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ml.chartshap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trlProps/ctrlProp9.xml" ContentType="application/vnd.ms-excel.controlproperties+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trlProps/ctrlProp13.xml" ContentType="application/vnd.ms-excel.controlproperties+xml"/>
  <Override PartName="/xl/ctrlProps/ctrlProp8.xml" ContentType="application/vnd.ms-excel.controlproperties+xml"/>
  <Override PartName="/xl/ctrlProps/ctrlProp7.xml" ContentType="application/vnd.ms-excel.control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ctrlProps/ctrlProp12.xml" ContentType="application/vnd.ms-excel.controlproperties+xml"/>
  <Override PartName="/xl/ctrlProps/ctrlProp11.xml" ContentType="application/vnd.ms-excel.controlproperties+xml"/>
  <Override PartName="/xl/ctrlProps/ctrlProp6.xml" ContentType="application/vnd.ms-excel.controlproperties+xml"/>
  <Override PartName="/xl/ctrlProps/ctrlProp5.xml" ContentType="application/vnd.ms-excel.controlproperties+xml"/>
  <Override PartName="/xl/sharedStrings.xml" ContentType="application/vnd.openxmlformats-officedocument.spreadsheetml.sharedStrings+xml"/>
  <Override PartName="/xl/ctrlProps/ctrlProp10.xml" ContentType="application/vnd.ms-excel.controlproperties+xml"/>
  <Override PartName="/xl/ctrlProps/ctrlProp3.xml" ContentType="application/vnd.ms-excel.controlproperties+xml"/>
  <Override PartName="/xl/ctrlProps/ctrlProp4.xml" ContentType="application/vnd.ms-excel.controlproperties+xml"/>
  <Override PartName="/xl/chartsheets/sheet1.xml" ContentType="application/vnd.openxmlformats-officedocument.spreadsheetml.chartsheet+xml"/>
  <Override PartName="/xl/ctrlProps/ctrlProp1.xml" ContentType="application/vnd.ms-excel.controlproperties+xml"/>
  <Override PartName="/xl/ctrlProps/ctrlProp2.xml" ContentType="application/vnd.ms-excel.controlpropertie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bookViews>
    <workbookView xWindow="372" yWindow="228" windowWidth="11652" windowHeight="3480" tabRatio="780"/>
  </bookViews>
  <sheets>
    <sheet name="Home" sheetId="9" r:id="rId1"/>
    <sheet name="Basic Ferment Entry" sheetId="72" r:id="rId2"/>
    <sheet name="Full Ferment Logs" sheetId="70" r:id="rId3"/>
    <sheet name="Full Vintage Planner" sheetId="71" r:id="rId4"/>
    <sheet name="Refrigeration &amp; Weather" sheetId="73" r:id="rId5"/>
    <sheet name="What-if Analysis" sheetId="1" r:id="rId6"/>
    <sheet name="What-if Chart" sheetId="8" r:id="rId7"/>
    <sheet name="Ferment Archive" sheetId="10" r:id="rId8"/>
  </sheets>
  <definedNames>
    <definedName name="solver_adj" localSheetId="5" hidden="1">'What-if Analysis'!$D$7</definedName>
    <definedName name="solver_cvg" localSheetId="5" hidden="1">0.0000000000000001</definedName>
    <definedName name="solver_drv" localSheetId="5" hidden="1">1</definedName>
    <definedName name="solver_est" localSheetId="5" hidden="1">2</definedName>
    <definedName name="solver_itr" localSheetId="5" hidden="1">1000</definedName>
    <definedName name="solver_lin" localSheetId="5" hidden="1">2</definedName>
    <definedName name="solver_neg" localSheetId="5" hidden="1">1</definedName>
    <definedName name="solver_num" localSheetId="5" hidden="1">0</definedName>
    <definedName name="solver_nwt" localSheetId="5" hidden="1">1</definedName>
    <definedName name="solver_opt" localSheetId="5" hidden="1">'What-if Analysis'!$D$10</definedName>
    <definedName name="solver_pre" localSheetId="5" hidden="1">0.000000000000001</definedName>
    <definedName name="solver_scl" localSheetId="5" hidden="1">1</definedName>
    <definedName name="solver_sho" localSheetId="5" hidden="1">2</definedName>
    <definedName name="solver_tim" localSheetId="5" hidden="1">100</definedName>
    <definedName name="solver_tol" localSheetId="5" hidden="1">0.0000000000000000001</definedName>
    <definedName name="solver_typ" localSheetId="5" hidden="1">2</definedName>
    <definedName name="solver_val" localSheetId="5" hidden="1">0</definedName>
  </definedNames>
  <calcPr calcId="125725"/>
</workbook>
</file>

<file path=xl/calcChain.xml><?xml version="1.0" encoding="utf-8"?>
<calcChain xmlns="http://schemas.openxmlformats.org/spreadsheetml/2006/main">
  <c r="AM6" i="72"/>
  <c r="AM7"/>
  <c r="AM8"/>
  <c r="AM9"/>
  <c r="AM10" s="1"/>
  <c r="AM11" s="1"/>
  <c r="AM12" s="1"/>
  <c r="AM13" s="1"/>
  <c r="AM14" s="1"/>
  <c r="AM15" s="1"/>
  <c r="AM16" s="1"/>
  <c r="AM17" s="1"/>
  <c r="AM18" s="1"/>
  <c r="AM19" s="1"/>
  <c r="AM20" s="1"/>
  <c r="AM21" s="1"/>
  <c r="AM22" s="1"/>
  <c r="AM23" s="1"/>
  <c r="AM24" s="1"/>
  <c r="AM25" s="1"/>
  <c r="AM26" s="1"/>
  <c r="AM27" s="1"/>
  <c r="AM28" s="1"/>
  <c r="AM29" s="1"/>
  <c r="AM30" s="1"/>
  <c r="AM31" s="1"/>
  <c r="AM32" s="1"/>
  <c r="AM33" s="1"/>
  <c r="AM34" s="1"/>
  <c r="AM35" s="1"/>
  <c r="AM36" s="1"/>
  <c r="AM37" s="1"/>
  <c r="AM38" s="1"/>
  <c r="AM39" s="1"/>
  <c r="AM40" s="1"/>
  <c r="AM41" s="1"/>
  <c r="AM42" s="1"/>
  <c r="AM43" s="1"/>
  <c r="AM44" s="1"/>
  <c r="AM45" s="1"/>
  <c r="AM46" s="1"/>
  <c r="AM47" s="1"/>
  <c r="AM48" s="1"/>
  <c r="AM49" s="1"/>
  <c r="AM50" s="1"/>
  <c r="AM51" s="1"/>
  <c r="AM52" s="1"/>
  <c r="AM53" s="1"/>
  <c r="AM54" s="1"/>
  <c r="AM55" s="1"/>
  <c r="AM56" s="1"/>
  <c r="AM57" s="1"/>
  <c r="AM58" s="1"/>
  <c r="AM59" s="1"/>
  <c r="AM60" s="1"/>
  <c r="AM61" s="1"/>
  <c r="AM62" s="1"/>
  <c r="AM63" s="1"/>
  <c r="AM64" s="1"/>
  <c r="AM5"/>
  <c r="I6" i="9"/>
  <c r="C19" i="70"/>
  <c r="CEW19"/>
  <c r="CEA19"/>
  <c r="CDE19"/>
  <c r="CCI19"/>
  <c r="CBM19"/>
  <c r="CAQ19"/>
  <c r="BZU19"/>
  <c r="BYY19"/>
  <c r="BYC19"/>
  <c r="BXG19"/>
  <c r="BWK19"/>
  <c r="BVO19"/>
  <c r="BUS19"/>
  <c r="BTW19"/>
  <c r="BTA19"/>
  <c r="BSE19"/>
  <c r="BRI19"/>
  <c r="BQM19"/>
  <c r="BPQ19"/>
  <c r="BOU19"/>
  <c r="BNY19"/>
  <c r="BNC19"/>
  <c r="BMG19"/>
  <c r="BLK19"/>
  <c r="BKO19"/>
  <c r="BJS19"/>
  <c r="BIW19"/>
  <c r="BIA19"/>
  <c r="BHE19"/>
  <c r="BGI19"/>
  <c r="BFM19"/>
  <c r="BEQ19"/>
  <c r="BDU19"/>
  <c r="BCY19"/>
  <c r="BCC19"/>
  <c r="BBG19"/>
  <c r="BAK19"/>
  <c r="AZO19"/>
  <c r="AYS19"/>
  <c r="AXW19"/>
  <c r="AXA19"/>
  <c r="AWE19"/>
  <c r="AVI19"/>
  <c r="AUM19"/>
  <c r="ATQ19"/>
  <c r="ASU19"/>
  <c r="ARY19"/>
  <c r="ARC19"/>
  <c r="AQG19"/>
  <c r="APK19"/>
  <c r="AOO19"/>
  <c r="ANS19"/>
  <c r="AMW19"/>
  <c r="AMA19"/>
  <c r="ALE19"/>
  <c r="AKI19"/>
  <c r="AJM19"/>
  <c r="AIQ19"/>
  <c r="AHU19"/>
  <c r="AGY19"/>
  <c r="AGC19"/>
  <c r="AFG19"/>
  <c r="AEK19"/>
  <c r="ADO19"/>
  <c r="ACS19"/>
  <c r="ABW19"/>
  <c r="ABA19"/>
  <c r="AAE19"/>
  <c r="ZI19"/>
  <c r="YM19"/>
  <c r="XQ19"/>
  <c r="WU19"/>
  <c r="VY19"/>
  <c r="VC19"/>
  <c r="UG19"/>
  <c r="TK19"/>
  <c r="SO19"/>
  <c r="RS19"/>
  <c r="QW19"/>
  <c r="QA19"/>
  <c r="PE19"/>
  <c r="OI19"/>
  <c r="NM19"/>
  <c r="MQ19"/>
  <c r="LU19"/>
  <c r="KY19"/>
  <c r="KC19"/>
  <c r="JG19"/>
  <c r="IK19"/>
  <c r="HO19"/>
  <c r="GS19"/>
  <c r="FW19"/>
  <c r="FA19"/>
  <c r="EE19"/>
  <c r="DI19"/>
  <c r="CM19"/>
  <c r="BQ19"/>
  <c r="AU19"/>
  <c r="Y19"/>
  <c r="AN4" i="72" l="1"/>
  <c r="AN5"/>
  <c r="AN6"/>
  <c r="AN7"/>
  <c r="AN8"/>
  <c r="AN9"/>
  <c r="AN10"/>
  <c r="AN11"/>
  <c r="AN12"/>
  <c r="AN13"/>
  <c r="AN14"/>
  <c r="AN15"/>
  <c r="AN16"/>
  <c r="AN17"/>
  <c r="AN18"/>
  <c r="AN19"/>
  <c r="AN20"/>
  <c r="AN21"/>
  <c r="AN22"/>
  <c r="AN23"/>
  <c r="AN24"/>
  <c r="AN25"/>
  <c r="AN26"/>
  <c r="AN27"/>
  <c r="AN28"/>
  <c r="AN29"/>
  <c r="AN30"/>
  <c r="AN31"/>
  <c r="AN32"/>
  <c r="AN33"/>
  <c r="AN34"/>
  <c r="AN35"/>
  <c r="AN36"/>
  <c r="AN37"/>
  <c r="AN38"/>
  <c r="AN39"/>
  <c r="AN40"/>
  <c r="AN41"/>
  <c r="AN42"/>
  <c r="AN43"/>
  <c r="AN44"/>
  <c r="AN45"/>
  <c r="AN46"/>
  <c r="AN47"/>
  <c r="AN48"/>
  <c r="AN49"/>
  <c r="AN50"/>
  <c r="AN51"/>
  <c r="AN52"/>
  <c r="AN53"/>
  <c r="AN54"/>
  <c r="AN55"/>
  <c r="AN56"/>
  <c r="AN57"/>
  <c r="AN58"/>
  <c r="AN59"/>
  <c r="AN60"/>
  <c r="AN61"/>
  <c r="AN62"/>
  <c r="AN63"/>
  <c r="AN64"/>
  <c r="CFG9" i="70" l="1"/>
  <c r="CFG6"/>
  <c r="CFB6"/>
  <c r="CEK9"/>
  <c r="CEK6"/>
  <c r="CEF6"/>
  <c r="CDO9"/>
  <c r="CDO6"/>
  <c r="CDJ6"/>
  <c r="CCS9"/>
  <c r="CCS6"/>
  <c r="CCN6"/>
  <c r="CBW9"/>
  <c r="CBW6"/>
  <c r="CBR6"/>
  <c r="CBA9"/>
  <c r="CBA6"/>
  <c r="CAV6"/>
  <c r="CAE9"/>
  <c r="CAE6"/>
  <c r="BZZ6"/>
  <c r="BZI9"/>
  <c r="BZI6"/>
  <c r="BZD6"/>
  <c r="BYM9"/>
  <c r="BYM6"/>
  <c r="BYH6"/>
  <c r="BXQ9"/>
  <c r="BXQ6"/>
  <c r="BXL6"/>
  <c r="BWU9"/>
  <c r="BWU6"/>
  <c r="BWP6"/>
  <c r="BVY9"/>
  <c r="BVY6"/>
  <c r="BVT6"/>
  <c r="BVC9"/>
  <c r="BVC6"/>
  <c r="BUX6"/>
  <c r="BUG9"/>
  <c r="BUG6"/>
  <c r="BUB6"/>
  <c r="BTK9"/>
  <c r="BTK6"/>
  <c r="BTF6"/>
  <c r="BSO9"/>
  <c r="BSO6"/>
  <c r="BSJ6"/>
  <c r="BRS9"/>
  <c r="BRS6"/>
  <c r="BRN6"/>
  <c r="BQW9"/>
  <c r="BQW6"/>
  <c r="BQR6"/>
  <c r="BQA9"/>
  <c r="BQA6"/>
  <c r="BPV6"/>
  <c r="BPE9"/>
  <c r="BPE6"/>
  <c r="BOZ6"/>
  <c r="BOI9"/>
  <c r="BOI6"/>
  <c r="BOD6"/>
  <c r="BNM9"/>
  <c r="BNM6"/>
  <c r="BNH6"/>
  <c r="BMQ9"/>
  <c r="BMQ6"/>
  <c r="BML6"/>
  <c r="BLU9"/>
  <c r="BLU6"/>
  <c r="BLP6"/>
  <c r="BKY9"/>
  <c r="BKY6"/>
  <c r="BKT6"/>
  <c r="BKC9"/>
  <c r="BKC6"/>
  <c r="BJX6"/>
  <c r="BJG9"/>
  <c r="BJG6"/>
  <c r="BJB6"/>
  <c r="BIK9"/>
  <c r="BIK6"/>
  <c r="BIF6"/>
  <c r="BHO9"/>
  <c r="BHO6"/>
  <c r="BHJ6"/>
  <c r="BGS9"/>
  <c r="BGS6"/>
  <c r="BGN6"/>
  <c r="BFW9"/>
  <c r="BFW6"/>
  <c r="BFR6"/>
  <c r="BFA9"/>
  <c r="BFA6"/>
  <c r="BEV6"/>
  <c r="BEE9"/>
  <c r="BEE6"/>
  <c r="BDZ6"/>
  <c r="BDI9"/>
  <c r="BDI6"/>
  <c r="BDD6"/>
  <c r="BCM9"/>
  <c r="BCM6"/>
  <c r="BCH6"/>
  <c r="BBQ9"/>
  <c r="BBQ6"/>
  <c r="BBL6"/>
  <c r="BAU9"/>
  <c r="BAU6"/>
  <c r="BAP6"/>
  <c r="AZY9"/>
  <c r="AZY6"/>
  <c r="AZT6"/>
  <c r="AZC9"/>
  <c r="AZC6"/>
  <c r="AYX6"/>
  <c r="AYG9"/>
  <c r="AYG6"/>
  <c r="AYB6"/>
  <c r="AXK9"/>
  <c r="AXK6"/>
  <c r="AXF6"/>
  <c r="AWO9"/>
  <c r="AWO6"/>
  <c r="AWJ6"/>
  <c r="AVS9"/>
  <c r="AVS6"/>
  <c r="AVN6"/>
  <c r="AUW9"/>
  <c r="AUW6"/>
  <c r="AUR6"/>
  <c r="AUA9"/>
  <c r="AUA6"/>
  <c r="ATV6"/>
  <c r="ATE9"/>
  <c r="ATE6"/>
  <c r="ASZ6"/>
  <c r="ASI9"/>
  <c r="ASI6"/>
  <c r="ASD6"/>
  <c r="ARM9"/>
  <c r="ARM6"/>
  <c r="ARH6"/>
  <c r="AQQ9"/>
  <c r="AQQ6"/>
  <c r="AQL6"/>
  <c r="APU9"/>
  <c r="APU6"/>
  <c r="APP6"/>
  <c r="AOY9"/>
  <c r="AOY6"/>
  <c r="AOT6"/>
  <c r="AOC9"/>
  <c r="AOC6"/>
  <c r="ANX6"/>
  <c r="ANG9"/>
  <c r="ANG6"/>
  <c r="ANB6"/>
  <c r="AMK9"/>
  <c r="AMK6"/>
  <c r="AMF6"/>
  <c r="ALO9"/>
  <c r="ALO6"/>
  <c r="ALJ6"/>
  <c r="AKS9"/>
  <c r="AKS6"/>
  <c r="AKN6"/>
  <c r="AJW9"/>
  <c r="AJW6"/>
  <c r="AJR6"/>
  <c r="AJA9"/>
  <c r="AJA6"/>
  <c r="AIV6"/>
  <c r="AIE9"/>
  <c r="AIE6"/>
  <c r="AHZ6"/>
  <c r="AHI9"/>
  <c r="AHI6"/>
  <c r="AHD6"/>
  <c r="AGM9"/>
  <c r="AGM6"/>
  <c r="AGH6"/>
  <c r="AFQ9"/>
  <c r="AFQ6"/>
  <c r="AFL6"/>
  <c r="AEU9"/>
  <c r="AEU6"/>
  <c r="AEP6"/>
  <c r="ADY9"/>
  <c r="ADY6"/>
  <c r="ADT6"/>
  <c r="ADC9"/>
  <c r="ADC6"/>
  <c r="ACX6"/>
  <c r="ACG9"/>
  <c r="ACG6"/>
  <c r="ACB6"/>
  <c r="ABK9"/>
  <c r="ABK6"/>
  <c r="ABF6"/>
  <c r="AAO9"/>
  <c r="AAO6"/>
  <c r="AAJ6"/>
  <c r="ZS9"/>
  <c r="ZS6"/>
  <c r="ZN6"/>
  <c r="YW9"/>
  <c r="YW6"/>
  <c r="YR6"/>
  <c r="YA9"/>
  <c r="YA6"/>
  <c r="XV6"/>
  <c r="XE9"/>
  <c r="XE6"/>
  <c r="WZ6"/>
  <c r="WI9"/>
  <c r="WI6"/>
  <c r="WD6"/>
  <c r="VM9"/>
  <c r="VM6"/>
  <c r="VH6"/>
  <c r="UQ9"/>
  <c r="UQ6"/>
  <c r="UL6"/>
  <c r="TU9"/>
  <c r="TU6"/>
  <c r="TP6"/>
  <c r="SY9"/>
  <c r="SY6"/>
  <c r="ST6"/>
  <c r="SC9"/>
  <c r="SC6"/>
  <c r="RX6"/>
  <c r="RG9"/>
  <c r="RG6"/>
  <c r="RB6"/>
  <c r="QK9"/>
  <c r="QK6"/>
  <c r="QF6"/>
  <c r="PO9"/>
  <c r="PO6"/>
  <c r="PJ6"/>
  <c r="OS9"/>
  <c r="OS6"/>
  <c r="ON6"/>
  <c r="NW9"/>
  <c r="NW6"/>
  <c r="NR6"/>
  <c r="NA9"/>
  <c r="NA6"/>
  <c r="MV6"/>
  <c r="ME9"/>
  <c r="ME6"/>
  <c r="LZ6"/>
  <c r="LI9"/>
  <c r="LI6"/>
  <c r="LD6"/>
  <c r="KM9"/>
  <c r="KM6"/>
  <c r="KH6"/>
  <c r="JQ9"/>
  <c r="JQ6"/>
  <c r="JL6"/>
  <c r="IU9"/>
  <c r="IU6"/>
  <c r="IP6"/>
  <c r="HY9"/>
  <c r="HY6"/>
  <c r="HT6"/>
  <c r="HC9"/>
  <c r="HC6"/>
  <c r="GX6"/>
  <c r="GG9"/>
  <c r="GG6"/>
  <c r="GB6"/>
  <c r="FK9"/>
  <c r="FK6"/>
  <c r="FF6"/>
  <c r="EO9"/>
  <c r="EO6"/>
  <c r="EJ6"/>
  <c r="DS9"/>
  <c r="DS6"/>
  <c r="DN6"/>
  <c r="CW9"/>
  <c r="CW6"/>
  <c r="CR6"/>
  <c r="CA9"/>
  <c r="CA6"/>
  <c r="BV6"/>
  <c r="C9" i="71"/>
  <c r="D18"/>
  <c r="E18"/>
  <c r="D19"/>
  <c r="E19"/>
  <c r="D20"/>
  <c r="E20"/>
  <c r="D21"/>
  <c r="E21"/>
  <c r="D22"/>
  <c r="E22"/>
  <c r="D23"/>
  <c r="E23"/>
  <c r="D24"/>
  <c r="E24"/>
  <c r="D25"/>
  <c r="E25"/>
  <c r="D26"/>
  <c r="E26"/>
  <c r="D27"/>
  <c r="E27"/>
  <c r="D28"/>
  <c r="E28"/>
  <c r="D29"/>
  <c r="E29"/>
  <c r="D30"/>
  <c r="E30"/>
  <c r="D31"/>
  <c r="E31"/>
  <c r="D32"/>
  <c r="E32"/>
  <c r="D33"/>
  <c r="E33"/>
  <c r="D34"/>
  <c r="E34"/>
  <c r="D35"/>
  <c r="E35"/>
  <c r="D36"/>
  <c r="E36"/>
  <c r="D37"/>
  <c r="E37"/>
  <c r="D38"/>
  <c r="E38"/>
  <c r="D39"/>
  <c r="E39"/>
  <c r="D40"/>
  <c r="E40"/>
  <c r="D41"/>
  <c r="E41"/>
  <c r="D42"/>
  <c r="E42"/>
  <c r="D43"/>
  <c r="E43"/>
  <c r="D44"/>
  <c r="E44"/>
  <c r="D45"/>
  <c r="E45"/>
  <c r="D46"/>
  <c r="E46"/>
  <c r="D47"/>
  <c r="E47"/>
  <c r="D48"/>
  <c r="E4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83"/>
  <c r="E83"/>
  <c r="D84"/>
  <c r="E84"/>
  <c r="D85"/>
  <c r="E85"/>
  <c r="D86"/>
  <c r="E86"/>
  <c r="D87"/>
  <c r="E87"/>
  <c r="D88"/>
  <c r="E88"/>
  <c r="D89"/>
  <c r="E89"/>
  <c r="D90"/>
  <c r="E90"/>
  <c r="D91"/>
  <c r="E91"/>
  <c r="D92"/>
  <c r="E92"/>
  <c r="D93"/>
  <c r="E93"/>
  <c r="D94"/>
  <c r="E94"/>
  <c r="D95"/>
  <c r="E95"/>
  <c r="D96"/>
  <c r="E96"/>
  <c r="D97"/>
  <c r="E97"/>
  <c r="D98"/>
  <c r="E98"/>
  <c r="D99"/>
  <c r="E99"/>
  <c r="D100"/>
  <c r="E100"/>
  <c r="D101"/>
  <c r="E101"/>
  <c r="D102"/>
  <c r="E102"/>
  <c r="D103"/>
  <c r="E103"/>
  <c r="D104"/>
  <c r="E104"/>
  <c r="D105"/>
  <c r="E105"/>
  <c r="D106"/>
  <c r="E106"/>
  <c r="D107"/>
  <c r="E107"/>
  <c r="D108"/>
  <c r="E108"/>
  <c r="D109"/>
  <c r="E109"/>
  <c r="D110"/>
  <c r="E110"/>
  <c r="D111"/>
  <c r="E111"/>
  <c r="D112"/>
  <c r="E112"/>
  <c r="D113"/>
  <c r="E113"/>
  <c r="D114"/>
  <c r="E114"/>
  <c r="D115"/>
  <c r="E115"/>
  <c r="D116"/>
  <c r="E116"/>
  <c r="D117"/>
  <c r="E117"/>
  <c r="D118"/>
  <c r="E118"/>
  <c r="D119"/>
  <c r="E119"/>
  <c r="D120"/>
  <c r="E120"/>
  <c r="D121"/>
  <c r="E121"/>
  <c r="D122"/>
  <c r="E122"/>
  <c r="D123"/>
  <c r="E123"/>
  <c r="D124"/>
  <c r="E124"/>
  <c r="D125"/>
  <c r="E125"/>
  <c r="D126"/>
  <c r="E126"/>
  <c r="D127"/>
  <c r="E127"/>
  <c r="D128"/>
  <c r="E128"/>
  <c r="D129"/>
  <c r="E129"/>
  <c r="D130"/>
  <c r="E130"/>
  <c r="D131"/>
  <c r="E131"/>
  <c r="D132"/>
  <c r="E132"/>
  <c r="D133"/>
  <c r="E133"/>
  <c r="D134"/>
  <c r="E134"/>
  <c r="D135"/>
  <c r="E135"/>
  <c r="D136"/>
  <c r="E136"/>
  <c r="D137"/>
  <c r="E137"/>
  <c r="D138"/>
  <c r="E138"/>
  <c r="D139"/>
  <c r="E139"/>
  <c r="D140"/>
  <c r="E140"/>
  <c r="D141"/>
  <c r="E141"/>
  <c r="D142"/>
  <c r="E142"/>
  <c r="D143"/>
  <c r="E143"/>
  <c r="D144"/>
  <c r="E144"/>
  <c r="D145"/>
  <c r="E145"/>
  <c r="D146"/>
  <c r="E146"/>
  <c r="D147"/>
  <c r="E147"/>
  <c r="D148"/>
  <c r="E148"/>
  <c r="D149"/>
  <c r="E149"/>
  <c r="D150"/>
  <c r="E150"/>
  <c r="D151"/>
  <c r="E151"/>
  <c r="D152"/>
  <c r="E152"/>
  <c r="D153"/>
  <c r="E153"/>
  <c r="D154"/>
  <c r="E154"/>
  <c r="D155"/>
  <c r="E155"/>
  <c r="D156"/>
  <c r="E156"/>
  <c r="D157"/>
  <c r="E157"/>
  <c r="D158"/>
  <c r="E158"/>
  <c r="D159"/>
  <c r="E159"/>
  <c r="D160"/>
  <c r="E160"/>
  <c r="D161"/>
  <c r="E161"/>
  <c r="D162"/>
  <c r="E162"/>
  <c r="D163"/>
  <c r="E163"/>
  <c r="D164"/>
  <c r="E164"/>
  <c r="D165"/>
  <c r="E165"/>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90"/>
  <c r="E190"/>
  <c r="D191"/>
  <c r="E191"/>
  <c r="D192"/>
  <c r="E192"/>
  <c r="D193"/>
  <c r="E193"/>
  <c r="D194"/>
  <c r="E194"/>
  <c r="D195"/>
  <c r="E195"/>
  <c r="D196"/>
  <c r="E196"/>
  <c r="D197"/>
  <c r="E197"/>
  <c r="D198"/>
  <c r="E198"/>
  <c r="D199"/>
  <c r="E199"/>
  <c r="D200"/>
  <c r="E200"/>
  <c r="D201"/>
  <c r="E201"/>
  <c r="D202"/>
  <c r="E202"/>
  <c r="D203"/>
  <c r="E203"/>
  <c r="D204"/>
  <c r="E204"/>
  <c r="D205"/>
  <c r="E205"/>
  <c r="D206"/>
  <c r="E206"/>
  <c r="D207"/>
  <c r="E207"/>
  <c r="D208"/>
  <c r="E208"/>
  <c r="D209"/>
  <c r="E209"/>
  <c r="D210"/>
  <c r="E210"/>
  <c r="D211"/>
  <c r="E211"/>
  <c r="D212"/>
  <c r="E212"/>
  <c r="D213"/>
  <c r="E213"/>
  <c r="D214"/>
  <c r="E214"/>
  <c r="D215"/>
  <c r="E215"/>
  <c r="D216"/>
  <c r="E216"/>
  <c r="D217"/>
  <c r="E217"/>
  <c r="D218"/>
  <c r="E218"/>
  <c r="D219"/>
  <c r="E219"/>
  <c r="D220"/>
  <c r="E220"/>
  <c r="D221"/>
  <c r="E221"/>
  <c r="D222"/>
  <c r="E222"/>
  <c r="D223"/>
  <c r="E223"/>
  <c r="D224"/>
  <c r="E224"/>
  <c r="D225"/>
  <c r="E225"/>
  <c r="D226"/>
  <c r="E226"/>
  <c r="D227"/>
  <c r="E227"/>
  <c r="D228"/>
  <c r="E228"/>
  <c r="D229"/>
  <c r="E229"/>
  <c r="D230"/>
  <c r="E230"/>
  <c r="D231"/>
  <c r="E231"/>
  <c r="D232"/>
  <c r="E232"/>
  <c r="D233"/>
  <c r="E233"/>
  <c r="D234"/>
  <c r="E234"/>
  <c r="D235"/>
  <c r="E235"/>
  <c r="D236"/>
  <c r="E236"/>
  <c r="D237"/>
  <c r="E237"/>
  <c r="D238"/>
  <c r="E238"/>
  <c r="D239"/>
  <c r="E239"/>
  <c r="D240"/>
  <c r="E240"/>
  <c r="D241"/>
  <c r="E241"/>
  <c r="D242"/>
  <c r="E242"/>
  <c r="D243"/>
  <c r="E243"/>
  <c r="D244"/>
  <c r="E244"/>
  <c r="D245"/>
  <c r="E245"/>
  <c r="D246"/>
  <c r="E246"/>
  <c r="D247"/>
  <c r="E247"/>
  <c r="D248"/>
  <c r="E248"/>
  <c r="D249"/>
  <c r="E249"/>
  <c r="D250"/>
  <c r="E250"/>
  <c r="D251"/>
  <c r="E251"/>
  <c r="D252"/>
  <c r="E252"/>
  <c r="D253"/>
  <c r="E253"/>
  <c r="D254"/>
  <c r="E254"/>
  <c r="D255"/>
  <c r="E255"/>
  <c r="D256"/>
  <c r="E256"/>
  <c r="D257"/>
  <c r="E257"/>
  <c r="D258"/>
  <c r="E258"/>
  <c r="D259"/>
  <c r="E259"/>
  <c r="D260"/>
  <c r="E260"/>
  <c r="D261"/>
  <c r="E261"/>
  <c r="D262"/>
  <c r="E262"/>
  <c r="D263"/>
  <c r="E263"/>
  <c r="D264"/>
  <c r="E264"/>
  <c r="D265"/>
  <c r="E265"/>
  <c r="D266"/>
  <c r="E266"/>
  <c r="D267"/>
  <c r="E267"/>
  <c r="D268"/>
  <c r="E268"/>
  <c r="D269"/>
  <c r="E269"/>
  <c r="D270"/>
  <c r="E270"/>
  <c r="D271"/>
  <c r="E271"/>
  <c r="D272"/>
  <c r="E272"/>
  <c r="D273"/>
  <c r="E273"/>
  <c r="D274"/>
  <c r="E274"/>
  <c r="D275"/>
  <c r="E275"/>
  <c r="D276"/>
  <c r="E276"/>
  <c r="D277"/>
  <c r="E277"/>
  <c r="D278"/>
  <c r="E278"/>
  <c r="D279"/>
  <c r="E279"/>
  <c r="D280"/>
  <c r="E280"/>
  <c r="D281"/>
  <c r="E281"/>
  <c r="D282"/>
  <c r="E282"/>
  <c r="D283"/>
  <c r="E283"/>
  <c r="D284"/>
  <c r="E284"/>
  <c r="D285"/>
  <c r="E285"/>
  <c r="D286"/>
  <c r="E286"/>
  <c r="D287"/>
  <c r="E287"/>
  <c r="D288"/>
  <c r="E288"/>
  <c r="D289"/>
  <c r="E289"/>
  <c r="D290"/>
  <c r="E290"/>
  <c r="D291"/>
  <c r="E291"/>
  <c r="D292"/>
  <c r="E292"/>
  <c r="D293"/>
  <c r="E293"/>
  <c r="D294"/>
  <c r="E294"/>
  <c r="D295"/>
  <c r="E295"/>
  <c r="D296"/>
  <c r="E296"/>
  <c r="D297"/>
  <c r="E297"/>
  <c r="D298"/>
  <c r="E298"/>
  <c r="D299"/>
  <c r="E299"/>
  <c r="D300"/>
  <c r="E300"/>
  <c r="D301"/>
  <c r="E301"/>
  <c r="D302"/>
  <c r="E302"/>
  <c r="D303"/>
  <c r="E303"/>
  <c r="D304"/>
  <c r="E304"/>
  <c r="D305"/>
  <c r="E305"/>
  <c r="D306"/>
  <c r="E306"/>
  <c r="D307"/>
  <c r="E307"/>
  <c r="D308"/>
  <c r="E308"/>
  <c r="D309"/>
  <c r="E309"/>
  <c r="D310"/>
  <c r="E310"/>
  <c r="D311"/>
  <c r="E311"/>
  <c r="D312"/>
  <c r="E312"/>
  <c r="D313"/>
  <c r="E313"/>
  <c r="D314"/>
  <c r="E314"/>
  <c r="D315"/>
  <c r="E315"/>
  <c r="D316"/>
  <c r="E316"/>
  <c r="D317"/>
  <c r="E317"/>
  <c r="D318"/>
  <c r="E318"/>
  <c r="D319"/>
  <c r="E319"/>
  <c r="D320"/>
  <c r="E320"/>
  <c r="D321"/>
  <c r="E321"/>
  <c r="D322"/>
  <c r="E322"/>
  <c r="D323"/>
  <c r="E323"/>
  <c r="D324"/>
  <c r="E324"/>
  <c r="D325"/>
  <c r="E325"/>
  <c r="D326"/>
  <c r="E326"/>
  <c r="D327"/>
  <c r="E327"/>
  <c r="D328"/>
  <c r="E328"/>
  <c r="D329"/>
  <c r="E329"/>
  <c r="D330"/>
  <c r="E330"/>
  <c r="D331"/>
  <c r="E331"/>
  <c r="D332"/>
  <c r="E332"/>
  <c r="D333"/>
  <c r="E333"/>
  <c r="D334"/>
  <c r="E334"/>
  <c r="D335"/>
  <c r="E335"/>
  <c r="D336"/>
  <c r="E336"/>
  <c r="D337"/>
  <c r="E337"/>
  <c r="D338"/>
  <c r="E338"/>
  <c r="D339"/>
  <c r="E339"/>
  <c r="D340"/>
  <c r="E340"/>
  <c r="D341"/>
  <c r="E341"/>
  <c r="D342"/>
  <c r="E342"/>
  <c r="D343"/>
  <c r="E343"/>
  <c r="D344"/>
  <c r="E344"/>
  <c r="D345"/>
  <c r="E345"/>
  <c r="D346"/>
  <c r="E346"/>
  <c r="D347"/>
  <c r="E347"/>
  <c r="D348"/>
  <c r="E348"/>
  <c r="D349"/>
  <c r="E349"/>
  <c r="D350"/>
  <c r="E350"/>
  <c r="D351"/>
  <c r="E351"/>
  <c r="D352"/>
  <c r="E352"/>
  <c r="D353"/>
  <c r="E353"/>
  <c r="D354"/>
  <c r="E354"/>
  <c r="D355"/>
  <c r="E355"/>
  <c r="D356"/>
  <c r="E356"/>
  <c r="D357"/>
  <c r="E357"/>
  <c r="D358"/>
  <c r="E358"/>
  <c r="D359"/>
  <c r="E359"/>
  <c r="D360"/>
  <c r="E360"/>
  <c r="D361"/>
  <c r="E361"/>
  <c r="D362"/>
  <c r="E362"/>
  <c r="D363"/>
  <c r="E363"/>
  <c r="D364"/>
  <c r="E364"/>
  <c r="D365"/>
  <c r="E365"/>
  <c r="D366"/>
  <c r="E366"/>
  <c r="D367"/>
  <c r="E367"/>
  <c r="D368"/>
  <c r="E368"/>
  <c r="D369"/>
  <c r="E369"/>
  <c r="D370"/>
  <c r="E370"/>
  <c r="D371"/>
  <c r="E371"/>
  <c r="D372"/>
  <c r="E372"/>
  <c r="D373"/>
  <c r="E373"/>
  <c r="D374"/>
  <c r="E374"/>
  <c r="D375"/>
  <c r="E375"/>
  <c r="D376"/>
  <c r="E376"/>
  <c r="D377"/>
  <c r="E377"/>
  <c r="D378"/>
  <c r="E378"/>
  <c r="D379"/>
  <c r="E379"/>
  <c r="D380"/>
  <c r="E380"/>
  <c r="D381"/>
  <c r="E381"/>
  <c r="D382"/>
  <c r="E382"/>
  <c r="D383"/>
  <c r="E383"/>
  <c r="D384"/>
  <c r="E384"/>
  <c r="D385"/>
  <c r="E385"/>
  <c r="D386"/>
  <c r="E386"/>
  <c r="D387"/>
  <c r="E387"/>
  <c r="D388"/>
  <c r="E388"/>
  <c r="D389"/>
  <c r="E389"/>
  <c r="D390"/>
  <c r="E390"/>
  <c r="D391"/>
  <c r="E391"/>
  <c r="D392"/>
  <c r="E392"/>
  <c r="D393"/>
  <c r="E393"/>
  <c r="D394"/>
  <c r="E394"/>
  <c r="D395"/>
  <c r="E395"/>
  <c r="D396"/>
  <c r="E396"/>
  <c r="D397"/>
  <c r="E397"/>
  <c r="D398"/>
  <c r="E398"/>
  <c r="D399"/>
  <c r="E399"/>
  <c r="D400"/>
  <c r="E400"/>
  <c r="D401"/>
  <c r="E401"/>
  <c r="D402"/>
  <c r="E402"/>
  <c r="D403"/>
  <c r="E403"/>
  <c r="D404"/>
  <c r="E404"/>
  <c r="D405"/>
  <c r="E405"/>
  <c r="D406"/>
  <c r="E406"/>
  <c r="D407"/>
  <c r="E407"/>
  <c r="D408"/>
  <c r="E408"/>
  <c r="D409"/>
  <c r="E409"/>
  <c r="D410"/>
  <c r="E410"/>
  <c r="D411"/>
  <c r="E411"/>
  <c r="D412"/>
  <c r="E412"/>
  <c r="D413"/>
  <c r="E413"/>
  <c r="D414"/>
  <c r="E414"/>
  <c r="D415"/>
  <c r="E415"/>
  <c r="D416"/>
  <c r="E416"/>
  <c r="D417"/>
  <c r="E417"/>
  <c r="D418"/>
  <c r="E418"/>
  <c r="D419"/>
  <c r="E419"/>
  <c r="D420"/>
  <c r="E420"/>
  <c r="D421"/>
  <c r="E421"/>
  <c r="D422"/>
  <c r="E422"/>
  <c r="D423"/>
  <c r="E423"/>
  <c r="D424"/>
  <c r="E424"/>
  <c r="D425"/>
  <c r="E425"/>
  <c r="D426"/>
  <c r="E426"/>
  <c r="D427"/>
  <c r="E427"/>
  <c r="D428"/>
  <c r="E428"/>
  <c r="D429"/>
  <c r="E429"/>
  <c r="D430"/>
  <c r="E430"/>
  <c r="D431"/>
  <c r="E431"/>
  <c r="D432"/>
  <c r="E432"/>
  <c r="D433"/>
  <c r="E433"/>
  <c r="D434"/>
  <c r="E434"/>
  <c r="D435"/>
  <c r="E435"/>
  <c r="D436"/>
  <c r="E436"/>
  <c r="D437"/>
  <c r="E437"/>
  <c r="D438"/>
  <c r="E438"/>
  <c r="D439"/>
  <c r="E439"/>
  <c r="D440"/>
  <c r="E440"/>
  <c r="D441"/>
  <c r="E441"/>
  <c r="D442"/>
  <c r="E442"/>
  <c r="D443"/>
  <c r="E443"/>
  <c r="D444"/>
  <c r="E444"/>
  <c r="D445"/>
  <c r="E445"/>
  <c r="D446"/>
  <c r="E446"/>
  <c r="D447"/>
  <c r="E447"/>
  <c r="D448"/>
  <c r="E448"/>
  <c r="D449"/>
  <c r="E449"/>
  <c r="D450"/>
  <c r="E450"/>
  <c r="D451"/>
  <c r="E451"/>
  <c r="D452"/>
  <c r="E452"/>
  <c r="D453"/>
  <c r="E453"/>
  <c r="D454"/>
  <c r="E454"/>
  <c r="D455"/>
  <c r="E455"/>
  <c r="D456"/>
  <c r="E456"/>
  <c r="D457"/>
  <c r="E457"/>
  <c r="D458"/>
  <c r="E458"/>
  <c r="D459"/>
  <c r="E459"/>
  <c r="D460"/>
  <c r="E460"/>
  <c r="D461"/>
  <c r="E461"/>
  <c r="D462"/>
  <c r="E462"/>
  <c r="D463"/>
  <c r="E463"/>
  <c r="D464"/>
  <c r="E464"/>
  <c r="D465"/>
  <c r="E465"/>
  <c r="D466"/>
  <c r="E466"/>
  <c r="D467"/>
  <c r="E467"/>
  <c r="D468"/>
  <c r="E468"/>
  <c r="D469"/>
  <c r="E469"/>
  <c r="D470"/>
  <c r="E470"/>
  <c r="D471"/>
  <c r="E471"/>
  <c r="D472"/>
  <c r="E472"/>
  <c r="D473"/>
  <c r="E473"/>
  <c r="D474"/>
  <c r="E474"/>
  <c r="D475"/>
  <c r="E475"/>
  <c r="D476"/>
  <c r="E476"/>
  <c r="D477"/>
  <c r="E477"/>
  <c r="D478"/>
  <c r="E478"/>
  <c r="D479"/>
  <c r="E479"/>
  <c r="D480"/>
  <c r="E480"/>
  <c r="D481"/>
  <c r="E481"/>
  <c r="D482"/>
  <c r="E482"/>
  <c r="D483"/>
  <c r="E483"/>
  <c r="D484"/>
  <c r="E484"/>
  <c r="D485"/>
  <c r="E485"/>
  <c r="D486"/>
  <c r="E486"/>
  <c r="D487"/>
  <c r="E487"/>
  <c r="D488"/>
  <c r="E488"/>
  <c r="D489"/>
  <c r="E489"/>
  <c r="D490"/>
  <c r="E490"/>
  <c r="D491"/>
  <c r="E491"/>
  <c r="D492"/>
  <c r="E492"/>
  <c r="D493"/>
  <c r="E493"/>
  <c r="D494"/>
  <c r="E494"/>
  <c r="D495"/>
  <c r="E495"/>
  <c r="D496"/>
  <c r="E496"/>
  <c r="D497"/>
  <c r="E497"/>
  <c r="D498"/>
  <c r="E498"/>
  <c r="D499"/>
  <c r="E499"/>
  <c r="D500"/>
  <c r="E500"/>
  <c r="D501"/>
  <c r="E501"/>
  <c r="D502"/>
  <c r="E502"/>
  <c r="D503"/>
  <c r="E503"/>
  <c r="D504"/>
  <c r="E504"/>
  <c r="D505"/>
  <c r="E505"/>
  <c r="D506"/>
  <c r="E506"/>
  <c r="D507"/>
  <c r="E507"/>
  <c r="D508"/>
  <c r="E508"/>
  <c r="D509"/>
  <c r="E509"/>
  <c r="D510"/>
  <c r="E510"/>
  <c r="D511"/>
  <c r="E511"/>
  <c r="D512"/>
  <c r="E512"/>
  <c r="D513"/>
  <c r="E513"/>
  <c r="D514"/>
  <c r="E514"/>
  <c r="D515"/>
  <c r="E515"/>
  <c r="D516"/>
  <c r="E516"/>
  <c r="D517"/>
  <c r="E517"/>
  <c r="D518"/>
  <c r="E518"/>
  <c r="D519"/>
  <c r="E519"/>
  <c r="D520"/>
  <c r="E520"/>
  <c r="D521"/>
  <c r="E521"/>
  <c r="D522"/>
  <c r="E522"/>
  <c r="D523"/>
  <c r="E523"/>
  <c r="D524"/>
  <c r="E524"/>
  <c r="D525"/>
  <c r="E525"/>
  <c r="D526"/>
  <c r="E526"/>
  <c r="D527"/>
  <c r="E527"/>
  <c r="D528"/>
  <c r="E528"/>
  <c r="D529"/>
  <c r="E529"/>
  <c r="D530"/>
  <c r="E530"/>
  <c r="D531"/>
  <c r="E531"/>
  <c r="D532"/>
  <c r="E532"/>
  <c r="D533"/>
  <c r="E533"/>
  <c r="D534"/>
  <c r="E534"/>
  <c r="D535"/>
  <c r="E535"/>
  <c r="D536"/>
  <c r="E536"/>
  <c r="D537"/>
  <c r="E537"/>
  <c r="D538"/>
  <c r="E538"/>
  <c r="D539"/>
  <c r="E539"/>
  <c r="D540"/>
  <c r="E540"/>
  <c r="D541"/>
  <c r="E541"/>
  <c r="D542"/>
  <c r="E542"/>
  <c r="D543"/>
  <c r="E543"/>
  <c r="D544"/>
  <c r="E544"/>
  <c r="D545"/>
  <c r="E545"/>
  <c r="D546"/>
  <c r="E546"/>
  <c r="D547"/>
  <c r="E547"/>
  <c r="D548"/>
  <c r="E548"/>
  <c r="D549"/>
  <c r="E549"/>
  <c r="D550"/>
  <c r="E550"/>
  <c r="D551"/>
  <c r="E551"/>
  <c r="D552"/>
  <c r="E552"/>
  <c r="D553"/>
  <c r="E553"/>
  <c r="D554"/>
  <c r="E554"/>
  <c r="D555"/>
  <c r="E555"/>
  <c r="D556"/>
  <c r="E556"/>
  <c r="D557"/>
  <c r="E557"/>
  <c r="D558"/>
  <c r="E558"/>
  <c r="D559"/>
  <c r="E559"/>
  <c r="D560"/>
  <c r="E560"/>
  <c r="D561"/>
  <c r="E561"/>
  <c r="D562"/>
  <c r="E562"/>
  <c r="D563"/>
  <c r="E563"/>
  <c r="D564"/>
  <c r="E564"/>
  <c r="D565"/>
  <c r="E565"/>
  <c r="D566"/>
  <c r="E566"/>
  <c r="D567"/>
  <c r="E567"/>
  <c r="D568"/>
  <c r="E568"/>
  <c r="D569"/>
  <c r="E569"/>
  <c r="D570"/>
  <c r="E570"/>
  <c r="D571"/>
  <c r="E571"/>
  <c r="D572"/>
  <c r="E572"/>
  <c r="D573"/>
  <c r="E573"/>
  <c r="D574"/>
  <c r="E574"/>
  <c r="D575"/>
  <c r="E575"/>
  <c r="D576"/>
  <c r="E576"/>
  <c r="D577"/>
  <c r="E577"/>
  <c r="D578"/>
  <c r="E578"/>
  <c r="D579"/>
  <c r="E579"/>
  <c r="D580"/>
  <c r="E580"/>
  <c r="D581"/>
  <c r="E581"/>
  <c r="D582"/>
  <c r="E582"/>
  <c r="D583"/>
  <c r="E583"/>
  <c r="D584"/>
  <c r="E584"/>
  <c r="D585"/>
  <c r="E585"/>
  <c r="D586"/>
  <c r="E586"/>
  <c r="D587"/>
  <c r="E587"/>
  <c r="D588"/>
  <c r="E588"/>
  <c r="D589"/>
  <c r="E589"/>
  <c r="D590"/>
  <c r="E590"/>
  <c r="D591"/>
  <c r="E591"/>
  <c r="D592"/>
  <c r="E592"/>
  <c r="D593"/>
  <c r="E593"/>
  <c r="D594"/>
  <c r="E594"/>
  <c r="D595"/>
  <c r="E595"/>
  <c r="D596"/>
  <c r="E596"/>
  <c r="D597"/>
  <c r="E597"/>
  <c r="D598"/>
  <c r="E598"/>
  <c r="D599"/>
  <c r="E599"/>
  <c r="D600"/>
  <c r="E600"/>
  <c r="D601"/>
  <c r="E601"/>
  <c r="D602"/>
  <c r="E602"/>
  <c r="D603"/>
  <c r="E603"/>
  <c r="D604"/>
  <c r="E604"/>
  <c r="D605"/>
  <c r="E605"/>
  <c r="D606"/>
  <c r="E606"/>
  <c r="D607"/>
  <c r="E607"/>
  <c r="D608"/>
  <c r="E608"/>
  <c r="D609"/>
  <c r="E609"/>
  <c r="D610"/>
  <c r="E610"/>
  <c r="D611"/>
  <c r="E611"/>
  <c r="D612"/>
  <c r="E612"/>
  <c r="D613"/>
  <c r="E613"/>
  <c r="D614"/>
  <c r="E614"/>
  <c r="D615"/>
  <c r="E615"/>
  <c r="D616"/>
  <c r="E616"/>
  <c r="D617"/>
  <c r="E617"/>
  <c r="D618"/>
  <c r="E618"/>
  <c r="D619"/>
  <c r="E619"/>
  <c r="D620"/>
  <c r="E620"/>
  <c r="D621"/>
  <c r="E621"/>
  <c r="D622"/>
  <c r="E622"/>
  <c r="D623"/>
  <c r="E623"/>
  <c r="D624"/>
  <c r="E624"/>
  <c r="D625"/>
  <c r="E625"/>
  <c r="D626"/>
  <c r="E626"/>
  <c r="D627"/>
  <c r="E627"/>
  <c r="D628"/>
  <c r="E628"/>
  <c r="D629"/>
  <c r="E629"/>
  <c r="D630"/>
  <c r="E630"/>
  <c r="D631"/>
  <c r="E631"/>
  <c r="D632"/>
  <c r="E632"/>
  <c r="D633"/>
  <c r="E633"/>
  <c r="D634"/>
  <c r="E634"/>
  <c r="D635"/>
  <c r="E635"/>
  <c r="D636"/>
  <c r="E636"/>
  <c r="D637"/>
  <c r="E637"/>
  <c r="D638"/>
  <c r="E638"/>
  <c r="D639"/>
  <c r="E639"/>
  <c r="D640"/>
  <c r="E640"/>
  <c r="D641"/>
  <c r="E641"/>
  <c r="D642"/>
  <c r="E642"/>
  <c r="D643"/>
  <c r="E643"/>
  <c r="D644"/>
  <c r="E644"/>
  <c r="D645"/>
  <c r="E645"/>
  <c r="D646"/>
  <c r="E646"/>
  <c r="D647"/>
  <c r="E647"/>
  <c r="D648"/>
  <c r="E648"/>
  <c r="D649"/>
  <c r="E649"/>
  <c r="D650"/>
  <c r="E650"/>
  <c r="D651"/>
  <c r="E651"/>
  <c r="D652"/>
  <c r="E652"/>
  <c r="D653"/>
  <c r="E653"/>
  <c r="D654"/>
  <c r="E654"/>
  <c r="D655"/>
  <c r="E655"/>
  <c r="D656"/>
  <c r="E656"/>
  <c r="D657"/>
  <c r="E657"/>
  <c r="D658"/>
  <c r="E658"/>
  <c r="D659"/>
  <c r="E659"/>
  <c r="D660"/>
  <c r="E660"/>
  <c r="D661"/>
  <c r="E661"/>
  <c r="D662"/>
  <c r="E662"/>
  <c r="D663"/>
  <c r="E663"/>
  <c r="D664"/>
  <c r="E664"/>
  <c r="D665"/>
  <c r="E665"/>
  <c r="D666"/>
  <c r="E666"/>
  <c r="D667"/>
  <c r="E667"/>
  <c r="D668"/>
  <c r="E668"/>
  <c r="D669"/>
  <c r="E669"/>
  <c r="D670"/>
  <c r="E670"/>
  <c r="D671"/>
  <c r="E671"/>
  <c r="D672"/>
  <c r="E672"/>
  <c r="D673"/>
  <c r="E673"/>
  <c r="D674"/>
  <c r="E674"/>
  <c r="D675"/>
  <c r="E675"/>
  <c r="D676"/>
  <c r="E676"/>
  <c r="D677"/>
  <c r="E677"/>
  <c r="D678"/>
  <c r="E678"/>
  <c r="D679"/>
  <c r="E679"/>
  <c r="D680"/>
  <c r="E680"/>
  <c r="D681"/>
  <c r="E681"/>
  <c r="D682"/>
  <c r="E682"/>
  <c r="D683"/>
  <c r="E683"/>
  <c r="D684"/>
  <c r="E684"/>
  <c r="D685"/>
  <c r="E685"/>
  <c r="D686"/>
  <c r="E686"/>
  <c r="D687"/>
  <c r="E687"/>
  <c r="D688"/>
  <c r="E688"/>
  <c r="D689"/>
  <c r="E689"/>
  <c r="D690"/>
  <c r="E690"/>
  <c r="D691"/>
  <c r="E691"/>
  <c r="D692"/>
  <c r="E692"/>
  <c r="D693"/>
  <c r="E693"/>
  <c r="D694"/>
  <c r="E694"/>
  <c r="D695"/>
  <c r="E695"/>
  <c r="D696"/>
  <c r="E696"/>
  <c r="D697"/>
  <c r="E697"/>
  <c r="D698"/>
  <c r="E698"/>
  <c r="D699"/>
  <c r="E699"/>
  <c r="D700"/>
  <c r="E700"/>
  <c r="D701"/>
  <c r="E701"/>
  <c r="D702"/>
  <c r="E702"/>
  <c r="D703"/>
  <c r="E703"/>
  <c r="D704"/>
  <c r="E704"/>
  <c r="D705"/>
  <c r="E705"/>
  <c r="D706"/>
  <c r="E706"/>
  <c r="D707"/>
  <c r="E707"/>
  <c r="D708"/>
  <c r="E708"/>
  <c r="D709"/>
  <c r="E709"/>
  <c r="D710"/>
  <c r="E710"/>
  <c r="D711"/>
  <c r="E711"/>
  <c r="D712"/>
  <c r="E712"/>
  <c r="D713"/>
  <c r="E713"/>
  <c r="D714"/>
  <c r="E714"/>
  <c r="D715"/>
  <c r="E715"/>
  <c r="D716"/>
  <c r="E716"/>
  <c r="D717"/>
  <c r="E717"/>
  <c r="D718"/>
  <c r="E718"/>
  <c r="D719"/>
  <c r="E719"/>
  <c r="D720"/>
  <c r="E720"/>
  <c r="D721"/>
  <c r="E721"/>
  <c r="D722"/>
  <c r="E722"/>
  <c r="D723"/>
  <c r="E723"/>
  <c r="D724"/>
  <c r="E724"/>
  <c r="D725"/>
  <c r="E725"/>
  <c r="D726"/>
  <c r="E726"/>
  <c r="D727"/>
  <c r="E727"/>
  <c r="D728"/>
  <c r="E728"/>
  <c r="D729"/>
  <c r="E729"/>
  <c r="D730"/>
  <c r="E730"/>
  <c r="D731"/>
  <c r="E731"/>
  <c r="D732"/>
  <c r="E732"/>
  <c r="D733"/>
  <c r="E733"/>
  <c r="D734"/>
  <c r="E734"/>
  <c r="D735"/>
  <c r="E735"/>
  <c r="D736"/>
  <c r="E736"/>
  <c r="D737"/>
  <c r="E737"/>
  <c r="D738"/>
  <c r="E738"/>
  <c r="D739"/>
  <c r="E739"/>
  <c r="D740"/>
  <c r="E740"/>
  <c r="D741"/>
  <c r="E741"/>
  <c r="D742"/>
  <c r="E742"/>
  <c r="D743"/>
  <c r="E743"/>
  <c r="D744"/>
  <c r="E744"/>
  <c r="D745"/>
  <c r="E745"/>
  <c r="D746"/>
  <c r="E746"/>
  <c r="D747"/>
  <c r="E747"/>
  <c r="D748"/>
  <c r="E748"/>
  <c r="D749"/>
  <c r="E749"/>
  <c r="D750"/>
  <c r="E750"/>
  <c r="D751"/>
  <c r="E751"/>
  <c r="D752"/>
  <c r="E752"/>
  <c r="D753"/>
  <c r="E753"/>
  <c r="D754"/>
  <c r="E754"/>
  <c r="D755"/>
  <c r="E755"/>
  <c r="D756"/>
  <c r="E756"/>
  <c r="D757"/>
  <c r="E757"/>
  <c r="D758"/>
  <c r="E758"/>
  <c r="D759"/>
  <c r="E759"/>
  <c r="D760"/>
  <c r="E760"/>
  <c r="D761"/>
  <c r="E761"/>
  <c r="D762"/>
  <c r="E762"/>
  <c r="D763"/>
  <c r="E763"/>
  <c r="D764"/>
  <c r="E764"/>
  <c r="D765"/>
  <c r="E765"/>
  <c r="D766"/>
  <c r="E766"/>
  <c r="D767"/>
  <c r="E767"/>
  <c r="D768"/>
  <c r="E768"/>
  <c r="D769"/>
  <c r="E769"/>
  <c r="D770"/>
  <c r="E770"/>
  <c r="D771"/>
  <c r="E771"/>
  <c r="D772"/>
  <c r="E772"/>
  <c r="D773"/>
  <c r="E773"/>
  <c r="D774"/>
  <c r="E774"/>
  <c r="D775"/>
  <c r="E775"/>
  <c r="D776"/>
  <c r="E776"/>
  <c r="D777"/>
  <c r="E777"/>
  <c r="D778"/>
  <c r="E778"/>
  <c r="D779"/>
  <c r="E779"/>
  <c r="D780"/>
  <c r="E780"/>
  <c r="D781"/>
  <c r="E781"/>
  <c r="D782"/>
  <c r="E782"/>
  <c r="D783"/>
  <c r="E783"/>
  <c r="D784"/>
  <c r="E784"/>
  <c r="D785"/>
  <c r="E785"/>
  <c r="D786"/>
  <c r="E786"/>
  <c r="D787"/>
  <c r="E787"/>
  <c r="D788"/>
  <c r="E788"/>
  <c r="D789"/>
  <c r="E789"/>
  <c r="D790"/>
  <c r="E790"/>
  <c r="D791"/>
  <c r="E791"/>
  <c r="D792"/>
  <c r="E792"/>
  <c r="D793"/>
  <c r="E793"/>
  <c r="D794"/>
  <c r="E794"/>
  <c r="D795"/>
  <c r="E795"/>
  <c r="D796"/>
  <c r="E796"/>
  <c r="D797"/>
  <c r="E797"/>
  <c r="D798"/>
  <c r="E798"/>
  <c r="D799"/>
  <c r="E799"/>
  <c r="D800"/>
  <c r="E800"/>
  <c r="D801"/>
  <c r="E801"/>
  <c r="D802"/>
  <c r="E802"/>
  <c r="D803"/>
  <c r="E803"/>
  <c r="D804"/>
  <c r="E804"/>
  <c r="D805"/>
  <c r="E805"/>
  <c r="D806"/>
  <c r="E806"/>
  <c r="D807"/>
  <c r="E807"/>
  <c r="D808"/>
  <c r="E808"/>
  <c r="D809"/>
  <c r="E809"/>
  <c r="D810"/>
  <c r="E810"/>
  <c r="D811"/>
  <c r="E811"/>
  <c r="D812"/>
  <c r="E812"/>
  <c r="D813"/>
  <c r="E813"/>
  <c r="D814"/>
  <c r="E814"/>
  <c r="D815"/>
  <c r="E815"/>
  <c r="D816"/>
  <c r="E816"/>
  <c r="D817"/>
  <c r="E817"/>
  <c r="D818"/>
  <c r="E818"/>
  <c r="D819"/>
  <c r="E819"/>
  <c r="D820"/>
  <c r="E820"/>
  <c r="D821"/>
  <c r="E821"/>
  <c r="D822"/>
  <c r="E822"/>
  <c r="D823"/>
  <c r="E823"/>
  <c r="D824"/>
  <c r="E824"/>
  <c r="D825"/>
  <c r="E825"/>
  <c r="D826"/>
  <c r="E826"/>
  <c r="D827"/>
  <c r="E827"/>
  <c r="D828"/>
  <c r="E828"/>
  <c r="D829"/>
  <c r="E829"/>
  <c r="D830"/>
  <c r="E830"/>
  <c r="D831"/>
  <c r="E831"/>
  <c r="D832"/>
  <c r="E832"/>
  <c r="D833"/>
  <c r="E833"/>
  <c r="D834"/>
  <c r="E834"/>
  <c r="D835"/>
  <c r="E835"/>
  <c r="D836"/>
  <c r="E836"/>
  <c r="D837"/>
  <c r="E837"/>
  <c r="D838"/>
  <c r="E838"/>
  <c r="D839"/>
  <c r="E839"/>
  <c r="D840"/>
  <c r="E840"/>
  <c r="D841"/>
  <c r="E841"/>
  <c r="D842"/>
  <c r="E842"/>
  <c r="D843"/>
  <c r="E843"/>
  <c r="D844"/>
  <c r="E844"/>
  <c r="D845"/>
  <c r="E845"/>
  <c r="D846"/>
  <c r="E846"/>
  <c r="D847"/>
  <c r="E847"/>
  <c r="D848"/>
  <c r="E848"/>
  <c r="D849"/>
  <c r="E849"/>
  <c r="D850"/>
  <c r="E850"/>
  <c r="D851"/>
  <c r="E851"/>
  <c r="D852"/>
  <c r="E852"/>
  <c r="D853"/>
  <c r="E853"/>
  <c r="D854"/>
  <c r="E854"/>
  <c r="D855"/>
  <c r="E855"/>
  <c r="D856"/>
  <c r="E856"/>
  <c r="D857"/>
  <c r="E857"/>
  <c r="D858"/>
  <c r="E858"/>
  <c r="D859"/>
  <c r="E859"/>
  <c r="D860"/>
  <c r="E860"/>
  <c r="D861"/>
  <c r="E861"/>
  <c r="D862"/>
  <c r="E862"/>
  <c r="D863"/>
  <c r="E863"/>
  <c r="D864"/>
  <c r="E864"/>
  <c r="D865"/>
  <c r="E865"/>
  <c r="D866"/>
  <c r="E866"/>
  <c r="D867"/>
  <c r="E867"/>
  <c r="D868"/>
  <c r="E868"/>
  <c r="D869"/>
  <c r="E869"/>
  <c r="D870"/>
  <c r="E870"/>
  <c r="D871"/>
  <c r="E871"/>
  <c r="D872"/>
  <c r="E872"/>
  <c r="D873"/>
  <c r="E873"/>
  <c r="D874"/>
  <c r="E874"/>
  <c r="D875"/>
  <c r="E875"/>
  <c r="D876"/>
  <c r="E876"/>
  <c r="D877"/>
  <c r="E877"/>
  <c r="D878"/>
  <c r="E878"/>
  <c r="D879"/>
  <c r="E879"/>
  <c r="D880"/>
  <c r="E880"/>
  <c r="D881"/>
  <c r="E881"/>
  <c r="D882"/>
  <c r="E882"/>
  <c r="D883"/>
  <c r="E883"/>
  <c r="D884"/>
  <c r="E884"/>
  <c r="D885"/>
  <c r="E885"/>
  <c r="D886"/>
  <c r="E886"/>
  <c r="D887"/>
  <c r="E887"/>
  <c r="D888"/>
  <c r="E888"/>
  <c r="D889"/>
  <c r="E889"/>
  <c r="D890"/>
  <c r="E890"/>
  <c r="D891"/>
  <c r="E891"/>
  <c r="D892"/>
  <c r="E892"/>
  <c r="D893"/>
  <c r="E893"/>
  <c r="D894"/>
  <c r="E894"/>
  <c r="D895"/>
  <c r="E895"/>
  <c r="D896"/>
  <c r="E896"/>
  <c r="D897"/>
  <c r="E897"/>
  <c r="D898"/>
  <c r="E898"/>
  <c r="D899"/>
  <c r="E899"/>
  <c r="D900"/>
  <c r="E900"/>
  <c r="D901"/>
  <c r="E901"/>
  <c r="D902"/>
  <c r="E902"/>
  <c r="D903"/>
  <c r="E903"/>
  <c r="D904"/>
  <c r="E904"/>
  <c r="D905"/>
  <c r="E905"/>
  <c r="D906"/>
  <c r="E906"/>
  <c r="D907"/>
  <c r="E907"/>
  <c r="D908"/>
  <c r="E908"/>
  <c r="D909"/>
  <c r="E909"/>
  <c r="D910"/>
  <c r="E910"/>
  <c r="D911"/>
  <c r="E911"/>
  <c r="D912"/>
  <c r="E912"/>
  <c r="D913"/>
  <c r="E913"/>
  <c r="D914"/>
  <c r="E914"/>
  <c r="D915"/>
  <c r="E915"/>
  <c r="D916"/>
  <c r="E916"/>
  <c r="D917"/>
  <c r="E917"/>
  <c r="D918"/>
  <c r="E918"/>
  <c r="D919"/>
  <c r="E919"/>
  <c r="D920"/>
  <c r="E920"/>
  <c r="D921"/>
  <c r="E921"/>
  <c r="D922"/>
  <c r="E922"/>
  <c r="D923"/>
  <c r="E923"/>
  <c r="D924"/>
  <c r="E924"/>
  <c r="D925"/>
  <c r="E925"/>
  <c r="D926"/>
  <c r="E926"/>
  <c r="D927"/>
  <c r="E927"/>
  <c r="D928"/>
  <c r="E928"/>
  <c r="D929"/>
  <c r="E929"/>
  <c r="D930"/>
  <c r="E930"/>
  <c r="D931"/>
  <c r="E931"/>
  <c r="D932"/>
  <c r="E932"/>
  <c r="D933"/>
  <c r="E933"/>
  <c r="D934"/>
  <c r="E934"/>
  <c r="D935"/>
  <c r="E935"/>
  <c r="D936"/>
  <c r="E936"/>
  <c r="D937"/>
  <c r="E937"/>
  <c r="D938"/>
  <c r="E938"/>
  <c r="D939"/>
  <c r="E939"/>
  <c r="D940"/>
  <c r="E940"/>
  <c r="D941"/>
  <c r="E941"/>
  <c r="D942"/>
  <c r="E942"/>
  <c r="D943"/>
  <c r="E943"/>
  <c r="D944"/>
  <c r="E944"/>
  <c r="D945"/>
  <c r="E945"/>
  <c r="D946"/>
  <c r="E946"/>
  <c r="D947"/>
  <c r="E947"/>
  <c r="D948"/>
  <c r="E948"/>
  <c r="D949"/>
  <c r="E949"/>
  <c r="D950"/>
  <c r="E950"/>
  <c r="D951"/>
  <c r="E951"/>
  <c r="D952"/>
  <c r="E952"/>
  <c r="D953"/>
  <c r="E953"/>
  <c r="D954"/>
  <c r="E954"/>
  <c r="D955"/>
  <c r="E955"/>
  <c r="D956"/>
  <c r="E956"/>
  <c r="D957"/>
  <c r="E957"/>
  <c r="D958"/>
  <c r="E958"/>
  <c r="D959"/>
  <c r="E959"/>
  <c r="D960"/>
  <c r="E960"/>
  <c r="D961"/>
  <c r="E961"/>
  <c r="D962"/>
  <c r="E962"/>
  <c r="D963"/>
  <c r="E963"/>
  <c r="D964"/>
  <c r="E964"/>
  <c r="D965"/>
  <c r="E965"/>
  <c r="D966"/>
  <c r="E966"/>
  <c r="D967"/>
  <c r="E967"/>
  <c r="D968"/>
  <c r="E968"/>
  <c r="D969"/>
  <c r="E969"/>
  <c r="D970"/>
  <c r="E970"/>
  <c r="D971"/>
  <c r="E971"/>
  <c r="D972"/>
  <c r="E972"/>
  <c r="D973"/>
  <c r="E973"/>
  <c r="D974"/>
  <c r="E974"/>
  <c r="D975"/>
  <c r="E975"/>
  <c r="D976"/>
  <c r="E976"/>
  <c r="D977"/>
  <c r="E977"/>
  <c r="D978"/>
  <c r="E978"/>
  <c r="D979"/>
  <c r="E979"/>
  <c r="D980"/>
  <c r="E980"/>
  <c r="D981"/>
  <c r="E981"/>
  <c r="D982"/>
  <c r="E982"/>
  <c r="D983"/>
  <c r="E983"/>
  <c r="D984"/>
  <c r="E984"/>
  <c r="D985"/>
  <c r="E985"/>
  <c r="D17"/>
  <c r="E17"/>
  <c r="E9" i="9"/>
  <c r="C37" i="73"/>
  <c r="C36"/>
  <c r="C22" s="1"/>
  <c r="C25" l="1"/>
  <c r="H7" s="1"/>
  <c r="H8" s="1"/>
  <c r="H9" s="1"/>
  <c r="H10" s="1"/>
  <c r="H11" s="1"/>
  <c r="H12" s="1"/>
  <c r="H13" s="1"/>
  <c r="H14" s="1"/>
  <c r="H15" s="1"/>
  <c r="H16" s="1"/>
  <c r="H17" s="1"/>
  <c r="H18" s="1"/>
  <c r="H19" s="1"/>
  <c r="H20" s="1"/>
  <c r="H21" s="1"/>
  <c r="H22" s="1"/>
  <c r="H23" s="1"/>
  <c r="H24" s="1"/>
  <c r="H25" s="1"/>
  <c r="H26" s="1"/>
  <c r="H27" s="1"/>
  <c r="CEW7" i="70"/>
  <c r="CEA7"/>
  <c r="CDE7"/>
  <c r="CCI7"/>
  <c r="CBM7"/>
  <c r="CAQ7"/>
  <c r="BZU7"/>
  <c r="BYY7"/>
  <c r="BYC7"/>
  <c r="BXG7"/>
  <c r="BWK7"/>
  <c r="BVO7"/>
  <c r="BUS7"/>
  <c r="BTW7"/>
  <c r="BTA7"/>
  <c r="BSE7"/>
  <c r="BRI7"/>
  <c r="BQM7"/>
  <c r="BPQ7"/>
  <c r="BOU7"/>
  <c r="BNY7"/>
  <c r="BNC7"/>
  <c r="BMG7"/>
  <c r="BLK7"/>
  <c r="BKO7"/>
  <c r="BJS7"/>
  <c r="BIW7"/>
  <c r="BIA7"/>
  <c r="BHE7"/>
  <c r="BGI7"/>
  <c r="BFM7"/>
  <c r="BEQ7"/>
  <c r="BDU7"/>
  <c r="BCY7"/>
  <c r="BCC7"/>
  <c r="BBG7"/>
  <c r="BAK7"/>
  <c r="AZO7"/>
  <c r="AYS7"/>
  <c r="AXW7"/>
  <c r="AXA7"/>
  <c r="AWE7"/>
  <c r="AVI7"/>
  <c r="AUM7"/>
  <c r="ATQ7"/>
  <c r="ASU7"/>
  <c r="ARY7"/>
  <c r="ARC7"/>
  <c r="AQG7"/>
  <c r="APK7"/>
  <c r="AOO7"/>
  <c r="ANS7"/>
  <c r="AMW7"/>
  <c r="AMA7"/>
  <c r="ALE7"/>
  <c r="AKI7"/>
  <c r="AJM7"/>
  <c r="AIQ7"/>
  <c r="AHU7"/>
  <c r="AGY7"/>
  <c r="AGC7"/>
  <c r="AFG7"/>
  <c r="AEK7"/>
  <c r="ADO7"/>
  <c r="ACS7"/>
  <c r="ABW7"/>
  <c r="ABA7"/>
  <c r="AAE7"/>
  <c r="ZI7"/>
  <c r="YM7"/>
  <c r="XQ7"/>
  <c r="WU7"/>
  <c r="VY7"/>
  <c r="VC7"/>
  <c r="UG7"/>
  <c r="TK7"/>
  <c r="SO7"/>
  <c r="RS7"/>
  <c r="QW7"/>
  <c r="QA7"/>
  <c r="PE7"/>
  <c r="OI7"/>
  <c r="NM7"/>
  <c r="MQ7"/>
  <c r="LU7"/>
  <c r="KY7"/>
  <c r="KC7"/>
  <c r="JG7"/>
  <c r="IK7"/>
  <c r="HO7"/>
  <c r="GS7"/>
  <c r="FW7"/>
  <c r="FA7"/>
  <c r="EE7"/>
  <c r="DI7"/>
  <c r="CM7"/>
  <c r="BQ7"/>
  <c r="AU7"/>
  <c r="G4" i="73"/>
  <c r="L10" i="72"/>
  <c r="L11"/>
  <c r="L12"/>
  <c r="L13"/>
  <c r="L14"/>
  <c r="L15"/>
  <c r="L16"/>
  <c r="L17"/>
  <c r="L18"/>
  <c r="L19"/>
  <c r="L20"/>
  <c r="L21"/>
  <c r="L22"/>
  <c r="L23"/>
  <c r="L24"/>
  <c r="L25"/>
  <c r="L26"/>
  <c r="L27"/>
  <c r="L28"/>
  <c r="L29"/>
  <c r="L30"/>
  <c r="L31"/>
  <c r="L32"/>
  <c r="L33"/>
  <c r="L34"/>
  <c r="L35"/>
  <c r="L36"/>
  <c r="L37"/>
  <c r="L38"/>
  <c r="L39"/>
  <c r="L40"/>
  <c r="L41"/>
  <c r="L42"/>
  <c r="L43"/>
  <c r="L44"/>
  <c r="L45"/>
  <c r="L46"/>
  <c r="L47"/>
  <c r="L48"/>
  <c r="L49"/>
  <c r="L50"/>
  <c r="L51"/>
  <c r="L52"/>
  <c r="L53"/>
  <c r="L54"/>
  <c r="L55"/>
  <c r="L56"/>
  <c r="L57"/>
  <c r="L58"/>
  <c r="L59"/>
  <c r="L60"/>
  <c r="L61"/>
  <c r="L62"/>
  <c r="L63"/>
  <c r="L64"/>
  <c r="L65"/>
  <c r="L66"/>
  <c r="L67"/>
  <c r="L68"/>
  <c r="L69"/>
  <c r="L9"/>
  <c r="AO40"/>
  <c r="AO41"/>
  <c r="AO42"/>
  <c r="AO43"/>
  <c r="AO44"/>
  <c r="AO45"/>
  <c r="AO46"/>
  <c r="AO47"/>
  <c r="AO48"/>
  <c r="AO49"/>
  <c r="AO50"/>
  <c r="AO51"/>
  <c r="AO52"/>
  <c r="AO53"/>
  <c r="AO54"/>
  <c r="AO55"/>
  <c r="AO56"/>
  <c r="AO57"/>
  <c r="AO58"/>
  <c r="AO59"/>
  <c r="AO60"/>
  <c r="AO61"/>
  <c r="AO62"/>
  <c r="AO63"/>
  <c r="AO64"/>
  <c r="K120" i="9" l="1"/>
  <c r="K119"/>
  <c r="K117"/>
  <c r="I120"/>
  <c r="I119"/>
  <c r="I117"/>
  <c r="G120"/>
  <c r="G119"/>
  <c r="G117"/>
  <c r="E120"/>
  <c r="E119"/>
  <c r="E117"/>
  <c r="C120"/>
  <c r="C119"/>
  <c r="C117"/>
  <c r="K114"/>
  <c r="K113"/>
  <c r="K111"/>
  <c r="I114"/>
  <c r="I113"/>
  <c r="I111"/>
  <c r="G114"/>
  <c r="G113"/>
  <c r="G111"/>
  <c r="E114"/>
  <c r="E113"/>
  <c r="E111"/>
  <c r="C114"/>
  <c r="C113"/>
  <c r="C111"/>
  <c r="K108"/>
  <c r="K107"/>
  <c r="K105"/>
  <c r="I108"/>
  <c r="I107"/>
  <c r="I105"/>
  <c r="G107"/>
  <c r="G105"/>
  <c r="E108"/>
  <c r="E107"/>
  <c r="E105"/>
  <c r="G108"/>
  <c r="C108"/>
  <c r="C107"/>
  <c r="C105"/>
  <c r="K102"/>
  <c r="K101"/>
  <c r="K99"/>
  <c r="I102"/>
  <c r="I101"/>
  <c r="I99"/>
  <c r="G102"/>
  <c r="G101"/>
  <c r="G99"/>
  <c r="E102"/>
  <c r="C102"/>
  <c r="E101"/>
  <c r="E99"/>
  <c r="C101"/>
  <c r="C99"/>
  <c r="K96"/>
  <c r="K95"/>
  <c r="K93"/>
  <c r="I96"/>
  <c r="I95"/>
  <c r="I93"/>
  <c r="G96"/>
  <c r="G95"/>
  <c r="G93"/>
  <c r="E96"/>
  <c r="E95"/>
  <c r="E93"/>
  <c r="C96"/>
  <c r="C95"/>
  <c r="C93"/>
  <c r="K90"/>
  <c r="K89"/>
  <c r="K87"/>
  <c r="I90"/>
  <c r="I89"/>
  <c r="I87"/>
  <c r="G90"/>
  <c r="G89"/>
  <c r="G87"/>
  <c r="E90"/>
  <c r="E89"/>
  <c r="E87"/>
  <c r="C90"/>
  <c r="C89"/>
  <c r="C87"/>
  <c r="K84"/>
  <c r="K83"/>
  <c r="K81"/>
  <c r="I84"/>
  <c r="I83"/>
  <c r="I81"/>
  <c r="G84"/>
  <c r="G83"/>
  <c r="G81"/>
  <c r="E84"/>
  <c r="E83"/>
  <c r="E81"/>
  <c r="C84"/>
  <c r="C83"/>
  <c r="C81"/>
  <c r="K78"/>
  <c r="K77"/>
  <c r="K75"/>
  <c r="I78"/>
  <c r="I77"/>
  <c r="I75"/>
  <c r="G78"/>
  <c r="G77"/>
  <c r="G75"/>
  <c r="E78"/>
  <c r="E77"/>
  <c r="E75"/>
  <c r="C78"/>
  <c r="C77"/>
  <c r="C75"/>
  <c r="K72"/>
  <c r="K71"/>
  <c r="K69"/>
  <c r="I72"/>
  <c r="I71"/>
  <c r="I69"/>
  <c r="G72"/>
  <c r="G71"/>
  <c r="G69"/>
  <c r="E69"/>
  <c r="E72"/>
  <c r="E71"/>
  <c r="C72"/>
  <c r="C71"/>
  <c r="C69"/>
  <c r="K66"/>
  <c r="K65"/>
  <c r="K63"/>
  <c r="I66"/>
  <c r="I65"/>
  <c r="I63"/>
  <c r="G66"/>
  <c r="G65"/>
  <c r="G63"/>
  <c r="E66"/>
  <c r="E65"/>
  <c r="E63"/>
  <c r="C66"/>
  <c r="C65"/>
  <c r="C63"/>
  <c r="K60"/>
  <c r="K59"/>
  <c r="K57"/>
  <c r="I57"/>
  <c r="I60"/>
  <c r="I59"/>
  <c r="G60"/>
  <c r="G59"/>
  <c r="G57"/>
  <c r="E60"/>
  <c r="E59"/>
  <c r="E57"/>
  <c r="C60"/>
  <c r="C59"/>
  <c r="C57"/>
  <c r="K54"/>
  <c r="K53"/>
  <c r="K51"/>
  <c r="I54"/>
  <c r="I53"/>
  <c r="I51"/>
  <c r="G54"/>
  <c r="G53"/>
  <c r="G51"/>
  <c r="E51"/>
  <c r="E54"/>
  <c r="E53"/>
  <c r="C54"/>
  <c r="C53"/>
  <c r="C51"/>
  <c r="K48"/>
  <c r="K47"/>
  <c r="K45"/>
  <c r="I48"/>
  <c r="I47"/>
  <c r="I45"/>
  <c r="G48"/>
  <c r="G47"/>
  <c r="G45"/>
  <c r="E48"/>
  <c r="E47"/>
  <c r="E45"/>
  <c r="C48"/>
  <c r="C47"/>
  <c r="C45"/>
  <c r="K41"/>
  <c r="K39"/>
  <c r="I42"/>
  <c r="I41"/>
  <c r="I39"/>
  <c r="G42"/>
  <c r="G41"/>
  <c r="G39"/>
  <c r="E42"/>
  <c r="E41"/>
  <c r="E39"/>
  <c r="K42"/>
  <c r="C42"/>
  <c r="C41"/>
  <c r="C39"/>
  <c r="K36"/>
  <c r="K35"/>
  <c r="K33"/>
  <c r="I36"/>
  <c r="I35"/>
  <c r="I33"/>
  <c r="G36"/>
  <c r="G35"/>
  <c r="G33"/>
  <c r="E36"/>
  <c r="E35"/>
  <c r="E33"/>
  <c r="C36"/>
  <c r="C35"/>
  <c r="C33"/>
  <c r="K29"/>
  <c r="K30"/>
  <c r="K27"/>
  <c r="I30"/>
  <c r="I29"/>
  <c r="I27"/>
  <c r="G30"/>
  <c r="G29"/>
  <c r="G27"/>
  <c r="E30"/>
  <c r="E29"/>
  <c r="E27"/>
  <c r="C30"/>
  <c r="C29"/>
  <c r="C27"/>
  <c r="K24"/>
  <c r="K23"/>
  <c r="K21"/>
  <c r="I24"/>
  <c r="I23"/>
  <c r="I21"/>
  <c r="G24"/>
  <c r="G23"/>
  <c r="G21"/>
  <c r="E24"/>
  <c r="E23"/>
  <c r="E21"/>
  <c r="C24"/>
  <c r="C23"/>
  <c r="C21"/>
  <c r="K18"/>
  <c r="K17"/>
  <c r="K15"/>
  <c r="I18"/>
  <c r="I17"/>
  <c r="I15"/>
  <c r="G18"/>
  <c r="G17"/>
  <c r="G15"/>
  <c r="E18"/>
  <c r="E17"/>
  <c r="E15"/>
  <c r="C18"/>
  <c r="C17"/>
  <c r="C15"/>
  <c r="K12"/>
  <c r="K11"/>
  <c r="K9"/>
  <c r="I12"/>
  <c r="I11"/>
  <c r="I9"/>
  <c r="G12"/>
  <c r="G11"/>
  <c r="G9"/>
  <c r="E12"/>
  <c r="E11"/>
  <c r="C12"/>
  <c r="C11"/>
  <c r="C9"/>
  <c r="K6"/>
  <c r="K5"/>
  <c r="K3"/>
  <c r="I5"/>
  <c r="I3"/>
  <c r="G5"/>
  <c r="G6"/>
  <c r="G3"/>
  <c r="E6"/>
  <c r="E5"/>
  <c r="E3"/>
  <c r="C6"/>
  <c r="C5"/>
  <c r="C3"/>
  <c r="C985" i="71"/>
  <c r="F985" s="1"/>
  <c r="G985" s="1"/>
  <c r="H985" s="1"/>
  <c r="C984"/>
  <c r="F984" s="1"/>
  <c r="G984" s="1"/>
  <c r="H984" s="1"/>
  <c r="C983"/>
  <c r="F983" s="1"/>
  <c r="G983" s="1"/>
  <c r="H983" s="1"/>
  <c r="C982"/>
  <c r="F982" s="1"/>
  <c r="G982" s="1"/>
  <c r="H982" s="1"/>
  <c r="C981"/>
  <c r="F981" s="1"/>
  <c r="G981" s="1"/>
  <c r="H981" s="1"/>
  <c r="C980"/>
  <c r="F980" s="1"/>
  <c r="G980" s="1"/>
  <c r="H980" s="1"/>
  <c r="C979"/>
  <c r="F979" s="1"/>
  <c r="G979" s="1"/>
  <c r="H979" s="1"/>
  <c r="C978"/>
  <c r="F978" s="1"/>
  <c r="G978" s="1"/>
  <c r="H978" s="1"/>
  <c r="C977"/>
  <c r="F977" s="1"/>
  <c r="G977" s="1"/>
  <c r="H977" s="1"/>
  <c r="C976"/>
  <c r="F976" s="1"/>
  <c r="G976" s="1"/>
  <c r="H976" s="1"/>
  <c r="C975"/>
  <c r="F975" s="1"/>
  <c r="G975" s="1"/>
  <c r="H975" s="1"/>
  <c r="C974"/>
  <c r="F974" s="1"/>
  <c r="G974" s="1"/>
  <c r="H974" s="1"/>
  <c r="C973"/>
  <c r="F973" s="1"/>
  <c r="G973" s="1"/>
  <c r="H973" s="1"/>
  <c r="C972"/>
  <c r="F972" s="1"/>
  <c r="G972" s="1"/>
  <c r="H972" s="1"/>
  <c r="C971"/>
  <c r="F971" s="1"/>
  <c r="G971" s="1"/>
  <c r="H971" s="1"/>
  <c r="C970"/>
  <c r="F970" s="1"/>
  <c r="G970" s="1"/>
  <c r="H970" s="1"/>
  <c r="C969"/>
  <c r="F969" s="1"/>
  <c r="G969" s="1"/>
  <c r="H969" s="1"/>
  <c r="C968"/>
  <c r="F968" s="1"/>
  <c r="G968" s="1"/>
  <c r="H968" s="1"/>
  <c r="C967"/>
  <c r="F967" s="1"/>
  <c r="G967" s="1"/>
  <c r="H967" s="1"/>
  <c r="C966"/>
  <c r="F966" s="1"/>
  <c r="G966" s="1"/>
  <c r="H966" s="1"/>
  <c r="C965"/>
  <c r="F965" s="1"/>
  <c r="G965" s="1"/>
  <c r="H965" s="1"/>
  <c r="C964"/>
  <c r="F964" s="1"/>
  <c r="G964" s="1"/>
  <c r="H964" s="1"/>
  <c r="C963"/>
  <c r="F963" s="1"/>
  <c r="G963" s="1"/>
  <c r="H963" s="1"/>
  <c r="C962"/>
  <c r="F962" s="1"/>
  <c r="G962" s="1"/>
  <c r="H962" s="1"/>
  <c r="C961"/>
  <c r="F961" s="1"/>
  <c r="G961" s="1"/>
  <c r="H961" s="1"/>
  <c r="C960"/>
  <c r="F960" s="1"/>
  <c r="G960" s="1"/>
  <c r="H960" s="1"/>
  <c r="C959"/>
  <c r="F959" s="1"/>
  <c r="G959" s="1"/>
  <c r="H959" s="1"/>
  <c r="C958"/>
  <c r="F958" s="1"/>
  <c r="G958" s="1"/>
  <c r="H958" s="1"/>
  <c r="C957"/>
  <c r="F957" s="1"/>
  <c r="G957" s="1"/>
  <c r="H957" s="1"/>
  <c r="C956"/>
  <c r="F956" s="1"/>
  <c r="G956" s="1"/>
  <c r="H956" s="1"/>
  <c r="C955"/>
  <c r="F955" s="1"/>
  <c r="G955" s="1"/>
  <c r="H955" s="1"/>
  <c r="C954"/>
  <c r="F954" s="1"/>
  <c r="G954" s="1"/>
  <c r="H954" s="1"/>
  <c r="C953"/>
  <c r="F953" s="1"/>
  <c r="G953" s="1"/>
  <c r="H953" s="1"/>
  <c r="C952"/>
  <c r="F952" s="1"/>
  <c r="G952" s="1"/>
  <c r="H952" s="1"/>
  <c r="C951"/>
  <c r="F951" s="1"/>
  <c r="G951" s="1"/>
  <c r="H951" s="1"/>
  <c r="C950"/>
  <c r="F950" s="1"/>
  <c r="G950" s="1"/>
  <c r="H950" s="1"/>
  <c r="C949"/>
  <c r="F949" s="1"/>
  <c r="G949" s="1"/>
  <c r="H949" s="1"/>
  <c r="C948"/>
  <c r="F948" s="1"/>
  <c r="G948" s="1"/>
  <c r="H948" s="1"/>
  <c r="C947"/>
  <c r="F947" s="1"/>
  <c r="G947" s="1"/>
  <c r="H947" s="1"/>
  <c r="C946"/>
  <c r="F946" s="1"/>
  <c r="G946" s="1"/>
  <c r="H946" s="1"/>
  <c r="C945"/>
  <c r="F945" s="1"/>
  <c r="G945" s="1"/>
  <c r="H945" s="1"/>
  <c r="C944"/>
  <c r="F944" s="1"/>
  <c r="G944" s="1"/>
  <c r="H944" s="1"/>
  <c r="C943"/>
  <c r="F943" s="1"/>
  <c r="G943" s="1"/>
  <c r="H943" s="1"/>
  <c r="C942"/>
  <c r="F942" s="1"/>
  <c r="G942" s="1"/>
  <c r="H942" s="1"/>
  <c r="C941"/>
  <c r="F941" s="1"/>
  <c r="G941" s="1"/>
  <c r="H941" s="1"/>
  <c r="C940"/>
  <c r="F940" s="1"/>
  <c r="G940" s="1"/>
  <c r="H940" s="1"/>
  <c r="C939"/>
  <c r="F939" s="1"/>
  <c r="G939" s="1"/>
  <c r="H939" s="1"/>
  <c r="C938"/>
  <c r="F938" s="1"/>
  <c r="G938" s="1"/>
  <c r="H938" s="1"/>
  <c r="C937"/>
  <c r="F937" s="1"/>
  <c r="G937" s="1"/>
  <c r="H937" s="1"/>
  <c r="C936"/>
  <c r="F936" s="1"/>
  <c r="G936" s="1"/>
  <c r="H936" s="1"/>
  <c r="C935"/>
  <c r="F935" s="1"/>
  <c r="G935" s="1"/>
  <c r="H935" s="1"/>
  <c r="C934"/>
  <c r="F934" s="1"/>
  <c r="G934" s="1"/>
  <c r="H934" s="1"/>
  <c r="C933"/>
  <c r="F933" s="1"/>
  <c r="G933" s="1"/>
  <c r="H933" s="1"/>
  <c r="C932"/>
  <c r="F932" s="1"/>
  <c r="G932" s="1"/>
  <c r="H932" s="1"/>
  <c r="C931"/>
  <c r="F931" s="1"/>
  <c r="G931" s="1"/>
  <c r="H931" s="1"/>
  <c r="C930"/>
  <c r="F930" s="1"/>
  <c r="G930" s="1"/>
  <c r="H930" s="1"/>
  <c r="C929"/>
  <c r="F929" s="1"/>
  <c r="G929" s="1"/>
  <c r="H929" s="1"/>
  <c r="C928"/>
  <c r="F928" s="1"/>
  <c r="G928" s="1"/>
  <c r="H928" s="1"/>
  <c r="C927"/>
  <c r="F927" s="1"/>
  <c r="G927" s="1"/>
  <c r="H927" s="1"/>
  <c r="C926"/>
  <c r="F926" s="1"/>
  <c r="G926" s="1"/>
  <c r="H926" s="1"/>
  <c r="C925"/>
  <c r="F925" s="1"/>
  <c r="G925" s="1"/>
  <c r="H925" s="1"/>
  <c r="C924"/>
  <c r="F924" s="1"/>
  <c r="G924" s="1"/>
  <c r="H924" s="1"/>
  <c r="C923"/>
  <c r="F923" s="1"/>
  <c r="G923" s="1"/>
  <c r="H923" s="1"/>
  <c r="C922"/>
  <c r="F922" s="1"/>
  <c r="G922" s="1"/>
  <c r="H922" s="1"/>
  <c r="C921"/>
  <c r="F921" s="1"/>
  <c r="G921" s="1"/>
  <c r="H921" s="1"/>
  <c r="C920"/>
  <c r="F920" s="1"/>
  <c r="G920" s="1"/>
  <c r="H920" s="1"/>
  <c r="C919"/>
  <c r="F919" s="1"/>
  <c r="G919" s="1"/>
  <c r="H919" s="1"/>
  <c r="C918"/>
  <c r="F918" s="1"/>
  <c r="G918" s="1"/>
  <c r="H918" s="1"/>
  <c r="C917"/>
  <c r="F917" s="1"/>
  <c r="G917" s="1"/>
  <c r="H917" s="1"/>
  <c r="C916"/>
  <c r="F916" s="1"/>
  <c r="G916" s="1"/>
  <c r="H916" s="1"/>
  <c r="C915"/>
  <c r="F915" s="1"/>
  <c r="G915" s="1"/>
  <c r="H915" s="1"/>
  <c r="C914"/>
  <c r="F914" s="1"/>
  <c r="G914" s="1"/>
  <c r="H914" s="1"/>
  <c r="C913"/>
  <c r="F913" s="1"/>
  <c r="G913" s="1"/>
  <c r="H913" s="1"/>
  <c r="C912"/>
  <c r="F912" s="1"/>
  <c r="G912" s="1"/>
  <c r="H912" s="1"/>
  <c r="C911"/>
  <c r="F911" s="1"/>
  <c r="G911" s="1"/>
  <c r="H911" s="1"/>
  <c r="C910"/>
  <c r="F910" s="1"/>
  <c r="G910" s="1"/>
  <c r="H910" s="1"/>
  <c r="C909"/>
  <c r="F909" s="1"/>
  <c r="G909" s="1"/>
  <c r="H909" s="1"/>
  <c r="C908"/>
  <c r="F908" s="1"/>
  <c r="G908" s="1"/>
  <c r="H908" s="1"/>
  <c r="C907"/>
  <c r="F907" s="1"/>
  <c r="G907" s="1"/>
  <c r="H907" s="1"/>
  <c r="C906"/>
  <c r="F906" s="1"/>
  <c r="G906" s="1"/>
  <c r="H906" s="1"/>
  <c r="C905"/>
  <c r="F905" s="1"/>
  <c r="G905" s="1"/>
  <c r="H905" s="1"/>
  <c r="C904"/>
  <c r="F904" s="1"/>
  <c r="G904" s="1"/>
  <c r="H904" s="1"/>
  <c r="C903"/>
  <c r="F903" s="1"/>
  <c r="G903" s="1"/>
  <c r="H903" s="1"/>
  <c r="C902"/>
  <c r="F902" s="1"/>
  <c r="G902" s="1"/>
  <c r="H902" s="1"/>
  <c r="C901"/>
  <c r="F901" s="1"/>
  <c r="G901" s="1"/>
  <c r="H901" s="1"/>
  <c r="C900"/>
  <c r="F900" s="1"/>
  <c r="G900" s="1"/>
  <c r="H900" s="1"/>
  <c r="C899"/>
  <c r="F899" s="1"/>
  <c r="G899" s="1"/>
  <c r="H899" s="1"/>
  <c r="C898"/>
  <c r="F898" s="1"/>
  <c r="G898" s="1"/>
  <c r="H898" s="1"/>
  <c r="C897"/>
  <c r="F897" s="1"/>
  <c r="G897" s="1"/>
  <c r="H897" s="1"/>
  <c r="C896"/>
  <c r="F896" s="1"/>
  <c r="G896" s="1"/>
  <c r="H896" s="1"/>
  <c r="C895"/>
  <c r="F895" s="1"/>
  <c r="G895" s="1"/>
  <c r="H895" s="1"/>
  <c r="C894"/>
  <c r="F894" s="1"/>
  <c r="G894" s="1"/>
  <c r="H894" s="1"/>
  <c r="C893"/>
  <c r="F893" s="1"/>
  <c r="G893" s="1"/>
  <c r="H893" s="1"/>
  <c r="C892"/>
  <c r="F892" s="1"/>
  <c r="G892" s="1"/>
  <c r="H892" s="1"/>
  <c r="C891"/>
  <c r="F891" s="1"/>
  <c r="G891" s="1"/>
  <c r="H891" s="1"/>
  <c r="C890"/>
  <c r="F890" s="1"/>
  <c r="G890" s="1"/>
  <c r="H890" s="1"/>
  <c r="C889"/>
  <c r="F889" s="1"/>
  <c r="G889" s="1"/>
  <c r="H889" s="1"/>
  <c r="C888"/>
  <c r="F888" s="1"/>
  <c r="G888" s="1"/>
  <c r="H888" s="1"/>
  <c r="C887"/>
  <c r="F887" s="1"/>
  <c r="G887" s="1"/>
  <c r="H887" s="1"/>
  <c r="C886"/>
  <c r="F886" s="1"/>
  <c r="G886" s="1"/>
  <c r="H886" s="1"/>
  <c r="C885"/>
  <c r="F885" s="1"/>
  <c r="G885" s="1"/>
  <c r="H885" s="1"/>
  <c r="C884"/>
  <c r="F884" s="1"/>
  <c r="G884" s="1"/>
  <c r="H884" s="1"/>
  <c r="C883"/>
  <c r="F883" s="1"/>
  <c r="G883" s="1"/>
  <c r="H883" s="1"/>
  <c r="C882"/>
  <c r="F882" s="1"/>
  <c r="G882" s="1"/>
  <c r="H882" s="1"/>
  <c r="C881"/>
  <c r="F881" s="1"/>
  <c r="G881" s="1"/>
  <c r="H881" s="1"/>
  <c r="C880"/>
  <c r="F880" s="1"/>
  <c r="G880" s="1"/>
  <c r="H880" s="1"/>
  <c r="C879"/>
  <c r="F879" s="1"/>
  <c r="G879" s="1"/>
  <c r="H879" s="1"/>
  <c r="C878"/>
  <c r="F878" s="1"/>
  <c r="G878" s="1"/>
  <c r="H878" s="1"/>
  <c r="C877"/>
  <c r="F877" s="1"/>
  <c r="G877" s="1"/>
  <c r="H877" s="1"/>
  <c r="C876"/>
  <c r="F876" s="1"/>
  <c r="G876" s="1"/>
  <c r="H876" s="1"/>
  <c r="C875"/>
  <c r="F875" s="1"/>
  <c r="G875" s="1"/>
  <c r="H875" s="1"/>
  <c r="C874"/>
  <c r="F874" s="1"/>
  <c r="G874" s="1"/>
  <c r="H874" s="1"/>
  <c r="C873"/>
  <c r="F873" s="1"/>
  <c r="G873" s="1"/>
  <c r="H873" s="1"/>
  <c r="C872"/>
  <c r="F872" s="1"/>
  <c r="G872" s="1"/>
  <c r="H872" s="1"/>
  <c r="C871"/>
  <c r="F871" s="1"/>
  <c r="G871" s="1"/>
  <c r="H871" s="1"/>
  <c r="C870"/>
  <c r="F870" s="1"/>
  <c r="G870" s="1"/>
  <c r="H870" s="1"/>
  <c r="C869"/>
  <c r="F869" s="1"/>
  <c r="G869" s="1"/>
  <c r="H869" s="1"/>
  <c r="C868"/>
  <c r="F868" s="1"/>
  <c r="G868" s="1"/>
  <c r="H868" s="1"/>
  <c r="C867"/>
  <c r="F867" s="1"/>
  <c r="G867" s="1"/>
  <c r="H867" s="1"/>
  <c r="C866"/>
  <c r="F866" s="1"/>
  <c r="G866" s="1"/>
  <c r="H866" s="1"/>
  <c r="C865"/>
  <c r="F865" s="1"/>
  <c r="G865" s="1"/>
  <c r="H865" s="1"/>
  <c r="C864"/>
  <c r="F864" s="1"/>
  <c r="G864" s="1"/>
  <c r="H864" s="1"/>
  <c r="C863"/>
  <c r="F863" s="1"/>
  <c r="G863" s="1"/>
  <c r="H863" s="1"/>
  <c r="C862"/>
  <c r="F862" s="1"/>
  <c r="G862" s="1"/>
  <c r="H862" s="1"/>
  <c r="C861"/>
  <c r="F861" s="1"/>
  <c r="G861" s="1"/>
  <c r="H861" s="1"/>
  <c r="C860"/>
  <c r="F860" s="1"/>
  <c r="G860" s="1"/>
  <c r="H860" s="1"/>
  <c r="C859"/>
  <c r="F859" s="1"/>
  <c r="G859" s="1"/>
  <c r="H859" s="1"/>
  <c r="C858"/>
  <c r="F858" s="1"/>
  <c r="G858" s="1"/>
  <c r="H858" s="1"/>
  <c r="C857"/>
  <c r="F857" s="1"/>
  <c r="G857" s="1"/>
  <c r="H857" s="1"/>
  <c r="C856"/>
  <c r="F856" s="1"/>
  <c r="G856" s="1"/>
  <c r="H856" s="1"/>
  <c r="C855"/>
  <c r="F855" s="1"/>
  <c r="G855" s="1"/>
  <c r="H855" s="1"/>
  <c r="C854"/>
  <c r="F854" s="1"/>
  <c r="G854" s="1"/>
  <c r="H854" s="1"/>
  <c r="C853"/>
  <c r="F853" s="1"/>
  <c r="G853" s="1"/>
  <c r="H853" s="1"/>
  <c r="C852"/>
  <c r="F852" s="1"/>
  <c r="G852" s="1"/>
  <c r="H852" s="1"/>
  <c r="C851"/>
  <c r="F851" s="1"/>
  <c r="G851" s="1"/>
  <c r="H851" s="1"/>
  <c r="C850"/>
  <c r="F850" s="1"/>
  <c r="G850" s="1"/>
  <c r="H850" s="1"/>
  <c r="C849"/>
  <c r="F849" s="1"/>
  <c r="G849" s="1"/>
  <c r="H849" s="1"/>
  <c r="C848"/>
  <c r="F848" s="1"/>
  <c r="G848" s="1"/>
  <c r="H848" s="1"/>
  <c r="C847"/>
  <c r="F847" s="1"/>
  <c r="G847" s="1"/>
  <c r="H847" s="1"/>
  <c r="C846"/>
  <c r="F846" s="1"/>
  <c r="G846" s="1"/>
  <c r="H846" s="1"/>
  <c r="C845"/>
  <c r="F845" s="1"/>
  <c r="G845" s="1"/>
  <c r="H845" s="1"/>
  <c r="C844"/>
  <c r="F844" s="1"/>
  <c r="G844" s="1"/>
  <c r="H844" s="1"/>
  <c r="C843"/>
  <c r="F843" s="1"/>
  <c r="G843" s="1"/>
  <c r="H843" s="1"/>
  <c r="C842"/>
  <c r="F842" s="1"/>
  <c r="G842" s="1"/>
  <c r="H842" s="1"/>
  <c r="C841"/>
  <c r="F841" s="1"/>
  <c r="G841" s="1"/>
  <c r="H841" s="1"/>
  <c r="C840"/>
  <c r="F840" s="1"/>
  <c r="G840" s="1"/>
  <c r="H840" s="1"/>
  <c r="C839"/>
  <c r="F839" s="1"/>
  <c r="G839" s="1"/>
  <c r="H839" s="1"/>
  <c r="C838"/>
  <c r="F838" s="1"/>
  <c r="G838" s="1"/>
  <c r="H838" s="1"/>
  <c r="C837"/>
  <c r="F837" s="1"/>
  <c r="G837" s="1"/>
  <c r="H837" s="1"/>
  <c r="C836"/>
  <c r="F836" s="1"/>
  <c r="G836" s="1"/>
  <c r="H836" s="1"/>
  <c r="C835"/>
  <c r="F835" s="1"/>
  <c r="G835" s="1"/>
  <c r="H835" s="1"/>
  <c r="C834"/>
  <c r="F834" s="1"/>
  <c r="G834" s="1"/>
  <c r="H834" s="1"/>
  <c r="C833"/>
  <c r="F833" s="1"/>
  <c r="G833" s="1"/>
  <c r="H833" s="1"/>
  <c r="C832"/>
  <c r="F832" s="1"/>
  <c r="G832" s="1"/>
  <c r="H832" s="1"/>
  <c r="C831"/>
  <c r="F831" s="1"/>
  <c r="G831" s="1"/>
  <c r="H831" s="1"/>
  <c r="C830"/>
  <c r="F830" s="1"/>
  <c r="G830" s="1"/>
  <c r="H830" s="1"/>
  <c r="C829"/>
  <c r="F829" s="1"/>
  <c r="G829" s="1"/>
  <c r="H829" s="1"/>
  <c r="C828"/>
  <c r="F828" s="1"/>
  <c r="G828" s="1"/>
  <c r="H828" s="1"/>
  <c r="C827"/>
  <c r="F827" s="1"/>
  <c r="G827" s="1"/>
  <c r="H827" s="1"/>
  <c r="C826"/>
  <c r="F826" s="1"/>
  <c r="G826" s="1"/>
  <c r="H826" s="1"/>
  <c r="C825"/>
  <c r="F825" s="1"/>
  <c r="G825" s="1"/>
  <c r="H825" s="1"/>
  <c r="C824"/>
  <c r="F824" s="1"/>
  <c r="G824" s="1"/>
  <c r="H824" s="1"/>
  <c r="C823"/>
  <c r="F823" s="1"/>
  <c r="G823" s="1"/>
  <c r="H823" s="1"/>
  <c r="C822"/>
  <c r="F822" s="1"/>
  <c r="G822" s="1"/>
  <c r="H822" s="1"/>
  <c r="C821"/>
  <c r="F821" s="1"/>
  <c r="G821" s="1"/>
  <c r="H821" s="1"/>
  <c r="C820"/>
  <c r="F820" s="1"/>
  <c r="G820" s="1"/>
  <c r="H820" s="1"/>
  <c r="C819"/>
  <c r="F819" s="1"/>
  <c r="G819" s="1"/>
  <c r="H819" s="1"/>
  <c r="C818"/>
  <c r="F818" s="1"/>
  <c r="G818" s="1"/>
  <c r="H818" s="1"/>
  <c r="C817"/>
  <c r="F817" s="1"/>
  <c r="G817" s="1"/>
  <c r="H817" s="1"/>
  <c r="C816"/>
  <c r="F816" s="1"/>
  <c r="G816" s="1"/>
  <c r="H816" s="1"/>
  <c r="C815"/>
  <c r="F815" s="1"/>
  <c r="G815" s="1"/>
  <c r="H815" s="1"/>
  <c r="C814"/>
  <c r="F814" s="1"/>
  <c r="G814" s="1"/>
  <c r="H814" s="1"/>
  <c r="C813"/>
  <c r="F813" s="1"/>
  <c r="G813" s="1"/>
  <c r="H813" s="1"/>
  <c r="C812"/>
  <c r="F812" s="1"/>
  <c r="G812" s="1"/>
  <c r="H812" s="1"/>
  <c r="C811"/>
  <c r="F811" s="1"/>
  <c r="G811" s="1"/>
  <c r="H811" s="1"/>
  <c r="C810"/>
  <c r="F810" s="1"/>
  <c r="G810" s="1"/>
  <c r="H810" s="1"/>
  <c r="C809"/>
  <c r="F809" s="1"/>
  <c r="G809" s="1"/>
  <c r="H809" s="1"/>
  <c r="C808"/>
  <c r="F808" s="1"/>
  <c r="G808" s="1"/>
  <c r="H808" s="1"/>
  <c r="C807"/>
  <c r="F807" s="1"/>
  <c r="G807" s="1"/>
  <c r="H807" s="1"/>
  <c r="C806"/>
  <c r="F806" s="1"/>
  <c r="G806" s="1"/>
  <c r="H806" s="1"/>
  <c r="C805"/>
  <c r="F805" s="1"/>
  <c r="G805" s="1"/>
  <c r="H805" s="1"/>
  <c r="C804"/>
  <c r="F804" s="1"/>
  <c r="G804" s="1"/>
  <c r="H804" s="1"/>
  <c r="C803"/>
  <c r="F803" s="1"/>
  <c r="G803" s="1"/>
  <c r="H803" s="1"/>
  <c r="C802"/>
  <c r="F802" s="1"/>
  <c r="G802" s="1"/>
  <c r="H802" s="1"/>
  <c r="C801"/>
  <c r="F801" s="1"/>
  <c r="G801" s="1"/>
  <c r="H801" s="1"/>
  <c r="C800"/>
  <c r="F800" s="1"/>
  <c r="G800" s="1"/>
  <c r="H800" s="1"/>
  <c r="C799"/>
  <c r="F799" s="1"/>
  <c r="G799" s="1"/>
  <c r="H799" s="1"/>
  <c r="C798"/>
  <c r="F798" s="1"/>
  <c r="G798" s="1"/>
  <c r="H798" s="1"/>
  <c r="C797"/>
  <c r="F797" s="1"/>
  <c r="G797" s="1"/>
  <c r="H797" s="1"/>
  <c r="C796"/>
  <c r="F796" s="1"/>
  <c r="G796" s="1"/>
  <c r="H796" s="1"/>
  <c r="C795"/>
  <c r="F795" s="1"/>
  <c r="G795" s="1"/>
  <c r="H795" s="1"/>
  <c r="C794"/>
  <c r="F794" s="1"/>
  <c r="G794" s="1"/>
  <c r="H794" s="1"/>
  <c r="C793"/>
  <c r="F793" s="1"/>
  <c r="G793" s="1"/>
  <c r="H793" s="1"/>
  <c r="C792"/>
  <c r="F792" s="1"/>
  <c r="G792" s="1"/>
  <c r="H792" s="1"/>
  <c r="C791"/>
  <c r="F791" s="1"/>
  <c r="G791" s="1"/>
  <c r="H791" s="1"/>
  <c r="C790"/>
  <c r="F790" s="1"/>
  <c r="G790" s="1"/>
  <c r="H790" s="1"/>
  <c r="C789"/>
  <c r="F789" s="1"/>
  <c r="G789" s="1"/>
  <c r="H789" s="1"/>
  <c r="C788"/>
  <c r="F788" s="1"/>
  <c r="G788" s="1"/>
  <c r="H788" s="1"/>
  <c r="C787"/>
  <c r="F787" s="1"/>
  <c r="G787" s="1"/>
  <c r="H787" s="1"/>
  <c r="C786"/>
  <c r="F786" s="1"/>
  <c r="G786" s="1"/>
  <c r="H786" s="1"/>
  <c r="C785"/>
  <c r="F785" s="1"/>
  <c r="G785" s="1"/>
  <c r="H785" s="1"/>
  <c r="C784"/>
  <c r="F784" s="1"/>
  <c r="G784" s="1"/>
  <c r="H784" s="1"/>
  <c r="C783"/>
  <c r="F783" s="1"/>
  <c r="G783" s="1"/>
  <c r="H783" s="1"/>
  <c r="C782"/>
  <c r="F782" s="1"/>
  <c r="G782" s="1"/>
  <c r="H782" s="1"/>
  <c r="C781"/>
  <c r="F781" s="1"/>
  <c r="G781" s="1"/>
  <c r="H781" s="1"/>
  <c r="C780"/>
  <c r="F780" s="1"/>
  <c r="G780" s="1"/>
  <c r="H780" s="1"/>
  <c r="C779"/>
  <c r="F779" s="1"/>
  <c r="G779" s="1"/>
  <c r="H779" s="1"/>
  <c r="C778"/>
  <c r="F778" s="1"/>
  <c r="G778" s="1"/>
  <c r="H778" s="1"/>
  <c r="C777"/>
  <c r="F777" s="1"/>
  <c r="G777" s="1"/>
  <c r="H777" s="1"/>
  <c r="C776"/>
  <c r="F776" s="1"/>
  <c r="G776" s="1"/>
  <c r="H776" s="1"/>
  <c r="C775"/>
  <c r="F775" s="1"/>
  <c r="G775" s="1"/>
  <c r="H775" s="1"/>
  <c r="C774"/>
  <c r="F774" s="1"/>
  <c r="G774" s="1"/>
  <c r="H774" s="1"/>
  <c r="C773"/>
  <c r="F773" s="1"/>
  <c r="G773" s="1"/>
  <c r="H773" s="1"/>
  <c r="C772"/>
  <c r="F772" s="1"/>
  <c r="G772" s="1"/>
  <c r="H772" s="1"/>
  <c r="C771"/>
  <c r="F771" s="1"/>
  <c r="G771" s="1"/>
  <c r="H771" s="1"/>
  <c r="C770"/>
  <c r="F770" s="1"/>
  <c r="G770" s="1"/>
  <c r="H770" s="1"/>
  <c r="C769"/>
  <c r="F769" s="1"/>
  <c r="G769" s="1"/>
  <c r="H769" s="1"/>
  <c r="C768"/>
  <c r="F768" s="1"/>
  <c r="G768" s="1"/>
  <c r="H768" s="1"/>
  <c r="C767"/>
  <c r="F767" s="1"/>
  <c r="G767" s="1"/>
  <c r="H767" s="1"/>
  <c r="C766"/>
  <c r="F766" s="1"/>
  <c r="G766" s="1"/>
  <c r="H766" s="1"/>
  <c r="C765"/>
  <c r="F765" s="1"/>
  <c r="G765" s="1"/>
  <c r="H765" s="1"/>
  <c r="C764"/>
  <c r="F764" s="1"/>
  <c r="G764" s="1"/>
  <c r="H764" s="1"/>
  <c r="C763"/>
  <c r="F763" s="1"/>
  <c r="G763" s="1"/>
  <c r="H763" s="1"/>
  <c r="C762"/>
  <c r="F762" s="1"/>
  <c r="G762" s="1"/>
  <c r="H762" s="1"/>
  <c r="C761"/>
  <c r="F761" s="1"/>
  <c r="G761" s="1"/>
  <c r="H761" s="1"/>
  <c r="C760"/>
  <c r="F760" s="1"/>
  <c r="G760" s="1"/>
  <c r="H760" s="1"/>
  <c r="C759"/>
  <c r="F759" s="1"/>
  <c r="G759" s="1"/>
  <c r="H759" s="1"/>
  <c r="C758"/>
  <c r="F758" s="1"/>
  <c r="G758" s="1"/>
  <c r="H758" s="1"/>
  <c r="C757"/>
  <c r="F757" s="1"/>
  <c r="G757" s="1"/>
  <c r="H757" s="1"/>
  <c r="C756"/>
  <c r="F756" s="1"/>
  <c r="G756" s="1"/>
  <c r="H756" s="1"/>
  <c r="C755"/>
  <c r="F755" s="1"/>
  <c r="G755" s="1"/>
  <c r="H755" s="1"/>
  <c r="C754"/>
  <c r="F754" s="1"/>
  <c r="G754" s="1"/>
  <c r="H754" s="1"/>
  <c r="C753"/>
  <c r="F753" s="1"/>
  <c r="G753" s="1"/>
  <c r="H753" s="1"/>
  <c r="C752"/>
  <c r="F752" s="1"/>
  <c r="G752" s="1"/>
  <c r="H752" s="1"/>
  <c r="C751"/>
  <c r="F751" s="1"/>
  <c r="G751" s="1"/>
  <c r="H751" s="1"/>
  <c r="C750"/>
  <c r="F750" s="1"/>
  <c r="G750" s="1"/>
  <c r="H750" s="1"/>
  <c r="C749"/>
  <c r="F749" s="1"/>
  <c r="G749" s="1"/>
  <c r="H749" s="1"/>
  <c r="C748"/>
  <c r="F748" s="1"/>
  <c r="G748" s="1"/>
  <c r="H748" s="1"/>
  <c r="C747"/>
  <c r="F747" s="1"/>
  <c r="G747" s="1"/>
  <c r="H747" s="1"/>
  <c r="C746"/>
  <c r="F746" s="1"/>
  <c r="G746" s="1"/>
  <c r="H746" s="1"/>
  <c r="C745"/>
  <c r="F745" s="1"/>
  <c r="G745" s="1"/>
  <c r="H745" s="1"/>
  <c r="C744"/>
  <c r="F744" s="1"/>
  <c r="G744" s="1"/>
  <c r="H744" s="1"/>
  <c r="C743"/>
  <c r="F743" s="1"/>
  <c r="G743" s="1"/>
  <c r="H743" s="1"/>
  <c r="C742"/>
  <c r="F742" s="1"/>
  <c r="G742" s="1"/>
  <c r="H742" s="1"/>
  <c r="C741"/>
  <c r="F741" s="1"/>
  <c r="G741" s="1"/>
  <c r="H741" s="1"/>
  <c r="C740"/>
  <c r="F740" s="1"/>
  <c r="G740" s="1"/>
  <c r="H740" s="1"/>
  <c r="C739"/>
  <c r="F739" s="1"/>
  <c r="G739" s="1"/>
  <c r="H739" s="1"/>
  <c r="C738"/>
  <c r="F738" s="1"/>
  <c r="G738" s="1"/>
  <c r="H738" s="1"/>
  <c r="C737"/>
  <c r="F737" s="1"/>
  <c r="G737" s="1"/>
  <c r="H737" s="1"/>
  <c r="C736"/>
  <c r="F736" s="1"/>
  <c r="G736" s="1"/>
  <c r="H736" s="1"/>
  <c r="C735"/>
  <c r="F735" s="1"/>
  <c r="G735" s="1"/>
  <c r="H735" s="1"/>
  <c r="C734"/>
  <c r="F734" s="1"/>
  <c r="G734" s="1"/>
  <c r="H734" s="1"/>
  <c r="C733"/>
  <c r="F733" s="1"/>
  <c r="G733" s="1"/>
  <c r="H733" s="1"/>
  <c r="C732"/>
  <c r="F732" s="1"/>
  <c r="G732" s="1"/>
  <c r="H732" s="1"/>
  <c r="C731"/>
  <c r="F731" s="1"/>
  <c r="G731" s="1"/>
  <c r="H731" s="1"/>
  <c r="C730"/>
  <c r="F730" s="1"/>
  <c r="G730" s="1"/>
  <c r="H730" s="1"/>
  <c r="C729"/>
  <c r="F729" s="1"/>
  <c r="G729" s="1"/>
  <c r="H729" s="1"/>
  <c r="C728"/>
  <c r="F728" s="1"/>
  <c r="G728" s="1"/>
  <c r="H728" s="1"/>
  <c r="C727"/>
  <c r="F727" s="1"/>
  <c r="G727" s="1"/>
  <c r="H727" s="1"/>
  <c r="C726"/>
  <c r="F726" s="1"/>
  <c r="G726" s="1"/>
  <c r="H726" s="1"/>
  <c r="C725"/>
  <c r="F725" s="1"/>
  <c r="G725" s="1"/>
  <c r="H725" s="1"/>
  <c r="C724"/>
  <c r="F724" s="1"/>
  <c r="G724" s="1"/>
  <c r="H724" s="1"/>
  <c r="C723"/>
  <c r="F723" s="1"/>
  <c r="G723" s="1"/>
  <c r="H723" s="1"/>
  <c r="C722"/>
  <c r="F722" s="1"/>
  <c r="G722" s="1"/>
  <c r="H722" s="1"/>
  <c r="C721"/>
  <c r="F721" s="1"/>
  <c r="G721" s="1"/>
  <c r="H721" s="1"/>
  <c r="C720"/>
  <c r="F720" s="1"/>
  <c r="G720" s="1"/>
  <c r="H720" s="1"/>
  <c r="C719"/>
  <c r="F719" s="1"/>
  <c r="G719" s="1"/>
  <c r="H719" s="1"/>
  <c r="C718"/>
  <c r="F718" s="1"/>
  <c r="G718" s="1"/>
  <c r="H718" s="1"/>
  <c r="C717"/>
  <c r="F717" s="1"/>
  <c r="G717" s="1"/>
  <c r="H717" s="1"/>
  <c r="C716"/>
  <c r="F716" s="1"/>
  <c r="G716" s="1"/>
  <c r="H716" s="1"/>
  <c r="C715"/>
  <c r="F715" s="1"/>
  <c r="G715" s="1"/>
  <c r="H715" s="1"/>
  <c r="C714"/>
  <c r="F714" s="1"/>
  <c r="G714" s="1"/>
  <c r="H714" s="1"/>
  <c r="C713"/>
  <c r="F713" s="1"/>
  <c r="G713" s="1"/>
  <c r="H713" s="1"/>
  <c r="C712"/>
  <c r="F712" s="1"/>
  <c r="G712" s="1"/>
  <c r="H712" s="1"/>
  <c r="C711"/>
  <c r="F711" s="1"/>
  <c r="G711" s="1"/>
  <c r="H711" s="1"/>
  <c r="C710"/>
  <c r="F710" s="1"/>
  <c r="G710" s="1"/>
  <c r="H710" s="1"/>
  <c r="C709"/>
  <c r="F709" s="1"/>
  <c r="G709" s="1"/>
  <c r="H709" s="1"/>
  <c r="C708"/>
  <c r="F708" s="1"/>
  <c r="G708" s="1"/>
  <c r="H708" s="1"/>
  <c r="C707"/>
  <c r="F707" s="1"/>
  <c r="G707" s="1"/>
  <c r="H707" s="1"/>
  <c r="C706"/>
  <c r="F706" s="1"/>
  <c r="G706" s="1"/>
  <c r="H706" s="1"/>
  <c r="C705"/>
  <c r="F705" s="1"/>
  <c r="G705" s="1"/>
  <c r="H705" s="1"/>
  <c r="C704"/>
  <c r="F704" s="1"/>
  <c r="G704" s="1"/>
  <c r="H704" s="1"/>
  <c r="C703"/>
  <c r="F703" s="1"/>
  <c r="G703" s="1"/>
  <c r="H703" s="1"/>
  <c r="C702"/>
  <c r="F702" s="1"/>
  <c r="G702" s="1"/>
  <c r="H702" s="1"/>
  <c r="C701"/>
  <c r="F701" s="1"/>
  <c r="G701" s="1"/>
  <c r="H701" s="1"/>
  <c r="C700"/>
  <c r="F700" s="1"/>
  <c r="G700" s="1"/>
  <c r="H700" s="1"/>
  <c r="C699"/>
  <c r="F699" s="1"/>
  <c r="G699" s="1"/>
  <c r="H699" s="1"/>
  <c r="C698"/>
  <c r="F698" s="1"/>
  <c r="G698" s="1"/>
  <c r="H698" s="1"/>
  <c r="C697"/>
  <c r="F697" s="1"/>
  <c r="G697" s="1"/>
  <c r="H697" s="1"/>
  <c r="C696"/>
  <c r="F696" s="1"/>
  <c r="G696" s="1"/>
  <c r="H696" s="1"/>
  <c r="C695"/>
  <c r="F695" s="1"/>
  <c r="G695" s="1"/>
  <c r="H695" s="1"/>
  <c r="C694"/>
  <c r="F694" s="1"/>
  <c r="G694" s="1"/>
  <c r="H694" s="1"/>
  <c r="C693"/>
  <c r="F693" s="1"/>
  <c r="G693" s="1"/>
  <c r="H693" s="1"/>
  <c r="C692"/>
  <c r="F692" s="1"/>
  <c r="G692" s="1"/>
  <c r="H692" s="1"/>
  <c r="C691"/>
  <c r="F691" s="1"/>
  <c r="G691" s="1"/>
  <c r="H691" s="1"/>
  <c r="C690"/>
  <c r="F690" s="1"/>
  <c r="G690" s="1"/>
  <c r="H690" s="1"/>
  <c r="C689"/>
  <c r="F689" s="1"/>
  <c r="G689" s="1"/>
  <c r="H689" s="1"/>
  <c r="C688"/>
  <c r="F688" s="1"/>
  <c r="G688" s="1"/>
  <c r="H688" s="1"/>
  <c r="C687"/>
  <c r="F687" s="1"/>
  <c r="G687" s="1"/>
  <c r="H687" s="1"/>
  <c r="C686"/>
  <c r="F686" s="1"/>
  <c r="G686" s="1"/>
  <c r="H686" s="1"/>
  <c r="C685"/>
  <c r="F685" s="1"/>
  <c r="G685" s="1"/>
  <c r="H685" s="1"/>
  <c r="C684"/>
  <c r="F684" s="1"/>
  <c r="G684" s="1"/>
  <c r="H684" s="1"/>
  <c r="C683"/>
  <c r="F683" s="1"/>
  <c r="G683" s="1"/>
  <c r="H683" s="1"/>
  <c r="C682"/>
  <c r="F682" s="1"/>
  <c r="G682" s="1"/>
  <c r="H682" s="1"/>
  <c r="C681"/>
  <c r="F681" s="1"/>
  <c r="G681" s="1"/>
  <c r="H681" s="1"/>
  <c r="C680"/>
  <c r="F680" s="1"/>
  <c r="G680" s="1"/>
  <c r="H680" s="1"/>
  <c r="C679"/>
  <c r="F679" s="1"/>
  <c r="G679" s="1"/>
  <c r="H679" s="1"/>
  <c r="C678"/>
  <c r="F678" s="1"/>
  <c r="G678" s="1"/>
  <c r="H678" s="1"/>
  <c r="C677"/>
  <c r="F677" s="1"/>
  <c r="G677" s="1"/>
  <c r="H677" s="1"/>
  <c r="C676"/>
  <c r="F676" s="1"/>
  <c r="G676" s="1"/>
  <c r="H676" s="1"/>
  <c r="C675"/>
  <c r="F675" s="1"/>
  <c r="G675" s="1"/>
  <c r="H675" s="1"/>
  <c r="C674"/>
  <c r="F674" s="1"/>
  <c r="G674" s="1"/>
  <c r="H674" s="1"/>
  <c r="C673"/>
  <c r="F673" s="1"/>
  <c r="G673" s="1"/>
  <c r="H673" s="1"/>
  <c r="C672"/>
  <c r="F672" s="1"/>
  <c r="G672" s="1"/>
  <c r="H672" s="1"/>
  <c r="C671"/>
  <c r="F671" s="1"/>
  <c r="G671" s="1"/>
  <c r="H671" s="1"/>
  <c r="C670"/>
  <c r="F670" s="1"/>
  <c r="G670" s="1"/>
  <c r="H670" s="1"/>
  <c r="C669"/>
  <c r="F669" s="1"/>
  <c r="G669" s="1"/>
  <c r="H669" s="1"/>
  <c r="C668"/>
  <c r="F668" s="1"/>
  <c r="G668" s="1"/>
  <c r="H668" s="1"/>
  <c r="C667"/>
  <c r="F667" s="1"/>
  <c r="G667" s="1"/>
  <c r="H667" s="1"/>
  <c r="C666"/>
  <c r="F666" s="1"/>
  <c r="G666" s="1"/>
  <c r="H666" s="1"/>
  <c r="C665"/>
  <c r="F665" s="1"/>
  <c r="G665" s="1"/>
  <c r="H665" s="1"/>
  <c r="C664"/>
  <c r="F664" s="1"/>
  <c r="G664" s="1"/>
  <c r="H664" s="1"/>
  <c r="C663"/>
  <c r="F663" s="1"/>
  <c r="G663" s="1"/>
  <c r="H663" s="1"/>
  <c r="C662"/>
  <c r="F662" s="1"/>
  <c r="G662" s="1"/>
  <c r="H662" s="1"/>
  <c r="C661"/>
  <c r="F661" s="1"/>
  <c r="G661" s="1"/>
  <c r="H661" s="1"/>
  <c r="C660"/>
  <c r="F660" s="1"/>
  <c r="G660" s="1"/>
  <c r="H660" s="1"/>
  <c r="C659"/>
  <c r="F659" s="1"/>
  <c r="G659" s="1"/>
  <c r="H659" s="1"/>
  <c r="C658"/>
  <c r="F658" s="1"/>
  <c r="G658" s="1"/>
  <c r="H658" s="1"/>
  <c r="C657"/>
  <c r="F657" s="1"/>
  <c r="G657" s="1"/>
  <c r="H657" s="1"/>
  <c r="C656"/>
  <c r="F656" s="1"/>
  <c r="G656" s="1"/>
  <c r="H656" s="1"/>
  <c r="C655"/>
  <c r="F655" s="1"/>
  <c r="G655" s="1"/>
  <c r="H655" s="1"/>
  <c r="C654"/>
  <c r="F654" s="1"/>
  <c r="G654" s="1"/>
  <c r="H654" s="1"/>
  <c r="C653"/>
  <c r="F653" s="1"/>
  <c r="G653" s="1"/>
  <c r="H653" s="1"/>
  <c r="C652"/>
  <c r="F652" s="1"/>
  <c r="G652" s="1"/>
  <c r="H652" s="1"/>
  <c r="C651"/>
  <c r="F651" s="1"/>
  <c r="G651" s="1"/>
  <c r="H651" s="1"/>
  <c r="C650"/>
  <c r="F650" s="1"/>
  <c r="G650" s="1"/>
  <c r="H650" s="1"/>
  <c r="C649"/>
  <c r="F649" s="1"/>
  <c r="G649" s="1"/>
  <c r="H649" s="1"/>
  <c r="C648"/>
  <c r="F648" s="1"/>
  <c r="G648" s="1"/>
  <c r="H648" s="1"/>
  <c r="C647"/>
  <c r="F647" s="1"/>
  <c r="G647" s="1"/>
  <c r="H647" s="1"/>
  <c r="C646"/>
  <c r="F646" s="1"/>
  <c r="G646" s="1"/>
  <c r="H646" s="1"/>
  <c r="C645"/>
  <c r="F645" s="1"/>
  <c r="G645" s="1"/>
  <c r="H645" s="1"/>
  <c r="C644"/>
  <c r="F644" s="1"/>
  <c r="G644" s="1"/>
  <c r="H644" s="1"/>
  <c r="C643"/>
  <c r="F643" s="1"/>
  <c r="G643" s="1"/>
  <c r="H643" s="1"/>
  <c r="C642"/>
  <c r="F642" s="1"/>
  <c r="G642" s="1"/>
  <c r="H642" s="1"/>
  <c r="C641"/>
  <c r="F641" s="1"/>
  <c r="G641" s="1"/>
  <c r="H641" s="1"/>
  <c r="C640"/>
  <c r="F640" s="1"/>
  <c r="G640" s="1"/>
  <c r="H640" s="1"/>
  <c r="C639"/>
  <c r="F639" s="1"/>
  <c r="G639" s="1"/>
  <c r="H639" s="1"/>
  <c r="C638"/>
  <c r="F638" s="1"/>
  <c r="G638" s="1"/>
  <c r="H638" s="1"/>
  <c r="C637"/>
  <c r="F637" s="1"/>
  <c r="G637" s="1"/>
  <c r="H637" s="1"/>
  <c r="C636"/>
  <c r="F636" s="1"/>
  <c r="G636" s="1"/>
  <c r="H636" s="1"/>
  <c r="C635"/>
  <c r="F635" s="1"/>
  <c r="G635" s="1"/>
  <c r="H635" s="1"/>
  <c r="C634"/>
  <c r="F634" s="1"/>
  <c r="G634" s="1"/>
  <c r="H634" s="1"/>
  <c r="C633"/>
  <c r="F633" s="1"/>
  <c r="G633" s="1"/>
  <c r="H633" s="1"/>
  <c r="C632"/>
  <c r="F632" s="1"/>
  <c r="G632" s="1"/>
  <c r="H632" s="1"/>
  <c r="C631"/>
  <c r="F631" s="1"/>
  <c r="G631" s="1"/>
  <c r="H631" s="1"/>
  <c r="C630"/>
  <c r="F630" s="1"/>
  <c r="G630" s="1"/>
  <c r="H630" s="1"/>
  <c r="C629"/>
  <c r="F629" s="1"/>
  <c r="G629" s="1"/>
  <c r="H629" s="1"/>
  <c r="C628"/>
  <c r="F628" s="1"/>
  <c r="G628" s="1"/>
  <c r="H628" s="1"/>
  <c r="C627"/>
  <c r="F627" s="1"/>
  <c r="G627" s="1"/>
  <c r="H627" s="1"/>
  <c r="C626"/>
  <c r="F626" s="1"/>
  <c r="G626" s="1"/>
  <c r="H626" s="1"/>
  <c r="C625"/>
  <c r="F625" s="1"/>
  <c r="G625" s="1"/>
  <c r="H625" s="1"/>
  <c r="C624"/>
  <c r="F624" s="1"/>
  <c r="G624" s="1"/>
  <c r="H624" s="1"/>
  <c r="C623"/>
  <c r="F623" s="1"/>
  <c r="G623" s="1"/>
  <c r="H623" s="1"/>
  <c r="C622"/>
  <c r="F622" s="1"/>
  <c r="G622" s="1"/>
  <c r="H622" s="1"/>
  <c r="C621"/>
  <c r="F621" s="1"/>
  <c r="G621" s="1"/>
  <c r="H621" s="1"/>
  <c r="C620"/>
  <c r="F620" s="1"/>
  <c r="G620" s="1"/>
  <c r="H620" s="1"/>
  <c r="C619"/>
  <c r="F619" s="1"/>
  <c r="G619" s="1"/>
  <c r="H619" s="1"/>
  <c r="C618"/>
  <c r="F618" s="1"/>
  <c r="G618" s="1"/>
  <c r="H618" s="1"/>
  <c r="C617"/>
  <c r="F617" s="1"/>
  <c r="G617" s="1"/>
  <c r="H617" s="1"/>
  <c r="C616"/>
  <c r="F616" s="1"/>
  <c r="G616" s="1"/>
  <c r="H616" s="1"/>
  <c r="C615"/>
  <c r="F615" s="1"/>
  <c r="G615" s="1"/>
  <c r="H615" s="1"/>
  <c r="C614"/>
  <c r="F614" s="1"/>
  <c r="G614" s="1"/>
  <c r="H614" s="1"/>
  <c r="C613"/>
  <c r="F613" s="1"/>
  <c r="G613" s="1"/>
  <c r="H613" s="1"/>
  <c r="C612"/>
  <c r="F612" s="1"/>
  <c r="G612" s="1"/>
  <c r="H612" s="1"/>
  <c r="C611"/>
  <c r="F611" s="1"/>
  <c r="G611" s="1"/>
  <c r="H611" s="1"/>
  <c r="C610"/>
  <c r="F610" s="1"/>
  <c r="G610" s="1"/>
  <c r="H610" s="1"/>
  <c r="C609"/>
  <c r="F609" s="1"/>
  <c r="G609" s="1"/>
  <c r="H609" s="1"/>
  <c r="C608"/>
  <c r="F608" s="1"/>
  <c r="G608" s="1"/>
  <c r="H608" s="1"/>
  <c r="C607"/>
  <c r="F607" s="1"/>
  <c r="G607" s="1"/>
  <c r="H607" s="1"/>
  <c r="C606"/>
  <c r="F606" s="1"/>
  <c r="G606" s="1"/>
  <c r="H606" s="1"/>
  <c r="C605"/>
  <c r="F605" s="1"/>
  <c r="G605" s="1"/>
  <c r="H605" s="1"/>
  <c r="C604"/>
  <c r="F604" s="1"/>
  <c r="G604" s="1"/>
  <c r="H604" s="1"/>
  <c r="C603"/>
  <c r="F603" s="1"/>
  <c r="G603" s="1"/>
  <c r="H603" s="1"/>
  <c r="C602"/>
  <c r="F602" s="1"/>
  <c r="G602" s="1"/>
  <c r="H602" s="1"/>
  <c r="C601"/>
  <c r="F601" s="1"/>
  <c r="G601" s="1"/>
  <c r="H601" s="1"/>
  <c r="C600"/>
  <c r="F600" s="1"/>
  <c r="G600" s="1"/>
  <c r="H600" s="1"/>
  <c r="C599"/>
  <c r="F599" s="1"/>
  <c r="G599" s="1"/>
  <c r="H599" s="1"/>
  <c r="C598"/>
  <c r="F598" s="1"/>
  <c r="G598" s="1"/>
  <c r="H598" s="1"/>
  <c r="C597"/>
  <c r="F597" s="1"/>
  <c r="G597" s="1"/>
  <c r="H597" s="1"/>
  <c r="C596"/>
  <c r="F596" s="1"/>
  <c r="G596" s="1"/>
  <c r="H596" s="1"/>
  <c r="C595"/>
  <c r="F595" s="1"/>
  <c r="G595" s="1"/>
  <c r="H595" s="1"/>
  <c r="C594"/>
  <c r="F594" s="1"/>
  <c r="G594" s="1"/>
  <c r="H594" s="1"/>
  <c r="C593"/>
  <c r="F593" s="1"/>
  <c r="G593" s="1"/>
  <c r="H593" s="1"/>
  <c r="C592"/>
  <c r="F592" s="1"/>
  <c r="G592" s="1"/>
  <c r="H592" s="1"/>
  <c r="C591"/>
  <c r="F591" s="1"/>
  <c r="G591" s="1"/>
  <c r="H591" s="1"/>
  <c r="C590"/>
  <c r="F590" s="1"/>
  <c r="G590" s="1"/>
  <c r="H590" s="1"/>
  <c r="C589"/>
  <c r="F589" s="1"/>
  <c r="G589" s="1"/>
  <c r="H589" s="1"/>
  <c r="C588"/>
  <c r="F588" s="1"/>
  <c r="G588" s="1"/>
  <c r="H588" s="1"/>
  <c r="C587"/>
  <c r="F587" s="1"/>
  <c r="G587" s="1"/>
  <c r="H587" s="1"/>
  <c r="C586"/>
  <c r="F586" s="1"/>
  <c r="G586" s="1"/>
  <c r="H586" s="1"/>
  <c r="C585"/>
  <c r="F585" s="1"/>
  <c r="G585" s="1"/>
  <c r="H585" s="1"/>
  <c r="C584"/>
  <c r="F584" s="1"/>
  <c r="G584" s="1"/>
  <c r="H584" s="1"/>
  <c r="C583"/>
  <c r="F583" s="1"/>
  <c r="G583" s="1"/>
  <c r="H583" s="1"/>
  <c r="C582"/>
  <c r="F582" s="1"/>
  <c r="G582" s="1"/>
  <c r="H582" s="1"/>
  <c r="C581"/>
  <c r="F581" s="1"/>
  <c r="G581" s="1"/>
  <c r="H581" s="1"/>
  <c r="C580"/>
  <c r="F580" s="1"/>
  <c r="G580" s="1"/>
  <c r="H580" s="1"/>
  <c r="C579"/>
  <c r="F579" s="1"/>
  <c r="G579" s="1"/>
  <c r="H579" s="1"/>
  <c r="C578"/>
  <c r="F578" s="1"/>
  <c r="G578" s="1"/>
  <c r="H578" s="1"/>
  <c r="C577"/>
  <c r="F577" s="1"/>
  <c r="G577" s="1"/>
  <c r="H577" s="1"/>
  <c r="C576"/>
  <c r="F576" s="1"/>
  <c r="G576" s="1"/>
  <c r="H576" s="1"/>
  <c r="C575"/>
  <c r="F575" s="1"/>
  <c r="G575" s="1"/>
  <c r="H575" s="1"/>
  <c r="C574"/>
  <c r="F574" s="1"/>
  <c r="G574" s="1"/>
  <c r="H574" s="1"/>
  <c r="C573"/>
  <c r="F573" s="1"/>
  <c r="G573" s="1"/>
  <c r="H573" s="1"/>
  <c r="C572"/>
  <c r="F572" s="1"/>
  <c r="G572" s="1"/>
  <c r="H572" s="1"/>
  <c r="C571"/>
  <c r="F571" s="1"/>
  <c r="G571" s="1"/>
  <c r="H571" s="1"/>
  <c r="C570"/>
  <c r="F570" s="1"/>
  <c r="G570" s="1"/>
  <c r="H570" s="1"/>
  <c r="C569"/>
  <c r="F569" s="1"/>
  <c r="G569" s="1"/>
  <c r="H569" s="1"/>
  <c r="C568"/>
  <c r="F568" s="1"/>
  <c r="G568" s="1"/>
  <c r="H568" s="1"/>
  <c r="C567"/>
  <c r="F567" s="1"/>
  <c r="G567" s="1"/>
  <c r="H567" s="1"/>
  <c r="C566"/>
  <c r="F566" s="1"/>
  <c r="G566" s="1"/>
  <c r="H566" s="1"/>
  <c r="C565"/>
  <c r="F565" s="1"/>
  <c r="G565" s="1"/>
  <c r="H565" s="1"/>
  <c r="C564"/>
  <c r="F564" s="1"/>
  <c r="G564" s="1"/>
  <c r="H564" s="1"/>
  <c r="C563"/>
  <c r="F563" s="1"/>
  <c r="G563" s="1"/>
  <c r="H563" s="1"/>
  <c r="C562"/>
  <c r="F562" s="1"/>
  <c r="G562" s="1"/>
  <c r="H562" s="1"/>
  <c r="C561"/>
  <c r="F561" s="1"/>
  <c r="G561" s="1"/>
  <c r="H561" s="1"/>
  <c r="C560"/>
  <c r="F560" s="1"/>
  <c r="G560" s="1"/>
  <c r="H560" s="1"/>
  <c r="C559"/>
  <c r="F559" s="1"/>
  <c r="G559" s="1"/>
  <c r="H559" s="1"/>
  <c r="C558"/>
  <c r="F558" s="1"/>
  <c r="G558" s="1"/>
  <c r="H558" s="1"/>
  <c r="C557"/>
  <c r="F557" s="1"/>
  <c r="G557" s="1"/>
  <c r="H557" s="1"/>
  <c r="C556"/>
  <c r="F556" s="1"/>
  <c r="G556" s="1"/>
  <c r="H556" s="1"/>
  <c r="C555"/>
  <c r="F555" s="1"/>
  <c r="G555" s="1"/>
  <c r="H555" s="1"/>
  <c r="C554"/>
  <c r="F554" s="1"/>
  <c r="G554" s="1"/>
  <c r="H554" s="1"/>
  <c r="C553"/>
  <c r="F553" s="1"/>
  <c r="G553" s="1"/>
  <c r="H553" s="1"/>
  <c r="C552"/>
  <c r="F552" s="1"/>
  <c r="G552" s="1"/>
  <c r="H552" s="1"/>
  <c r="C551"/>
  <c r="F551" s="1"/>
  <c r="G551" s="1"/>
  <c r="H551" s="1"/>
  <c r="C550"/>
  <c r="F550" s="1"/>
  <c r="G550" s="1"/>
  <c r="H550" s="1"/>
  <c r="C549"/>
  <c r="F549" s="1"/>
  <c r="G549" s="1"/>
  <c r="H549" s="1"/>
  <c r="C548"/>
  <c r="F548" s="1"/>
  <c r="G548" s="1"/>
  <c r="H548" s="1"/>
  <c r="C547"/>
  <c r="F547" s="1"/>
  <c r="G547" s="1"/>
  <c r="H547" s="1"/>
  <c r="C546"/>
  <c r="F546" s="1"/>
  <c r="G546" s="1"/>
  <c r="H546" s="1"/>
  <c r="C545"/>
  <c r="F545" s="1"/>
  <c r="G545" s="1"/>
  <c r="H545" s="1"/>
  <c r="C544"/>
  <c r="F544" s="1"/>
  <c r="G544" s="1"/>
  <c r="H544" s="1"/>
  <c r="C543"/>
  <c r="F543" s="1"/>
  <c r="G543" s="1"/>
  <c r="H543" s="1"/>
  <c r="C542"/>
  <c r="F542" s="1"/>
  <c r="G542" s="1"/>
  <c r="H542" s="1"/>
  <c r="C541"/>
  <c r="F541" s="1"/>
  <c r="G541" s="1"/>
  <c r="H541" s="1"/>
  <c r="C540"/>
  <c r="F540" s="1"/>
  <c r="G540" s="1"/>
  <c r="H540" s="1"/>
  <c r="C539"/>
  <c r="F539" s="1"/>
  <c r="G539" s="1"/>
  <c r="H539" s="1"/>
  <c r="C538"/>
  <c r="F538" s="1"/>
  <c r="G538" s="1"/>
  <c r="H538" s="1"/>
  <c r="C537"/>
  <c r="F537" s="1"/>
  <c r="G537" s="1"/>
  <c r="H537" s="1"/>
  <c r="C536"/>
  <c r="F536" s="1"/>
  <c r="G536" s="1"/>
  <c r="H536" s="1"/>
  <c r="C535"/>
  <c r="F535" s="1"/>
  <c r="G535" s="1"/>
  <c r="H535" s="1"/>
  <c r="C534"/>
  <c r="F534" s="1"/>
  <c r="G534" s="1"/>
  <c r="H534" s="1"/>
  <c r="C533"/>
  <c r="F533" s="1"/>
  <c r="G533" s="1"/>
  <c r="H533" s="1"/>
  <c r="C532"/>
  <c r="F532" s="1"/>
  <c r="G532" s="1"/>
  <c r="H532" s="1"/>
  <c r="C531"/>
  <c r="F531" s="1"/>
  <c r="G531" s="1"/>
  <c r="H531" s="1"/>
  <c r="C530"/>
  <c r="F530" s="1"/>
  <c r="G530" s="1"/>
  <c r="H530" s="1"/>
  <c r="C529"/>
  <c r="F529" s="1"/>
  <c r="G529" s="1"/>
  <c r="H529" s="1"/>
  <c r="C528"/>
  <c r="F528" s="1"/>
  <c r="G528" s="1"/>
  <c r="H528" s="1"/>
  <c r="C527"/>
  <c r="F527" s="1"/>
  <c r="G527" s="1"/>
  <c r="H527" s="1"/>
  <c r="C526"/>
  <c r="F526" s="1"/>
  <c r="G526" s="1"/>
  <c r="H526" s="1"/>
  <c r="C525"/>
  <c r="F525" s="1"/>
  <c r="G525" s="1"/>
  <c r="H525" s="1"/>
  <c r="C524"/>
  <c r="F524" s="1"/>
  <c r="G524" s="1"/>
  <c r="H524" s="1"/>
  <c r="C523"/>
  <c r="F523" s="1"/>
  <c r="G523" s="1"/>
  <c r="H523" s="1"/>
  <c r="C522"/>
  <c r="F522" s="1"/>
  <c r="G522" s="1"/>
  <c r="H522" s="1"/>
  <c r="C521"/>
  <c r="F521" s="1"/>
  <c r="G521" s="1"/>
  <c r="H521" s="1"/>
  <c r="C520"/>
  <c r="F520" s="1"/>
  <c r="G520" s="1"/>
  <c r="H520" s="1"/>
  <c r="C519"/>
  <c r="F519" s="1"/>
  <c r="G519" s="1"/>
  <c r="H519" s="1"/>
  <c r="C518"/>
  <c r="F518" s="1"/>
  <c r="G518" s="1"/>
  <c r="H518" s="1"/>
  <c r="C517"/>
  <c r="F517" s="1"/>
  <c r="G517" s="1"/>
  <c r="H517" s="1"/>
  <c r="C516"/>
  <c r="F516" s="1"/>
  <c r="G516" s="1"/>
  <c r="H516" s="1"/>
  <c r="C515"/>
  <c r="F515" s="1"/>
  <c r="G515" s="1"/>
  <c r="H515" s="1"/>
  <c r="C514"/>
  <c r="F514" s="1"/>
  <c r="G514" s="1"/>
  <c r="H514" s="1"/>
  <c r="C513"/>
  <c r="F513" s="1"/>
  <c r="G513" s="1"/>
  <c r="H513" s="1"/>
  <c r="C512"/>
  <c r="F512" s="1"/>
  <c r="G512" s="1"/>
  <c r="H512" s="1"/>
  <c r="C511"/>
  <c r="F511" s="1"/>
  <c r="G511" s="1"/>
  <c r="H511" s="1"/>
  <c r="C510"/>
  <c r="F510" s="1"/>
  <c r="G510" s="1"/>
  <c r="H510" s="1"/>
  <c r="C509"/>
  <c r="F509" s="1"/>
  <c r="G509" s="1"/>
  <c r="H509" s="1"/>
  <c r="C508"/>
  <c r="F508" s="1"/>
  <c r="G508" s="1"/>
  <c r="H508" s="1"/>
  <c r="C507"/>
  <c r="F507" s="1"/>
  <c r="G507" s="1"/>
  <c r="H507" s="1"/>
  <c r="C506"/>
  <c r="F506" s="1"/>
  <c r="G506" s="1"/>
  <c r="H506" s="1"/>
  <c r="C505"/>
  <c r="F505" s="1"/>
  <c r="G505" s="1"/>
  <c r="H505" s="1"/>
  <c r="C504"/>
  <c r="F504" s="1"/>
  <c r="G504" s="1"/>
  <c r="H504" s="1"/>
  <c r="C503"/>
  <c r="F503" s="1"/>
  <c r="G503" s="1"/>
  <c r="H503" s="1"/>
  <c r="C502"/>
  <c r="F502" s="1"/>
  <c r="G502" s="1"/>
  <c r="H502" s="1"/>
  <c r="C501"/>
  <c r="F501" s="1"/>
  <c r="G501" s="1"/>
  <c r="H501" s="1"/>
  <c r="C500"/>
  <c r="F500" s="1"/>
  <c r="G500" s="1"/>
  <c r="H500" s="1"/>
  <c r="C499"/>
  <c r="F499" s="1"/>
  <c r="G499" s="1"/>
  <c r="H499" s="1"/>
  <c r="C498"/>
  <c r="F498" s="1"/>
  <c r="G498" s="1"/>
  <c r="H498" s="1"/>
  <c r="C497"/>
  <c r="F497" s="1"/>
  <c r="G497" s="1"/>
  <c r="H497" s="1"/>
  <c r="C496"/>
  <c r="F496" s="1"/>
  <c r="G496" s="1"/>
  <c r="H496" s="1"/>
  <c r="C495"/>
  <c r="F495" s="1"/>
  <c r="G495" s="1"/>
  <c r="H495" s="1"/>
  <c r="C494"/>
  <c r="F494" s="1"/>
  <c r="G494" s="1"/>
  <c r="H494" s="1"/>
  <c r="C493"/>
  <c r="F493" s="1"/>
  <c r="G493" s="1"/>
  <c r="H493" s="1"/>
  <c r="C492"/>
  <c r="F492" s="1"/>
  <c r="G492" s="1"/>
  <c r="H492" s="1"/>
  <c r="C491"/>
  <c r="F491" s="1"/>
  <c r="G491" s="1"/>
  <c r="H491" s="1"/>
  <c r="C490"/>
  <c r="F490" s="1"/>
  <c r="G490" s="1"/>
  <c r="H490" s="1"/>
  <c r="C489"/>
  <c r="F489" s="1"/>
  <c r="G489" s="1"/>
  <c r="H489" s="1"/>
  <c r="C488"/>
  <c r="F488" s="1"/>
  <c r="G488" s="1"/>
  <c r="H488" s="1"/>
  <c r="C487"/>
  <c r="F487" s="1"/>
  <c r="G487" s="1"/>
  <c r="H487" s="1"/>
  <c r="C486"/>
  <c r="F486" s="1"/>
  <c r="G486" s="1"/>
  <c r="H486" s="1"/>
  <c r="C485"/>
  <c r="F485" s="1"/>
  <c r="G485" s="1"/>
  <c r="H485" s="1"/>
  <c r="C484"/>
  <c r="F484" s="1"/>
  <c r="G484" s="1"/>
  <c r="H484" s="1"/>
  <c r="C483"/>
  <c r="F483" s="1"/>
  <c r="G483" s="1"/>
  <c r="H483" s="1"/>
  <c r="C482"/>
  <c r="F482" s="1"/>
  <c r="G482" s="1"/>
  <c r="H482" s="1"/>
  <c r="C481"/>
  <c r="F481" s="1"/>
  <c r="G481" s="1"/>
  <c r="H481" s="1"/>
  <c r="C480"/>
  <c r="F480" s="1"/>
  <c r="G480" s="1"/>
  <c r="H480" s="1"/>
  <c r="C479"/>
  <c r="F479" s="1"/>
  <c r="G479" s="1"/>
  <c r="H479" s="1"/>
  <c r="C478"/>
  <c r="F478" s="1"/>
  <c r="G478" s="1"/>
  <c r="H478" s="1"/>
  <c r="C477"/>
  <c r="F477" s="1"/>
  <c r="G477" s="1"/>
  <c r="H477" s="1"/>
  <c r="C476"/>
  <c r="F476" s="1"/>
  <c r="G476" s="1"/>
  <c r="H476" s="1"/>
  <c r="C475"/>
  <c r="F475" s="1"/>
  <c r="G475" s="1"/>
  <c r="H475" s="1"/>
  <c r="C474"/>
  <c r="F474" s="1"/>
  <c r="G474" s="1"/>
  <c r="H474" s="1"/>
  <c r="C473"/>
  <c r="F473" s="1"/>
  <c r="G473" s="1"/>
  <c r="H473" s="1"/>
  <c r="C472"/>
  <c r="F472" s="1"/>
  <c r="G472" s="1"/>
  <c r="H472" s="1"/>
  <c r="C471"/>
  <c r="F471" s="1"/>
  <c r="G471" s="1"/>
  <c r="H471" s="1"/>
  <c r="C470"/>
  <c r="F470" s="1"/>
  <c r="G470" s="1"/>
  <c r="H470" s="1"/>
  <c r="C469"/>
  <c r="F469" s="1"/>
  <c r="G469" s="1"/>
  <c r="H469" s="1"/>
  <c r="C468"/>
  <c r="F468" s="1"/>
  <c r="G468" s="1"/>
  <c r="H468" s="1"/>
  <c r="C467"/>
  <c r="F467" s="1"/>
  <c r="G467" s="1"/>
  <c r="H467" s="1"/>
  <c r="C466"/>
  <c r="F466" s="1"/>
  <c r="G466" s="1"/>
  <c r="H466" s="1"/>
  <c r="C465"/>
  <c r="F465" s="1"/>
  <c r="G465" s="1"/>
  <c r="H465" s="1"/>
  <c r="C464"/>
  <c r="F464" s="1"/>
  <c r="G464" s="1"/>
  <c r="H464" s="1"/>
  <c r="C463"/>
  <c r="F463" s="1"/>
  <c r="G463" s="1"/>
  <c r="H463" s="1"/>
  <c r="C462"/>
  <c r="F462" s="1"/>
  <c r="G462" s="1"/>
  <c r="H462" s="1"/>
  <c r="C461"/>
  <c r="F461" s="1"/>
  <c r="G461" s="1"/>
  <c r="H461" s="1"/>
  <c r="C460"/>
  <c r="F460" s="1"/>
  <c r="G460" s="1"/>
  <c r="H460" s="1"/>
  <c r="C459"/>
  <c r="F459" s="1"/>
  <c r="G459" s="1"/>
  <c r="H459" s="1"/>
  <c r="C458"/>
  <c r="F458" s="1"/>
  <c r="G458" s="1"/>
  <c r="H458" s="1"/>
  <c r="C457"/>
  <c r="F457" s="1"/>
  <c r="G457" s="1"/>
  <c r="H457" s="1"/>
  <c r="C456"/>
  <c r="F456" s="1"/>
  <c r="G456" s="1"/>
  <c r="H456" s="1"/>
  <c r="C455"/>
  <c r="F455" s="1"/>
  <c r="G455" s="1"/>
  <c r="H455" s="1"/>
  <c r="C454"/>
  <c r="F454" s="1"/>
  <c r="G454" s="1"/>
  <c r="H454" s="1"/>
  <c r="C453"/>
  <c r="F453" s="1"/>
  <c r="G453" s="1"/>
  <c r="H453" s="1"/>
  <c r="C452"/>
  <c r="F452" s="1"/>
  <c r="G452" s="1"/>
  <c r="H452" s="1"/>
  <c r="C451"/>
  <c r="F451" s="1"/>
  <c r="G451" s="1"/>
  <c r="H451" s="1"/>
  <c r="C450"/>
  <c r="F450" s="1"/>
  <c r="G450" s="1"/>
  <c r="H450" s="1"/>
  <c r="C449"/>
  <c r="F449" s="1"/>
  <c r="G449" s="1"/>
  <c r="H449" s="1"/>
  <c r="C448"/>
  <c r="F448" s="1"/>
  <c r="G448" s="1"/>
  <c r="H448" s="1"/>
  <c r="C447"/>
  <c r="F447" s="1"/>
  <c r="G447" s="1"/>
  <c r="H447" s="1"/>
  <c r="C446"/>
  <c r="F446" s="1"/>
  <c r="G446" s="1"/>
  <c r="H446" s="1"/>
  <c r="C445"/>
  <c r="F445" s="1"/>
  <c r="G445" s="1"/>
  <c r="H445" s="1"/>
  <c r="C444"/>
  <c r="F444" s="1"/>
  <c r="G444" s="1"/>
  <c r="H444" s="1"/>
  <c r="C443"/>
  <c r="F443" s="1"/>
  <c r="G443" s="1"/>
  <c r="H443" s="1"/>
  <c r="C442"/>
  <c r="F442" s="1"/>
  <c r="G442" s="1"/>
  <c r="H442" s="1"/>
  <c r="C441"/>
  <c r="F441" s="1"/>
  <c r="G441" s="1"/>
  <c r="H441" s="1"/>
  <c r="C440"/>
  <c r="F440" s="1"/>
  <c r="G440" s="1"/>
  <c r="H440" s="1"/>
  <c r="C439"/>
  <c r="F439" s="1"/>
  <c r="G439" s="1"/>
  <c r="H439" s="1"/>
  <c r="C438"/>
  <c r="F438" s="1"/>
  <c r="G438" s="1"/>
  <c r="H438" s="1"/>
  <c r="C437"/>
  <c r="F437" s="1"/>
  <c r="G437" s="1"/>
  <c r="H437" s="1"/>
  <c r="C436"/>
  <c r="F436" s="1"/>
  <c r="G436" s="1"/>
  <c r="H436" s="1"/>
  <c r="C435"/>
  <c r="F435" s="1"/>
  <c r="G435" s="1"/>
  <c r="H435" s="1"/>
  <c r="C434"/>
  <c r="F434" s="1"/>
  <c r="G434" s="1"/>
  <c r="H434" s="1"/>
  <c r="C433"/>
  <c r="F433" s="1"/>
  <c r="G433" s="1"/>
  <c r="H433" s="1"/>
  <c r="C432"/>
  <c r="F432" s="1"/>
  <c r="G432" s="1"/>
  <c r="H432" s="1"/>
  <c r="C431"/>
  <c r="F431" s="1"/>
  <c r="G431" s="1"/>
  <c r="H431" s="1"/>
  <c r="C430"/>
  <c r="F430" s="1"/>
  <c r="G430" s="1"/>
  <c r="H430" s="1"/>
  <c r="C429"/>
  <c r="F429" s="1"/>
  <c r="G429" s="1"/>
  <c r="H429" s="1"/>
  <c r="C428"/>
  <c r="F428" s="1"/>
  <c r="G428" s="1"/>
  <c r="H428" s="1"/>
  <c r="C427"/>
  <c r="F427" s="1"/>
  <c r="G427" s="1"/>
  <c r="H427" s="1"/>
  <c r="C426"/>
  <c r="F426" s="1"/>
  <c r="G426" s="1"/>
  <c r="H426" s="1"/>
  <c r="C425"/>
  <c r="F425" s="1"/>
  <c r="G425" s="1"/>
  <c r="H425" s="1"/>
  <c r="C424"/>
  <c r="F424" s="1"/>
  <c r="G424" s="1"/>
  <c r="H424" s="1"/>
  <c r="C423"/>
  <c r="F423" s="1"/>
  <c r="G423" s="1"/>
  <c r="H423" s="1"/>
  <c r="C422"/>
  <c r="F422" s="1"/>
  <c r="G422" s="1"/>
  <c r="H422" s="1"/>
  <c r="C421"/>
  <c r="F421" s="1"/>
  <c r="G421" s="1"/>
  <c r="H421" s="1"/>
  <c r="C420"/>
  <c r="F420" s="1"/>
  <c r="G420" s="1"/>
  <c r="H420" s="1"/>
  <c r="C419"/>
  <c r="F419" s="1"/>
  <c r="G419" s="1"/>
  <c r="H419" s="1"/>
  <c r="C418"/>
  <c r="F418" s="1"/>
  <c r="G418" s="1"/>
  <c r="H418" s="1"/>
  <c r="C417"/>
  <c r="F417" s="1"/>
  <c r="G417" s="1"/>
  <c r="H417" s="1"/>
  <c r="C416"/>
  <c r="F416" s="1"/>
  <c r="G416" s="1"/>
  <c r="H416" s="1"/>
  <c r="C415"/>
  <c r="F415" s="1"/>
  <c r="G415" s="1"/>
  <c r="H415" s="1"/>
  <c r="C414"/>
  <c r="F414" s="1"/>
  <c r="G414" s="1"/>
  <c r="H414" s="1"/>
  <c r="C413"/>
  <c r="F413" s="1"/>
  <c r="G413" s="1"/>
  <c r="H413" s="1"/>
  <c r="C412"/>
  <c r="F412" s="1"/>
  <c r="G412" s="1"/>
  <c r="H412" s="1"/>
  <c r="C411"/>
  <c r="F411" s="1"/>
  <c r="G411" s="1"/>
  <c r="H411" s="1"/>
  <c r="C410"/>
  <c r="F410" s="1"/>
  <c r="G410" s="1"/>
  <c r="H410" s="1"/>
  <c r="C409"/>
  <c r="F409" s="1"/>
  <c r="G409" s="1"/>
  <c r="H409" s="1"/>
  <c r="C408"/>
  <c r="F408" s="1"/>
  <c r="G408" s="1"/>
  <c r="H408" s="1"/>
  <c r="C407"/>
  <c r="F407" s="1"/>
  <c r="G407" s="1"/>
  <c r="H407" s="1"/>
  <c r="C406"/>
  <c r="F406" s="1"/>
  <c r="G406" s="1"/>
  <c r="H406" s="1"/>
  <c r="C405"/>
  <c r="F405" s="1"/>
  <c r="G405" s="1"/>
  <c r="H405" s="1"/>
  <c r="C404"/>
  <c r="F404" s="1"/>
  <c r="G404" s="1"/>
  <c r="H404" s="1"/>
  <c r="C403"/>
  <c r="F403" s="1"/>
  <c r="G403" s="1"/>
  <c r="H403" s="1"/>
  <c r="C402"/>
  <c r="F402" s="1"/>
  <c r="G402" s="1"/>
  <c r="H402" s="1"/>
  <c r="C401"/>
  <c r="F401" s="1"/>
  <c r="G401" s="1"/>
  <c r="H401" s="1"/>
  <c r="C400"/>
  <c r="F400" s="1"/>
  <c r="G400" s="1"/>
  <c r="H400" s="1"/>
  <c r="C399"/>
  <c r="F399" s="1"/>
  <c r="G399" s="1"/>
  <c r="H399" s="1"/>
  <c r="C398"/>
  <c r="F398" s="1"/>
  <c r="G398" s="1"/>
  <c r="H398" s="1"/>
  <c r="C397"/>
  <c r="F397" s="1"/>
  <c r="G397" s="1"/>
  <c r="H397" s="1"/>
  <c r="C396"/>
  <c r="F396" s="1"/>
  <c r="G396" s="1"/>
  <c r="H396" s="1"/>
  <c r="C395"/>
  <c r="F395" s="1"/>
  <c r="G395" s="1"/>
  <c r="H395" s="1"/>
  <c r="C394"/>
  <c r="F394" s="1"/>
  <c r="G394" s="1"/>
  <c r="H394" s="1"/>
  <c r="C393"/>
  <c r="F393" s="1"/>
  <c r="G393" s="1"/>
  <c r="H393" s="1"/>
  <c r="C392"/>
  <c r="F392" s="1"/>
  <c r="G392" s="1"/>
  <c r="H392" s="1"/>
  <c r="C391"/>
  <c r="F391" s="1"/>
  <c r="G391" s="1"/>
  <c r="H391" s="1"/>
  <c r="C390"/>
  <c r="F390" s="1"/>
  <c r="G390" s="1"/>
  <c r="H390" s="1"/>
  <c r="C389"/>
  <c r="F389" s="1"/>
  <c r="G389" s="1"/>
  <c r="H389" s="1"/>
  <c r="C388"/>
  <c r="F388" s="1"/>
  <c r="G388" s="1"/>
  <c r="H388" s="1"/>
  <c r="C387"/>
  <c r="F387" s="1"/>
  <c r="G387" s="1"/>
  <c r="H387" s="1"/>
  <c r="C386"/>
  <c r="F386" s="1"/>
  <c r="G386" s="1"/>
  <c r="H386" s="1"/>
  <c r="C385"/>
  <c r="F385" s="1"/>
  <c r="G385" s="1"/>
  <c r="H385" s="1"/>
  <c r="C384"/>
  <c r="F384" s="1"/>
  <c r="G384" s="1"/>
  <c r="H384" s="1"/>
  <c r="C383"/>
  <c r="F383" s="1"/>
  <c r="G383" s="1"/>
  <c r="H383" s="1"/>
  <c r="C382"/>
  <c r="F382" s="1"/>
  <c r="G382" s="1"/>
  <c r="H382" s="1"/>
  <c r="C381"/>
  <c r="F381" s="1"/>
  <c r="G381" s="1"/>
  <c r="H381" s="1"/>
  <c r="C380"/>
  <c r="F380" s="1"/>
  <c r="G380" s="1"/>
  <c r="H380" s="1"/>
  <c r="C379"/>
  <c r="F379" s="1"/>
  <c r="G379" s="1"/>
  <c r="H379" s="1"/>
  <c r="C378"/>
  <c r="F378" s="1"/>
  <c r="G378" s="1"/>
  <c r="H378" s="1"/>
  <c r="C377"/>
  <c r="F377" s="1"/>
  <c r="G377" s="1"/>
  <c r="H377" s="1"/>
  <c r="C376"/>
  <c r="F376" s="1"/>
  <c r="G376" s="1"/>
  <c r="H376" s="1"/>
  <c r="C375"/>
  <c r="F375" s="1"/>
  <c r="G375" s="1"/>
  <c r="H375" s="1"/>
  <c r="C374"/>
  <c r="F374" s="1"/>
  <c r="G374" s="1"/>
  <c r="H374" s="1"/>
  <c r="C373"/>
  <c r="F373" s="1"/>
  <c r="G373" s="1"/>
  <c r="H373" s="1"/>
  <c r="C372"/>
  <c r="F372" s="1"/>
  <c r="G372" s="1"/>
  <c r="H372" s="1"/>
  <c r="C371"/>
  <c r="F371" s="1"/>
  <c r="G371" s="1"/>
  <c r="H371" s="1"/>
  <c r="C370"/>
  <c r="F370" s="1"/>
  <c r="G370" s="1"/>
  <c r="H370" s="1"/>
  <c r="C369"/>
  <c r="F369" s="1"/>
  <c r="G369" s="1"/>
  <c r="H369" s="1"/>
  <c r="C368"/>
  <c r="F368" s="1"/>
  <c r="G368" s="1"/>
  <c r="H368" s="1"/>
  <c r="C367"/>
  <c r="F367" s="1"/>
  <c r="G367" s="1"/>
  <c r="H367" s="1"/>
  <c r="C366"/>
  <c r="F366" s="1"/>
  <c r="G366" s="1"/>
  <c r="H366" s="1"/>
  <c r="C365"/>
  <c r="F365" s="1"/>
  <c r="G365" s="1"/>
  <c r="H365" s="1"/>
  <c r="C364"/>
  <c r="F364" s="1"/>
  <c r="G364" s="1"/>
  <c r="H364" s="1"/>
  <c r="C363"/>
  <c r="F363" s="1"/>
  <c r="G363" s="1"/>
  <c r="H363" s="1"/>
  <c r="C362"/>
  <c r="F362" s="1"/>
  <c r="G362" s="1"/>
  <c r="H362" s="1"/>
  <c r="C361"/>
  <c r="F361" s="1"/>
  <c r="G361" s="1"/>
  <c r="H361" s="1"/>
  <c r="C360"/>
  <c r="F360" s="1"/>
  <c r="G360" s="1"/>
  <c r="H360" s="1"/>
  <c r="C359"/>
  <c r="F359" s="1"/>
  <c r="G359" s="1"/>
  <c r="H359" s="1"/>
  <c r="C358"/>
  <c r="F358" s="1"/>
  <c r="G358" s="1"/>
  <c r="H358" s="1"/>
  <c r="C357"/>
  <c r="F357" s="1"/>
  <c r="G357" s="1"/>
  <c r="H357" s="1"/>
  <c r="C356"/>
  <c r="F356" s="1"/>
  <c r="G356" s="1"/>
  <c r="H356" s="1"/>
  <c r="C355"/>
  <c r="F355" s="1"/>
  <c r="G355" s="1"/>
  <c r="H355" s="1"/>
  <c r="C354"/>
  <c r="F354" s="1"/>
  <c r="G354" s="1"/>
  <c r="H354" s="1"/>
  <c r="C353"/>
  <c r="C352"/>
  <c r="C351"/>
  <c r="C350"/>
  <c r="C349"/>
  <c r="C348"/>
  <c r="C347"/>
  <c r="C346"/>
  <c r="C345"/>
  <c r="C344"/>
  <c r="C343"/>
  <c r="C342"/>
  <c r="C341"/>
  <c r="C340"/>
  <c r="C339"/>
  <c r="C338"/>
  <c r="C337"/>
  <c r="C336"/>
  <c r="C335"/>
  <c r="C334"/>
  <c r="C333"/>
  <c r="C332"/>
  <c r="C331"/>
  <c r="C330"/>
  <c r="C329"/>
  <c r="C328"/>
  <c r="C327"/>
  <c r="C326"/>
  <c r="C325"/>
  <c r="C324"/>
  <c r="C323"/>
  <c r="C322"/>
  <c r="C321"/>
  <c r="C320"/>
  <c r="C319"/>
  <c r="C318"/>
  <c r="C317"/>
  <c r="C316"/>
  <c r="C315"/>
  <c r="C314"/>
  <c r="C313"/>
  <c r="C312"/>
  <c r="C311"/>
  <c r="C310"/>
  <c r="C309"/>
  <c r="C308"/>
  <c r="C307"/>
  <c r="C306"/>
  <c r="C305"/>
  <c r="C304"/>
  <c r="C303"/>
  <c r="C302"/>
  <c r="C301"/>
  <c r="C300"/>
  <c r="C299"/>
  <c r="C298"/>
  <c r="C297"/>
  <c r="C296"/>
  <c r="C295"/>
  <c r="C294"/>
  <c r="C293"/>
  <c r="C292"/>
  <c r="C291"/>
  <c r="F291" s="1"/>
  <c r="G291" s="1"/>
  <c r="H291" s="1"/>
  <c r="C290"/>
  <c r="F290" s="1"/>
  <c r="G290" s="1"/>
  <c r="H290" s="1"/>
  <c r="C289"/>
  <c r="F289" s="1"/>
  <c r="G289" s="1"/>
  <c r="H289" s="1"/>
  <c r="C288"/>
  <c r="F288" s="1"/>
  <c r="G288" s="1"/>
  <c r="H288" s="1"/>
  <c r="C287"/>
  <c r="F287" s="1"/>
  <c r="G287" s="1"/>
  <c r="H287" s="1"/>
  <c r="C286"/>
  <c r="F286" s="1"/>
  <c r="G286" s="1"/>
  <c r="H286" s="1"/>
  <c r="C285"/>
  <c r="F285" s="1"/>
  <c r="G285" s="1"/>
  <c r="H285" s="1"/>
  <c r="C284"/>
  <c r="F284" s="1"/>
  <c r="G284" s="1"/>
  <c r="H284" s="1"/>
  <c r="C283"/>
  <c r="F283" s="1"/>
  <c r="G283" s="1"/>
  <c r="H283" s="1"/>
  <c r="C282"/>
  <c r="F282" s="1"/>
  <c r="G282" s="1"/>
  <c r="H282" s="1"/>
  <c r="C281"/>
  <c r="F281" s="1"/>
  <c r="G281" s="1"/>
  <c r="H281" s="1"/>
  <c r="C280"/>
  <c r="F280" s="1"/>
  <c r="G280" s="1"/>
  <c r="H280" s="1"/>
  <c r="C279"/>
  <c r="F279" s="1"/>
  <c r="G279" s="1"/>
  <c r="H279" s="1"/>
  <c r="C278"/>
  <c r="F278" s="1"/>
  <c r="G278" s="1"/>
  <c r="H278" s="1"/>
  <c r="C277"/>
  <c r="F277" s="1"/>
  <c r="G277" s="1"/>
  <c r="H277" s="1"/>
  <c r="C276"/>
  <c r="F276" s="1"/>
  <c r="G276" s="1"/>
  <c r="H276" s="1"/>
  <c r="C275"/>
  <c r="F275" s="1"/>
  <c r="G275" s="1"/>
  <c r="H275" s="1"/>
  <c r="C274"/>
  <c r="F274" s="1"/>
  <c r="G274" s="1"/>
  <c r="H274" s="1"/>
  <c r="C273"/>
  <c r="F273" s="1"/>
  <c r="G273" s="1"/>
  <c r="H273" s="1"/>
  <c r="C272"/>
  <c r="F272" s="1"/>
  <c r="G272" s="1"/>
  <c r="H272" s="1"/>
  <c r="C271"/>
  <c r="F271" s="1"/>
  <c r="G271" s="1"/>
  <c r="H271" s="1"/>
  <c r="C270"/>
  <c r="F270" s="1"/>
  <c r="G270" s="1"/>
  <c r="H270" s="1"/>
  <c r="C269"/>
  <c r="F269" s="1"/>
  <c r="G269" s="1"/>
  <c r="H269" s="1"/>
  <c r="C268"/>
  <c r="F268" s="1"/>
  <c r="G268" s="1"/>
  <c r="H268" s="1"/>
  <c r="C267"/>
  <c r="F267" s="1"/>
  <c r="G267" s="1"/>
  <c r="H267" s="1"/>
  <c r="C266"/>
  <c r="F266" s="1"/>
  <c r="G266" s="1"/>
  <c r="H266" s="1"/>
  <c r="C265"/>
  <c r="F265" s="1"/>
  <c r="G265" s="1"/>
  <c r="H265" s="1"/>
  <c r="C264"/>
  <c r="F264" s="1"/>
  <c r="G264" s="1"/>
  <c r="H264" s="1"/>
  <c r="C263"/>
  <c r="F263" s="1"/>
  <c r="G263" s="1"/>
  <c r="H263" s="1"/>
  <c r="C262"/>
  <c r="F262" s="1"/>
  <c r="G262" s="1"/>
  <c r="H262" s="1"/>
  <c r="C261"/>
  <c r="F261" s="1"/>
  <c r="G261" s="1"/>
  <c r="H261" s="1"/>
  <c r="C260"/>
  <c r="F260" s="1"/>
  <c r="G260" s="1"/>
  <c r="H260" s="1"/>
  <c r="C259"/>
  <c r="F259" s="1"/>
  <c r="G259" s="1"/>
  <c r="H259" s="1"/>
  <c r="C258"/>
  <c r="F258" s="1"/>
  <c r="G258" s="1"/>
  <c r="H258" s="1"/>
  <c r="C257"/>
  <c r="F257" s="1"/>
  <c r="G257" s="1"/>
  <c r="H257" s="1"/>
  <c r="C256"/>
  <c r="F256" s="1"/>
  <c r="G256" s="1"/>
  <c r="H256" s="1"/>
  <c r="C255"/>
  <c r="F255" s="1"/>
  <c r="G255" s="1"/>
  <c r="H255" s="1"/>
  <c r="C254"/>
  <c r="F254" s="1"/>
  <c r="G254" s="1"/>
  <c r="H254" s="1"/>
  <c r="C253"/>
  <c r="F253" s="1"/>
  <c r="G253" s="1"/>
  <c r="H253" s="1"/>
  <c r="C252"/>
  <c r="F252" s="1"/>
  <c r="G252" s="1"/>
  <c r="H252" s="1"/>
  <c r="C251"/>
  <c r="F251" s="1"/>
  <c r="G251" s="1"/>
  <c r="H251" s="1"/>
  <c r="C250"/>
  <c r="F250" s="1"/>
  <c r="G250" s="1"/>
  <c r="H250" s="1"/>
  <c r="C249"/>
  <c r="F249" s="1"/>
  <c r="G249" s="1"/>
  <c r="H249" s="1"/>
  <c r="C248"/>
  <c r="F248" s="1"/>
  <c r="G248" s="1"/>
  <c r="H248" s="1"/>
  <c r="C247"/>
  <c r="F247" s="1"/>
  <c r="G247" s="1"/>
  <c r="H247" s="1"/>
  <c r="C246"/>
  <c r="F246" s="1"/>
  <c r="G246" s="1"/>
  <c r="H246" s="1"/>
  <c r="C245"/>
  <c r="F245" s="1"/>
  <c r="G245" s="1"/>
  <c r="H245" s="1"/>
  <c r="C244"/>
  <c r="F244" s="1"/>
  <c r="G244" s="1"/>
  <c r="H244" s="1"/>
  <c r="C243"/>
  <c r="F243" s="1"/>
  <c r="G243" s="1"/>
  <c r="H243" s="1"/>
  <c r="C242"/>
  <c r="F242" s="1"/>
  <c r="G242" s="1"/>
  <c r="H242" s="1"/>
  <c r="C241"/>
  <c r="F241" s="1"/>
  <c r="G241" s="1"/>
  <c r="H241" s="1"/>
  <c r="C240"/>
  <c r="F240" s="1"/>
  <c r="G240" s="1"/>
  <c r="H240" s="1"/>
  <c r="C239"/>
  <c r="F239" s="1"/>
  <c r="G239" s="1"/>
  <c r="H239" s="1"/>
  <c r="C238"/>
  <c r="F238" s="1"/>
  <c r="G238" s="1"/>
  <c r="H238" s="1"/>
  <c r="C237"/>
  <c r="F237" s="1"/>
  <c r="G237" s="1"/>
  <c r="H237" s="1"/>
  <c r="C236"/>
  <c r="F236" s="1"/>
  <c r="G236" s="1"/>
  <c r="H236" s="1"/>
  <c r="C235"/>
  <c r="F235" s="1"/>
  <c r="G235" s="1"/>
  <c r="H235" s="1"/>
  <c r="C234"/>
  <c r="F234" s="1"/>
  <c r="G234" s="1"/>
  <c r="H234" s="1"/>
  <c r="C233"/>
  <c r="F233" s="1"/>
  <c r="G233" s="1"/>
  <c r="H233" s="1"/>
  <c r="C232"/>
  <c r="F232" s="1"/>
  <c r="G232" s="1"/>
  <c r="H232" s="1"/>
  <c r="C231"/>
  <c r="F231" s="1"/>
  <c r="G231" s="1"/>
  <c r="H231" s="1"/>
  <c r="C230"/>
  <c r="F230" s="1"/>
  <c r="G230" s="1"/>
  <c r="H230" s="1"/>
  <c r="C229"/>
  <c r="F229" s="1"/>
  <c r="G229" s="1"/>
  <c r="H229" s="1"/>
  <c r="C228"/>
  <c r="F228" s="1"/>
  <c r="G228" s="1"/>
  <c r="H228" s="1"/>
  <c r="C227"/>
  <c r="F227" s="1"/>
  <c r="G227" s="1"/>
  <c r="H227" s="1"/>
  <c r="C226"/>
  <c r="F226" s="1"/>
  <c r="G226" s="1"/>
  <c r="H226" s="1"/>
  <c r="C225"/>
  <c r="F225" s="1"/>
  <c r="G225" s="1"/>
  <c r="H225" s="1"/>
  <c r="C224"/>
  <c r="F224" s="1"/>
  <c r="G224" s="1"/>
  <c r="H224" s="1"/>
  <c r="C223"/>
  <c r="F223" s="1"/>
  <c r="G223" s="1"/>
  <c r="H223" s="1"/>
  <c r="C222"/>
  <c r="F222" s="1"/>
  <c r="G222" s="1"/>
  <c r="H222" s="1"/>
  <c r="C221"/>
  <c r="F221" s="1"/>
  <c r="G221" s="1"/>
  <c r="H221" s="1"/>
  <c r="C220"/>
  <c r="F220" s="1"/>
  <c r="G220" s="1"/>
  <c r="H220" s="1"/>
  <c r="C219"/>
  <c r="F219" s="1"/>
  <c r="G219" s="1"/>
  <c r="H219" s="1"/>
  <c r="C218"/>
  <c r="F218" s="1"/>
  <c r="G218" s="1"/>
  <c r="H218" s="1"/>
  <c r="C217"/>
  <c r="F217" s="1"/>
  <c r="G217" s="1"/>
  <c r="H217" s="1"/>
  <c r="C216"/>
  <c r="F216" s="1"/>
  <c r="G216" s="1"/>
  <c r="H216" s="1"/>
  <c r="C215"/>
  <c r="F215" s="1"/>
  <c r="G215" s="1"/>
  <c r="H215" s="1"/>
  <c r="C214"/>
  <c r="F214" s="1"/>
  <c r="G214" s="1"/>
  <c r="H214" s="1"/>
  <c r="C213"/>
  <c r="F213" s="1"/>
  <c r="G213" s="1"/>
  <c r="H213" s="1"/>
  <c r="C212"/>
  <c r="F212" s="1"/>
  <c r="G212" s="1"/>
  <c r="H212" s="1"/>
  <c r="C211"/>
  <c r="F211" s="1"/>
  <c r="G211" s="1"/>
  <c r="H211" s="1"/>
  <c r="C210"/>
  <c r="F210" s="1"/>
  <c r="G210" s="1"/>
  <c r="H210" s="1"/>
  <c r="C209"/>
  <c r="F209" s="1"/>
  <c r="G209" s="1"/>
  <c r="H209" s="1"/>
  <c r="C208"/>
  <c r="F208" s="1"/>
  <c r="G208" s="1"/>
  <c r="H208" s="1"/>
  <c r="C207"/>
  <c r="F207" s="1"/>
  <c r="G207" s="1"/>
  <c r="H207" s="1"/>
  <c r="C206"/>
  <c r="F206" s="1"/>
  <c r="G206" s="1"/>
  <c r="H206" s="1"/>
  <c r="C205"/>
  <c r="F205" s="1"/>
  <c r="G205" s="1"/>
  <c r="H205" s="1"/>
  <c r="C204"/>
  <c r="F204" s="1"/>
  <c r="G204" s="1"/>
  <c r="H204" s="1"/>
  <c r="C203"/>
  <c r="F203" s="1"/>
  <c r="G203" s="1"/>
  <c r="H203" s="1"/>
  <c r="C202"/>
  <c r="F202" s="1"/>
  <c r="G202" s="1"/>
  <c r="H202" s="1"/>
  <c r="C201"/>
  <c r="F201" s="1"/>
  <c r="G201" s="1"/>
  <c r="H201" s="1"/>
  <c r="C200"/>
  <c r="F200" s="1"/>
  <c r="G200" s="1"/>
  <c r="H200" s="1"/>
  <c r="C199"/>
  <c r="F199" s="1"/>
  <c r="G199" s="1"/>
  <c r="H199" s="1"/>
  <c r="C198"/>
  <c r="F198" s="1"/>
  <c r="G198" s="1"/>
  <c r="H198" s="1"/>
  <c r="C197"/>
  <c r="F197" s="1"/>
  <c r="G197" s="1"/>
  <c r="H197" s="1"/>
  <c r="C196"/>
  <c r="F196" s="1"/>
  <c r="G196" s="1"/>
  <c r="H196" s="1"/>
  <c r="C195"/>
  <c r="F195" s="1"/>
  <c r="G195" s="1"/>
  <c r="H195" s="1"/>
  <c r="C194"/>
  <c r="F194" s="1"/>
  <c r="G194" s="1"/>
  <c r="H194" s="1"/>
  <c r="C193"/>
  <c r="F193" s="1"/>
  <c r="G193" s="1"/>
  <c r="H193" s="1"/>
  <c r="C192"/>
  <c r="F192" s="1"/>
  <c r="G192" s="1"/>
  <c r="H192" s="1"/>
  <c r="C191"/>
  <c r="F191" s="1"/>
  <c r="G191" s="1"/>
  <c r="H191" s="1"/>
  <c r="C190"/>
  <c r="F190" s="1"/>
  <c r="G190" s="1"/>
  <c r="H190" s="1"/>
  <c r="C189"/>
  <c r="F189" s="1"/>
  <c r="G189" s="1"/>
  <c r="H189" s="1"/>
  <c r="C188"/>
  <c r="F188" s="1"/>
  <c r="G188" s="1"/>
  <c r="H188" s="1"/>
  <c r="C187"/>
  <c r="F187" s="1"/>
  <c r="G187" s="1"/>
  <c r="H187" s="1"/>
  <c r="C186"/>
  <c r="F186" s="1"/>
  <c r="G186" s="1"/>
  <c r="H186" s="1"/>
  <c r="C185"/>
  <c r="F185" s="1"/>
  <c r="G185" s="1"/>
  <c r="H185" s="1"/>
  <c r="C184"/>
  <c r="F184" s="1"/>
  <c r="G184" s="1"/>
  <c r="H184" s="1"/>
  <c r="C183"/>
  <c r="F183" s="1"/>
  <c r="G183" s="1"/>
  <c r="H183" s="1"/>
  <c r="C182"/>
  <c r="F182" s="1"/>
  <c r="G182" s="1"/>
  <c r="H182" s="1"/>
  <c r="C181"/>
  <c r="F181" s="1"/>
  <c r="G181" s="1"/>
  <c r="H181" s="1"/>
  <c r="C180"/>
  <c r="F180" s="1"/>
  <c r="G180" s="1"/>
  <c r="H180" s="1"/>
  <c r="C179"/>
  <c r="F179" s="1"/>
  <c r="G179" s="1"/>
  <c r="H179" s="1"/>
  <c r="C178"/>
  <c r="F178" s="1"/>
  <c r="G178" s="1"/>
  <c r="H178" s="1"/>
  <c r="C177"/>
  <c r="F177" s="1"/>
  <c r="G177" s="1"/>
  <c r="H177" s="1"/>
  <c r="C176"/>
  <c r="F176" s="1"/>
  <c r="G176" s="1"/>
  <c r="H176" s="1"/>
  <c r="C175"/>
  <c r="F175" s="1"/>
  <c r="G175" s="1"/>
  <c r="H175" s="1"/>
  <c r="C174"/>
  <c r="F174" s="1"/>
  <c r="G174" s="1"/>
  <c r="H174" s="1"/>
  <c r="C173"/>
  <c r="F173" s="1"/>
  <c r="G173" s="1"/>
  <c r="H173" s="1"/>
  <c r="C172"/>
  <c r="F172" s="1"/>
  <c r="G172" s="1"/>
  <c r="H172" s="1"/>
  <c r="C171"/>
  <c r="F171" s="1"/>
  <c r="G171" s="1"/>
  <c r="H171" s="1"/>
  <c r="C170"/>
  <c r="F170" s="1"/>
  <c r="G170" s="1"/>
  <c r="H170" s="1"/>
  <c r="C169"/>
  <c r="F169" s="1"/>
  <c r="G169" s="1"/>
  <c r="H169" s="1"/>
  <c r="C168"/>
  <c r="F168" s="1"/>
  <c r="G168" s="1"/>
  <c r="H168" s="1"/>
  <c r="C167"/>
  <c r="F167" s="1"/>
  <c r="G167" s="1"/>
  <c r="H167" s="1"/>
  <c r="C166"/>
  <c r="F166" s="1"/>
  <c r="G166" s="1"/>
  <c r="H166" s="1"/>
  <c r="C165"/>
  <c r="F165" s="1"/>
  <c r="G165" s="1"/>
  <c r="H165" s="1"/>
  <c r="C164"/>
  <c r="F164" s="1"/>
  <c r="G164" s="1"/>
  <c r="H164" s="1"/>
  <c r="C163"/>
  <c r="F163" s="1"/>
  <c r="G163" s="1"/>
  <c r="H163" s="1"/>
  <c r="C162"/>
  <c r="F162" s="1"/>
  <c r="G162" s="1"/>
  <c r="H162" s="1"/>
  <c r="C161"/>
  <c r="F161" s="1"/>
  <c r="G161" s="1"/>
  <c r="H161" s="1"/>
  <c r="C160"/>
  <c r="F160" s="1"/>
  <c r="G160" s="1"/>
  <c r="H160" s="1"/>
  <c r="C159"/>
  <c r="F159" s="1"/>
  <c r="G159" s="1"/>
  <c r="H159" s="1"/>
  <c r="C158"/>
  <c r="F158" s="1"/>
  <c r="G158" s="1"/>
  <c r="H158" s="1"/>
  <c r="C157"/>
  <c r="F157" s="1"/>
  <c r="G157" s="1"/>
  <c r="H157" s="1"/>
  <c r="C156"/>
  <c r="F156" s="1"/>
  <c r="G156" s="1"/>
  <c r="H156" s="1"/>
  <c r="C155"/>
  <c r="F155" s="1"/>
  <c r="G155" s="1"/>
  <c r="H155" s="1"/>
  <c r="C154"/>
  <c r="F154" s="1"/>
  <c r="G154" s="1"/>
  <c r="H154" s="1"/>
  <c r="C153"/>
  <c r="F153" s="1"/>
  <c r="G153" s="1"/>
  <c r="H153" s="1"/>
  <c r="C152"/>
  <c r="F152" s="1"/>
  <c r="G152" s="1"/>
  <c r="H152" s="1"/>
  <c r="C151"/>
  <c r="F151" s="1"/>
  <c r="G151" s="1"/>
  <c r="H151" s="1"/>
  <c r="C150"/>
  <c r="F150" s="1"/>
  <c r="G150" s="1"/>
  <c r="H150" s="1"/>
  <c r="C149"/>
  <c r="F149" s="1"/>
  <c r="G149" s="1"/>
  <c r="H149" s="1"/>
  <c r="C148"/>
  <c r="F148" s="1"/>
  <c r="G148" s="1"/>
  <c r="H148" s="1"/>
  <c r="C147"/>
  <c r="F147" s="1"/>
  <c r="G147" s="1"/>
  <c r="H147" s="1"/>
  <c r="C146"/>
  <c r="F146" s="1"/>
  <c r="G146" s="1"/>
  <c r="H146" s="1"/>
  <c r="C145"/>
  <c r="F145" s="1"/>
  <c r="G145" s="1"/>
  <c r="H145" s="1"/>
  <c r="C144"/>
  <c r="F144" s="1"/>
  <c r="G144" s="1"/>
  <c r="H144" s="1"/>
  <c r="C143"/>
  <c r="F143" s="1"/>
  <c r="G143" s="1"/>
  <c r="H143" s="1"/>
  <c r="C142"/>
  <c r="F142" s="1"/>
  <c r="G142" s="1"/>
  <c r="H142" s="1"/>
  <c r="C141"/>
  <c r="F141" s="1"/>
  <c r="G141" s="1"/>
  <c r="H141" s="1"/>
  <c r="C140"/>
  <c r="F140" s="1"/>
  <c r="G140" s="1"/>
  <c r="H140" s="1"/>
  <c r="C139"/>
  <c r="F139" s="1"/>
  <c r="G139" s="1"/>
  <c r="H139" s="1"/>
  <c r="C138"/>
  <c r="F138" s="1"/>
  <c r="G138" s="1"/>
  <c r="H138" s="1"/>
  <c r="C137"/>
  <c r="F137" s="1"/>
  <c r="G137" s="1"/>
  <c r="H137" s="1"/>
  <c r="C136"/>
  <c r="F136" s="1"/>
  <c r="G136" s="1"/>
  <c r="H136" s="1"/>
  <c r="C135"/>
  <c r="F135" s="1"/>
  <c r="G135" s="1"/>
  <c r="H135" s="1"/>
  <c r="C134"/>
  <c r="F134" s="1"/>
  <c r="G134" s="1"/>
  <c r="H134" s="1"/>
  <c r="C133"/>
  <c r="F133" s="1"/>
  <c r="G133" s="1"/>
  <c r="H133" s="1"/>
  <c r="C132"/>
  <c r="F132" s="1"/>
  <c r="G132" s="1"/>
  <c r="H132" s="1"/>
  <c r="C131"/>
  <c r="F131" s="1"/>
  <c r="G131" s="1"/>
  <c r="H131" s="1"/>
  <c r="C130"/>
  <c r="F130" s="1"/>
  <c r="G130" s="1"/>
  <c r="H130" s="1"/>
  <c r="C129"/>
  <c r="F129" s="1"/>
  <c r="G129" s="1"/>
  <c r="H129" s="1"/>
  <c r="C128"/>
  <c r="F128" s="1"/>
  <c r="G128" s="1"/>
  <c r="H128" s="1"/>
  <c r="C127"/>
  <c r="F127" s="1"/>
  <c r="G127" s="1"/>
  <c r="H127" s="1"/>
  <c r="C126"/>
  <c r="F126" s="1"/>
  <c r="G126" s="1"/>
  <c r="H126" s="1"/>
  <c r="C125"/>
  <c r="F125" s="1"/>
  <c r="G125" s="1"/>
  <c r="H125" s="1"/>
  <c r="C124"/>
  <c r="F124" s="1"/>
  <c r="G124" s="1"/>
  <c r="H124" s="1"/>
  <c r="C123"/>
  <c r="F123" s="1"/>
  <c r="G123" s="1"/>
  <c r="H123" s="1"/>
  <c r="C122"/>
  <c r="F122" s="1"/>
  <c r="G122" s="1"/>
  <c r="H122" s="1"/>
  <c r="C121"/>
  <c r="F121" s="1"/>
  <c r="G121" s="1"/>
  <c r="H121" s="1"/>
  <c r="C120"/>
  <c r="F120" s="1"/>
  <c r="G120" s="1"/>
  <c r="H120" s="1"/>
  <c r="C119"/>
  <c r="F119" s="1"/>
  <c r="G119" s="1"/>
  <c r="H119" s="1"/>
  <c r="C118"/>
  <c r="F118" s="1"/>
  <c r="G118" s="1"/>
  <c r="H118" s="1"/>
  <c r="C117"/>
  <c r="F117" s="1"/>
  <c r="G117" s="1"/>
  <c r="H117" s="1"/>
  <c r="C116"/>
  <c r="F116" s="1"/>
  <c r="G116" s="1"/>
  <c r="H116" s="1"/>
  <c r="C115"/>
  <c r="F115" s="1"/>
  <c r="G115" s="1"/>
  <c r="H115" s="1"/>
  <c r="C114"/>
  <c r="F114" s="1"/>
  <c r="G114" s="1"/>
  <c r="H114" s="1"/>
  <c r="C113"/>
  <c r="F113" s="1"/>
  <c r="G113" s="1"/>
  <c r="H113" s="1"/>
  <c r="C112"/>
  <c r="F112" s="1"/>
  <c r="G112" s="1"/>
  <c r="H112" s="1"/>
  <c r="C111"/>
  <c r="F111" s="1"/>
  <c r="G111" s="1"/>
  <c r="H111" s="1"/>
  <c r="C110"/>
  <c r="F110" s="1"/>
  <c r="G110" s="1"/>
  <c r="H110" s="1"/>
  <c r="C109"/>
  <c r="F109" s="1"/>
  <c r="G109" s="1"/>
  <c r="H109" s="1"/>
  <c r="C108"/>
  <c r="F108" s="1"/>
  <c r="G108" s="1"/>
  <c r="H108" s="1"/>
  <c r="C107"/>
  <c r="F107" s="1"/>
  <c r="G107" s="1"/>
  <c r="H107" s="1"/>
  <c r="C106"/>
  <c r="F106" s="1"/>
  <c r="G106" s="1"/>
  <c r="H106" s="1"/>
  <c r="C105"/>
  <c r="F105" s="1"/>
  <c r="G105" s="1"/>
  <c r="H105" s="1"/>
  <c r="C104"/>
  <c r="F104" s="1"/>
  <c r="G104" s="1"/>
  <c r="H104" s="1"/>
  <c r="C103"/>
  <c r="F103" s="1"/>
  <c r="G103" s="1"/>
  <c r="H103" s="1"/>
  <c r="C102"/>
  <c r="F102" s="1"/>
  <c r="G102" s="1"/>
  <c r="H102" s="1"/>
  <c r="C101"/>
  <c r="F101" s="1"/>
  <c r="G101" s="1"/>
  <c r="H101" s="1"/>
  <c r="C100"/>
  <c r="F100" s="1"/>
  <c r="G100" s="1"/>
  <c r="H100" s="1"/>
  <c r="C99"/>
  <c r="F99" s="1"/>
  <c r="G99" s="1"/>
  <c r="H99" s="1"/>
  <c r="C98"/>
  <c r="F98" s="1"/>
  <c r="G98" s="1"/>
  <c r="H98" s="1"/>
  <c r="C97"/>
  <c r="F97" s="1"/>
  <c r="G97" s="1"/>
  <c r="H97" s="1"/>
  <c r="C96"/>
  <c r="F96" s="1"/>
  <c r="G96" s="1"/>
  <c r="H96" s="1"/>
  <c r="C95"/>
  <c r="F95" s="1"/>
  <c r="G95" s="1"/>
  <c r="H95" s="1"/>
  <c r="C94"/>
  <c r="F94" s="1"/>
  <c r="G94" s="1"/>
  <c r="H94" s="1"/>
  <c r="C93"/>
  <c r="F93" s="1"/>
  <c r="G93" s="1"/>
  <c r="H93" s="1"/>
  <c r="C92"/>
  <c r="F92" s="1"/>
  <c r="G92" s="1"/>
  <c r="H92" s="1"/>
  <c r="C91"/>
  <c r="F91" s="1"/>
  <c r="G91" s="1"/>
  <c r="H91" s="1"/>
  <c r="C90"/>
  <c r="F90" s="1"/>
  <c r="G90" s="1"/>
  <c r="H90" s="1"/>
  <c r="C89"/>
  <c r="F89" s="1"/>
  <c r="G89" s="1"/>
  <c r="H89" s="1"/>
  <c r="C88"/>
  <c r="F88" s="1"/>
  <c r="G88" s="1"/>
  <c r="H88" s="1"/>
  <c r="C87"/>
  <c r="F87" s="1"/>
  <c r="G87" s="1"/>
  <c r="H87" s="1"/>
  <c r="C86"/>
  <c r="F86" s="1"/>
  <c r="G86" s="1"/>
  <c r="H86" s="1"/>
  <c r="C85"/>
  <c r="F85" s="1"/>
  <c r="G85" s="1"/>
  <c r="H85" s="1"/>
  <c r="C84"/>
  <c r="F84" s="1"/>
  <c r="G84" s="1"/>
  <c r="H84" s="1"/>
  <c r="C83"/>
  <c r="F83" s="1"/>
  <c r="G83" s="1"/>
  <c r="H83" s="1"/>
  <c r="C82"/>
  <c r="F82" s="1"/>
  <c r="G82" s="1"/>
  <c r="H82" s="1"/>
  <c r="C81"/>
  <c r="F81" s="1"/>
  <c r="G81" s="1"/>
  <c r="H81" s="1"/>
  <c r="C80"/>
  <c r="F80" s="1"/>
  <c r="G80" s="1"/>
  <c r="H80" s="1"/>
  <c r="C79"/>
  <c r="F79" s="1"/>
  <c r="G79" s="1"/>
  <c r="H79" s="1"/>
  <c r="C78"/>
  <c r="F78" s="1"/>
  <c r="G78" s="1"/>
  <c r="H78" s="1"/>
  <c r="C77"/>
  <c r="F77" s="1"/>
  <c r="G77" s="1"/>
  <c r="H77" s="1"/>
  <c r="C76"/>
  <c r="F76" s="1"/>
  <c r="G76" s="1"/>
  <c r="H76" s="1"/>
  <c r="C75"/>
  <c r="F75" s="1"/>
  <c r="G75" s="1"/>
  <c r="H75" s="1"/>
  <c r="C74"/>
  <c r="F74" s="1"/>
  <c r="G74" s="1"/>
  <c r="H74" s="1"/>
  <c r="C73"/>
  <c r="F73" s="1"/>
  <c r="G73" s="1"/>
  <c r="H73" s="1"/>
  <c r="C72"/>
  <c r="F72" s="1"/>
  <c r="G72" s="1"/>
  <c r="H72" s="1"/>
  <c r="C71"/>
  <c r="F71" s="1"/>
  <c r="G71" s="1"/>
  <c r="H71" s="1"/>
  <c r="C70"/>
  <c r="F70" s="1"/>
  <c r="G70" s="1"/>
  <c r="H70" s="1"/>
  <c r="C69"/>
  <c r="F69" s="1"/>
  <c r="G69" s="1"/>
  <c r="H69" s="1"/>
  <c r="C68"/>
  <c r="F68" s="1"/>
  <c r="G68" s="1"/>
  <c r="H68" s="1"/>
  <c r="C67"/>
  <c r="F67" s="1"/>
  <c r="G67" s="1"/>
  <c r="H67" s="1"/>
  <c r="C66"/>
  <c r="F66" s="1"/>
  <c r="G66" s="1"/>
  <c r="H66" s="1"/>
  <c r="C65"/>
  <c r="F65" s="1"/>
  <c r="G65" s="1"/>
  <c r="H65" s="1"/>
  <c r="C64"/>
  <c r="F64" s="1"/>
  <c r="G64" s="1"/>
  <c r="H64" s="1"/>
  <c r="C63"/>
  <c r="F63" s="1"/>
  <c r="G63" s="1"/>
  <c r="H63" s="1"/>
  <c r="C62"/>
  <c r="F62" s="1"/>
  <c r="G62" s="1"/>
  <c r="H62" s="1"/>
  <c r="C61"/>
  <c r="F61" s="1"/>
  <c r="G61" s="1"/>
  <c r="H61" s="1"/>
  <c r="C60"/>
  <c r="F60" s="1"/>
  <c r="G60" s="1"/>
  <c r="H60" s="1"/>
  <c r="C59"/>
  <c r="F59" s="1"/>
  <c r="G59" s="1"/>
  <c r="H59" s="1"/>
  <c r="C58"/>
  <c r="F58" s="1"/>
  <c r="G58" s="1"/>
  <c r="H58" s="1"/>
  <c r="C57"/>
  <c r="F57" s="1"/>
  <c r="G57" s="1"/>
  <c r="H57" s="1"/>
  <c r="C56"/>
  <c r="F56" s="1"/>
  <c r="G56" s="1"/>
  <c r="H56" s="1"/>
  <c r="C55"/>
  <c r="F55" s="1"/>
  <c r="G55" s="1"/>
  <c r="H55" s="1"/>
  <c r="C54"/>
  <c r="F54" s="1"/>
  <c r="G54" s="1"/>
  <c r="H54" s="1"/>
  <c r="C53"/>
  <c r="F53" s="1"/>
  <c r="G53" s="1"/>
  <c r="H53" s="1"/>
  <c r="C52"/>
  <c r="F52" s="1"/>
  <c r="G52" s="1"/>
  <c r="H52" s="1"/>
  <c r="C51"/>
  <c r="F51" s="1"/>
  <c r="G51" s="1"/>
  <c r="H51" s="1"/>
  <c r="C50"/>
  <c r="F50" s="1"/>
  <c r="G50" s="1"/>
  <c r="H50" s="1"/>
  <c r="C49"/>
  <c r="F49" s="1"/>
  <c r="G49" s="1"/>
  <c r="H49" s="1"/>
  <c r="C48"/>
  <c r="F48" s="1"/>
  <c r="G48" s="1"/>
  <c r="H48" s="1"/>
  <c r="C47"/>
  <c r="F47" s="1"/>
  <c r="G47" s="1"/>
  <c r="H47" s="1"/>
  <c r="C46"/>
  <c r="F46" s="1"/>
  <c r="G46" s="1"/>
  <c r="H46" s="1"/>
  <c r="C45"/>
  <c r="F45" s="1"/>
  <c r="G45" s="1"/>
  <c r="H45" s="1"/>
  <c r="C44"/>
  <c r="F44" s="1"/>
  <c r="G44" s="1"/>
  <c r="H44" s="1"/>
  <c r="C43"/>
  <c r="F43" s="1"/>
  <c r="G43" s="1"/>
  <c r="H43" s="1"/>
  <c r="C42"/>
  <c r="F42" s="1"/>
  <c r="G42" s="1"/>
  <c r="H42" s="1"/>
  <c r="C41"/>
  <c r="F41" s="1"/>
  <c r="G41" s="1"/>
  <c r="H41" s="1"/>
  <c r="C40"/>
  <c r="F40" s="1"/>
  <c r="G40" s="1"/>
  <c r="H40" s="1"/>
  <c r="C39"/>
  <c r="F39" s="1"/>
  <c r="G39" s="1"/>
  <c r="H39" s="1"/>
  <c r="C38"/>
  <c r="F38" s="1"/>
  <c r="G38" s="1"/>
  <c r="H38" s="1"/>
  <c r="C37"/>
  <c r="F37" s="1"/>
  <c r="G37" s="1"/>
  <c r="H37" s="1"/>
  <c r="C36"/>
  <c r="F36" s="1"/>
  <c r="G36" s="1"/>
  <c r="H36" s="1"/>
  <c r="C35"/>
  <c r="F35" s="1"/>
  <c r="G35" s="1"/>
  <c r="H35" s="1"/>
  <c r="C34"/>
  <c r="F34" s="1"/>
  <c r="G34" s="1"/>
  <c r="H34" s="1"/>
  <c r="C33"/>
  <c r="F33" s="1"/>
  <c r="G33" s="1"/>
  <c r="H33" s="1"/>
  <c r="C32"/>
  <c r="F32" s="1"/>
  <c r="G32" s="1"/>
  <c r="H32" s="1"/>
  <c r="C31"/>
  <c r="F31" s="1"/>
  <c r="G31" s="1"/>
  <c r="H31" s="1"/>
  <c r="C30"/>
  <c r="F30" s="1"/>
  <c r="G30" s="1"/>
  <c r="H30" s="1"/>
  <c r="C29"/>
  <c r="F29" s="1"/>
  <c r="G29" s="1"/>
  <c r="H29" s="1"/>
  <c r="C28"/>
  <c r="F28" s="1"/>
  <c r="G28" s="1"/>
  <c r="H28" s="1"/>
  <c r="C27"/>
  <c r="F27" s="1"/>
  <c r="G27" s="1"/>
  <c r="H27" s="1"/>
  <c r="C26"/>
  <c r="F26" s="1"/>
  <c r="G26" s="1"/>
  <c r="H26" s="1"/>
  <c r="C25"/>
  <c r="F25" s="1"/>
  <c r="G25" s="1"/>
  <c r="H25" s="1"/>
  <c r="C24"/>
  <c r="F24" s="1"/>
  <c r="G24" s="1"/>
  <c r="H24" s="1"/>
  <c r="C23"/>
  <c r="F23" s="1"/>
  <c r="G23" s="1"/>
  <c r="H23" s="1"/>
  <c r="C22"/>
  <c r="F22" s="1"/>
  <c r="G22" s="1"/>
  <c r="H22" s="1"/>
  <c r="C21"/>
  <c r="F21" s="1"/>
  <c r="G21" s="1"/>
  <c r="H21" s="1"/>
  <c r="C20"/>
  <c r="F20" s="1"/>
  <c r="G20" s="1"/>
  <c r="H20" s="1"/>
  <c r="C19"/>
  <c r="F19" s="1"/>
  <c r="G19" s="1"/>
  <c r="H19" s="1"/>
  <c r="C18"/>
  <c r="F18" s="1"/>
  <c r="G18" s="1"/>
  <c r="H18" s="1"/>
  <c r="C17"/>
  <c r="F17" s="1"/>
  <c r="G17" s="1"/>
  <c r="H17" s="1"/>
  <c r="B17"/>
  <c r="B18" s="1"/>
  <c r="B19" s="1"/>
  <c r="B20" s="1"/>
  <c r="B21" s="1"/>
  <c r="B22" s="1"/>
  <c r="B23" s="1"/>
  <c r="B24" s="1"/>
  <c r="B25" s="1"/>
  <c r="B26" s="1"/>
  <c r="B27" s="1"/>
  <c r="B28" s="1"/>
  <c r="B29" s="1"/>
  <c r="B30" s="1"/>
  <c r="B31" s="1"/>
  <c r="B32" s="1"/>
  <c r="B33" s="1"/>
  <c r="B34" s="1"/>
  <c r="B35" s="1"/>
  <c r="B36" s="1"/>
  <c r="B37" s="1"/>
  <c r="B38" s="1"/>
  <c r="B39" s="1"/>
  <c r="B40" s="1"/>
  <c r="B41" s="1"/>
  <c r="B42" s="1"/>
  <c r="B43" s="1"/>
  <c r="B44" s="1"/>
  <c r="B45" s="1"/>
  <c r="B46" s="1"/>
  <c r="B47" s="1"/>
  <c r="B48" s="1"/>
  <c r="B49" s="1"/>
  <c r="B50" s="1"/>
  <c r="B51" s="1"/>
  <c r="B52" s="1"/>
  <c r="B53" s="1"/>
  <c r="B54" s="1"/>
  <c r="B55" s="1"/>
  <c r="B56" s="1"/>
  <c r="B57" s="1"/>
  <c r="B58" s="1"/>
  <c r="B59" s="1"/>
  <c r="B60" s="1"/>
  <c r="B61" s="1"/>
  <c r="B62" s="1"/>
  <c r="B63" s="1"/>
  <c r="B64" s="1"/>
  <c r="B65" s="1"/>
  <c r="B66" s="1"/>
  <c r="B67" s="1"/>
  <c r="B68" s="1"/>
  <c r="B69" s="1"/>
  <c r="B70" s="1"/>
  <c r="B71" s="1"/>
  <c r="B72" s="1"/>
  <c r="B73" s="1"/>
  <c r="B74" s="1"/>
  <c r="B75" s="1"/>
  <c r="B76" s="1"/>
  <c r="B77" s="1"/>
  <c r="B78" s="1"/>
  <c r="B79" s="1"/>
  <c r="B80" s="1"/>
  <c r="B81" s="1"/>
  <c r="B82" s="1"/>
  <c r="B83" s="1"/>
  <c r="B84" s="1"/>
  <c r="B85" s="1"/>
  <c r="B86" s="1"/>
  <c r="B87" s="1"/>
  <c r="B88" s="1"/>
  <c r="B89" s="1"/>
  <c r="B90" s="1"/>
  <c r="B91" s="1"/>
  <c r="B92" s="1"/>
  <c r="B93" s="1"/>
  <c r="B94" s="1"/>
  <c r="B95" s="1"/>
  <c r="B96" s="1"/>
  <c r="B97" s="1"/>
  <c r="B98" s="1"/>
  <c r="B99" s="1"/>
  <c r="B100" s="1"/>
  <c r="B101" s="1"/>
  <c r="B102" s="1"/>
  <c r="B103" s="1"/>
  <c r="B104" s="1"/>
  <c r="B105" s="1"/>
  <c r="B106" s="1"/>
  <c r="B107" s="1"/>
  <c r="B108" s="1"/>
  <c r="B109" s="1"/>
  <c r="B110" s="1"/>
  <c r="B111" s="1"/>
  <c r="B112" s="1"/>
  <c r="B113" s="1"/>
  <c r="B114" s="1"/>
  <c r="B115" s="1"/>
  <c r="B116" s="1"/>
  <c r="B117" s="1"/>
  <c r="B118" s="1"/>
  <c r="B119" s="1"/>
  <c r="B120" s="1"/>
  <c r="B121" s="1"/>
  <c r="B122" s="1"/>
  <c r="B123" s="1"/>
  <c r="B124" s="1"/>
  <c r="B125" s="1"/>
  <c r="B126" s="1"/>
  <c r="B127" s="1"/>
  <c r="B128" s="1"/>
  <c r="B129" s="1"/>
  <c r="B130" s="1"/>
  <c r="B131" s="1"/>
  <c r="B132" s="1"/>
  <c r="B133" s="1"/>
  <c r="B134" s="1"/>
  <c r="B135" s="1"/>
  <c r="B136" s="1"/>
  <c r="B137" s="1"/>
  <c r="B138" s="1"/>
  <c r="B139" s="1"/>
  <c r="B140" s="1"/>
  <c r="B141" s="1"/>
  <c r="B142" s="1"/>
  <c r="B143" s="1"/>
  <c r="B144" s="1"/>
  <c r="B145" s="1"/>
  <c r="B146" s="1"/>
  <c r="B147" s="1"/>
  <c r="B148" s="1"/>
  <c r="B149" s="1"/>
  <c r="B150" s="1"/>
  <c r="B151" s="1"/>
  <c r="B152" s="1"/>
  <c r="B153" s="1"/>
  <c r="B154" s="1"/>
  <c r="B155" s="1"/>
  <c r="B156" s="1"/>
  <c r="B157" s="1"/>
  <c r="B158" s="1"/>
  <c r="B159" s="1"/>
  <c r="B160" s="1"/>
  <c r="B161" s="1"/>
  <c r="B162" s="1"/>
  <c r="B163" s="1"/>
  <c r="B164" s="1"/>
  <c r="B165" s="1"/>
  <c r="B166" s="1"/>
  <c r="B167" s="1"/>
  <c r="B168" s="1"/>
  <c r="B169" s="1"/>
  <c r="B170" s="1"/>
  <c r="B171" s="1"/>
  <c r="B172" s="1"/>
  <c r="B173" s="1"/>
  <c r="B174" s="1"/>
  <c r="B175" s="1"/>
  <c r="B176" s="1"/>
  <c r="B177" s="1"/>
  <c r="B178" s="1"/>
  <c r="B179" s="1"/>
  <c r="B180" s="1"/>
  <c r="B181" s="1"/>
  <c r="B182" s="1"/>
  <c r="B183" s="1"/>
  <c r="B184" s="1"/>
  <c r="B185" s="1"/>
  <c r="B186" s="1"/>
  <c r="B187" s="1"/>
  <c r="B188" s="1"/>
  <c r="B189" s="1"/>
  <c r="B190" s="1"/>
  <c r="B191" s="1"/>
  <c r="B192" s="1"/>
  <c r="B193" s="1"/>
  <c r="B194" s="1"/>
  <c r="B195" s="1"/>
  <c r="B196" s="1"/>
  <c r="B197" s="1"/>
  <c r="B198" s="1"/>
  <c r="B199" s="1"/>
  <c r="B200" s="1"/>
  <c r="B201" s="1"/>
  <c r="B202" s="1"/>
  <c r="B203" s="1"/>
  <c r="B204" s="1"/>
  <c r="B205" s="1"/>
  <c r="B206" s="1"/>
  <c r="B207" s="1"/>
  <c r="B208" s="1"/>
  <c r="B209" s="1"/>
  <c r="B210" s="1"/>
  <c r="B211" s="1"/>
  <c r="B212" s="1"/>
  <c r="B213" s="1"/>
  <c r="B214" s="1"/>
  <c r="B215" s="1"/>
  <c r="B216" s="1"/>
  <c r="B217" s="1"/>
  <c r="B218" s="1"/>
  <c r="B219" s="1"/>
  <c r="B220" s="1"/>
  <c r="B221" s="1"/>
  <c r="B222" s="1"/>
  <c r="B223" s="1"/>
  <c r="B224" s="1"/>
  <c r="B225" s="1"/>
  <c r="B226" s="1"/>
  <c r="B227" s="1"/>
  <c r="B228" s="1"/>
  <c r="B229" s="1"/>
  <c r="B230" s="1"/>
  <c r="B231" s="1"/>
  <c r="B232" s="1"/>
  <c r="B233" s="1"/>
  <c r="B234" s="1"/>
  <c r="B235" s="1"/>
  <c r="B236" s="1"/>
  <c r="B237" s="1"/>
  <c r="B238" s="1"/>
  <c r="B239" s="1"/>
  <c r="B240" s="1"/>
  <c r="B241" s="1"/>
  <c r="B242" s="1"/>
  <c r="B243" s="1"/>
  <c r="B244" s="1"/>
  <c r="B245" s="1"/>
  <c r="B246" s="1"/>
  <c r="B247" s="1"/>
  <c r="B248" s="1"/>
  <c r="B249" s="1"/>
  <c r="B250" s="1"/>
  <c r="B251" s="1"/>
  <c r="B252" s="1"/>
  <c r="B253" s="1"/>
  <c r="B254" s="1"/>
  <c r="B255" s="1"/>
  <c r="B256" s="1"/>
  <c r="B257" s="1"/>
  <c r="B258" s="1"/>
  <c r="B259" s="1"/>
  <c r="B260" s="1"/>
  <c r="B261" s="1"/>
  <c r="B262" s="1"/>
  <c r="B263" s="1"/>
  <c r="B264" s="1"/>
  <c r="B265" s="1"/>
  <c r="B266" s="1"/>
  <c r="B267" s="1"/>
  <c r="B268" s="1"/>
  <c r="B269" s="1"/>
  <c r="B270" s="1"/>
  <c r="B271" s="1"/>
  <c r="B272" s="1"/>
  <c r="B273" s="1"/>
  <c r="B274" s="1"/>
  <c r="B275" s="1"/>
  <c r="B276" s="1"/>
  <c r="B277" s="1"/>
  <c r="B278" s="1"/>
  <c r="B279" s="1"/>
  <c r="B280" s="1"/>
  <c r="B281" s="1"/>
  <c r="B282" s="1"/>
  <c r="B283" s="1"/>
  <c r="B284" s="1"/>
  <c r="B285" s="1"/>
  <c r="B286" s="1"/>
  <c r="B287" s="1"/>
  <c r="B288" s="1"/>
  <c r="B289" s="1"/>
  <c r="B290" s="1"/>
  <c r="B291" s="1"/>
  <c r="B292" s="1"/>
  <c r="B293" s="1"/>
  <c r="B294" s="1"/>
  <c r="B295" s="1"/>
  <c r="B296" s="1"/>
  <c r="B297" s="1"/>
  <c r="B298" s="1"/>
  <c r="B299" s="1"/>
  <c r="B300" s="1"/>
  <c r="B301" s="1"/>
  <c r="B302" s="1"/>
  <c r="B303" s="1"/>
  <c r="B304" s="1"/>
  <c r="B305" s="1"/>
  <c r="B306" s="1"/>
  <c r="B307" s="1"/>
  <c r="B308" s="1"/>
  <c r="B309" s="1"/>
  <c r="B310" s="1"/>
  <c r="B311" s="1"/>
  <c r="B312" s="1"/>
  <c r="B313" s="1"/>
  <c r="B314" s="1"/>
  <c r="B315" s="1"/>
  <c r="B316" s="1"/>
  <c r="B317" s="1"/>
  <c r="B318" s="1"/>
  <c r="B319" s="1"/>
  <c r="B320" s="1"/>
  <c r="B321" s="1"/>
  <c r="B322" s="1"/>
  <c r="B323" s="1"/>
  <c r="B324" s="1"/>
  <c r="B325" s="1"/>
  <c r="B326" s="1"/>
  <c r="B327" s="1"/>
  <c r="B328" s="1"/>
  <c r="B329" s="1"/>
  <c r="B330" s="1"/>
  <c r="B331" s="1"/>
  <c r="B332" s="1"/>
  <c r="B333" s="1"/>
  <c r="B334" s="1"/>
  <c r="B335" s="1"/>
  <c r="B336" s="1"/>
  <c r="B337" s="1"/>
  <c r="B338" s="1"/>
  <c r="B339" s="1"/>
  <c r="B340" s="1"/>
  <c r="B341" s="1"/>
  <c r="B342" s="1"/>
  <c r="B343" s="1"/>
  <c r="B344" s="1"/>
  <c r="B345" s="1"/>
  <c r="B346" s="1"/>
  <c r="B347" s="1"/>
  <c r="B348" s="1"/>
  <c r="B349" s="1"/>
  <c r="B350" s="1"/>
  <c r="B351" s="1"/>
  <c r="B352" s="1"/>
  <c r="B353" s="1"/>
  <c r="B354" s="1"/>
  <c r="B355" s="1"/>
  <c r="B356" s="1"/>
  <c r="B357" s="1"/>
  <c r="B358" s="1"/>
  <c r="B359" s="1"/>
  <c r="B360" s="1"/>
  <c r="B361" s="1"/>
  <c r="B362" s="1"/>
  <c r="B363" s="1"/>
  <c r="B364" s="1"/>
  <c r="B365" s="1"/>
  <c r="B366" s="1"/>
  <c r="B367" s="1"/>
  <c r="B368" s="1"/>
  <c r="B369" s="1"/>
  <c r="B370" s="1"/>
  <c r="B371" s="1"/>
  <c r="B372" s="1"/>
  <c r="B373" s="1"/>
  <c r="B374" s="1"/>
  <c r="B375" s="1"/>
  <c r="B376" s="1"/>
  <c r="B377" s="1"/>
  <c r="B378" s="1"/>
  <c r="B379" s="1"/>
  <c r="B380" s="1"/>
  <c r="B381" s="1"/>
  <c r="B382" s="1"/>
  <c r="B383" s="1"/>
  <c r="B384" s="1"/>
  <c r="B385" s="1"/>
  <c r="B386" s="1"/>
  <c r="B387" s="1"/>
  <c r="B388" s="1"/>
  <c r="B389" s="1"/>
  <c r="B390" s="1"/>
  <c r="B391" s="1"/>
  <c r="B392" s="1"/>
  <c r="B393" s="1"/>
  <c r="B394" s="1"/>
  <c r="B395" s="1"/>
  <c r="B396" s="1"/>
  <c r="B397" s="1"/>
  <c r="B398" s="1"/>
  <c r="B399" s="1"/>
  <c r="B400" s="1"/>
  <c r="B401" s="1"/>
  <c r="B402" s="1"/>
  <c r="B403" s="1"/>
  <c r="B404" s="1"/>
  <c r="B405" s="1"/>
  <c r="B406" s="1"/>
  <c r="B407" s="1"/>
  <c r="B408" s="1"/>
  <c r="B409" s="1"/>
  <c r="B410" s="1"/>
  <c r="B411" s="1"/>
  <c r="B412" s="1"/>
  <c r="B413" s="1"/>
  <c r="B414" s="1"/>
  <c r="B415" s="1"/>
  <c r="B416" s="1"/>
  <c r="B417" s="1"/>
  <c r="B418" s="1"/>
  <c r="B419" s="1"/>
  <c r="B420" s="1"/>
  <c r="B421" s="1"/>
  <c r="B422" s="1"/>
  <c r="B423" s="1"/>
  <c r="B424" s="1"/>
  <c r="B425" s="1"/>
  <c r="B426" s="1"/>
  <c r="B427" s="1"/>
  <c r="B428" s="1"/>
  <c r="B429" s="1"/>
  <c r="B430" s="1"/>
  <c r="B431" s="1"/>
  <c r="B432" s="1"/>
  <c r="B433" s="1"/>
  <c r="B434" s="1"/>
  <c r="B435" s="1"/>
  <c r="B436" s="1"/>
  <c r="B437" s="1"/>
  <c r="B438" s="1"/>
  <c r="B439" s="1"/>
  <c r="B440" s="1"/>
  <c r="B441" s="1"/>
  <c r="B442" s="1"/>
  <c r="B443" s="1"/>
  <c r="B444" s="1"/>
  <c r="B445" s="1"/>
  <c r="B446" s="1"/>
  <c r="B447" s="1"/>
  <c r="B448" s="1"/>
  <c r="B449" s="1"/>
  <c r="B450" s="1"/>
  <c r="B451" s="1"/>
  <c r="B452" s="1"/>
  <c r="B453" s="1"/>
  <c r="B454" s="1"/>
  <c r="B455" s="1"/>
  <c r="B456" s="1"/>
  <c r="B457" s="1"/>
  <c r="B458" s="1"/>
  <c r="B459" s="1"/>
  <c r="B460" s="1"/>
  <c r="B461" s="1"/>
  <c r="B462" s="1"/>
  <c r="B463" s="1"/>
  <c r="B464" s="1"/>
  <c r="B465" s="1"/>
  <c r="B466" s="1"/>
  <c r="B467" s="1"/>
  <c r="B468" s="1"/>
  <c r="B469" s="1"/>
  <c r="B470" s="1"/>
  <c r="B471" s="1"/>
  <c r="B472" s="1"/>
  <c r="B473" s="1"/>
  <c r="B474" s="1"/>
  <c r="B475" s="1"/>
  <c r="B476" s="1"/>
  <c r="B477" s="1"/>
  <c r="B478" s="1"/>
  <c r="B479" s="1"/>
  <c r="B480" s="1"/>
  <c r="B481" s="1"/>
  <c r="B482" s="1"/>
  <c r="B483" s="1"/>
  <c r="B484" s="1"/>
  <c r="B485" s="1"/>
  <c r="B486" s="1"/>
  <c r="B487" s="1"/>
  <c r="B488" s="1"/>
  <c r="B489" s="1"/>
  <c r="B490" s="1"/>
  <c r="B491" s="1"/>
  <c r="B492" s="1"/>
  <c r="B493" s="1"/>
  <c r="B494" s="1"/>
  <c r="B495" s="1"/>
  <c r="B496" s="1"/>
  <c r="B497" s="1"/>
  <c r="B498" s="1"/>
  <c r="B499" s="1"/>
  <c r="B500" s="1"/>
  <c r="B501" s="1"/>
  <c r="B502" s="1"/>
  <c r="B503" s="1"/>
  <c r="B504" s="1"/>
  <c r="B505" s="1"/>
  <c r="B506" s="1"/>
  <c r="B507" s="1"/>
  <c r="B508" s="1"/>
  <c r="B509" s="1"/>
  <c r="B510" s="1"/>
  <c r="B511" s="1"/>
  <c r="B512" s="1"/>
  <c r="B513" s="1"/>
  <c r="B514" s="1"/>
  <c r="B515" s="1"/>
  <c r="B516" s="1"/>
  <c r="B517" s="1"/>
  <c r="B518" s="1"/>
  <c r="B519" s="1"/>
  <c r="B520" s="1"/>
  <c r="B521" s="1"/>
  <c r="B522" s="1"/>
  <c r="B523" s="1"/>
  <c r="B524" s="1"/>
  <c r="B525" s="1"/>
  <c r="B526" s="1"/>
  <c r="B527" s="1"/>
  <c r="B528" s="1"/>
  <c r="B529" s="1"/>
  <c r="B530" s="1"/>
  <c r="B531" s="1"/>
  <c r="B532" s="1"/>
  <c r="B533" s="1"/>
  <c r="B534" s="1"/>
  <c r="B535" s="1"/>
  <c r="B536" s="1"/>
  <c r="B537" s="1"/>
  <c r="B538" s="1"/>
  <c r="B539" s="1"/>
  <c r="B540" s="1"/>
  <c r="B541" s="1"/>
  <c r="B542" s="1"/>
  <c r="B543" s="1"/>
  <c r="B544" s="1"/>
  <c r="B545" s="1"/>
  <c r="B546" s="1"/>
  <c r="B547" s="1"/>
  <c r="B548" s="1"/>
  <c r="B549" s="1"/>
  <c r="B550" s="1"/>
  <c r="B551" s="1"/>
  <c r="B552" s="1"/>
  <c r="B553" s="1"/>
  <c r="B554" s="1"/>
  <c r="B555" s="1"/>
  <c r="B556" s="1"/>
  <c r="B557" s="1"/>
  <c r="B558" s="1"/>
  <c r="B559" s="1"/>
  <c r="B560" s="1"/>
  <c r="B561" s="1"/>
  <c r="B562" s="1"/>
  <c r="B563" s="1"/>
  <c r="B564" s="1"/>
  <c r="B565" s="1"/>
  <c r="B566" s="1"/>
  <c r="B567" s="1"/>
  <c r="B568" s="1"/>
  <c r="B569" s="1"/>
  <c r="B570" s="1"/>
  <c r="B571" s="1"/>
  <c r="B572" s="1"/>
  <c r="B573" s="1"/>
  <c r="B574" s="1"/>
  <c r="B575" s="1"/>
  <c r="B576" s="1"/>
  <c r="B577" s="1"/>
  <c r="B578" s="1"/>
  <c r="B579" s="1"/>
  <c r="B580" s="1"/>
  <c r="B581" s="1"/>
  <c r="B582" s="1"/>
  <c r="B583" s="1"/>
  <c r="B584" s="1"/>
  <c r="B585" s="1"/>
  <c r="B586" s="1"/>
  <c r="B587" s="1"/>
  <c r="B588" s="1"/>
  <c r="B589" s="1"/>
  <c r="B590" s="1"/>
  <c r="B591" s="1"/>
  <c r="B592" s="1"/>
  <c r="B593" s="1"/>
  <c r="B594" s="1"/>
  <c r="B595" s="1"/>
  <c r="B596" s="1"/>
  <c r="B597" s="1"/>
  <c r="B598" s="1"/>
  <c r="B599" s="1"/>
  <c r="B600" s="1"/>
  <c r="B601" s="1"/>
  <c r="B602" s="1"/>
  <c r="B603" s="1"/>
  <c r="B604" s="1"/>
  <c r="B605" s="1"/>
  <c r="B606" s="1"/>
  <c r="B607" s="1"/>
  <c r="B608" s="1"/>
  <c r="B609" s="1"/>
  <c r="B610" s="1"/>
  <c r="B611" s="1"/>
  <c r="B612" s="1"/>
  <c r="B613" s="1"/>
  <c r="B614" s="1"/>
  <c r="B615" s="1"/>
  <c r="B616" s="1"/>
  <c r="B617" s="1"/>
  <c r="B618" s="1"/>
  <c r="B619" s="1"/>
  <c r="B620" s="1"/>
  <c r="B621" s="1"/>
  <c r="B622" s="1"/>
  <c r="B623" s="1"/>
  <c r="B624" s="1"/>
  <c r="B625" s="1"/>
  <c r="B626" s="1"/>
  <c r="B627" s="1"/>
  <c r="B628" s="1"/>
  <c r="B629" s="1"/>
  <c r="B630" s="1"/>
  <c r="B631" s="1"/>
  <c r="B632" s="1"/>
  <c r="B633" s="1"/>
  <c r="B634" s="1"/>
  <c r="B635" s="1"/>
  <c r="B636" s="1"/>
  <c r="B637" s="1"/>
  <c r="B638" s="1"/>
  <c r="B639" s="1"/>
  <c r="B640" s="1"/>
  <c r="B641" s="1"/>
  <c r="B642" s="1"/>
  <c r="B643" s="1"/>
  <c r="B644" s="1"/>
  <c r="B645" s="1"/>
  <c r="B646" s="1"/>
  <c r="B647" s="1"/>
  <c r="B648" s="1"/>
  <c r="B649" s="1"/>
  <c r="B650" s="1"/>
  <c r="B651" s="1"/>
  <c r="B652" s="1"/>
  <c r="B653" s="1"/>
  <c r="B654" s="1"/>
  <c r="B655" s="1"/>
  <c r="B656" s="1"/>
  <c r="B657" s="1"/>
  <c r="B658" s="1"/>
  <c r="B659" s="1"/>
  <c r="B660" s="1"/>
  <c r="B661" s="1"/>
  <c r="B662" s="1"/>
  <c r="B663" s="1"/>
  <c r="B664" s="1"/>
  <c r="B665" s="1"/>
  <c r="B666" s="1"/>
  <c r="B667" s="1"/>
  <c r="B668" s="1"/>
  <c r="B669" s="1"/>
  <c r="B670" s="1"/>
  <c r="B671" s="1"/>
  <c r="B672" s="1"/>
  <c r="B673" s="1"/>
  <c r="B674" s="1"/>
  <c r="B675" s="1"/>
  <c r="B676" s="1"/>
  <c r="B677" s="1"/>
  <c r="B678" s="1"/>
  <c r="B679" s="1"/>
  <c r="B680" s="1"/>
  <c r="B681" s="1"/>
  <c r="B682" s="1"/>
  <c r="B683" s="1"/>
  <c r="B684" s="1"/>
  <c r="B685" s="1"/>
  <c r="B686" s="1"/>
  <c r="B687" s="1"/>
  <c r="B688" s="1"/>
  <c r="B689" s="1"/>
  <c r="B690" s="1"/>
  <c r="B691" s="1"/>
  <c r="B692" s="1"/>
  <c r="B693" s="1"/>
  <c r="B694" s="1"/>
  <c r="B695" s="1"/>
  <c r="B696" s="1"/>
  <c r="B697" s="1"/>
  <c r="B698" s="1"/>
  <c r="B699" s="1"/>
  <c r="B700" s="1"/>
  <c r="B701" s="1"/>
  <c r="B702" s="1"/>
  <c r="B703" s="1"/>
  <c r="B704" s="1"/>
  <c r="B705" s="1"/>
  <c r="B706" s="1"/>
  <c r="B707" s="1"/>
  <c r="B708" s="1"/>
  <c r="B709" s="1"/>
  <c r="B710" s="1"/>
  <c r="B711" s="1"/>
  <c r="B712" s="1"/>
  <c r="B713" s="1"/>
  <c r="B714" s="1"/>
  <c r="B715" s="1"/>
  <c r="B716" s="1"/>
  <c r="B717" s="1"/>
  <c r="B718" s="1"/>
  <c r="B719" s="1"/>
  <c r="B720" s="1"/>
  <c r="B721" s="1"/>
  <c r="B722" s="1"/>
  <c r="B723" s="1"/>
  <c r="B724" s="1"/>
  <c r="B725" s="1"/>
  <c r="B726" s="1"/>
  <c r="B727" s="1"/>
  <c r="B728" s="1"/>
  <c r="B729" s="1"/>
  <c r="B730" s="1"/>
  <c r="B731" s="1"/>
  <c r="B732" s="1"/>
  <c r="B733" s="1"/>
  <c r="B734" s="1"/>
  <c r="B735" s="1"/>
  <c r="B736" s="1"/>
  <c r="B737" s="1"/>
  <c r="B738" s="1"/>
  <c r="B739" s="1"/>
  <c r="B740" s="1"/>
  <c r="B741" s="1"/>
  <c r="B742" s="1"/>
  <c r="B743" s="1"/>
  <c r="B744" s="1"/>
  <c r="B745" s="1"/>
  <c r="B746" s="1"/>
  <c r="B747" s="1"/>
  <c r="B748" s="1"/>
  <c r="B749" s="1"/>
  <c r="B750" s="1"/>
  <c r="B751" s="1"/>
  <c r="B752" s="1"/>
  <c r="B753" s="1"/>
  <c r="B754" s="1"/>
  <c r="B755" s="1"/>
  <c r="B756" s="1"/>
  <c r="B757" s="1"/>
  <c r="B758" s="1"/>
  <c r="B759" s="1"/>
  <c r="B760" s="1"/>
  <c r="B761" s="1"/>
  <c r="B762" s="1"/>
  <c r="B763" s="1"/>
  <c r="B764" s="1"/>
  <c r="B765" s="1"/>
  <c r="B766" s="1"/>
  <c r="B767" s="1"/>
  <c r="B768" s="1"/>
  <c r="B769" s="1"/>
  <c r="B770" s="1"/>
  <c r="B771" s="1"/>
  <c r="B772" s="1"/>
  <c r="B773" s="1"/>
  <c r="B774" s="1"/>
  <c r="B775" s="1"/>
  <c r="B776" s="1"/>
  <c r="B777" s="1"/>
  <c r="B778" s="1"/>
  <c r="B779" s="1"/>
  <c r="B780" s="1"/>
  <c r="B781" s="1"/>
  <c r="B782" s="1"/>
  <c r="B783" s="1"/>
  <c r="B784" s="1"/>
  <c r="B785" s="1"/>
  <c r="B786" s="1"/>
  <c r="B787" s="1"/>
  <c r="B788" s="1"/>
  <c r="B789" s="1"/>
  <c r="B790" s="1"/>
  <c r="B791" s="1"/>
  <c r="B792" s="1"/>
  <c r="B793" s="1"/>
  <c r="B794" s="1"/>
  <c r="B795" s="1"/>
  <c r="B796" s="1"/>
  <c r="B797" s="1"/>
  <c r="B798" s="1"/>
  <c r="B799" s="1"/>
  <c r="B800" s="1"/>
  <c r="B801" s="1"/>
  <c r="B802" s="1"/>
  <c r="B803" s="1"/>
  <c r="B804" s="1"/>
  <c r="B805" s="1"/>
  <c r="B806" s="1"/>
  <c r="B807" s="1"/>
  <c r="B808" s="1"/>
  <c r="B809" s="1"/>
  <c r="B810" s="1"/>
  <c r="B811" s="1"/>
  <c r="B812" s="1"/>
  <c r="B813" s="1"/>
  <c r="B814" s="1"/>
  <c r="B815" s="1"/>
  <c r="B816" s="1"/>
  <c r="B817" s="1"/>
  <c r="B818" s="1"/>
  <c r="B819" s="1"/>
  <c r="B820" s="1"/>
  <c r="B821" s="1"/>
  <c r="B822" s="1"/>
  <c r="B823" s="1"/>
  <c r="B824" s="1"/>
  <c r="B825" s="1"/>
  <c r="B826" s="1"/>
  <c r="B827" s="1"/>
  <c r="B828" s="1"/>
  <c r="B829" s="1"/>
  <c r="B830" s="1"/>
  <c r="B831" s="1"/>
  <c r="B832" s="1"/>
  <c r="B833" s="1"/>
  <c r="B834" s="1"/>
  <c r="B835" s="1"/>
  <c r="B836" s="1"/>
  <c r="B837" s="1"/>
  <c r="B838" s="1"/>
  <c r="B839" s="1"/>
  <c r="B840" s="1"/>
  <c r="B841" s="1"/>
  <c r="B842" s="1"/>
  <c r="B843" s="1"/>
  <c r="B844" s="1"/>
  <c r="B845" s="1"/>
  <c r="B846" s="1"/>
  <c r="B847" s="1"/>
  <c r="B848" s="1"/>
  <c r="B849" s="1"/>
  <c r="B850" s="1"/>
  <c r="B851" s="1"/>
  <c r="B852" s="1"/>
  <c r="B853" s="1"/>
  <c r="B854" s="1"/>
  <c r="B855" s="1"/>
  <c r="B856" s="1"/>
  <c r="B857" s="1"/>
  <c r="B858" s="1"/>
  <c r="B859" s="1"/>
  <c r="B860" s="1"/>
  <c r="B861" s="1"/>
  <c r="B862" s="1"/>
  <c r="B863" s="1"/>
  <c r="B864" s="1"/>
  <c r="B865" s="1"/>
  <c r="B866" s="1"/>
  <c r="B867" s="1"/>
  <c r="B868" s="1"/>
  <c r="B869" s="1"/>
  <c r="B870" s="1"/>
  <c r="B871" s="1"/>
  <c r="B872" s="1"/>
  <c r="B873" s="1"/>
  <c r="B874" s="1"/>
  <c r="B875" s="1"/>
  <c r="B876" s="1"/>
  <c r="B877" s="1"/>
  <c r="B878" s="1"/>
  <c r="B879" s="1"/>
  <c r="B880" s="1"/>
  <c r="B881" s="1"/>
  <c r="B882" s="1"/>
  <c r="B883" s="1"/>
  <c r="B884" s="1"/>
  <c r="B885" s="1"/>
  <c r="B886" s="1"/>
  <c r="B887" s="1"/>
  <c r="B888" s="1"/>
  <c r="B889" s="1"/>
  <c r="B890" s="1"/>
  <c r="B891" s="1"/>
  <c r="B892" s="1"/>
  <c r="B893" s="1"/>
  <c r="B894" s="1"/>
  <c r="B895" s="1"/>
  <c r="B896" s="1"/>
  <c r="B897" s="1"/>
  <c r="B898" s="1"/>
  <c r="B899" s="1"/>
  <c r="B900" s="1"/>
  <c r="B901" s="1"/>
  <c r="B902" s="1"/>
  <c r="B903" s="1"/>
  <c r="B904" s="1"/>
  <c r="B905" s="1"/>
  <c r="B906" s="1"/>
  <c r="B907" s="1"/>
  <c r="B908" s="1"/>
  <c r="B909" s="1"/>
  <c r="B910" s="1"/>
  <c r="B911" s="1"/>
  <c r="B912" s="1"/>
  <c r="B913" s="1"/>
  <c r="B914" s="1"/>
  <c r="B915" s="1"/>
  <c r="B916" s="1"/>
  <c r="B917" s="1"/>
  <c r="B918" s="1"/>
  <c r="B919" s="1"/>
  <c r="B920" s="1"/>
  <c r="B921" s="1"/>
  <c r="B922" s="1"/>
  <c r="B923" s="1"/>
  <c r="B924" s="1"/>
  <c r="B925" s="1"/>
  <c r="B926" s="1"/>
  <c r="B927" s="1"/>
  <c r="B928" s="1"/>
  <c r="B929" s="1"/>
  <c r="B930" s="1"/>
  <c r="B931" s="1"/>
  <c r="B932" s="1"/>
  <c r="B933" s="1"/>
  <c r="B934" s="1"/>
  <c r="B935" s="1"/>
  <c r="B936" s="1"/>
  <c r="B937" s="1"/>
  <c r="B938" s="1"/>
  <c r="B939" s="1"/>
  <c r="B940" s="1"/>
  <c r="B941" s="1"/>
  <c r="B942" s="1"/>
  <c r="B943" s="1"/>
  <c r="B944" s="1"/>
  <c r="B945" s="1"/>
  <c r="B946" s="1"/>
  <c r="B947" s="1"/>
  <c r="B948" s="1"/>
  <c r="B949" s="1"/>
  <c r="B950" s="1"/>
  <c r="B951" s="1"/>
  <c r="B952" s="1"/>
  <c r="B953" s="1"/>
  <c r="B954" s="1"/>
  <c r="B955" s="1"/>
  <c r="B956" s="1"/>
  <c r="B957" s="1"/>
  <c r="B958" s="1"/>
  <c r="B959" s="1"/>
  <c r="B960" s="1"/>
  <c r="B961" s="1"/>
  <c r="B962" s="1"/>
  <c r="B963" s="1"/>
  <c r="B964" s="1"/>
  <c r="B965" s="1"/>
  <c r="B966" s="1"/>
  <c r="B967" s="1"/>
  <c r="B968" s="1"/>
  <c r="B969" s="1"/>
  <c r="B970" s="1"/>
  <c r="B971" s="1"/>
  <c r="B972" s="1"/>
  <c r="B973" s="1"/>
  <c r="B974" s="1"/>
  <c r="B975" s="1"/>
  <c r="B976" s="1"/>
  <c r="B977" s="1"/>
  <c r="B978" s="1"/>
  <c r="B979" s="1"/>
  <c r="B980" s="1"/>
  <c r="B981" s="1"/>
  <c r="B982" s="1"/>
  <c r="B983" s="1"/>
  <c r="B984" s="1"/>
  <c r="B985" s="1"/>
  <c r="OO15"/>
  <c r="OK15"/>
  <c r="OG15"/>
  <c r="OC15"/>
  <c r="NY15"/>
  <c r="NU15"/>
  <c r="NQ15"/>
  <c r="NM15"/>
  <c r="NI15"/>
  <c r="NE15"/>
  <c r="NA15"/>
  <c r="MW15"/>
  <c r="MS15"/>
  <c r="MO15"/>
  <c r="MK15"/>
  <c r="MG15"/>
  <c r="MC15"/>
  <c r="LY15"/>
  <c r="LU15"/>
  <c r="LQ15"/>
  <c r="LM15"/>
  <c r="LI15"/>
  <c r="LE15"/>
  <c r="LA15"/>
  <c r="KW15"/>
  <c r="KS15"/>
  <c r="KO15"/>
  <c r="KK15"/>
  <c r="KG15"/>
  <c r="KC15"/>
  <c r="JY15"/>
  <c r="JU15"/>
  <c r="JQ15"/>
  <c r="JM15"/>
  <c r="JI15"/>
  <c r="JE15"/>
  <c r="JA15"/>
  <c r="IW15"/>
  <c r="IS15"/>
  <c r="IO15"/>
  <c r="IK15"/>
  <c r="IG15"/>
  <c r="IC15"/>
  <c r="HY15"/>
  <c r="HU15"/>
  <c r="HQ15"/>
  <c r="HM15"/>
  <c r="HI15"/>
  <c r="HE15"/>
  <c r="HA15"/>
  <c r="GW15"/>
  <c r="GS15"/>
  <c r="GO15"/>
  <c r="GK15"/>
  <c r="GG15"/>
  <c r="GC15"/>
  <c r="FY15"/>
  <c r="FU15"/>
  <c r="FQ15"/>
  <c r="FM15"/>
  <c r="FI15"/>
  <c r="FE15"/>
  <c r="FA15"/>
  <c r="EW15"/>
  <c r="ES15"/>
  <c r="EO15"/>
  <c r="EK15"/>
  <c r="EG15"/>
  <c r="EC15"/>
  <c r="DY15"/>
  <c r="DU15"/>
  <c r="DQ15"/>
  <c r="DM15"/>
  <c r="DI15"/>
  <c r="DE15"/>
  <c r="DA15"/>
  <c r="CW15"/>
  <c r="CS15"/>
  <c r="CO15"/>
  <c r="CK15"/>
  <c r="CG15"/>
  <c r="CC15"/>
  <c r="BY15"/>
  <c r="BU15"/>
  <c r="BQ15"/>
  <c r="BM15"/>
  <c r="BI15"/>
  <c r="BE15"/>
  <c r="BA15"/>
  <c r="AW15"/>
  <c r="AS15"/>
  <c r="AO15"/>
  <c r="AK15"/>
  <c r="AG15"/>
  <c r="AC15"/>
  <c r="Y15"/>
  <c r="U15"/>
  <c r="Q15"/>
  <c r="M15"/>
  <c r="I15"/>
  <c r="CEU83" i="70"/>
  <c r="CEU82"/>
  <c r="CEU81"/>
  <c r="CEU80"/>
  <c r="CEU79"/>
  <c r="CEU78"/>
  <c r="CEU77"/>
  <c r="CEU76"/>
  <c r="CEU75"/>
  <c r="CEU74"/>
  <c r="CEU73"/>
  <c r="CEU72"/>
  <c r="CEU71"/>
  <c r="CEU70"/>
  <c r="CEU69"/>
  <c r="CEU68"/>
  <c r="CEU67"/>
  <c r="CEU66"/>
  <c r="CEU65"/>
  <c r="CEU64"/>
  <c r="CEU63"/>
  <c r="CEU62"/>
  <c r="CEU61"/>
  <c r="CEU60"/>
  <c r="CEU59"/>
  <c r="CEU58"/>
  <c r="CEU57"/>
  <c r="CEU56"/>
  <c r="CEU55"/>
  <c r="CEU54"/>
  <c r="CEU53"/>
  <c r="CEU52"/>
  <c r="CEU51"/>
  <c r="CEU50"/>
  <c r="CEU49"/>
  <c r="CEU48"/>
  <c r="CEU47"/>
  <c r="CEU46"/>
  <c r="CEU45"/>
  <c r="CEU44"/>
  <c r="CEU43"/>
  <c r="CEU42"/>
  <c r="CEU41"/>
  <c r="CEU40"/>
  <c r="CEU39"/>
  <c r="CEU38"/>
  <c r="CEU37"/>
  <c r="CEU36"/>
  <c r="CEU35"/>
  <c r="CEU34"/>
  <c r="CEU33"/>
  <c r="CEU32"/>
  <c r="CEU31"/>
  <c r="CEU30"/>
  <c r="CEU29"/>
  <c r="CEU28"/>
  <c r="CEU27"/>
  <c r="CEU26"/>
  <c r="CEU25"/>
  <c r="CEU24"/>
  <c r="CEU23"/>
  <c r="K118" i="9"/>
  <c r="CDY83" i="70"/>
  <c r="CDY82"/>
  <c r="CDY81"/>
  <c r="CDY80"/>
  <c r="CDY79"/>
  <c r="CDY78"/>
  <c r="CDY77"/>
  <c r="CDY76"/>
  <c r="CDY75"/>
  <c r="CDY74"/>
  <c r="CDY73"/>
  <c r="CDY72"/>
  <c r="CDY71"/>
  <c r="CDY70"/>
  <c r="CDY69"/>
  <c r="CDY68"/>
  <c r="CDY67"/>
  <c r="CDY66"/>
  <c r="CDY65"/>
  <c r="CDY64"/>
  <c r="CDY63"/>
  <c r="CDY62"/>
  <c r="CDY61"/>
  <c r="CDY60"/>
  <c r="CDY59"/>
  <c r="CDY58"/>
  <c r="CDY57"/>
  <c r="CDY56"/>
  <c r="CDY55"/>
  <c r="CDY54"/>
  <c r="CDY53"/>
  <c r="CDY52"/>
  <c r="CDY51"/>
  <c r="CDY50"/>
  <c r="CDY49"/>
  <c r="CDY48"/>
  <c r="CDY47"/>
  <c r="CDY46"/>
  <c r="CDY45"/>
  <c r="CDY44"/>
  <c r="CDY43"/>
  <c r="CDY42"/>
  <c r="CDY41"/>
  <c r="CDY40"/>
  <c r="CDY39"/>
  <c r="CDY38"/>
  <c r="CDY37"/>
  <c r="CDY36"/>
  <c r="CDY35"/>
  <c r="CDY34"/>
  <c r="CDY33"/>
  <c r="CDY32"/>
  <c r="CDY31"/>
  <c r="CDY30"/>
  <c r="CDY29"/>
  <c r="CDY28"/>
  <c r="CDY27"/>
  <c r="CDY26"/>
  <c r="CDY25"/>
  <c r="CDY24"/>
  <c r="CDY23"/>
  <c r="I118" i="9"/>
  <c r="CDC83" i="70"/>
  <c r="CDC82"/>
  <c r="CDC81"/>
  <c r="CDC80"/>
  <c r="CDC79"/>
  <c r="CDC78"/>
  <c r="CDC77"/>
  <c r="CDC76"/>
  <c r="CDC75"/>
  <c r="CDC74"/>
  <c r="CDC73"/>
  <c r="CDC72"/>
  <c r="CDC71"/>
  <c r="CDC70"/>
  <c r="CDC69"/>
  <c r="CDC68"/>
  <c r="CDC67"/>
  <c r="CDC66"/>
  <c r="CDC65"/>
  <c r="CDC64"/>
  <c r="CDC63"/>
  <c r="CDC62"/>
  <c r="CDC61"/>
  <c r="CDC60"/>
  <c r="CDC59"/>
  <c r="CDC58"/>
  <c r="CDC57"/>
  <c r="CDC56"/>
  <c r="CDC55"/>
  <c r="CDC54"/>
  <c r="CDC53"/>
  <c r="CDC52"/>
  <c r="CDC51"/>
  <c r="CDC50"/>
  <c r="CDC49"/>
  <c r="CDC48"/>
  <c r="CDC47"/>
  <c r="CDC46"/>
  <c r="CDC45"/>
  <c r="CDC44"/>
  <c r="CDC43"/>
  <c r="CDC42"/>
  <c r="CDC41"/>
  <c r="CDC40"/>
  <c r="CDC39"/>
  <c r="CDC38"/>
  <c r="CDC37"/>
  <c r="CDC36"/>
  <c r="CDC35"/>
  <c r="CDC34"/>
  <c r="CDC33"/>
  <c r="CDC32"/>
  <c r="CDC31"/>
  <c r="CDC30"/>
  <c r="CDC29"/>
  <c r="CDC28"/>
  <c r="CDC27"/>
  <c r="CDC26"/>
  <c r="CDC25"/>
  <c r="CDC24"/>
  <c r="CDC23"/>
  <c r="G118" i="9"/>
  <c r="CCG83" i="70"/>
  <c r="CCG82"/>
  <c r="CCG81"/>
  <c r="CCG80"/>
  <c r="CCG79"/>
  <c r="CCG78"/>
  <c r="CCG77"/>
  <c r="CCG76"/>
  <c r="CCG75"/>
  <c r="CCG74"/>
  <c r="CCG73"/>
  <c r="CCG72"/>
  <c r="CCG71"/>
  <c r="CCG70"/>
  <c r="CCG69"/>
  <c r="CCG68"/>
  <c r="CCG67"/>
  <c r="CCG66"/>
  <c r="CCG65"/>
  <c r="CCG64"/>
  <c r="CCG63"/>
  <c r="CCG62"/>
  <c r="CCG61"/>
  <c r="CCG60"/>
  <c r="CCG59"/>
  <c r="CCG58"/>
  <c r="CCG57"/>
  <c r="CCG56"/>
  <c r="CCG55"/>
  <c r="CCG54"/>
  <c r="CCG53"/>
  <c r="CCG52"/>
  <c r="CCG51"/>
  <c r="CCG50"/>
  <c r="CCG49"/>
  <c r="CCG48"/>
  <c r="CCG47"/>
  <c r="CCG46"/>
  <c r="CCG45"/>
  <c r="CCG44"/>
  <c r="CCG43"/>
  <c r="CCG42"/>
  <c r="CCG41"/>
  <c r="CCG40"/>
  <c r="CCG39"/>
  <c r="CCG38"/>
  <c r="CCG37"/>
  <c r="CCG36"/>
  <c r="CCG35"/>
  <c r="CCG34"/>
  <c r="CCG33"/>
  <c r="CCG32"/>
  <c r="CCG31"/>
  <c r="CCG30"/>
  <c r="CCG29"/>
  <c r="CCG28"/>
  <c r="CCG27"/>
  <c r="CCG26"/>
  <c r="CCG25"/>
  <c r="CCG24"/>
  <c r="CCG23"/>
  <c r="E118" i="9"/>
  <c r="CBK83" i="70"/>
  <c r="CBK82"/>
  <c r="CBK81"/>
  <c r="CBK80"/>
  <c r="CBK79"/>
  <c r="CBK78"/>
  <c r="CBK77"/>
  <c r="CBK76"/>
  <c r="CBK75"/>
  <c r="CBK74"/>
  <c r="CBK73"/>
  <c r="CBK72"/>
  <c r="CBK71"/>
  <c r="CBK70"/>
  <c r="CBK69"/>
  <c r="CBK68"/>
  <c r="CBK67"/>
  <c r="CBK66"/>
  <c r="CBK65"/>
  <c r="CBK64"/>
  <c r="CBK63"/>
  <c r="CBK62"/>
  <c r="CBK61"/>
  <c r="CBK60"/>
  <c r="CBK59"/>
  <c r="CBK58"/>
  <c r="CBK57"/>
  <c r="CBK56"/>
  <c r="CBK55"/>
  <c r="CBK54"/>
  <c r="CBK53"/>
  <c r="CBK52"/>
  <c r="CBK51"/>
  <c r="CBK50"/>
  <c r="CBK49"/>
  <c r="CBK48"/>
  <c r="CBK47"/>
  <c r="CBK46"/>
  <c r="CBK45"/>
  <c r="CBK44"/>
  <c r="CBK43"/>
  <c r="CBK42"/>
  <c r="CBK41"/>
  <c r="CBK40"/>
  <c r="CBK39"/>
  <c r="CBK38"/>
  <c r="CBK37"/>
  <c r="CBK36"/>
  <c r="CBK35"/>
  <c r="CBK34"/>
  <c r="CBK33"/>
  <c r="CBK32"/>
  <c r="CBK31"/>
  <c r="CBK30"/>
  <c r="CBK29"/>
  <c r="CBK28"/>
  <c r="CBK27"/>
  <c r="CBK26"/>
  <c r="CBK25"/>
  <c r="CBK24"/>
  <c r="CBK23"/>
  <c r="C118" i="9"/>
  <c r="CAO83" i="70"/>
  <c r="CAO82"/>
  <c r="CAO81"/>
  <c r="CAO80"/>
  <c r="CAO79"/>
  <c r="CAO78"/>
  <c r="CAO77"/>
  <c r="CAO76"/>
  <c r="CAO75"/>
  <c r="CAO74"/>
  <c r="CAO73"/>
  <c r="CAO72"/>
  <c r="CAO71"/>
  <c r="CAO70"/>
  <c r="CAO69"/>
  <c r="CAO68"/>
  <c r="CAO67"/>
  <c r="CAO66"/>
  <c r="CAO65"/>
  <c r="CAO64"/>
  <c r="CAO63"/>
  <c r="CAO62"/>
  <c r="CAO61"/>
  <c r="CAO60"/>
  <c r="CAO59"/>
  <c r="CAO58"/>
  <c r="CAO57"/>
  <c r="CAO56"/>
  <c r="CAO55"/>
  <c r="CAO54"/>
  <c r="CAO53"/>
  <c r="CAO52"/>
  <c r="CAO51"/>
  <c r="CAO50"/>
  <c r="CAO49"/>
  <c r="CAO48"/>
  <c r="CAO47"/>
  <c r="CAO46"/>
  <c r="CAO45"/>
  <c r="CAO44"/>
  <c r="CAO43"/>
  <c r="CAO42"/>
  <c r="CAO41"/>
  <c r="CAO40"/>
  <c r="CAO39"/>
  <c r="CAO38"/>
  <c r="CAO37"/>
  <c r="CAO36"/>
  <c r="CAO35"/>
  <c r="CAO34"/>
  <c r="CAO33"/>
  <c r="CAO32"/>
  <c r="CAO31"/>
  <c r="CAO30"/>
  <c r="CAO29"/>
  <c r="CAO28"/>
  <c r="CAO27"/>
  <c r="CAO26"/>
  <c r="CAO25"/>
  <c r="CAO24"/>
  <c r="CAO23"/>
  <c r="BZS83"/>
  <c r="BZS82"/>
  <c r="BZS81"/>
  <c r="BZS80"/>
  <c r="BZS79"/>
  <c r="BZS78"/>
  <c r="BZS77"/>
  <c r="BZS76"/>
  <c r="BZS75"/>
  <c r="BZS74"/>
  <c r="BZS73"/>
  <c r="BZS72"/>
  <c r="BZS71"/>
  <c r="BZS70"/>
  <c r="BZS69"/>
  <c r="BZS68"/>
  <c r="BZS67"/>
  <c r="BZS66"/>
  <c r="BZS65"/>
  <c r="BZS64"/>
  <c r="BZS63"/>
  <c r="BZS62"/>
  <c r="BZS61"/>
  <c r="BZS60"/>
  <c r="BZS59"/>
  <c r="BZS58"/>
  <c r="BZS57"/>
  <c r="BZS56"/>
  <c r="BZS55"/>
  <c r="BZS54"/>
  <c r="BZS53"/>
  <c r="BZS52"/>
  <c r="BZS51"/>
  <c r="BZS50"/>
  <c r="BZS49"/>
  <c r="BZS48"/>
  <c r="BZS47"/>
  <c r="BZS46"/>
  <c r="BZS45"/>
  <c r="BZS44"/>
  <c r="BZS43"/>
  <c r="BZS42"/>
  <c r="BZS41"/>
  <c r="BZS40"/>
  <c r="BZS39"/>
  <c r="BZS38"/>
  <c r="BZS37"/>
  <c r="BZS36"/>
  <c r="BZS35"/>
  <c r="BZS34"/>
  <c r="BZS33"/>
  <c r="BZS32"/>
  <c r="BZS31"/>
  <c r="BZS30"/>
  <c r="BZS29"/>
  <c r="BZS28"/>
  <c r="BZS27"/>
  <c r="BZS26"/>
  <c r="BZS25"/>
  <c r="BZS24"/>
  <c r="BZS23"/>
  <c r="K112" i="9"/>
  <c r="BYW83" i="70"/>
  <c r="BYW82"/>
  <c r="BYW81"/>
  <c r="BYW80"/>
  <c r="BYW79"/>
  <c r="BYW78"/>
  <c r="BYW77"/>
  <c r="BYW76"/>
  <c r="BYW75"/>
  <c r="BYW74"/>
  <c r="BYW73"/>
  <c r="BYW72"/>
  <c r="BYW71"/>
  <c r="BYW70"/>
  <c r="BYW69"/>
  <c r="BYW68"/>
  <c r="BYW67"/>
  <c r="BYW66"/>
  <c r="BYW65"/>
  <c r="BYW64"/>
  <c r="BYW63"/>
  <c r="BYW62"/>
  <c r="BYW61"/>
  <c r="BYW60"/>
  <c r="BYW59"/>
  <c r="BYW58"/>
  <c r="BYW57"/>
  <c r="BYW56"/>
  <c r="BYW55"/>
  <c r="BYW54"/>
  <c r="BYW53"/>
  <c r="BYW52"/>
  <c r="BYW51"/>
  <c r="BYW50"/>
  <c r="BYW49"/>
  <c r="BYW48"/>
  <c r="BYW47"/>
  <c r="BYW46"/>
  <c r="BYW45"/>
  <c r="BYW44"/>
  <c r="BYW43"/>
  <c r="BYW42"/>
  <c r="BYW41"/>
  <c r="BYW40"/>
  <c r="BYW39"/>
  <c r="BYW38"/>
  <c r="BYW37"/>
  <c r="BYW36"/>
  <c r="BYW35"/>
  <c r="BYW34"/>
  <c r="BYW33"/>
  <c r="BYW32"/>
  <c r="BYW31"/>
  <c r="BYW30"/>
  <c r="BYW29"/>
  <c r="BYW28"/>
  <c r="BYW27"/>
  <c r="BYW26"/>
  <c r="BYW25"/>
  <c r="BYW24"/>
  <c r="BYW23"/>
  <c r="G112" i="9"/>
  <c r="BYA83" i="70"/>
  <c r="BYA82"/>
  <c r="BYA81"/>
  <c r="BYA80"/>
  <c r="BYA79"/>
  <c r="BYA78"/>
  <c r="BYA77"/>
  <c r="BYA76"/>
  <c r="BYA75"/>
  <c r="BYA74"/>
  <c r="BYA73"/>
  <c r="BYA72"/>
  <c r="BYA71"/>
  <c r="BYA70"/>
  <c r="BYA69"/>
  <c r="BYA68"/>
  <c r="BYA67"/>
  <c r="BYA66"/>
  <c r="BYA65"/>
  <c r="BYA64"/>
  <c r="BYA63"/>
  <c r="BYA62"/>
  <c r="BYA61"/>
  <c r="BYA60"/>
  <c r="BYA59"/>
  <c r="BYA58"/>
  <c r="BYA57"/>
  <c r="BYA56"/>
  <c r="BYA55"/>
  <c r="BYA54"/>
  <c r="BYA53"/>
  <c r="BYA52"/>
  <c r="BYA51"/>
  <c r="BYA50"/>
  <c r="BYA49"/>
  <c r="BYA48"/>
  <c r="BYA47"/>
  <c r="BYA46"/>
  <c r="BYA45"/>
  <c r="BYA44"/>
  <c r="BYA43"/>
  <c r="BYA42"/>
  <c r="BYA41"/>
  <c r="BYA40"/>
  <c r="BYA39"/>
  <c r="BYA38"/>
  <c r="BYA37"/>
  <c r="BYA36"/>
  <c r="BYA35"/>
  <c r="BYA34"/>
  <c r="BYA33"/>
  <c r="BYA32"/>
  <c r="BYA31"/>
  <c r="BYA30"/>
  <c r="BYA29"/>
  <c r="BYA28"/>
  <c r="BYA27"/>
  <c r="BYA26"/>
  <c r="BYA25"/>
  <c r="BYA24"/>
  <c r="BYA23"/>
  <c r="E112" i="9"/>
  <c r="BXE83" i="70"/>
  <c r="BXE82"/>
  <c r="BXE81"/>
  <c r="BXE80"/>
  <c r="BXE79"/>
  <c r="BXE78"/>
  <c r="BXE77"/>
  <c r="BXE76"/>
  <c r="BXE75"/>
  <c r="BXE74"/>
  <c r="BXE73"/>
  <c r="BXE72"/>
  <c r="BXE71"/>
  <c r="BXE70"/>
  <c r="BXE69"/>
  <c r="BXE68"/>
  <c r="BXE67"/>
  <c r="BXE66"/>
  <c r="BXE65"/>
  <c r="BXE64"/>
  <c r="BXE63"/>
  <c r="BXE62"/>
  <c r="BXE61"/>
  <c r="BXE60"/>
  <c r="BXE59"/>
  <c r="BXE58"/>
  <c r="BXE57"/>
  <c r="BXE56"/>
  <c r="BXE55"/>
  <c r="BXE54"/>
  <c r="BXE53"/>
  <c r="BXE52"/>
  <c r="BXE51"/>
  <c r="BXE50"/>
  <c r="BXE49"/>
  <c r="BXE48"/>
  <c r="BXE47"/>
  <c r="BXE46"/>
  <c r="BXE45"/>
  <c r="BXE44"/>
  <c r="BXE43"/>
  <c r="BXE42"/>
  <c r="BXE41"/>
  <c r="BXE40"/>
  <c r="BXE39"/>
  <c r="BXE38"/>
  <c r="BXE37"/>
  <c r="BXE36"/>
  <c r="BXE35"/>
  <c r="BXE34"/>
  <c r="BXE33"/>
  <c r="BXE32"/>
  <c r="BXE31"/>
  <c r="BXE30"/>
  <c r="BXE29"/>
  <c r="BXE28"/>
  <c r="BXE27"/>
  <c r="BXE26"/>
  <c r="BXE25"/>
  <c r="BXE24"/>
  <c r="BXE23"/>
  <c r="C112" i="9"/>
  <c r="BWI83" i="70"/>
  <c r="BWI82"/>
  <c r="BWI81"/>
  <c r="BWI80"/>
  <c r="BWI79"/>
  <c r="BWI78"/>
  <c r="BWI77"/>
  <c r="BWI76"/>
  <c r="BWI75"/>
  <c r="BWI74"/>
  <c r="BWI73"/>
  <c r="BWI72"/>
  <c r="BWI71"/>
  <c r="BWI70"/>
  <c r="BWI69"/>
  <c r="BWI68"/>
  <c r="BWI67"/>
  <c r="BWI66"/>
  <c r="BWI65"/>
  <c r="BWI64"/>
  <c r="BWI63"/>
  <c r="BWI62"/>
  <c r="BWI61"/>
  <c r="BWI60"/>
  <c r="BWI59"/>
  <c r="BWI58"/>
  <c r="BWI57"/>
  <c r="BWI56"/>
  <c r="BWI55"/>
  <c r="BWI54"/>
  <c r="BWI53"/>
  <c r="BWI52"/>
  <c r="BWI51"/>
  <c r="BWI50"/>
  <c r="BWI49"/>
  <c r="BWI48"/>
  <c r="BWI47"/>
  <c r="BWI46"/>
  <c r="BWI45"/>
  <c r="BWI44"/>
  <c r="BWI43"/>
  <c r="BWI42"/>
  <c r="BWI41"/>
  <c r="BWI40"/>
  <c r="BWI39"/>
  <c r="BWI38"/>
  <c r="BWI37"/>
  <c r="BWI36"/>
  <c r="BWI35"/>
  <c r="BWI34"/>
  <c r="BWI33"/>
  <c r="BWI32"/>
  <c r="BWI31"/>
  <c r="BWI30"/>
  <c r="BWI29"/>
  <c r="BWI28"/>
  <c r="BWI27"/>
  <c r="BWI26"/>
  <c r="BWI25"/>
  <c r="BWI24"/>
  <c r="BWI23"/>
  <c r="K106" i="9"/>
  <c r="BVM83" i="70"/>
  <c r="BVM82"/>
  <c r="BVM81"/>
  <c r="BVM80"/>
  <c r="BVM79"/>
  <c r="BVM78"/>
  <c r="BVM77"/>
  <c r="BVM76"/>
  <c r="BVM75"/>
  <c r="BVM74"/>
  <c r="BVM73"/>
  <c r="BVM72"/>
  <c r="BVM71"/>
  <c r="BVM70"/>
  <c r="BVM69"/>
  <c r="BVM68"/>
  <c r="BVM67"/>
  <c r="BVM66"/>
  <c r="BVM65"/>
  <c r="BVM64"/>
  <c r="BVM63"/>
  <c r="BVM62"/>
  <c r="BVM61"/>
  <c r="BVM60"/>
  <c r="BVM59"/>
  <c r="BVM58"/>
  <c r="BVM57"/>
  <c r="BVM56"/>
  <c r="BVM55"/>
  <c r="BVM54"/>
  <c r="BVM53"/>
  <c r="BVM52"/>
  <c r="BVM51"/>
  <c r="BVM50"/>
  <c r="BVM49"/>
  <c r="BVM48"/>
  <c r="BVM47"/>
  <c r="BVM46"/>
  <c r="BVM45"/>
  <c r="BVM44"/>
  <c r="BVM43"/>
  <c r="BVM42"/>
  <c r="BVM41"/>
  <c r="BVM40"/>
  <c r="BVM39"/>
  <c r="BVM38"/>
  <c r="BVM37"/>
  <c r="BVM36"/>
  <c r="BVM35"/>
  <c r="BVM34"/>
  <c r="BVM33"/>
  <c r="BVM32"/>
  <c r="BVM31"/>
  <c r="BVM30"/>
  <c r="BVM29"/>
  <c r="BVM28"/>
  <c r="BVM27"/>
  <c r="BVM26"/>
  <c r="BVM25"/>
  <c r="BVM24"/>
  <c r="BVM23"/>
  <c r="I106" i="9"/>
  <c r="BUQ83" i="70"/>
  <c r="BUQ82"/>
  <c r="BUQ81"/>
  <c r="BUQ80"/>
  <c r="BUQ79"/>
  <c r="BUQ78"/>
  <c r="BUQ77"/>
  <c r="BUQ76"/>
  <c r="BUQ75"/>
  <c r="BUQ74"/>
  <c r="BUQ73"/>
  <c r="BUQ72"/>
  <c r="BUQ71"/>
  <c r="BUQ70"/>
  <c r="BUQ69"/>
  <c r="BUQ68"/>
  <c r="BUQ67"/>
  <c r="BUQ66"/>
  <c r="BUQ65"/>
  <c r="BUQ64"/>
  <c r="BUQ63"/>
  <c r="BUQ62"/>
  <c r="BUQ61"/>
  <c r="BUQ60"/>
  <c r="BUQ59"/>
  <c r="BUQ58"/>
  <c r="BUQ57"/>
  <c r="BUQ56"/>
  <c r="BUQ55"/>
  <c r="BUQ54"/>
  <c r="BUQ53"/>
  <c r="BUQ52"/>
  <c r="BUQ51"/>
  <c r="BUQ50"/>
  <c r="BUQ49"/>
  <c r="BUQ48"/>
  <c r="BUQ47"/>
  <c r="BUQ46"/>
  <c r="BUQ45"/>
  <c r="BUQ44"/>
  <c r="BUQ43"/>
  <c r="BUQ42"/>
  <c r="BUQ41"/>
  <c r="BUQ40"/>
  <c r="BUQ39"/>
  <c r="BUQ38"/>
  <c r="BUQ37"/>
  <c r="BUQ36"/>
  <c r="BUQ35"/>
  <c r="BUQ34"/>
  <c r="BUQ33"/>
  <c r="BUQ32"/>
  <c r="BUQ31"/>
  <c r="BUQ30"/>
  <c r="BUQ29"/>
  <c r="BUQ28"/>
  <c r="BUQ27"/>
  <c r="BUQ26"/>
  <c r="BUQ25"/>
  <c r="BUQ24"/>
  <c r="BUQ23"/>
  <c r="G106" i="9"/>
  <c r="BTU83" i="70"/>
  <c r="BTU82"/>
  <c r="BTU81"/>
  <c r="BTU80"/>
  <c r="BTU79"/>
  <c r="BTU78"/>
  <c r="BTU77"/>
  <c r="BTU76"/>
  <c r="BTU75"/>
  <c r="BTU74"/>
  <c r="BTU73"/>
  <c r="BTU72"/>
  <c r="BTU71"/>
  <c r="BTU70"/>
  <c r="BTU69"/>
  <c r="BTU68"/>
  <c r="BTU67"/>
  <c r="BTU66"/>
  <c r="BTU65"/>
  <c r="BTU64"/>
  <c r="BTU63"/>
  <c r="BTU62"/>
  <c r="BTU61"/>
  <c r="BTU60"/>
  <c r="BTU59"/>
  <c r="BTU58"/>
  <c r="BTU57"/>
  <c r="BTU56"/>
  <c r="BTU55"/>
  <c r="BTU54"/>
  <c r="BTU53"/>
  <c r="BTU52"/>
  <c r="BTU51"/>
  <c r="BTU50"/>
  <c r="BTU49"/>
  <c r="BTU48"/>
  <c r="BTU47"/>
  <c r="BTU46"/>
  <c r="BTU45"/>
  <c r="BTU44"/>
  <c r="BTU43"/>
  <c r="BTU42"/>
  <c r="BTU41"/>
  <c r="BTU40"/>
  <c r="BTU39"/>
  <c r="BTU38"/>
  <c r="BTU37"/>
  <c r="BTU36"/>
  <c r="BTU35"/>
  <c r="BTU34"/>
  <c r="BTU33"/>
  <c r="BTU32"/>
  <c r="BTU31"/>
  <c r="BTU30"/>
  <c r="BTU29"/>
  <c r="BTU28"/>
  <c r="BTU27"/>
  <c r="BTU26"/>
  <c r="BTU25"/>
  <c r="BTU24"/>
  <c r="BTU23"/>
  <c r="E106" i="9"/>
  <c r="BSY83" i="70"/>
  <c r="BSY82"/>
  <c r="BSY81"/>
  <c r="BSY80"/>
  <c r="BSY79"/>
  <c r="BSY78"/>
  <c r="BSY77"/>
  <c r="BSY76"/>
  <c r="BSY75"/>
  <c r="BSY74"/>
  <c r="BSY73"/>
  <c r="BSY72"/>
  <c r="BSY71"/>
  <c r="BSY70"/>
  <c r="BSY69"/>
  <c r="BSY68"/>
  <c r="BSY67"/>
  <c r="BSY66"/>
  <c r="BSY65"/>
  <c r="BSY64"/>
  <c r="BSY63"/>
  <c r="BSY62"/>
  <c r="BSY61"/>
  <c r="BSY60"/>
  <c r="BSY59"/>
  <c r="BSY58"/>
  <c r="BSY57"/>
  <c r="BSY56"/>
  <c r="BSY55"/>
  <c r="BSY54"/>
  <c r="BSY53"/>
  <c r="BSY52"/>
  <c r="BSY51"/>
  <c r="BSY50"/>
  <c r="BSY49"/>
  <c r="BSY48"/>
  <c r="BSY47"/>
  <c r="BSY46"/>
  <c r="BSY45"/>
  <c r="BSY44"/>
  <c r="BSY43"/>
  <c r="BSY42"/>
  <c r="BSY41"/>
  <c r="BSY40"/>
  <c r="BSY39"/>
  <c r="BSY38"/>
  <c r="BSY37"/>
  <c r="BSY36"/>
  <c r="BSY35"/>
  <c r="BSY34"/>
  <c r="BSY33"/>
  <c r="BSY32"/>
  <c r="BSY31"/>
  <c r="BSY30"/>
  <c r="BSY29"/>
  <c r="BSY28"/>
  <c r="BSY27"/>
  <c r="BSY26"/>
  <c r="BSY25"/>
  <c r="BSY24"/>
  <c r="BSY23"/>
  <c r="C106" i="9"/>
  <c r="BSC83" i="70"/>
  <c r="BSC82"/>
  <c r="BSC81"/>
  <c r="BSC80"/>
  <c r="BSC79"/>
  <c r="BSC78"/>
  <c r="BSC77"/>
  <c r="BSC76"/>
  <c r="BSC75"/>
  <c r="BSC74"/>
  <c r="BSC73"/>
  <c r="BSC72"/>
  <c r="BSC71"/>
  <c r="BSC70"/>
  <c r="BSC69"/>
  <c r="BSC68"/>
  <c r="BSC67"/>
  <c r="BSC66"/>
  <c r="BSC65"/>
  <c r="BSC64"/>
  <c r="BSC63"/>
  <c r="BSC62"/>
  <c r="BSC61"/>
  <c r="BSC60"/>
  <c r="BSC59"/>
  <c r="BSC58"/>
  <c r="BSC57"/>
  <c r="BSC56"/>
  <c r="BSC55"/>
  <c r="BSC54"/>
  <c r="BSC53"/>
  <c r="BSC52"/>
  <c r="BSC51"/>
  <c r="BSC50"/>
  <c r="BSC49"/>
  <c r="BSC48"/>
  <c r="BSC47"/>
  <c r="BSC46"/>
  <c r="BSC45"/>
  <c r="BSC44"/>
  <c r="BSC43"/>
  <c r="BSC42"/>
  <c r="BSC41"/>
  <c r="BSC40"/>
  <c r="BSC39"/>
  <c r="BSC38"/>
  <c r="BSC37"/>
  <c r="BSC36"/>
  <c r="BSC35"/>
  <c r="BSC34"/>
  <c r="BSC33"/>
  <c r="BSC32"/>
  <c r="BSC31"/>
  <c r="BSC30"/>
  <c r="BSC29"/>
  <c r="BSC28"/>
  <c r="BSC27"/>
  <c r="BSC26"/>
  <c r="BSC25"/>
  <c r="BSC24"/>
  <c r="BSC23"/>
  <c r="K100" i="9"/>
  <c r="BRG83" i="70"/>
  <c r="BRG82"/>
  <c r="BRG81"/>
  <c r="BRG80"/>
  <c r="BRG79"/>
  <c r="BRG78"/>
  <c r="BRG77"/>
  <c r="BRG76"/>
  <c r="BRG75"/>
  <c r="BRG74"/>
  <c r="BRG73"/>
  <c r="BRG72"/>
  <c r="BRG71"/>
  <c r="BRG70"/>
  <c r="BRG69"/>
  <c r="BRG68"/>
  <c r="BRG67"/>
  <c r="BRG66"/>
  <c r="BRG65"/>
  <c r="BRG64"/>
  <c r="BRG63"/>
  <c r="BRG62"/>
  <c r="BRG61"/>
  <c r="BRG60"/>
  <c r="BRG59"/>
  <c r="BRG58"/>
  <c r="BRG57"/>
  <c r="BRG56"/>
  <c r="BRG55"/>
  <c r="BRG54"/>
  <c r="BRG53"/>
  <c r="BRG52"/>
  <c r="BRG51"/>
  <c r="BRG50"/>
  <c r="BRG49"/>
  <c r="BRG48"/>
  <c r="BRG47"/>
  <c r="BRG46"/>
  <c r="BRG45"/>
  <c r="BRG44"/>
  <c r="BRG43"/>
  <c r="BRG42"/>
  <c r="BRG41"/>
  <c r="BRG40"/>
  <c r="BRG39"/>
  <c r="BRG38"/>
  <c r="BRG37"/>
  <c r="BRG36"/>
  <c r="BRG35"/>
  <c r="BRG34"/>
  <c r="BRG33"/>
  <c r="BRG32"/>
  <c r="BRG31"/>
  <c r="BRG30"/>
  <c r="BRG29"/>
  <c r="BRG28"/>
  <c r="BRG27"/>
  <c r="BRG26"/>
  <c r="BRG25"/>
  <c r="BRG24"/>
  <c r="BRG23"/>
  <c r="I100" i="9"/>
  <c r="BQK83" i="70"/>
  <c r="BQK82"/>
  <c r="BQK81"/>
  <c r="BQK80"/>
  <c r="BQK79"/>
  <c r="BQK78"/>
  <c r="BQK77"/>
  <c r="BQK76"/>
  <c r="BQK75"/>
  <c r="BQK74"/>
  <c r="BQK73"/>
  <c r="BQK72"/>
  <c r="BQK71"/>
  <c r="BQK70"/>
  <c r="BQK69"/>
  <c r="BQK68"/>
  <c r="BQK67"/>
  <c r="BQK66"/>
  <c r="BQK65"/>
  <c r="BQK64"/>
  <c r="BQK63"/>
  <c r="BQK62"/>
  <c r="BQK61"/>
  <c r="BQK60"/>
  <c r="BQK59"/>
  <c r="BQK58"/>
  <c r="BQK57"/>
  <c r="BQK56"/>
  <c r="BQK55"/>
  <c r="BQK54"/>
  <c r="BQK53"/>
  <c r="BQK52"/>
  <c r="BQK51"/>
  <c r="BQK50"/>
  <c r="BQK49"/>
  <c r="BQK48"/>
  <c r="BQK47"/>
  <c r="BQK46"/>
  <c r="BQK45"/>
  <c r="BQK44"/>
  <c r="BQK43"/>
  <c r="BQK42"/>
  <c r="BQK41"/>
  <c r="BQK40"/>
  <c r="BQK39"/>
  <c r="BQK38"/>
  <c r="BQK37"/>
  <c r="BQK36"/>
  <c r="BQK35"/>
  <c r="BQK34"/>
  <c r="BQK33"/>
  <c r="BQK32"/>
  <c r="BQK31"/>
  <c r="BQK30"/>
  <c r="BQK29"/>
  <c r="BQK28"/>
  <c r="BQK27"/>
  <c r="BQK26"/>
  <c r="BQK25"/>
  <c r="BQK24"/>
  <c r="BQK23"/>
  <c r="G100" i="9"/>
  <c r="BPO83" i="70"/>
  <c r="BPO82"/>
  <c r="BPO81"/>
  <c r="BPO80"/>
  <c r="BPO79"/>
  <c r="BPO78"/>
  <c r="BPO77"/>
  <c r="BPO76"/>
  <c r="BPO75"/>
  <c r="BPO74"/>
  <c r="BPO73"/>
  <c r="BPO72"/>
  <c r="BPO71"/>
  <c r="BPO70"/>
  <c r="BPO69"/>
  <c r="BPO68"/>
  <c r="BPO67"/>
  <c r="BPO66"/>
  <c r="BPO65"/>
  <c r="BPO64"/>
  <c r="BPO63"/>
  <c r="BPO62"/>
  <c r="BPO61"/>
  <c r="BPO60"/>
  <c r="BPO59"/>
  <c r="BPO58"/>
  <c r="BPO57"/>
  <c r="BPO56"/>
  <c r="BPO55"/>
  <c r="BPO54"/>
  <c r="BPO53"/>
  <c r="BPO52"/>
  <c r="BPO51"/>
  <c r="BPO50"/>
  <c r="BPO49"/>
  <c r="BPO48"/>
  <c r="BPO47"/>
  <c r="BPO46"/>
  <c r="BPO45"/>
  <c r="BPO44"/>
  <c r="BPO43"/>
  <c r="BPO42"/>
  <c r="BPO41"/>
  <c r="BPO40"/>
  <c r="BPO39"/>
  <c r="BPO38"/>
  <c r="BPO37"/>
  <c r="BPO36"/>
  <c r="BPO35"/>
  <c r="BPO34"/>
  <c r="BPO33"/>
  <c r="BPO32"/>
  <c r="BPO31"/>
  <c r="BPO30"/>
  <c r="BPO29"/>
  <c r="BPO28"/>
  <c r="BPO27"/>
  <c r="BPO26"/>
  <c r="BPO25"/>
  <c r="BPO24"/>
  <c r="BPO23"/>
  <c r="E100" i="9"/>
  <c r="BOS83" i="70"/>
  <c r="BOS82"/>
  <c r="BOS81"/>
  <c r="BOS80"/>
  <c r="BOS79"/>
  <c r="BOS78"/>
  <c r="BOS77"/>
  <c r="BOS76"/>
  <c r="BOS75"/>
  <c r="BOS74"/>
  <c r="BOS73"/>
  <c r="BOS72"/>
  <c r="BOS71"/>
  <c r="BOS70"/>
  <c r="BOS69"/>
  <c r="BOS68"/>
  <c r="BOS67"/>
  <c r="BOS66"/>
  <c r="BOS65"/>
  <c r="BOS64"/>
  <c r="BOS63"/>
  <c r="BOS62"/>
  <c r="BOS61"/>
  <c r="BOS60"/>
  <c r="BOS59"/>
  <c r="BOS58"/>
  <c r="BOS57"/>
  <c r="BOS56"/>
  <c r="BOS55"/>
  <c r="BOS54"/>
  <c r="BOS53"/>
  <c r="BOS52"/>
  <c r="BOS51"/>
  <c r="BOS50"/>
  <c r="BOS49"/>
  <c r="BOS48"/>
  <c r="BOS47"/>
  <c r="BOS46"/>
  <c r="BOS45"/>
  <c r="BOS44"/>
  <c r="BOS43"/>
  <c r="BOS42"/>
  <c r="BOS41"/>
  <c r="BOS40"/>
  <c r="BOS39"/>
  <c r="BOS38"/>
  <c r="BOS37"/>
  <c r="BOS36"/>
  <c r="BOS35"/>
  <c r="BOS34"/>
  <c r="BOS33"/>
  <c r="BOS32"/>
  <c r="BOS31"/>
  <c r="BOS30"/>
  <c r="BOS29"/>
  <c r="BOS28"/>
  <c r="BOS27"/>
  <c r="BOS26"/>
  <c r="BOS25"/>
  <c r="BOS24"/>
  <c r="BOS23"/>
  <c r="C100" i="9"/>
  <c r="BNW83" i="70"/>
  <c r="BNW82"/>
  <c r="BNW81"/>
  <c r="BNW80"/>
  <c r="BNW79"/>
  <c r="BNW78"/>
  <c r="BNW77"/>
  <c r="BNW76"/>
  <c r="BNW75"/>
  <c r="BNW74"/>
  <c r="BNW73"/>
  <c r="BNW72"/>
  <c r="BNW71"/>
  <c r="BNW70"/>
  <c r="BNW69"/>
  <c r="BNW68"/>
  <c r="BNW67"/>
  <c r="BNW66"/>
  <c r="BNW65"/>
  <c r="BNW64"/>
  <c r="BNW63"/>
  <c r="BNW62"/>
  <c r="BNW61"/>
  <c r="BNW60"/>
  <c r="BNW59"/>
  <c r="BNW58"/>
  <c r="BNW57"/>
  <c r="BNW56"/>
  <c r="BNW55"/>
  <c r="BNW54"/>
  <c r="BNW53"/>
  <c r="BNW52"/>
  <c r="BNW51"/>
  <c r="BNW50"/>
  <c r="BNW49"/>
  <c r="BNW48"/>
  <c r="BNW47"/>
  <c r="BNW46"/>
  <c r="BNW45"/>
  <c r="BNW44"/>
  <c r="BNW43"/>
  <c r="BNW42"/>
  <c r="BNW41"/>
  <c r="BNW40"/>
  <c r="BNW39"/>
  <c r="BNW38"/>
  <c r="BNW37"/>
  <c r="BNW36"/>
  <c r="BNW35"/>
  <c r="BNW34"/>
  <c r="BNW33"/>
  <c r="BNW32"/>
  <c r="BNW31"/>
  <c r="BNW30"/>
  <c r="BNW29"/>
  <c r="BNW28"/>
  <c r="BNW27"/>
  <c r="BNW26"/>
  <c r="BNW25"/>
  <c r="BNW24"/>
  <c r="BNW23"/>
  <c r="K94" i="9"/>
  <c r="BNA83" i="70"/>
  <c r="BNA82"/>
  <c r="BNA81"/>
  <c r="BNA80"/>
  <c r="BNA79"/>
  <c r="BNA78"/>
  <c r="BNA77"/>
  <c r="BNA76"/>
  <c r="BNA75"/>
  <c r="BNA74"/>
  <c r="BNA73"/>
  <c r="BNA72"/>
  <c r="BNA71"/>
  <c r="BNA70"/>
  <c r="BNA69"/>
  <c r="BNA68"/>
  <c r="BNA67"/>
  <c r="BNA66"/>
  <c r="BNA65"/>
  <c r="BNA64"/>
  <c r="BNA63"/>
  <c r="BNA62"/>
  <c r="BNA61"/>
  <c r="BNA60"/>
  <c r="BNA59"/>
  <c r="BNA58"/>
  <c r="BNA57"/>
  <c r="BNA56"/>
  <c r="BNA55"/>
  <c r="BNA54"/>
  <c r="BNA53"/>
  <c r="BNA52"/>
  <c r="BNA51"/>
  <c r="BNA50"/>
  <c r="BNA49"/>
  <c r="BNA48"/>
  <c r="BNA47"/>
  <c r="BNA46"/>
  <c r="BNA45"/>
  <c r="BNA44"/>
  <c r="BNA43"/>
  <c r="BNA42"/>
  <c r="BNA41"/>
  <c r="BNA40"/>
  <c r="BNA39"/>
  <c r="BNA38"/>
  <c r="BNA37"/>
  <c r="BNA36"/>
  <c r="BNA35"/>
  <c r="BNA34"/>
  <c r="BNA33"/>
  <c r="BNA32"/>
  <c r="BNA31"/>
  <c r="BNA30"/>
  <c r="BNA29"/>
  <c r="BNA28"/>
  <c r="BNA27"/>
  <c r="BNA26"/>
  <c r="BNA25"/>
  <c r="BNA24"/>
  <c r="BNA23"/>
  <c r="I94" i="9"/>
  <c r="BME83" i="70"/>
  <c r="BME82"/>
  <c r="BME81"/>
  <c r="BME80"/>
  <c r="BME79"/>
  <c r="BME78"/>
  <c r="BME77"/>
  <c r="BME76"/>
  <c r="BME75"/>
  <c r="BME74"/>
  <c r="BME73"/>
  <c r="BME72"/>
  <c r="BME71"/>
  <c r="BME70"/>
  <c r="BME69"/>
  <c r="BME68"/>
  <c r="BME67"/>
  <c r="BME66"/>
  <c r="BME65"/>
  <c r="BME64"/>
  <c r="BME63"/>
  <c r="BME62"/>
  <c r="BME61"/>
  <c r="BME60"/>
  <c r="BME59"/>
  <c r="BME58"/>
  <c r="BME57"/>
  <c r="BME56"/>
  <c r="BME55"/>
  <c r="BME54"/>
  <c r="BME53"/>
  <c r="BME52"/>
  <c r="BME51"/>
  <c r="BME50"/>
  <c r="BME49"/>
  <c r="BME48"/>
  <c r="BME47"/>
  <c r="BME46"/>
  <c r="BME45"/>
  <c r="BME44"/>
  <c r="BME43"/>
  <c r="BME42"/>
  <c r="BME41"/>
  <c r="BME40"/>
  <c r="BME39"/>
  <c r="BME38"/>
  <c r="BME37"/>
  <c r="BME36"/>
  <c r="BME35"/>
  <c r="BME34"/>
  <c r="BME33"/>
  <c r="BME32"/>
  <c r="BME31"/>
  <c r="BME30"/>
  <c r="BME29"/>
  <c r="BME28"/>
  <c r="BME27"/>
  <c r="BME26"/>
  <c r="BME25"/>
  <c r="BME24"/>
  <c r="BME23"/>
  <c r="G94" i="9"/>
  <c r="BLI83" i="70"/>
  <c r="BLI82"/>
  <c r="BLI81"/>
  <c r="BLI80"/>
  <c r="BLI79"/>
  <c r="BLI78"/>
  <c r="BLI77"/>
  <c r="BLI76"/>
  <c r="BLI75"/>
  <c r="BLI74"/>
  <c r="BLI73"/>
  <c r="BLI72"/>
  <c r="BLI71"/>
  <c r="BLI70"/>
  <c r="BLI69"/>
  <c r="BLI68"/>
  <c r="BLI67"/>
  <c r="BLI66"/>
  <c r="BLI65"/>
  <c r="BLI64"/>
  <c r="BLI63"/>
  <c r="BLI62"/>
  <c r="BLI61"/>
  <c r="BLI60"/>
  <c r="BLI59"/>
  <c r="BLI58"/>
  <c r="BLI57"/>
  <c r="BLI56"/>
  <c r="BLI55"/>
  <c r="BLI54"/>
  <c r="BLI53"/>
  <c r="BLI52"/>
  <c r="BLI51"/>
  <c r="BLI50"/>
  <c r="BLI49"/>
  <c r="BLI48"/>
  <c r="BLI47"/>
  <c r="BLI46"/>
  <c r="BLI45"/>
  <c r="BLI44"/>
  <c r="BLI43"/>
  <c r="BLI42"/>
  <c r="BLI41"/>
  <c r="BLI40"/>
  <c r="BLI39"/>
  <c r="BLI38"/>
  <c r="BLI37"/>
  <c r="BLI36"/>
  <c r="BLI35"/>
  <c r="BLI34"/>
  <c r="BLI33"/>
  <c r="BLI32"/>
  <c r="BLI31"/>
  <c r="BLI30"/>
  <c r="BLI29"/>
  <c r="BLI28"/>
  <c r="BLI27"/>
  <c r="BLI26"/>
  <c r="BLI25"/>
  <c r="BLI24"/>
  <c r="BLI23"/>
  <c r="E94" i="9"/>
  <c r="BKM83" i="70"/>
  <c r="BKM82"/>
  <c r="BKM81"/>
  <c r="BKM80"/>
  <c r="BKM79"/>
  <c r="BKM78"/>
  <c r="BKM77"/>
  <c r="BKM76"/>
  <c r="BKM75"/>
  <c r="BKM74"/>
  <c r="BKM73"/>
  <c r="BKM72"/>
  <c r="BKM71"/>
  <c r="BKM70"/>
  <c r="BKM69"/>
  <c r="BKM68"/>
  <c r="BKM67"/>
  <c r="BKM66"/>
  <c r="BKM65"/>
  <c r="BKM64"/>
  <c r="BKM63"/>
  <c r="BKM62"/>
  <c r="BKM61"/>
  <c r="BKM60"/>
  <c r="BKM59"/>
  <c r="BKM58"/>
  <c r="BKM57"/>
  <c r="BKM56"/>
  <c r="BKM55"/>
  <c r="BKM54"/>
  <c r="BKM53"/>
  <c r="BKM52"/>
  <c r="BKM51"/>
  <c r="BKM50"/>
  <c r="BKM49"/>
  <c r="BKM48"/>
  <c r="BKM47"/>
  <c r="BKM46"/>
  <c r="BKM45"/>
  <c r="BKM44"/>
  <c r="BKM43"/>
  <c r="BKM42"/>
  <c r="BKM41"/>
  <c r="BKM40"/>
  <c r="BKM39"/>
  <c r="BKM38"/>
  <c r="BKM37"/>
  <c r="BKM36"/>
  <c r="BKM35"/>
  <c r="BKM34"/>
  <c r="BKM33"/>
  <c r="BKM32"/>
  <c r="BKM31"/>
  <c r="BKM30"/>
  <c r="BKM29"/>
  <c r="BKM28"/>
  <c r="BKM27"/>
  <c r="BKM26"/>
  <c r="BKM25"/>
  <c r="BKM24"/>
  <c r="BKM23"/>
  <c r="C94" i="9"/>
  <c r="BJQ83" i="70"/>
  <c r="BJQ82"/>
  <c r="BJQ81"/>
  <c r="BJQ80"/>
  <c r="BJQ79"/>
  <c r="BJQ78"/>
  <c r="BJQ77"/>
  <c r="BJQ76"/>
  <c r="BJQ75"/>
  <c r="BJQ74"/>
  <c r="BJQ73"/>
  <c r="BJQ72"/>
  <c r="BJQ71"/>
  <c r="BJQ70"/>
  <c r="BJQ69"/>
  <c r="BJQ68"/>
  <c r="BJQ67"/>
  <c r="BJQ66"/>
  <c r="BJQ65"/>
  <c r="BJQ64"/>
  <c r="BJQ63"/>
  <c r="BJQ62"/>
  <c r="BJQ61"/>
  <c r="BJQ60"/>
  <c r="BJQ59"/>
  <c r="BJQ58"/>
  <c r="BJQ57"/>
  <c r="BJQ56"/>
  <c r="BJQ55"/>
  <c r="BJQ54"/>
  <c r="BJQ53"/>
  <c r="BJQ52"/>
  <c r="BJQ51"/>
  <c r="BJQ50"/>
  <c r="BJQ49"/>
  <c r="BJQ48"/>
  <c r="BJQ47"/>
  <c r="BJQ46"/>
  <c r="BJQ45"/>
  <c r="BJQ44"/>
  <c r="BJQ43"/>
  <c r="BJQ42"/>
  <c r="BJQ41"/>
  <c r="BJQ40"/>
  <c r="BJQ39"/>
  <c r="BJQ38"/>
  <c r="BJQ37"/>
  <c r="BJQ36"/>
  <c r="BJQ35"/>
  <c r="BJQ34"/>
  <c r="BJQ33"/>
  <c r="BJQ32"/>
  <c r="BJQ31"/>
  <c r="BJQ30"/>
  <c r="BJQ29"/>
  <c r="BJQ28"/>
  <c r="BJQ27"/>
  <c r="BJQ26"/>
  <c r="BJQ25"/>
  <c r="BJQ24"/>
  <c r="BJQ23"/>
  <c r="K88" i="9"/>
  <c r="BIU83" i="70"/>
  <c r="BIU82"/>
  <c r="BIU81"/>
  <c r="BIU80"/>
  <c r="BIU79"/>
  <c r="BIU78"/>
  <c r="BIU77"/>
  <c r="BIU76"/>
  <c r="BIU75"/>
  <c r="BIU74"/>
  <c r="BIU73"/>
  <c r="BIU72"/>
  <c r="BIU71"/>
  <c r="BIU70"/>
  <c r="BIU69"/>
  <c r="BIU68"/>
  <c r="BIU67"/>
  <c r="BIU66"/>
  <c r="BIU65"/>
  <c r="BIU64"/>
  <c r="BIU63"/>
  <c r="BIU62"/>
  <c r="BIU61"/>
  <c r="BIU60"/>
  <c r="BIU59"/>
  <c r="BIU58"/>
  <c r="BIU57"/>
  <c r="BIU56"/>
  <c r="BIU55"/>
  <c r="BIU54"/>
  <c r="BIU53"/>
  <c r="BIU52"/>
  <c r="BIU51"/>
  <c r="BIU50"/>
  <c r="BIU49"/>
  <c r="BIU48"/>
  <c r="BIU47"/>
  <c r="BIU46"/>
  <c r="BIU45"/>
  <c r="BIU44"/>
  <c r="BIU43"/>
  <c r="BIU42"/>
  <c r="BIU41"/>
  <c r="BIU40"/>
  <c r="BIU39"/>
  <c r="BIU38"/>
  <c r="BIU37"/>
  <c r="BIU36"/>
  <c r="BIU35"/>
  <c r="BIU34"/>
  <c r="BIU33"/>
  <c r="BIU32"/>
  <c r="BIU31"/>
  <c r="BIU30"/>
  <c r="BIU29"/>
  <c r="BIU28"/>
  <c r="BIU27"/>
  <c r="BIU26"/>
  <c r="BIU25"/>
  <c r="BIU24"/>
  <c r="BIU23"/>
  <c r="I88" i="9"/>
  <c r="BHY83" i="70"/>
  <c r="BHY82"/>
  <c r="BHY81"/>
  <c r="BHY80"/>
  <c r="BHY79"/>
  <c r="BHY78"/>
  <c r="BHY77"/>
  <c r="BHY76"/>
  <c r="BHY75"/>
  <c r="BHY74"/>
  <c r="BHY73"/>
  <c r="BHY72"/>
  <c r="BHY71"/>
  <c r="BHY70"/>
  <c r="BHY69"/>
  <c r="BHY68"/>
  <c r="BHY67"/>
  <c r="BHY66"/>
  <c r="BHY65"/>
  <c r="BHY64"/>
  <c r="BHY63"/>
  <c r="BHY62"/>
  <c r="BHY61"/>
  <c r="BHY60"/>
  <c r="BHY59"/>
  <c r="BHY58"/>
  <c r="BHY57"/>
  <c r="BHY56"/>
  <c r="BHY55"/>
  <c r="BHY54"/>
  <c r="BHY53"/>
  <c r="BHY52"/>
  <c r="BHY51"/>
  <c r="BHY50"/>
  <c r="BHY49"/>
  <c r="BHY48"/>
  <c r="BHY47"/>
  <c r="BHY46"/>
  <c r="BHY45"/>
  <c r="BHY44"/>
  <c r="BHY43"/>
  <c r="BHY42"/>
  <c r="BHY41"/>
  <c r="BHY40"/>
  <c r="BHY39"/>
  <c r="BHY38"/>
  <c r="BHY37"/>
  <c r="BHY36"/>
  <c r="BHY35"/>
  <c r="BHY34"/>
  <c r="BHY33"/>
  <c r="BHY32"/>
  <c r="BHY31"/>
  <c r="BHY30"/>
  <c r="BHY29"/>
  <c r="BHY28"/>
  <c r="BHY27"/>
  <c r="BHY26"/>
  <c r="BHY25"/>
  <c r="BHY24"/>
  <c r="BHY23"/>
  <c r="G88" i="9"/>
  <c r="BHC83" i="70"/>
  <c r="BHC82"/>
  <c r="BHC81"/>
  <c r="BHC80"/>
  <c r="BHC79"/>
  <c r="BHC78"/>
  <c r="BHC77"/>
  <c r="BHC76"/>
  <c r="BHC75"/>
  <c r="BHC74"/>
  <c r="BHC73"/>
  <c r="BHC72"/>
  <c r="BHC71"/>
  <c r="BHC70"/>
  <c r="BHC69"/>
  <c r="BHC68"/>
  <c r="BHC67"/>
  <c r="BHC66"/>
  <c r="BHC65"/>
  <c r="BHC64"/>
  <c r="BHC63"/>
  <c r="BHC62"/>
  <c r="BHC61"/>
  <c r="BHC60"/>
  <c r="BHC59"/>
  <c r="BHC58"/>
  <c r="BHC57"/>
  <c r="BHC56"/>
  <c r="BHC55"/>
  <c r="BHC54"/>
  <c r="BHC53"/>
  <c r="BHC52"/>
  <c r="BHC51"/>
  <c r="BHC50"/>
  <c r="BHC49"/>
  <c r="BHC48"/>
  <c r="BHC47"/>
  <c r="BHC46"/>
  <c r="BHC45"/>
  <c r="BHC44"/>
  <c r="BHC43"/>
  <c r="BHC42"/>
  <c r="BHC41"/>
  <c r="BHC40"/>
  <c r="BHC39"/>
  <c r="BHC38"/>
  <c r="BHC37"/>
  <c r="BHC36"/>
  <c r="BHC35"/>
  <c r="BHC34"/>
  <c r="BHC33"/>
  <c r="BHC32"/>
  <c r="BHC31"/>
  <c r="BHC30"/>
  <c r="BHC29"/>
  <c r="BHC28"/>
  <c r="BHC27"/>
  <c r="BHC26"/>
  <c r="BHC25"/>
  <c r="BHC24"/>
  <c r="BHC23"/>
  <c r="E88" i="9"/>
  <c r="BGG83" i="70"/>
  <c r="BGG82"/>
  <c r="BGG81"/>
  <c r="BGG80"/>
  <c r="BGG79"/>
  <c r="BGG78"/>
  <c r="BGG77"/>
  <c r="BGG76"/>
  <c r="BGG75"/>
  <c r="BGG74"/>
  <c r="BGG73"/>
  <c r="BGG72"/>
  <c r="BGG71"/>
  <c r="BGG70"/>
  <c r="BGG69"/>
  <c r="BGG68"/>
  <c r="BGG67"/>
  <c r="BGG66"/>
  <c r="BGG65"/>
  <c r="BGG64"/>
  <c r="BGG63"/>
  <c r="BGG62"/>
  <c r="BGG61"/>
  <c r="BGG60"/>
  <c r="BGG59"/>
  <c r="BGG58"/>
  <c r="BGG57"/>
  <c r="BGG56"/>
  <c r="BGG55"/>
  <c r="BGG54"/>
  <c r="BGG53"/>
  <c r="BGG52"/>
  <c r="BGG51"/>
  <c r="BGG50"/>
  <c r="BGG49"/>
  <c r="BGG48"/>
  <c r="BGG47"/>
  <c r="BGG46"/>
  <c r="BGG45"/>
  <c r="BGG44"/>
  <c r="BGG43"/>
  <c r="BGG42"/>
  <c r="BGG41"/>
  <c r="BGG40"/>
  <c r="BGG39"/>
  <c r="BGG38"/>
  <c r="BGG37"/>
  <c r="BGG36"/>
  <c r="BGG35"/>
  <c r="BGG34"/>
  <c r="BGG33"/>
  <c r="BGG32"/>
  <c r="BGG31"/>
  <c r="BGG30"/>
  <c r="BGG29"/>
  <c r="BGG28"/>
  <c r="BGG27"/>
  <c r="BGG26"/>
  <c r="BGG25"/>
  <c r="BGG24"/>
  <c r="BGG23"/>
  <c r="C88" i="9"/>
  <c r="BFK83" i="70"/>
  <c r="BFK82"/>
  <c r="BFK81"/>
  <c r="BFK80"/>
  <c r="BFK79"/>
  <c r="BFK78"/>
  <c r="BFK77"/>
  <c r="BFK76"/>
  <c r="BFK75"/>
  <c r="BFK74"/>
  <c r="BFK73"/>
  <c r="BFK72"/>
  <c r="BFK71"/>
  <c r="BFK70"/>
  <c r="BFK69"/>
  <c r="BFK68"/>
  <c r="BFK67"/>
  <c r="BFK66"/>
  <c r="BFK65"/>
  <c r="BFK64"/>
  <c r="BFK63"/>
  <c r="BFK62"/>
  <c r="BFK61"/>
  <c r="BFK60"/>
  <c r="BFK59"/>
  <c r="BFK58"/>
  <c r="BFK57"/>
  <c r="BFK56"/>
  <c r="BFK55"/>
  <c r="BFK54"/>
  <c r="BFK53"/>
  <c r="BFK52"/>
  <c r="BFK51"/>
  <c r="BFK50"/>
  <c r="BFK49"/>
  <c r="BFK48"/>
  <c r="BFK47"/>
  <c r="BFK46"/>
  <c r="BFK45"/>
  <c r="BFK44"/>
  <c r="BFK43"/>
  <c r="BFK42"/>
  <c r="BFK41"/>
  <c r="BFK40"/>
  <c r="BFK39"/>
  <c r="BFK38"/>
  <c r="BFK37"/>
  <c r="BFK36"/>
  <c r="BFK35"/>
  <c r="BFK34"/>
  <c r="BFK33"/>
  <c r="BFK32"/>
  <c r="BFK31"/>
  <c r="BFK30"/>
  <c r="BFK29"/>
  <c r="BFK28"/>
  <c r="BFK27"/>
  <c r="BFK26"/>
  <c r="BFK25"/>
  <c r="BFK24"/>
  <c r="BFK23"/>
  <c r="K82" i="9"/>
  <c r="BEO83" i="70"/>
  <c r="BEO82"/>
  <c r="BEO81"/>
  <c r="BEO80"/>
  <c r="BEO79"/>
  <c r="BEO78"/>
  <c r="BEO77"/>
  <c r="BEO76"/>
  <c r="BEO75"/>
  <c r="BEO74"/>
  <c r="BEO73"/>
  <c r="BEO72"/>
  <c r="BEO71"/>
  <c r="BEO70"/>
  <c r="BEO69"/>
  <c r="BEO68"/>
  <c r="BEO67"/>
  <c r="BEO66"/>
  <c r="BEO65"/>
  <c r="BEO64"/>
  <c r="BEO63"/>
  <c r="BEO62"/>
  <c r="BEO61"/>
  <c r="BEO60"/>
  <c r="BEO59"/>
  <c r="BEO58"/>
  <c r="BEO57"/>
  <c r="BEO56"/>
  <c r="BEO55"/>
  <c r="BEO54"/>
  <c r="BEO53"/>
  <c r="BEO52"/>
  <c r="BEO51"/>
  <c r="BEO50"/>
  <c r="BEO49"/>
  <c r="BEO48"/>
  <c r="BEO47"/>
  <c r="BEO46"/>
  <c r="BEO45"/>
  <c r="BEO44"/>
  <c r="BEO43"/>
  <c r="BEO42"/>
  <c r="BEO41"/>
  <c r="BEO40"/>
  <c r="BEO39"/>
  <c r="BEO38"/>
  <c r="BEO37"/>
  <c r="BEO36"/>
  <c r="BEO35"/>
  <c r="BEO34"/>
  <c r="BEO33"/>
  <c r="BEO32"/>
  <c r="BEO31"/>
  <c r="BEO30"/>
  <c r="BEO29"/>
  <c r="BEO28"/>
  <c r="BEO27"/>
  <c r="BEO26"/>
  <c r="BEO25"/>
  <c r="BEO24"/>
  <c r="BEO23"/>
  <c r="I82" i="9"/>
  <c r="BDS83" i="70"/>
  <c r="BDS82"/>
  <c r="BDS81"/>
  <c r="BDS80"/>
  <c r="BDS79"/>
  <c r="BDS78"/>
  <c r="BDS77"/>
  <c r="BDS76"/>
  <c r="BDS75"/>
  <c r="BDS74"/>
  <c r="BDS73"/>
  <c r="BDS72"/>
  <c r="BDS71"/>
  <c r="BDS70"/>
  <c r="BDS69"/>
  <c r="BDS68"/>
  <c r="BDS67"/>
  <c r="BDS66"/>
  <c r="BDS65"/>
  <c r="BDS64"/>
  <c r="BDS63"/>
  <c r="BDS62"/>
  <c r="BDS61"/>
  <c r="BDS60"/>
  <c r="BDS59"/>
  <c r="BDS58"/>
  <c r="BDS57"/>
  <c r="BDS56"/>
  <c r="BDS55"/>
  <c r="BDS54"/>
  <c r="BDS53"/>
  <c r="BDS52"/>
  <c r="BDS51"/>
  <c r="BDS50"/>
  <c r="BDS49"/>
  <c r="BDS48"/>
  <c r="BDS47"/>
  <c r="BDS46"/>
  <c r="BDS45"/>
  <c r="BDS44"/>
  <c r="BDS43"/>
  <c r="BDS42"/>
  <c r="BDS41"/>
  <c r="BDS40"/>
  <c r="BDS39"/>
  <c r="BDS38"/>
  <c r="BDS37"/>
  <c r="BDS36"/>
  <c r="BDS35"/>
  <c r="BDS34"/>
  <c r="BDS33"/>
  <c r="BDS32"/>
  <c r="BDS31"/>
  <c r="BDS30"/>
  <c r="BDS29"/>
  <c r="BDS28"/>
  <c r="BDS27"/>
  <c r="BDS26"/>
  <c r="BDS25"/>
  <c r="BDS24"/>
  <c r="BDS23"/>
  <c r="G82" i="9"/>
  <c r="BCW83" i="70"/>
  <c r="BCW82"/>
  <c r="BCW81"/>
  <c r="BCW80"/>
  <c r="BCW79"/>
  <c r="BCW78"/>
  <c r="BCW77"/>
  <c r="BCW76"/>
  <c r="BCW75"/>
  <c r="BCW74"/>
  <c r="BCW73"/>
  <c r="BCW72"/>
  <c r="BCW71"/>
  <c r="BCW70"/>
  <c r="BCW69"/>
  <c r="BCW68"/>
  <c r="BCW67"/>
  <c r="BCW66"/>
  <c r="BCW65"/>
  <c r="BCW64"/>
  <c r="BCW63"/>
  <c r="BCW62"/>
  <c r="BCW61"/>
  <c r="BCW60"/>
  <c r="BCW59"/>
  <c r="BCW58"/>
  <c r="BCW57"/>
  <c r="BCW56"/>
  <c r="BCW55"/>
  <c r="BCW54"/>
  <c r="BCW53"/>
  <c r="BCW52"/>
  <c r="BCW51"/>
  <c r="BCW50"/>
  <c r="BCW49"/>
  <c r="BCW48"/>
  <c r="BCW47"/>
  <c r="BCW46"/>
  <c r="BCW45"/>
  <c r="BCW44"/>
  <c r="BCW43"/>
  <c r="BCW42"/>
  <c r="BCW41"/>
  <c r="BCW40"/>
  <c r="BCW39"/>
  <c r="BCW38"/>
  <c r="BCW37"/>
  <c r="BCW36"/>
  <c r="BCW35"/>
  <c r="BCW34"/>
  <c r="BCW33"/>
  <c r="BCW32"/>
  <c r="BCW31"/>
  <c r="BCW30"/>
  <c r="BCW29"/>
  <c r="BCW28"/>
  <c r="BCW27"/>
  <c r="BCW26"/>
  <c r="BCW25"/>
  <c r="BCW24"/>
  <c r="BCW23"/>
  <c r="E82" i="9"/>
  <c r="BCA83" i="70"/>
  <c r="BCA82"/>
  <c r="BCA81"/>
  <c r="BCA80"/>
  <c r="BCA79"/>
  <c r="BCA78"/>
  <c r="BCA77"/>
  <c r="BCA76"/>
  <c r="BCA75"/>
  <c r="BCA74"/>
  <c r="BCA73"/>
  <c r="BCA72"/>
  <c r="BCA71"/>
  <c r="BCA70"/>
  <c r="BCA69"/>
  <c r="BCA68"/>
  <c r="BCA67"/>
  <c r="BCA66"/>
  <c r="BCA65"/>
  <c r="BCA64"/>
  <c r="BCA63"/>
  <c r="BCA62"/>
  <c r="BCA61"/>
  <c r="BCA60"/>
  <c r="BCA59"/>
  <c r="BCA58"/>
  <c r="BCA57"/>
  <c r="BCA56"/>
  <c r="BCA55"/>
  <c r="BCA54"/>
  <c r="BCA53"/>
  <c r="BCA52"/>
  <c r="BCA51"/>
  <c r="BCA50"/>
  <c r="BCA49"/>
  <c r="BCA48"/>
  <c r="BCA47"/>
  <c r="BCA46"/>
  <c r="BCA45"/>
  <c r="BCA44"/>
  <c r="BCA43"/>
  <c r="BCA42"/>
  <c r="BCA41"/>
  <c r="BCA40"/>
  <c r="BCA39"/>
  <c r="BCA38"/>
  <c r="BCA37"/>
  <c r="BCA36"/>
  <c r="BCA35"/>
  <c r="BCA34"/>
  <c r="BCA33"/>
  <c r="BCA32"/>
  <c r="BCA31"/>
  <c r="BCA30"/>
  <c r="BCA29"/>
  <c r="BCA28"/>
  <c r="BCA27"/>
  <c r="BCA26"/>
  <c r="BCA25"/>
  <c r="BCA24"/>
  <c r="BCA23"/>
  <c r="C82" i="9"/>
  <c r="BBE83" i="70"/>
  <c r="BBE82"/>
  <c r="BBE81"/>
  <c r="BBE80"/>
  <c r="BBE79"/>
  <c r="BBE78"/>
  <c r="BBE77"/>
  <c r="BBE76"/>
  <c r="BBE75"/>
  <c r="BBE74"/>
  <c r="BBE73"/>
  <c r="BBE72"/>
  <c r="BBE71"/>
  <c r="BBE70"/>
  <c r="BBE69"/>
  <c r="BBE68"/>
  <c r="BBE67"/>
  <c r="BBE66"/>
  <c r="BBE65"/>
  <c r="BBE64"/>
  <c r="BBE63"/>
  <c r="BBE62"/>
  <c r="BBE61"/>
  <c r="BBE60"/>
  <c r="BBE59"/>
  <c r="BBE58"/>
  <c r="BBE57"/>
  <c r="BBE56"/>
  <c r="BBE55"/>
  <c r="BBE54"/>
  <c r="BBE53"/>
  <c r="BBE52"/>
  <c r="BBE51"/>
  <c r="BBE50"/>
  <c r="BBE49"/>
  <c r="BBE48"/>
  <c r="BBE47"/>
  <c r="BBE46"/>
  <c r="BBE45"/>
  <c r="BBE44"/>
  <c r="BBE43"/>
  <c r="BBE42"/>
  <c r="BBE41"/>
  <c r="BBE40"/>
  <c r="BBE39"/>
  <c r="BBE38"/>
  <c r="BBE37"/>
  <c r="BBE36"/>
  <c r="BBE35"/>
  <c r="BBE34"/>
  <c r="BBE33"/>
  <c r="BBE32"/>
  <c r="BBE31"/>
  <c r="BBE30"/>
  <c r="BBE29"/>
  <c r="BBE28"/>
  <c r="BBE27"/>
  <c r="BBE26"/>
  <c r="BBE25"/>
  <c r="BBE24"/>
  <c r="BBE23"/>
  <c r="K76" i="9"/>
  <c r="BAI83" i="70"/>
  <c r="BAI82"/>
  <c r="BAI81"/>
  <c r="BAI80"/>
  <c r="BAI79"/>
  <c r="BAI78"/>
  <c r="BAI77"/>
  <c r="BAI76"/>
  <c r="BAI75"/>
  <c r="BAI74"/>
  <c r="BAI73"/>
  <c r="BAI72"/>
  <c r="BAI71"/>
  <c r="BAI70"/>
  <c r="BAI69"/>
  <c r="BAI68"/>
  <c r="BAI67"/>
  <c r="BAI66"/>
  <c r="BAI65"/>
  <c r="BAI64"/>
  <c r="BAI63"/>
  <c r="BAI62"/>
  <c r="BAI61"/>
  <c r="BAI60"/>
  <c r="BAI59"/>
  <c r="BAI58"/>
  <c r="BAI57"/>
  <c r="BAI56"/>
  <c r="BAI55"/>
  <c r="BAI54"/>
  <c r="BAI53"/>
  <c r="BAI52"/>
  <c r="BAI51"/>
  <c r="BAI50"/>
  <c r="BAI49"/>
  <c r="BAI48"/>
  <c r="BAI47"/>
  <c r="BAI46"/>
  <c r="BAI45"/>
  <c r="BAI44"/>
  <c r="BAI43"/>
  <c r="BAI42"/>
  <c r="BAI41"/>
  <c r="BAI40"/>
  <c r="BAI39"/>
  <c r="BAI38"/>
  <c r="BAI37"/>
  <c r="BAI36"/>
  <c r="BAI35"/>
  <c r="BAI34"/>
  <c r="BAI33"/>
  <c r="BAI32"/>
  <c r="BAI31"/>
  <c r="BAI30"/>
  <c r="BAI29"/>
  <c r="BAI28"/>
  <c r="BAI27"/>
  <c r="BAI26"/>
  <c r="BAI25"/>
  <c r="BAI24"/>
  <c r="BAI23"/>
  <c r="I76" i="9"/>
  <c r="AZM83" i="70"/>
  <c r="AZM82"/>
  <c r="AZM81"/>
  <c r="AZM80"/>
  <c r="AZM79"/>
  <c r="AZM78"/>
  <c r="AZM77"/>
  <c r="AZM76"/>
  <c r="AZM75"/>
  <c r="AZM74"/>
  <c r="AZM73"/>
  <c r="AZM72"/>
  <c r="AZM71"/>
  <c r="AZM70"/>
  <c r="AZM69"/>
  <c r="AZM68"/>
  <c r="AZM67"/>
  <c r="AZM66"/>
  <c r="AZM65"/>
  <c r="AZM64"/>
  <c r="AZM63"/>
  <c r="AZM62"/>
  <c r="AZM61"/>
  <c r="AZM60"/>
  <c r="AZM59"/>
  <c r="AZM58"/>
  <c r="AZM57"/>
  <c r="AZM56"/>
  <c r="AZM55"/>
  <c r="AZM54"/>
  <c r="AZM53"/>
  <c r="AZM52"/>
  <c r="AZM51"/>
  <c r="AZM50"/>
  <c r="AZM49"/>
  <c r="AZM48"/>
  <c r="AZM47"/>
  <c r="AZM46"/>
  <c r="AZM45"/>
  <c r="AZM44"/>
  <c r="AZM43"/>
  <c r="AZM42"/>
  <c r="AZM41"/>
  <c r="AZM40"/>
  <c r="AZM39"/>
  <c r="AZM38"/>
  <c r="AZM37"/>
  <c r="AZM36"/>
  <c r="AZM35"/>
  <c r="AZM34"/>
  <c r="AZM33"/>
  <c r="AZM32"/>
  <c r="AZM31"/>
  <c r="AZM30"/>
  <c r="AZM29"/>
  <c r="AZM28"/>
  <c r="AZM27"/>
  <c r="AZM26"/>
  <c r="AZM25"/>
  <c r="AZM24"/>
  <c r="AZM23"/>
  <c r="G76" i="9"/>
  <c r="AYQ83" i="70"/>
  <c r="AYQ82"/>
  <c r="AYQ81"/>
  <c r="AYQ80"/>
  <c r="AYQ79"/>
  <c r="AYQ78"/>
  <c r="AYQ77"/>
  <c r="AYQ76"/>
  <c r="AYQ75"/>
  <c r="AYQ74"/>
  <c r="AYQ73"/>
  <c r="AYQ72"/>
  <c r="AYQ71"/>
  <c r="AYQ70"/>
  <c r="AYQ69"/>
  <c r="AYQ68"/>
  <c r="AYQ67"/>
  <c r="AYQ66"/>
  <c r="AYQ65"/>
  <c r="AYQ64"/>
  <c r="AYQ63"/>
  <c r="AYQ62"/>
  <c r="AYQ61"/>
  <c r="AYQ60"/>
  <c r="AYQ59"/>
  <c r="AYQ58"/>
  <c r="AYQ57"/>
  <c r="AYQ56"/>
  <c r="AYQ55"/>
  <c r="AYQ54"/>
  <c r="AYQ53"/>
  <c r="AYQ52"/>
  <c r="AYQ51"/>
  <c r="AYQ50"/>
  <c r="AYQ49"/>
  <c r="AYQ48"/>
  <c r="AYQ47"/>
  <c r="AYQ46"/>
  <c r="AYQ45"/>
  <c r="AYQ44"/>
  <c r="AYQ43"/>
  <c r="AYQ42"/>
  <c r="AYQ41"/>
  <c r="AYQ40"/>
  <c r="AYQ39"/>
  <c r="AYQ38"/>
  <c r="AYQ37"/>
  <c r="AYQ36"/>
  <c r="AYQ35"/>
  <c r="AYQ34"/>
  <c r="AYQ33"/>
  <c r="AYQ32"/>
  <c r="AYQ31"/>
  <c r="AYQ30"/>
  <c r="AYQ29"/>
  <c r="AYQ28"/>
  <c r="AYQ27"/>
  <c r="AYQ26"/>
  <c r="AYQ25"/>
  <c r="AYQ24"/>
  <c r="AYQ23"/>
  <c r="E76" i="9"/>
  <c r="AXU83" i="70"/>
  <c r="AXU82"/>
  <c r="AXU81"/>
  <c r="AXU80"/>
  <c r="AXU79"/>
  <c r="AXU78"/>
  <c r="AXU77"/>
  <c r="AXU76"/>
  <c r="AXU75"/>
  <c r="AXU74"/>
  <c r="AXU73"/>
  <c r="AXU72"/>
  <c r="AXU71"/>
  <c r="AXU70"/>
  <c r="AXU69"/>
  <c r="AXU68"/>
  <c r="AXU67"/>
  <c r="AXU66"/>
  <c r="AXU65"/>
  <c r="AXU64"/>
  <c r="AXU63"/>
  <c r="AXU62"/>
  <c r="AXU61"/>
  <c r="AXU60"/>
  <c r="AXU59"/>
  <c r="AXU58"/>
  <c r="AXU57"/>
  <c r="AXU56"/>
  <c r="AXU55"/>
  <c r="AXU54"/>
  <c r="AXU53"/>
  <c r="AXU52"/>
  <c r="AXU51"/>
  <c r="AXU50"/>
  <c r="AXU49"/>
  <c r="AXU48"/>
  <c r="AXU47"/>
  <c r="AXU46"/>
  <c r="AXU45"/>
  <c r="AXU44"/>
  <c r="AXU43"/>
  <c r="AXU42"/>
  <c r="AXU41"/>
  <c r="AXU40"/>
  <c r="AXU39"/>
  <c r="AXU38"/>
  <c r="AXU37"/>
  <c r="AXU36"/>
  <c r="AXU35"/>
  <c r="AXU34"/>
  <c r="AXU33"/>
  <c r="AXU32"/>
  <c r="AXU31"/>
  <c r="AXU30"/>
  <c r="AXU29"/>
  <c r="AXU28"/>
  <c r="AXU27"/>
  <c r="AXU26"/>
  <c r="AXU25"/>
  <c r="AXU24"/>
  <c r="AXU23"/>
  <c r="C76" i="9"/>
  <c r="AWY83" i="70"/>
  <c r="AWY82"/>
  <c r="AWY81"/>
  <c r="AWY80"/>
  <c r="AWY79"/>
  <c r="AWY78"/>
  <c r="AWY77"/>
  <c r="AWY76"/>
  <c r="AWY75"/>
  <c r="AWY74"/>
  <c r="AWY73"/>
  <c r="AWY72"/>
  <c r="AWY71"/>
  <c r="AWY70"/>
  <c r="AWY69"/>
  <c r="AWY68"/>
  <c r="AWY67"/>
  <c r="AWY66"/>
  <c r="AWY65"/>
  <c r="AWY64"/>
  <c r="AWY63"/>
  <c r="AWY62"/>
  <c r="AWY61"/>
  <c r="AWY60"/>
  <c r="AWY59"/>
  <c r="AWY58"/>
  <c r="AWY57"/>
  <c r="AWY56"/>
  <c r="AWY55"/>
  <c r="AWY54"/>
  <c r="AWY53"/>
  <c r="AWY52"/>
  <c r="AWY51"/>
  <c r="AWY50"/>
  <c r="AWY49"/>
  <c r="AWY48"/>
  <c r="AWY47"/>
  <c r="AWY46"/>
  <c r="AWY45"/>
  <c r="AWY44"/>
  <c r="AWY43"/>
  <c r="AWY42"/>
  <c r="AWY41"/>
  <c r="AWY40"/>
  <c r="AWY39"/>
  <c r="AWY38"/>
  <c r="AWY37"/>
  <c r="AWY36"/>
  <c r="AWY35"/>
  <c r="AWY34"/>
  <c r="AWY33"/>
  <c r="AWY32"/>
  <c r="AWY31"/>
  <c r="AWY30"/>
  <c r="AWY29"/>
  <c r="AWY28"/>
  <c r="AWY27"/>
  <c r="AWY26"/>
  <c r="AWY25"/>
  <c r="AWY24"/>
  <c r="AWY23"/>
  <c r="K70" i="9"/>
  <c r="AWC83" i="70"/>
  <c r="AWC82"/>
  <c r="AWC81"/>
  <c r="AWC80"/>
  <c r="AWC79"/>
  <c r="AWC78"/>
  <c r="AWC77"/>
  <c r="AWC76"/>
  <c r="AWC75"/>
  <c r="AWC74"/>
  <c r="AWC73"/>
  <c r="AWC72"/>
  <c r="AWC71"/>
  <c r="AWC70"/>
  <c r="AWC69"/>
  <c r="AWC68"/>
  <c r="AWC67"/>
  <c r="AWC66"/>
  <c r="AWC65"/>
  <c r="AWC64"/>
  <c r="AWC63"/>
  <c r="AWC62"/>
  <c r="AWC61"/>
  <c r="AWC60"/>
  <c r="AWC59"/>
  <c r="AWC58"/>
  <c r="AWC57"/>
  <c r="AWC56"/>
  <c r="AWC55"/>
  <c r="AWC54"/>
  <c r="AWC53"/>
  <c r="AWC52"/>
  <c r="AWC51"/>
  <c r="AWC50"/>
  <c r="AWC49"/>
  <c r="AWC48"/>
  <c r="AWC47"/>
  <c r="AWC46"/>
  <c r="AWC45"/>
  <c r="AWC44"/>
  <c r="AWC43"/>
  <c r="AWC42"/>
  <c r="AWC41"/>
  <c r="AWC40"/>
  <c r="AWC39"/>
  <c r="AWC38"/>
  <c r="AWC37"/>
  <c r="AWC36"/>
  <c r="AWC35"/>
  <c r="AWC34"/>
  <c r="AWC33"/>
  <c r="AWC32"/>
  <c r="AWC31"/>
  <c r="AWC30"/>
  <c r="AWC29"/>
  <c r="AWC28"/>
  <c r="AWC27"/>
  <c r="AWC26"/>
  <c r="AWC25"/>
  <c r="AWC24"/>
  <c r="AWC23"/>
  <c r="I70" i="9"/>
  <c r="AVG83" i="70"/>
  <c r="AVG82"/>
  <c r="AVG81"/>
  <c r="AVG80"/>
  <c r="AVG79"/>
  <c r="AVG78"/>
  <c r="AVG77"/>
  <c r="AVG76"/>
  <c r="AVG75"/>
  <c r="AVG74"/>
  <c r="AVG73"/>
  <c r="AVG72"/>
  <c r="AVG71"/>
  <c r="AVG70"/>
  <c r="AVG69"/>
  <c r="AVG68"/>
  <c r="AVG67"/>
  <c r="AVG66"/>
  <c r="AVG65"/>
  <c r="AVG64"/>
  <c r="AVG63"/>
  <c r="AVG62"/>
  <c r="AVG61"/>
  <c r="AVG60"/>
  <c r="AVG59"/>
  <c r="AVG58"/>
  <c r="AVG57"/>
  <c r="AVG56"/>
  <c r="AVG55"/>
  <c r="AVG54"/>
  <c r="AVG53"/>
  <c r="AVG52"/>
  <c r="AVG51"/>
  <c r="AVG50"/>
  <c r="AVG49"/>
  <c r="AVG48"/>
  <c r="AVG47"/>
  <c r="AVG46"/>
  <c r="AVG45"/>
  <c r="AVG44"/>
  <c r="AVG43"/>
  <c r="AVG42"/>
  <c r="AVG41"/>
  <c r="AVG40"/>
  <c r="AVG39"/>
  <c r="AVG38"/>
  <c r="AVG37"/>
  <c r="AVG36"/>
  <c r="AVG35"/>
  <c r="AVG34"/>
  <c r="AVG33"/>
  <c r="AVG32"/>
  <c r="AVG31"/>
  <c r="AVG30"/>
  <c r="AVG29"/>
  <c r="AVG28"/>
  <c r="AVG27"/>
  <c r="AVG26"/>
  <c r="AVG25"/>
  <c r="AVG24"/>
  <c r="AVG23"/>
  <c r="G70" i="9"/>
  <c r="AUK83" i="70"/>
  <c r="AUK82"/>
  <c r="AUK81"/>
  <c r="AUK80"/>
  <c r="AUK79"/>
  <c r="AUK78"/>
  <c r="AUK77"/>
  <c r="AUK76"/>
  <c r="AUK75"/>
  <c r="AUK74"/>
  <c r="AUK73"/>
  <c r="AUK72"/>
  <c r="AUK71"/>
  <c r="AUK70"/>
  <c r="AUK69"/>
  <c r="AUK68"/>
  <c r="AUK67"/>
  <c r="AUK66"/>
  <c r="AUK65"/>
  <c r="AUK64"/>
  <c r="AUK63"/>
  <c r="AUK62"/>
  <c r="AUK61"/>
  <c r="AUK60"/>
  <c r="AUK59"/>
  <c r="AUK58"/>
  <c r="AUK57"/>
  <c r="AUK56"/>
  <c r="AUK55"/>
  <c r="AUK54"/>
  <c r="AUK53"/>
  <c r="AUK52"/>
  <c r="AUK51"/>
  <c r="AUK50"/>
  <c r="AUK49"/>
  <c r="AUK48"/>
  <c r="AUK47"/>
  <c r="AUK46"/>
  <c r="AUK45"/>
  <c r="AUK44"/>
  <c r="AUK43"/>
  <c r="AUK42"/>
  <c r="AUK41"/>
  <c r="AUK40"/>
  <c r="AUK39"/>
  <c r="AUK38"/>
  <c r="AUK37"/>
  <c r="AUK36"/>
  <c r="AUK35"/>
  <c r="AUK34"/>
  <c r="AUK33"/>
  <c r="AUK32"/>
  <c r="AUK31"/>
  <c r="AUK30"/>
  <c r="AUK29"/>
  <c r="AUK28"/>
  <c r="AUK27"/>
  <c r="AUK26"/>
  <c r="AUK25"/>
  <c r="AUK24"/>
  <c r="AUK23"/>
  <c r="E70" i="9"/>
  <c r="ATO83" i="70"/>
  <c r="ATO82"/>
  <c r="ATO81"/>
  <c r="ATO80"/>
  <c r="ATO79"/>
  <c r="ATO78"/>
  <c r="ATO77"/>
  <c r="ATO76"/>
  <c r="ATO75"/>
  <c r="ATO74"/>
  <c r="ATO73"/>
  <c r="ATO72"/>
  <c r="ATO71"/>
  <c r="ATO70"/>
  <c r="ATO69"/>
  <c r="ATO68"/>
  <c r="ATO67"/>
  <c r="ATO66"/>
  <c r="ATO65"/>
  <c r="ATO64"/>
  <c r="ATO63"/>
  <c r="ATO62"/>
  <c r="ATO61"/>
  <c r="ATO60"/>
  <c r="ATO59"/>
  <c r="ATO58"/>
  <c r="ATO57"/>
  <c r="ATO56"/>
  <c r="ATO55"/>
  <c r="ATO54"/>
  <c r="ATO53"/>
  <c r="ATO52"/>
  <c r="ATO51"/>
  <c r="ATO50"/>
  <c r="ATO49"/>
  <c r="ATO48"/>
  <c r="ATO47"/>
  <c r="ATO46"/>
  <c r="ATO45"/>
  <c r="ATO44"/>
  <c r="ATO43"/>
  <c r="ATO42"/>
  <c r="ATO41"/>
  <c r="ATO40"/>
  <c r="ATO39"/>
  <c r="ATO38"/>
  <c r="ATO37"/>
  <c r="ATO36"/>
  <c r="ATO35"/>
  <c r="ATO34"/>
  <c r="ATO33"/>
  <c r="ATO32"/>
  <c r="ATO31"/>
  <c r="ATO30"/>
  <c r="ATO29"/>
  <c r="ATO28"/>
  <c r="ATO27"/>
  <c r="ATO26"/>
  <c r="ATO25"/>
  <c r="ATO24"/>
  <c r="ATO23"/>
  <c r="C70" i="9"/>
  <c r="ASS83" i="70"/>
  <c r="ASS82"/>
  <c r="ASS81"/>
  <c r="ASS80"/>
  <c r="ASS79"/>
  <c r="ASS78"/>
  <c r="ASS77"/>
  <c r="ASS76"/>
  <c r="ASS75"/>
  <c r="ASS74"/>
  <c r="ASS73"/>
  <c r="ASS72"/>
  <c r="ASS71"/>
  <c r="ASS70"/>
  <c r="ASS69"/>
  <c r="ASS68"/>
  <c r="ASS67"/>
  <c r="ASS66"/>
  <c r="ASS65"/>
  <c r="ASS64"/>
  <c r="ASS63"/>
  <c r="ASS62"/>
  <c r="ASS61"/>
  <c r="ASS60"/>
  <c r="ASS59"/>
  <c r="ASS58"/>
  <c r="ASS57"/>
  <c r="ASS56"/>
  <c r="ASS55"/>
  <c r="ASS54"/>
  <c r="ASS53"/>
  <c r="ASS52"/>
  <c r="ASS51"/>
  <c r="ASS50"/>
  <c r="ASS49"/>
  <c r="ASS48"/>
  <c r="ASS47"/>
  <c r="ASS46"/>
  <c r="ASS45"/>
  <c r="ASS44"/>
  <c r="ASS43"/>
  <c r="ASS42"/>
  <c r="ASS41"/>
  <c r="ASS40"/>
  <c r="ASS39"/>
  <c r="ASS38"/>
  <c r="ASS37"/>
  <c r="ASS36"/>
  <c r="ASS35"/>
  <c r="ASS34"/>
  <c r="ASS33"/>
  <c r="ASS32"/>
  <c r="ASS31"/>
  <c r="ASS30"/>
  <c r="ASS29"/>
  <c r="ASS28"/>
  <c r="ASS27"/>
  <c r="ASS26"/>
  <c r="ASS25"/>
  <c r="ASS24"/>
  <c r="ASS23"/>
  <c r="K64" i="9"/>
  <c r="ARW83" i="70"/>
  <c r="ARW82"/>
  <c r="ARW81"/>
  <c r="ARW80"/>
  <c r="ARW79"/>
  <c r="ARW78"/>
  <c r="ARW77"/>
  <c r="ARW76"/>
  <c r="ARW75"/>
  <c r="ARW74"/>
  <c r="ARW73"/>
  <c r="ARW72"/>
  <c r="ARW71"/>
  <c r="ARW70"/>
  <c r="ARW69"/>
  <c r="ARW68"/>
  <c r="ARW67"/>
  <c r="ARW66"/>
  <c r="ARW65"/>
  <c r="ARW64"/>
  <c r="ARW63"/>
  <c r="ARW62"/>
  <c r="ARW61"/>
  <c r="ARW60"/>
  <c r="ARW59"/>
  <c r="ARW58"/>
  <c r="ARW57"/>
  <c r="ARW56"/>
  <c r="ARW55"/>
  <c r="ARW54"/>
  <c r="ARW53"/>
  <c r="ARW52"/>
  <c r="ARW51"/>
  <c r="ARW50"/>
  <c r="ARW49"/>
  <c r="ARW48"/>
  <c r="ARW47"/>
  <c r="ARW46"/>
  <c r="ARW45"/>
  <c r="ARW44"/>
  <c r="ARW43"/>
  <c r="ARW42"/>
  <c r="ARW41"/>
  <c r="ARW40"/>
  <c r="ARW39"/>
  <c r="ARW38"/>
  <c r="ARW37"/>
  <c r="ARW36"/>
  <c r="ARW35"/>
  <c r="ARW34"/>
  <c r="ARW33"/>
  <c r="ARW32"/>
  <c r="ARW31"/>
  <c r="ARW30"/>
  <c r="ARW29"/>
  <c r="ARW28"/>
  <c r="ARW27"/>
  <c r="ARW26"/>
  <c r="ARW25"/>
  <c r="ARW24"/>
  <c r="ARW23"/>
  <c r="I64" i="9"/>
  <c r="ARA83" i="70"/>
  <c r="ARA82"/>
  <c r="ARA81"/>
  <c r="ARA80"/>
  <c r="ARA79"/>
  <c r="ARA78"/>
  <c r="ARA77"/>
  <c r="ARA76"/>
  <c r="ARA75"/>
  <c r="ARA74"/>
  <c r="ARA73"/>
  <c r="ARA72"/>
  <c r="ARA71"/>
  <c r="ARA70"/>
  <c r="ARA69"/>
  <c r="ARA68"/>
  <c r="ARA67"/>
  <c r="ARA66"/>
  <c r="ARA65"/>
  <c r="ARA64"/>
  <c r="ARA63"/>
  <c r="ARA62"/>
  <c r="ARA61"/>
  <c r="ARA60"/>
  <c r="ARA59"/>
  <c r="ARA58"/>
  <c r="ARA57"/>
  <c r="ARA56"/>
  <c r="ARA55"/>
  <c r="ARA54"/>
  <c r="ARA53"/>
  <c r="ARA52"/>
  <c r="ARA51"/>
  <c r="ARA50"/>
  <c r="ARA49"/>
  <c r="ARA48"/>
  <c r="ARA47"/>
  <c r="ARA46"/>
  <c r="ARA45"/>
  <c r="ARA44"/>
  <c r="ARA43"/>
  <c r="ARA42"/>
  <c r="ARA41"/>
  <c r="ARA40"/>
  <c r="ARA39"/>
  <c r="ARA38"/>
  <c r="ARA37"/>
  <c r="ARA36"/>
  <c r="ARA35"/>
  <c r="ARA34"/>
  <c r="ARA33"/>
  <c r="ARA32"/>
  <c r="ARA31"/>
  <c r="ARA30"/>
  <c r="ARA29"/>
  <c r="ARA28"/>
  <c r="ARA27"/>
  <c r="ARA26"/>
  <c r="ARA25"/>
  <c r="ARA24"/>
  <c r="ARA23"/>
  <c r="G64" i="9"/>
  <c r="AQE83" i="70"/>
  <c r="AQE82"/>
  <c r="AQE81"/>
  <c r="AQE80"/>
  <c r="AQE79"/>
  <c r="AQE78"/>
  <c r="AQE77"/>
  <c r="AQE76"/>
  <c r="AQE75"/>
  <c r="AQE74"/>
  <c r="AQE73"/>
  <c r="AQE72"/>
  <c r="AQE71"/>
  <c r="AQE70"/>
  <c r="AQE69"/>
  <c r="AQE68"/>
  <c r="AQE67"/>
  <c r="AQE66"/>
  <c r="AQE65"/>
  <c r="AQE64"/>
  <c r="AQE63"/>
  <c r="AQE62"/>
  <c r="AQE61"/>
  <c r="AQE60"/>
  <c r="AQE59"/>
  <c r="AQE58"/>
  <c r="AQE57"/>
  <c r="AQE56"/>
  <c r="AQE55"/>
  <c r="AQE54"/>
  <c r="AQE53"/>
  <c r="AQE52"/>
  <c r="AQE51"/>
  <c r="AQE50"/>
  <c r="AQE49"/>
  <c r="AQE48"/>
  <c r="AQE47"/>
  <c r="AQE46"/>
  <c r="AQE45"/>
  <c r="AQE44"/>
  <c r="AQE43"/>
  <c r="AQE42"/>
  <c r="AQE41"/>
  <c r="AQE40"/>
  <c r="AQE39"/>
  <c r="AQE38"/>
  <c r="AQE37"/>
  <c r="AQE36"/>
  <c r="AQE35"/>
  <c r="AQE34"/>
  <c r="AQE33"/>
  <c r="AQE32"/>
  <c r="AQE31"/>
  <c r="AQE30"/>
  <c r="AQE29"/>
  <c r="AQE28"/>
  <c r="AQE27"/>
  <c r="AQE26"/>
  <c r="AQE25"/>
  <c r="AQE24"/>
  <c r="AQE23"/>
  <c r="E64" i="9"/>
  <c r="API83" i="70"/>
  <c r="API82"/>
  <c r="API81"/>
  <c r="API80"/>
  <c r="API79"/>
  <c r="API78"/>
  <c r="API77"/>
  <c r="API76"/>
  <c r="API75"/>
  <c r="API74"/>
  <c r="API73"/>
  <c r="API72"/>
  <c r="API71"/>
  <c r="API70"/>
  <c r="API69"/>
  <c r="API68"/>
  <c r="API67"/>
  <c r="API66"/>
  <c r="API65"/>
  <c r="API64"/>
  <c r="API63"/>
  <c r="API62"/>
  <c r="API61"/>
  <c r="API60"/>
  <c r="API59"/>
  <c r="API58"/>
  <c r="API57"/>
  <c r="API56"/>
  <c r="API55"/>
  <c r="API54"/>
  <c r="API53"/>
  <c r="API52"/>
  <c r="API51"/>
  <c r="API50"/>
  <c r="API49"/>
  <c r="API48"/>
  <c r="API47"/>
  <c r="API46"/>
  <c r="API45"/>
  <c r="API44"/>
  <c r="API43"/>
  <c r="API42"/>
  <c r="API41"/>
  <c r="API40"/>
  <c r="API39"/>
  <c r="API38"/>
  <c r="API37"/>
  <c r="API36"/>
  <c r="API35"/>
  <c r="API34"/>
  <c r="API33"/>
  <c r="API32"/>
  <c r="API31"/>
  <c r="API30"/>
  <c r="API29"/>
  <c r="API28"/>
  <c r="API27"/>
  <c r="API26"/>
  <c r="API25"/>
  <c r="API24"/>
  <c r="API23"/>
  <c r="C64" i="9"/>
  <c r="AOM83" i="70"/>
  <c r="AOM82"/>
  <c r="AOM81"/>
  <c r="AOM80"/>
  <c r="AOM79"/>
  <c r="AOM78"/>
  <c r="AOM77"/>
  <c r="AOM76"/>
  <c r="AOM75"/>
  <c r="AOM74"/>
  <c r="AOM73"/>
  <c r="AOM72"/>
  <c r="AOM71"/>
  <c r="AOM70"/>
  <c r="AOM69"/>
  <c r="AOM68"/>
  <c r="AOM67"/>
  <c r="AOM66"/>
  <c r="AOM65"/>
  <c r="AOM64"/>
  <c r="AOM63"/>
  <c r="AOM62"/>
  <c r="AOM61"/>
  <c r="AOM60"/>
  <c r="AOM59"/>
  <c r="AOM58"/>
  <c r="AOM57"/>
  <c r="AOM56"/>
  <c r="AOM55"/>
  <c r="AOM54"/>
  <c r="AOM53"/>
  <c r="AOM52"/>
  <c r="AOM51"/>
  <c r="AOM50"/>
  <c r="AOM49"/>
  <c r="AOM48"/>
  <c r="AOM47"/>
  <c r="AOM46"/>
  <c r="AOM45"/>
  <c r="AOM44"/>
  <c r="AOM43"/>
  <c r="AOM42"/>
  <c r="AOM41"/>
  <c r="AOM40"/>
  <c r="AOM39"/>
  <c r="AOM38"/>
  <c r="AOM37"/>
  <c r="AOM36"/>
  <c r="AOM35"/>
  <c r="AOM34"/>
  <c r="AOM33"/>
  <c r="AOM32"/>
  <c r="AOM31"/>
  <c r="AOM30"/>
  <c r="AOM29"/>
  <c r="AOM28"/>
  <c r="AOM27"/>
  <c r="AOM26"/>
  <c r="AOM25"/>
  <c r="AOM24"/>
  <c r="AOM23"/>
  <c r="K58" i="9"/>
  <c r="ANQ83" i="70"/>
  <c r="ANQ82"/>
  <c r="ANQ81"/>
  <c r="ANQ80"/>
  <c r="ANQ79"/>
  <c r="ANQ78"/>
  <c r="ANQ77"/>
  <c r="ANQ76"/>
  <c r="ANQ75"/>
  <c r="ANQ74"/>
  <c r="ANQ73"/>
  <c r="ANQ72"/>
  <c r="ANQ71"/>
  <c r="ANQ70"/>
  <c r="ANQ69"/>
  <c r="ANQ68"/>
  <c r="ANQ67"/>
  <c r="ANQ66"/>
  <c r="ANQ65"/>
  <c r="ANQ64"/>
  <c r="ANQ63"/>
  <c r="ANQ62"/>
  <c r="ANQ61"/>
  <c r="ANQ60"/>
  <c r="ANQ59"/>
  <c r="ANQ58"/>
  <c r="ANQ57"/>
  <c r="ANQ56"/>
  <c r="ANQ55"/>
  <c r="ANQ54"/>
  <c r="ANQ53"/>
  <c r="ANQ52"/>
  <c r="ANQ51"/>
  <c r="ANQ50"/>
  <c r="ANQ49"/>
  <c r="ANQ48"/>
  <c r="ANQ47"/>
  <c r="ANQ46"/>
  <c r="ANQ45"/>
  <c r="ANQ44"/>
  <c r="ANQ43"/>
  <c r="ANQ42"/>
  <c r="ANQ41"/>
  <c r="ANQ40"/>
  <c r="ANQ39"/>
  <c r="ANQ38"/>
  <c r="ANQ37"/>
  <c r="ANQ36"/>
  <c r="ANQ35"/>
  <c r="ANQ34"/>
  <c r="ANQ33"/>
  <c r="ANQ32"/>
  <c r="ANQ31"/>
  <c r="ANQ30"/>
  <c r="ANQ29"/>
  <c r="ANQ28"/>
  <c r="ANQ27"/>
  <c r="ANQ26"/>
  <c r="ANQ25"/>
  <c r="ANQ24"/>
  <c r="ANQ23"/>
  <c r="I58" i="9"/>
  <c r="AMU83" i="70"/>
  <c r="AMU82"/>
  <c r="AMU81"/>
  <c r="AMU80"/>
  <c r="AMU79"/>
  <c r="AMU78"/>
  <c r="AMU77"/>
  <c r="AMU76"/>
  <c r="AMU75"/>
  <c r="AMU74"/>
  <c r="AMU73"/>
  <c r="AMU72"/>
  <c r="AMU71"/>
  <c r="AMU70"/>
  <c r="AMU69"/>
  <c r="AMU68"/>
  <c r="AMU67"/>
  <c r="AMU66"/>
  <c r="AMU65"/>
  <c r="AMU64"/>
  <c r="AMU63"/>
  <c r="AMU62"/>
  <c r="AMU61"/>
  <c r="AMU60"/>
  <c r="AMU59"/>
  <c r="AMU58"/>
  <c r="AMU57"/>
  <c r="AMU56"/>
  <c r="AMU55"/>
  <c r="AMU54"/>
  <c r="AMU53"/>
  <c r="AMU52"/>
  <c r="AMU51"/>
  <c r="AMU50"/>
  <c r="AMU49"/>
  <c r="AMU48"/>
  <c r="AMU47"/>
  <c r="AMU46"/>
  <c r="AMU45"/>
  <c r="AMU44"/>
  <c r="AMU43"/>
  <c r="AMU42"/>
  <c r="AMU41"/>
  <c r="AMU40"/>
  <c r="AMU39"/>
  <c r="AMU38"/>
  <c r="AMU37"/>
  <c r="AMU36"/>
  <c r="AMU35"/>
  <c r="AMU34"/>
  <c r="AMU33"/>
  <c r="AMU32"/>
  <c r="AMU31"/>
  <c r="AMU30"/>
  <c r="AMU29"/>
  <c r="AMU28"/>
  <c r="AMU27"/>
  <c r="AMU26"/>
  <c r="AMU25"/>
  <c r="AMU24"/>
  <c r="AMU23"/>
  <c r="G58" i="9"/>
  <c r="ALY83" i="70"/>
  <c r="ALY82"/>
  <c r="ALY81"/>
  <c r="ALY80"/>
  <c r="ALY79"/>
  <c r="ALY78"/>
  <c r="ALY77"/>
  <c r="ALY76"/>
  <c r="ALY75"/>
  <c r="ALY74"/>
  <c r="ALY73"/>
  <c r="ALY72"/>
  <c r="ALY71"/>
  <c r="ALY70"/>
  <c r="ALY69"/>
  <c r="ALY68"/>
  <c r="ALY67"/>
  <c r="ALY66"/>
  <c r="ALY65"/>
  <c r="ALY64"/>
  <c r="ALY63"/>
  <c r="ALY62"/>
  <c r="ALY61"/>
  <c r="ALY60"/>
  <c r="ALY59"/>
  <c r="ALY58"/>
  <c r="ALY57"/>
  <c r="ALY56"/>
  <c r="ALY55"/>
  <c r="ALY54"/>
  <c r="ALY53"/>
  <c r="ALY52"/>
  <c r="ALY51"/>
  <c r="ALY50"/>
  <c r="ALY49"/>
  <c r="ALY48"/>
  <c r="ALY47"/>
  <c r="ALY46"/>
  <c r="ALY45"/>
  <c r="ALY44"/>
  <c r="ALY43"/>
  <c r="ALY42"/>
  <c r="ALY41"/>
  <c r="ALY40"/>
  <c r="ALY39"/>
  <c r="ALY38"/>
  <c r="ALY37"/>
  <c r="ALY36"/>
  <c r="ALY35"/>
  <c r="ALY34"/>
  <c r="ALY33"/>
  <c r="ALY32"/>
  <c r="ALY31"/>
  <c r="ALY30"/>
  <c r="ALY29"/>
  <c r="ALY28"/>
  <c r="ALY27"/>
  <c r="ALY26"/>
  <c r="ALY25"/>
  <c r="ALY24"/>
  <c r="ALY23"/>
  <c r="E58" i="9"/>
  <c r="ALC83" i="70"/>
  <c r="ALC82"/>
  <c r="ALC81"/>
  <c r="ALC80"/>
  <c r="ALC79"/>
  <c r="ALC78"/>
  <c r="ALC77"/>
  <c r="ALC76"/>
  <c r="ALC75"/>
  <c r="ALC74"/>
  <c r="ALC73"/>
  <c r="ALC72"/>
  <c r="ALC71"/>
  <c r="ALC70"/>
  <c r="ALC69"/>
  <c r="ALC68"/>
  <c r="ALC67"/>
  <c r="ALC66"/>
  <c r="ALC65"/>
  <c r="ALC64"/>
  <c r="ALC63"/>
  <c r="ALC62"/>
  <c r="ALC61"/>
  <c r="ALC60"/>
  <c r="ALC59"/>
  <c r="ALC58"/>
  <c r="ALC57"/>
  <c r="ALC56"/>
  <c r="ALC55"/>
  <c r="ALC54"/>
  <c r="ALC53"/>
  <c r="ALC52"/>
  <c r="ALC51"/>
  <c r="ALC50"/>
  <c r="ALC49"/>
  <c r="ALC48"/>
  <c r="ALC47"/>
  <c r="ALC46"/>
  <c r="ALC45"/>
  <c r="ALC44"/>
  <c r="ALC43"/>
  <c r="ALC42"/>
  <c r="ALC41"/>
  <c r="ALC40"/>
  <c r="ALC39"/>
  <c r="ALC38"/>
  <c r="ALC37"/>
  <c r="ALC36"/>
  <c r="ALC35"/>
  <c r="ALC34"/>
  <c r="ALC33"/>
  <c r="ALC32"/>
  <c r="ALC31"/>
  <c r="ALC30"/>
  <c r="ALC29"/>
  <c r="ALC28"/>
  <c r="ALC27"/>
  <c r="ALC26"/>
  <c r="ALC25"/>
  <c r="ALC24"/>
  <c r="ALC23"/>
  <c r="C58" i="9"/>
  <c r="AKG83" i="70"/>
  <c r="AKG82"/>
  <c r="AKG81"/>
  <c r="AKG80"/>
  <c r="AKG79"/>
  <c r="AKG78"/>
  <c r="AKG77"/>
  <c r="AKG76"/>
  <c r="AKG75"/>
  <c r="AKG74"/>
  <c r="AKG73"/>
  <c r="AKG72"/>
  <c r="AKG71"/>
  <c r="AKG70"/>
  <c r="AKG69"/>
  <c r="AKG68"/>
  <c r="AKG67"/>
  <c r="AKG66"/>
  <c r="AKG65"/>
  <c r="AKG64"/>
  <c r="AKG63"/>
  <c r="AKG62"/>
  <c r="AKG61"/>
  <c r="AKG60"/>
  <c r="AKG59"/>
  <c r="AKG58"/>
  <c r="AKG57"/>
  <c r="AKG56"/>
  <c r="AKG55"/>
  <c r="AKG54"/>
  <c r="AKG53"/>
  <c r="AKG52"/>
  <c r="AKG51"/>
  <c r="AKG50"/>
  <c r="AKG49"/>
  <c r="AKG48"/>
  <c r="AKG47"/>
  <c r="AKG46"/>
  <c r="AKG45"/>
  <c r="AKG44"/>
  <c r="AKG43"/>
  <c r="AKG42"/>
  <c r="AKG41"/>
  <c r="AKG40"/>
  <c r="AKG39"/>
  <c r="AKG38"/>
  <c r="AKG37"/>
  <c r="AKG36"/>
  <c r="AKG35"/>
  <c r="AKG34"/>
  <c r="AKG33"/>
  <c r="AKG32"/>
  <c r="AKG31"/>
  <c r="AKG30"/>
  <c r="AKG29"/>
  <c r="AKG28"/>
  <c r="AKG27"/>
  <c r="AKG26"/>
  <c r="AKG25"/>
  <c r="AKG24"/>
  <c r="AKG23"/>
  <c r="K52" i="9"/>
  <c r="AJK83" i="70"/>
  <c r="AJK82"/>
  <c r="AJK81"/>
  <c r="AJK80"/>
  <c r="AJK79"/>
  <c r="AJK78"/>
  <c r="AJK77"/>
  <c r="AJK76"/>
  <c r="AJK75"/>
  <c r="AJK74"/>
  <c r="AJK73"/>
  <c r="AJK72"/>
  <c r="AJK71"/>
  <c r="AJK70"/>
  <c r="AJK69"/>
  <c r="AJK68"/>
  <c r="AJK67"/>
  <c r="AJK66"/>
  <c r="AJK65"/>
  <c r="AJK64"/>
  <c r="AJK63"/>
  <c r="AJK62"/>
  <c r="AJK61"/>
  <c r="AJK60"/>
  <c r="AJK59"/>
  <c r="AJK58"/>
  <c r="AJK57"/>
  <c r="AJK56"/>
  <c r="AJK55"/>
  <c r="AJK54"/>
  <c r="AJK53"/>
  <c r="AJK52"/>
  <c r="AJK51"/>
  <c r="AJK50"/>
  <c r="AJK49"/>
  <c r="AJK48"/>
  <c r="AJK47"/>
  <c r="AJK46"/>
  <c r="AJK45"/>
  <c r="AJK44"/>
  <c r="AJK43"/>
  <c r="AJK42"/>
  <c r="AJK41"/>
  <c r="AJK40"/>
  <c r="AJK39"/>
  <c r="AJK38"/>
  <c r="AJK37"/>
  <c r="AJK36"/>
  <c r="AJK35"/>
  <c r="AJK34"/>
  <c r="AJK33"/>
  <c r="AJK32"/>
  <c r="AJK31"/>
  <c r="AJK30"/>
  <c r="AJK29"/>
  <c r="AJK28"/>
  <c r="AJK27"/>
  <c r="AJK26"/>
  <c r="AJK25"/>
  <c r="AJK24"/>
  <c r="AJK23"/>
  <c r="I52" i="9"/>
  <c r="AIO83" i="70"/>
  <c r="AIO82"/>
  <c r="AIO81"/>
  <c r="AIO80"/>
  <c r="AIO79"/>
  <c r="AIO78"/>
  <c r="AIO77"/>
  <c r="AIO76"/>
  <c r="AIO75"/>
  <c r="AIO74"/>
  <c r="AIO73"/>
  <c r="AIO72"/>
  <c r="AIO71"/>
  <c r="AIO70"/>
  <c r="AIO69"/>
  <c r="AIO68"/>
  <c r="AIO67"/>
  <c r="AIO66"/>
  <c r="AIO65"/>
  <c r="AIO64"/>
  <c r="AIO63"/>
  <c r="AIO62"/>
  <c r="AIO61"/>
  <c r="AIO60"/>
  <c r="AIO59"/>
  <c r="AIO58"/>
  <c r="AIO57"/>
  <c r="AIO56"/>
  <c r="AIO55"/>
  <c r="AIO54"/>
  <c r="AIO53"/>
  <c r="AIO52"/>
  <c r="AIO51"/>
  <c r="AIO50"/>
  <c r="AIO49"/>
  <c r="AIO48"/>
  <c r="AIO47"/>
  <c r="AIO46"/>
  <c r="AIO45"/>
  <c r="AIO44"/>
  <c r="AIO43"/>
  <c r="AIO42"/>
  <c r="AIO41"/>
  <c r="AIO40"/>
  <c r="AIO39"/>
  <c r="AIO38"/>
  <c r="AIO37"/>
  <c r="AIO36"/>
  <c r="AIO35"/>
  <c r="AIO34"/>
  <c r="AIO33"/>
  <c r="AIO32"/>
  <c r="AIO31"/>
  <c r="AIO30"/>
  <c r="AIO29"/>
  <c r="AIO28"/>
  <c r="AIO27"/>
  <c r="AIO26"/>
  <c r="AIO25"/>
  <c r="AIO24"/>
  <c r="AIO23"/>
  <c r="G52" i="9"/>
  <c r="AHS83" i="70"/>
  <c r="AHS82"/>
  <c r="AHS81"/>
  <c r="AHS80"/>
  <c r="AHS79"/>
  <c r="AHS78"/>
  <c r="AHS77"/>
  <c r="AHS76"/>
  <c r="AHS75"/>
  <c r="AHS74"/>
  <c r="AHS73"/>
  <c r="AHS72"/>
  <c r="AHS71"/>
  <c r="AHS70"/>
  <c r="AHS69"/>
  <c r="AHS68"/>
  <c r="AHS67"/>
  <c r="AHS66"/>
  <c r="AHS65"/>
  <c r="AHS64"/>
  <c r="AHS63"/>
  <c r="AHS62"/>
  <c r="AHS61"/>
  <c r="AHS60"/>
  <c r="AHS59"/>
  <c r="AHS58"/>
  <c r="AHS57"/>
  <c r="AHS56"/>
  <c r="AHS55"/>
  <c r="AHS54"/>
  <c r="AHS53"/>
  <c r="AHS52"/>
  <c r="AHS51"/>
  <c r="AHS50"/>
  <c r="AHS49"/>
  <c r="AHS48"/>
  <c r="AHS47"/>
  <c r="AHS46"/>
  <c r="AHS45"/>
  <c r="AHS44"/>
  <c r="AHS43"/>
  <c r="AHS42"/>
  <c r="AHS41"/>
  <c r="AHS40"/>
  <c r="AHS39"/>
  <c r="AHS38"/>
  <c r="AHS37"/>
  <c r="AHS36"/>
  <c r="AHS35"/>
  <c r="AHS34"/>
  <c r="AHS33"/>
  <c r="AHS32"/>
  <c r="AHS31"/>
  <c r="AHS30"/>
  <c r="AHS29"/>
  <c r="AHS28"/>
  <c r="AHS27"/>
  <c r="AHS26"/>
  <c r="AHS25"/>
  <c r="AHS24"/>
  <c r="AHS23"/>
  <c r="E52" i="9"/>
  <c r="AGW83" i="70"/>
  <c r="AGW82"/>
  <c r="AGW81"/>
  <c r="AGW80"/>
  <c r="AGW79"/>
  <c r="AGW78"/>
  <c r="AGW77"/>
  <c r="AGW76"/>
  <c r="AGW75"/>
  <c r="AGW74"/>
  <c r="AGW73"/>
  <c r="AGW72"/>
  <c r="AGW71"/>
  <c r="AGW70"/>
  <c r="AGW69"/>
  <c r="AGW68"/>
  <c r="AGW67"/>
  <c r="AGW66"/>
  <c r="AGW65"/>
  <c r="AGW64"/>
  <c r="AGW63"/>
  <c r="AGW62"/>
  <c r="AGW61"/>
  <c r="AGW60"/>
  <c r="AGW59"/>
  <c r="AGW58"/>
  <c r="AGW57"/>
  <c r="AGW56"/>
  <c r="AGW55"/>
  <c r="AGW54"/>
  <c r="AGW53"/>
  <c r="AGW52"/>
  <c r="AGW51"/>
  <c r="AGW50"/>
  <c r="AGW49"/>
  <c r="AGW48"/>
  <c r="AGW47"/>
  <c r="AGW46"/>
  <c r="AGW45"/>
  <c r="AGW44"/>
  <c r="AGW43"/>
  <c r="AGW42"/>
  <c r="AGW41"/>
  <c r="AGW40"/>
  <c r="AGW39"/>
  <c r="AGW38"/>
  <c r="AGW37"/>
  <c r="AGW36"/>
  <c r="AGW35"/>
  <c r="AGW34"/>
  <c r="AGW33"/>
  <c r="AGW32"/>
  <c r="AGW31"/>
  <c r="AGW30"/>
  <c r="AGW29"/>
  <c r="AGW28"/>
  <c r="AGW27"/>
  <c r="AGW26"/>
  <c r="AGW25"/>
  <c r="AGW24"/>
  <c r="AGW23"/>
  <c r="C52" i="9"/>
  <c r="AGA83" i="70"/>
  <c r="AGA82"/>
  <c r="AGA81"/>
  <c r="AGA80"/>
  <c r="AGA79"/>
  <c r="AGA78"/>
  <c r="AGA77"/>
  <c r="AGA76"/>
  <c r="AGA75"/>
  <c r="AGA74"/>
  <c r="AGA73"/>
  <c r="AGA72"/>
  <c r="AGA71"/>
  <c r="AGA70"/>
  <c r="AGA69"/>
  <c r="AGA68"/>
  <c r="AGA67"/>
  <c r="AGA66"/>
  <c r="AGA65"/>
  <c r="AGA64"/>
  <c r="AGA63"/>
  <c r="AGA62"/>
  <c r="AGA61"/>
  <c r="AGA60"/>
  <c r="AGA59"/>
  <c r="AGA58"/>
  <c r="AGA57"/>
  <c r="AGA56"/>
  <c r="AGA55"/>
  <c r="AGA54"/>
  <c r="AGA53"/>
  <c r="AGA52"/>
  <c r="AGA51"/>
  <c r="AGA50"/>
  <c r="AGA49"/>
  <c r="AGA48"/>
  <c r="AGA47"/>
  <c r="AGA46"/>
  <c r="AGA45"/>
  <c r="AGA44"/>
  <c r="AGA43"/>
  <c r="AGA42"/>
  <c r="AGA41"/>
  <c r="AGA40"/>
  <c r="AGA39"/>
  <c r="AGA38"/>
  <c r="AGA37"/>
  <c r="AGA36"/>
  <c r="AGA35"/>
  <c r="AGA34"/>
  <c r="AGA33"/>
  <c r="AGA32"/>
  <c r="AGA31"/>
  <c r="AGA30"/>
  <c r="AGA29"/>
  <c r="AGA28"/>
  <c r="AGA27"/>
  <c r="AGA26"/>
  <c r="AGA25"/>
  <c r="AGA24"/>
  <c r="AGA23"/>
  <c r="K46" i="9"/>
  <c r="AFE83" i="70"/>
  <c r="AFE82"/>
  <c r="AFE81"/>
  <c r="AFE80"/>
  <c r="AFE79"/>
  <c r="AFE78"/>
  <c r="AFE77"/>
  <c r="AFE76"/>
  <c r="AFE75"/>
  <c r="AFE74"/>
  <c r="AFE73"/>
  <c r="AFE72"/>
  <c r="AFE71"/>
  <c r="AFE70"/>
  <c r="AFE69"/>
  <c r="AFE68"/>
  <c r="AFE67"/>
  <c r="AFE66"/>
  <c r="AFE65"/>
  <c r="AFE64"/>
  <c r="AFE63"/>
  <c r="AFE62"/>
  <c r="AFE61"/>
  <c r="AFE60"/>
  <c r="AFE59"/>
  <c r="AFE58"/>
  <c r="AFE57"/>
  <c r="AFE56"/>
  <c r="AFE55"/>
  <c r="AFE54"/>
  <c r="AFE53"/>
  <c r="AFE52"/>
  <c r="AFE51"/>
  <c r="AFE50"/>
  <c r="AFE49"/>
  <c r="AFE48"/>
  <c r="AFE47"/>
  <c r="AFE46"/>
  <c r="AFE45"/>
  <c r="AFE44"/>
  <c r="AFE43"/>
  <c r="AFE42"/>
  <c r="AFE41"/>
  <c r="AFE40"/>
  <c r="AFE39"/>
  <c r="AFE38"/>
  <c r="AFE37"/>
  <c r="AFE36"/>
  <c r="AFE35"/>
  <c r="AFE34"/>
  <c r="AFE33"/>
  <c r="AFE32"/>
  <c r="AFE31"/>
  <c r="AFE30"/>
  <c r="AFE29"/>
  <c r="AFE28"/>
  <c r="AFE27"/>
  <c r="AFE26"/>
  <c r="AFE25"/>
  <c r="AFE24"/>
  <c r="AFE23"/>
  <c r="I46" i="9"/>
  <c r="AEI83" i="70"/>
  <c r="AEI82"/>
  <c r="AEI81"/>
  <c r="AEI80"/>
  <c r="AEI79"/>
  <c r="AEI78"/>
  <c r="AEI77"/>
  <c r="AEI76"/>
  <c r="AEI75"/>
  <c r="AEI74"/>
  <c r="AEI73"/>
  <c r="AEI72"/>
  <c r="AEI71"/>
  <c r="AEI70"/>
  <c r="AEI69"/>
  <c r="AEI68"/>
  <c r="AEI67"/>
  <c r="AEI66"/>
  <c r="AEI65"/>
  <c r="AEI64"/>
  <c r="AEI63"/>
  <c r="AEI62"/>
  <c r="AEI61"/>
  <c r="AEI60"/>
  <c r="AEI59"/>
  <c r="AEI58"/>
  <c r="AEI57"/>
  <c r="AEI56"/>
  <c r="AEI55"/>
  <c r="AEI54"/>
  <c r="AEI53"/>
  <c r="AEI52"/>
  <c r="AEI51"/>
  <c r="AEI50"/>
  <c r="AEI49"/>
  <c r="AEI48"/>
  <c r="AEI47"/>
  <c r="AEI46"/>
  <c r="AEI45"/>
  <c r="AEI44"/>
  <c r="AEI43"/>
  <c r="AEI42"/>
  <c r="AEI41"/>
  <c r="AEI40"/>
  <c r="AEI39"/>
  <c r="AEI38"/>
  <c r="AEI37"/>
  <c r="AEI36"/>
  <c r="AEI35"/>
  <c r="AEI34"/>
  <c r="AEI33"/>
  <c r="AEI32"/>
  <c r="AEI31"/>
  <c r="AEI30"/>
  <c r="AEI29"/>
  <c r="AEI28"/>
  <c r="AEI27"/>
  <c r="AEI26"/>
  <c r="AEI25"/>
  <c r="AEI24"/>
  <c r="AEI23"/>
  <c r="G46" i="9"/>
  <c r="ADM83" i="70"/>
  <c r="ADM82"/>
  <c r="ADM81"/>
  <c r="ADM80"/>
  <c r="ADM79"/>
  <c r="ADM78"/>
  <c r="ADM77"/>
  <c r="ADM76"/>
  <c r="ADM75"/>
  <c r="ADM74"/>
  <c r="ADM73"/>
  <c r="ADM72"/>
  <c r="ADM71"/>
  <c r="ADM70"/>
  <c r="ADM69"/>
  <c r="ADM68"/>
  <c r="ADM67"/>
  <c r="ADM66"/>
  <c r="ADM65"/>
  <c r="ADM64"/>
  <c r="ADM63"/>
  <c r="ADM62"/>
  <c r="ADM61"/>
  <c r="ADM60"/>
  <c r="ADM59"/>
  <c r="ADM58"/>
  <c r="ADM57"/>
  <c r="ADM56"/>
  <c r="ADM55"/>
  <c r="ADM54"/>
  <c r="ADM53"/>
  <c r="ADM52"/>
  <c r="ADM51"/>
  <c r="ADM50"/>
  <c r="ADM49"/>
  <c r="ADM48"/>
  <c r="ADM47"/>
  <c r="ADM46"/>
  <c r="ADM45"/>
  <c r="ADM44"/>
  <c r="ADM43"/>
  <c r="ADM42"/>
  <c r="ADM41"/>
  <c r="ADM40"/>
  <c r="ADM39"/>
  <c r="ADM38"/>
  <c r="ADM37"/>
  <c r="ADM36"/>
  <c r="ADM35"/>
  <c r="ADM34"/>
  <c r="ADM33"/>
  <c r="ADM32"/>
  <c r="ADM31"/>
  <c r="ADM30"/>
  <c r="ADM29"/>
  <c r="ADM28"/>
  <c r="ADM27"/>
  <c r="ADM26"/>
  <c r="ADM25"/>
  <c r="ADM24"/>
  <c r="ADM23"/>
  <c r="E46" i="9"/>
  <c r="ACQ83" i="70"/>
  <c r="ACQ82"/>
  <c r="ACQ81"/>
  <c r="ACQ80"/>
  <c r="ACQ79"/>
  <c r="ACQ78"/>
  <c r="ACQ77"/>
  <c r="ACQ76"/>
  <c r="ACQ75"/>
  <c r="ACQ74"/>
  <c r="ACQ73"/>
  <c r="ACQ72"/>
  <c r="ACQ71"/>
  <c r="ACQ70"/>
  <c r="ACQ69"/>
  <c r="ACQ68"/>
  <c r="ACQ67"/>
  <c r="ACQ66"/>
  <c r="ACQ65"/>
  <c r="ACQ64"/>
  <c r="ACQ63"/>
  <c r="ACQ62"/>
  <c r="ACQ61"/>
  <c r="ACQ60"/>
  <c r="ACQ59"/>
  <c r="ACQ58"/>
  <c r="ACQ57"/>
  <c r="ACQ56"/>
  <c r="ACQ55"/>
  <c r="ACQ54"/>
  <c r="ACQ53"/>
  <c r="ACQ52"/>
  <c r="ACQ51"/>
  <c r="ACQ50"/>
  <c r="ACQ49"/>
  <c r="ACQ48"/>
  <c r="ACQ47"/>
  <c r="ACQ46"/>
  <c r="ACQ45"/>
  <c r="ACQ44"/>
  <c r="ACQ43"/>
  <c r="ACQ42"/>
  <c r="ACQ41"/>
  <c r="ACQ40"/>
  <c r="ACQ39"/>
  <c r="ACQ38"/>
  <c r="ACQ37"/>
  <c r="ACQ36"/>
  <c r="ACQ35"/>
  <c r="ACQ34"/>
  <c r="ACQ33"/>
  <c r="ACQ32"/>
  <c r="ACQ31"/>
  <c r="ACQ30"/>
  <c r="ACQ29"/>
  <c r="ACQ28"/>
  <c r="ACQ27"/>
  <c r="ACQ26"/>
  <c r="ACQ25"/>
  <c r="ACQ24"/>
  <c r="ACQ23"/>
  <c r="C46" i="9"/>
  <c r="ABU83" i="70"/>
  <c r="ABU82"/>
  <c r="ABU81"/>
  <c r="ABU80"/>
  <c r="ABU79"/>
  <c r="ABU78"/>
  <c r="ABU77"/>
  <c r="ABU76"/>
  <c r="ABU75"/>
  <c r="ABU74"/>
  <c r="ABU73"/>
  <c r="ABU72"/>
  <c r="ABU71"/>
  <c r="ABU70"/>
  <c r="ABU69"/>
  <c r="ABU68"/>
  <c r="ABU67"/>
  <c r="ABU66"/>
  <c r="ABU65"/>
  <c r="ABU64"/>
  <c r="ABU63"/>
  <c r="ABU62"/>
  <c r="ABU61"/>
  <c r="ABU60"/>
  <c r="ABU59"/>
  <c r="ABU58"/>
  <c r="ABU57"/>
  <c r="ABU56"/>
  <c r="ABU55"/>
  <c r="ABU54"/>
  <c r="ABU53"/>
  <c r="ABU52"/>
  <c r="ABU51"/>
  <c r="ABU50"/>
  <c r="ABU49"/>
  <c r="ABU48"/>
  <c r="ABU47"/>
  <c r="ABU46"/>
  <c r="ABU45"/>
  <c r="ABU44"/>
  <c r="ABU43"/>
  <c r="ABU42"/>
  <c r="ABU41"/>
  <c r="ABU40"/>
  <c r="ABU39"/>
  <c r="ABU38"/>
  <c r="ABU37"/>
  <c r="ABU36"/>
  <c r="ABU35"/>
  <c r="ABU34"/>
  <c r="ABU33"/>
  <c r="ABU32"/>
  <c r="ABU31"/>
  <c r="ABU30"/>
  <c r="ABU29"/>
  <c r="ABU28"/>
  <c r="ABU27"/>
  <c r="ABU26"/>
  <c r="ABU25"/>
  <c r="ABU24"/>
  <c r="ABU23"/>
  <c r="K40" i="9"/>
  <c r="AAY83" i="70"/>
  <c r="AAY82"/>
  <c r="AAY81"/>
  <c r="AAY80"/>
  <c r="AAY79"/>
  <c r="AAY78"/>
  <c r="AAY77"/>
  <c r="AAY76"/>
  <c r="AAY75"/>
  <c r="AAY74"/>
  <c r="AAY73"/>
  <c r="AAY72"/>
  <c r="AAY71"/>
  <c r="AAY70"/>
  <c r="AAY69"/>
  <c r="AAY68"/>
  <c r="AAY67"/>
  <c r="AAY66"/>
  <c r="AAY65"/>
  <c r="AAY64"/>
  <c r="AAY63"/>
  <c r="AAY62"/>
  <c r="AAY61"/>
  <c r="AAY60"/>
  <c r="AAY59"/>
  <c r="AAY58"/>
  <c r="AAY57"/>
  <c r="AAY56"/>
  <c r="AAY55"/>
  <c r="AAY54"/>
  <c r="AAY53"/>
  <c r="AAY52"/>
  <c r="AAY51"/>
  <c r="AAY50"/>
  <c r="AAY49"/>
  <c r="AAY48"/>
  <c r="AAY47"/>
  <c r="AAY46"/>
  <c r="AAY45"/>
  <c r="AAY44"/>
  <c r="AAY43"/>
  <c r="AAY42"/>
  <c r="AAY41"/>
  <c r="AAY40"/>
  <c r="AAY39"/>
  <c r="AAY38"/>
  <c r="AAY37"/>
  <c r="AAY36"/>
  <c r="AAY35"/>
  <c r="AAY34"/>
  <c r="AAY33"/>
  <c r="AAY32"/>
  <c r="AAY31"/>
  <c r="AAY30"/>
  <c r="AAY29"/>
  <c r="AAY28"/>
  <c r="AAY27"/>
  <c r="AAY26"/>
  <c r="AAY25"/>
  <c r="AAY24"/>
  <c r="AAY23"/>
  <c r="I40" i="9"/>
  <c r="AAC83" i="70"/>
  <c r="AAC82"/>
  <c r="AAC81"/>
  <c r="AAC80"/>
  <c r="AAC79"/>
  <c r="AAC78"/>
  <c r="AAC77"/>
  <c r="AAC76"/>
  <c r="AAC75"/>
  <c r="AAC74"/>
  <c r="AAC73"/>
  <c r="AAC72"/>
  <c r="AAC71"/>
  <c r="AAC70"/>
  <c r="AAC69"/>
  <c r="AAC68"/>
  <c r="AAC67"/>
  <c r="AAC66"/>
  <c r="AAC65"/>
  <c r="AAC64"/>
  <c r="AAC63"/>
  <c r="AAC62"/>
  <c r="AAC61"/>
  <c r="AAC60"/>
  <c r="AAC59"/>
  <c r="AAC58"/>
  <c r="AAC57"/>
  <c r="AAC56"/>
  <c r="AAC55"/>
  <c r="AAC54"/>
  <c r="AAC53"/>
  <c r="AAC52"/>
  <c r="AAC51"/>
  <c r="AAC50"/>
  <c r="AAC49"/>
  <c r="AAC48"/>
  <c r="AAC47"/>
  <c r="AAC46"/>
  <c r="AAC45"/>
  <c r="AAC44"/>
  <c r="AAC43"/>
  <c r="AAC42"/>
  <c r="AAC41"/>
  <c r="AAC40"/>
  <c r="AAC39"/>
  <c r="AAC38"/>
  <c r="AAC37"/>
  <c r="AAC36"/>
  <c r="AAC35"/>
  <c r="AAC34"/>
  <c r="AAC33"/>
  <c r="AAC32"/>
  <c r="AAC31"/>
  <c r="AAC30"/>
  <c r="AAC29"/>
  <c r="AAC28"/>
  <c r="AAC27"/>
  <c r="AAC26"/>
  <c r="AAC25"/>
  <c r="AAC24"/>
  <c r="AAC23"/>
  <c r="G40" i="9"/>
  <c r="ZG83" i="70"/>
  <c r="ZG82"/>
  <c r="ZG81"/>
  <c r="ZG80"/>
  <c r="ZG79"/>
  <c r="ZG78"/>
  <c r="ZG77"/>
  <c r="ZG76"/>
  <c r="ZG75"/>
  <c r="ZG74"/>
  <c r="ZG73"/>
  <c r="ZG72"/>
  <c r="ZG71"/>
  <c r="ZG70"/>
  <c r="ZG69"/>
  <c r="ZG68"/>
  <c r="ZG67"/>
  <c r="ZG66"/>
  <c r="ZG65"/>
  <c r="ZG64"/>
  <c r="ZG63"/>
  <c r="ZG62"/>
  <c r="ZG61"/>
  <c r="ZG60"/>
  <c r="ZG59"/>
  <c r="ZG58"/>
  <c r="ZG57"/>
  <c r="ZG56"/>
  <c r="ZG55"/>
  <c r="ZG54"/>
  <c r="ZG53"/>
  <c r="ZG52"/>
  <c r="ZG51"/>
  <c r="ZG50"/>
  <c r="ZG49"/>
  <c r="ZG48"/>
  <c r="ZG47"/>
  <c r="ZG46"/>
  <c r="ZG45"/>
  <c r="ZG44"/>
  <c r="ZG43"/>
  <c r="ZG42"/>
  <c r="ZG41"/>
  <c r="ZG40"/>
  <c r="ZG39"/>
  <c r="ZG38"/>
  <c r="ZG37"/>
  <c r="ZG36"/>
  <c r="ZG35"/>
  <c r="ZG34"/>
  <c r="ZG33"/>
  <c r="ZG32"/>
  <c r="ZG31"/>
  <c r="ZG30"/>
  <c r="ZG29"/>
  <c r="ZG28"/>
  <c r="ZG27"/>
  <c r="ZG26"/>
  <c r="ZG25"/>
  <c r="ZG24"/>
  <c r="ZG23"/>
  <c r="E40" i="9"/>
  <c r="YK83" i="70"/>
  <c r="YK82"/>
  <c r="YK81"/>
  <c r="YK80"/>
  <c r="YK79"/>
  <c r="YK78"/>
  <c r="YK77"/>
  <c r="YK76"/>
  <c r="YK75"/>
  <c r="YK74"/>
  <c r="YK73"/>
  <c r="YK72"/>
  <c r="YK71"/>
  <c r="YK70"/>
  <c r="YK69"/>
  <c r="YK68"/>
  <c r="YK67"/>
  <c r="YK66"/>
  <c r="YK65"/>
  <c r="YK64"/>
  <c r="YK63"/>
  <c r="YK62"/>
  <c r="YK61"/>
  <c r="YK60"/>
  <c r="YK59"/>
  <c r="YK58"/>
  <c r="YK57"/>
  <c r="YK56"/>
  <c r="YK55"/>
  <c r="YK54"/>
  <c r="YK53"/>
  <c r="YK52"/>
  <c r="YK51"/>
  <c r="YK50"/>
  <c r="YK49"/>
  <c r="YK48"/>
  <c r="YK47"/>
  <c r="YK46"/>
  <c r="YK45"/>
  <c r="YK44"/>
  <c r="YK43"/>
  <c r="YK42"/>
  <c r="YK41"/>
  <c r="YK40"/>
  <c r="YK39"/>
  <c r="YK38"/>
  <c r="YK37"/>
  <c r="YK36"/>
  <c r="YK35"/>
  <c r="YK34"/>
  <c r="YK33"/>
  <c r="YK32"/>
  <c r="YK31"/>
  <c r="YK30"/>
  <c r="YK29"/>
  <c r="YK28"/>
  <c r="YK27"/>
  <c r="YK26"/>
  <c r="YK25"/>
  <c r="YK24"/>
  <c r="YK23"/>
  <c r="C40" i="9"/>
  <c r="XO83" i="70"/>
  <c r="XO82"/>
  <c r="XO81"/>
  <c r="XO80"/>
  <c r="XO79"/>
  <c r="XO78"/>
  <c r="XO77"/>
  <c r="XO76"/>
  <c r="XO75"/>
  <c r="XO74"/>
  <c r="XO73"/>
  <c r="XO72"/>
  <c r="XO71"/>
  <c r="XO70"/>
  <c r="XO69"/>
  <c r="XO68"/>
  <c r="XO67"/>
  <c r="XO66"/>
  <c r="XO65"/>
  <c r="XO64"/>
  <c r="XO63"/>
  <c r="XO62"/>
  <c r="XO61"/>
  <c r="XO60"/>
  <c r="XO59"/>
  <c r="XO58"/>
  <c r="XO57"/>
  <c r="XO56"/>
  <c r="XO55"/>
  <c r="XO54"/>
  <c r="XO53"/>
  <c r="XO52"/>
  <c r="XO51"/>
  <c r="XO50"/>
  <c r="XO49"/>
  <c r="XO48"/>
  <c r="XO47"/>
  <c r="XO46"/>
  <c r="XO45"/>
  <c r="XO44"/>
  <c r="XO43"/>
  <c r="XO42"/>
  <c r="XO41"/>
  <c r="XO40"/>
  <c r="XO39"/>
  <c r="XO38"/>
  <c r="XO37"/>
  <c r="XO36"/>
  <c r="XO35"/>
  <c r="XO34"/>
  <c r="XO33"/>
  <c r="XO32"/>
  <c r="XO31"/>
  <c r="XO30"/>
  <c r="XO29"/>
  <c r="XO28"/>
  <c r="XO27"/>
  <c r="XO26"/>
  <c r="XO25"/>
  <c r="XO24"/>
  <c r="XO23"/>
  <c r="K34" i="9"/>
  <c r="WS83" i="70"/>
  <c r="WS82"/>
  <c r="WS81"/>
  <c r="WS80"/>
  <c r="WS79"/>
  <c r="WS78"/>
  <c r="WS77"/>
  <c r="WS76"/>
  <c r="WS75"/>
  <c r="WS74"/>
  <c r="WS73"/>
  <c r="WS72"/>
  <c r="WS71"/>
  <c r="WS70"/>
  <c r="WS69"/>
  <c r="WS68"/>
  <c r="WS67"/>
  <c r="WS66"/>
  <c r="WS65"/>
  <c r="WS64"/>
  <c r="WS63"/>
  <c r="WS62"/>
  <c r="WS61"/>
  <c r="WS60"/>
  <c r="WS59"/>
  <c r="WS58"/>
  <c r="WS57"/>
  <c r="WS56"/>
  <c r="WS55"/>
  <c r="WS54"/>
  <c r="WS53"/>
  <c r="WS52"/>
  <c r="WS51"/>
  <c r="WS50"/>
  <c r="WS49"/>
  <c r="WS48"/>
  <c r="WS47"/>
  <c r="WS46"/>
  <c r="WS45"/>
  <c r="WS44"/>
  <c r="WS43"/>
  <c r="WS42"/>
  <c r="WS41"/>
  <c r="WS40"/>
  <c r="WS39"/>
  <c r="WS38"/>
  <c r="WS37"/>
  <c r="WS36"/>
  <c r="WS35"/>
  <c r="WS34"/>
  <c r="WS33"/>
  <c r="WS32"/>
  <c r="WS31"/>
  <c r="WS30"/>
  <c r="WS29"/>
  <c r="WS28"/>
  <c r="WS27"/>
  <c r="WS26"/>
  <c r="WS25"/>
  <c r="WS24"/>
  <c r="WS23"/>
  <c r="I34" i="9"/>
  <c r="VW83" i="70"/>
  <c r="VW82"/>
  <c r="VW81"/>
  <c r="VW80"/>
  <c r="VW79"/>
  <c r="VW78"/>
  <c r="VW77"/>
  <c r="VW76"/>
  <c r="VW75"/>
  <c r="VW74"/>
  <c r="VW73"/>
  <c r="VW72"/>
  <c r="VW71"/>
  <c r="VW70"/>
  <c r="VW69"/>
  <c r="VW68"/>
  <c r="VW67"/>
  <c r="VW66"/>
  <c r="VW65"/>
  <c r="VW64"/>
  <c r="VW63"/>
  <c r="VW62"/>
  <c r="VW61"/>
  <c r="VW60"/>
  <c r="VW59"/>
  <c r="VW58"/>
  <c r="VW57"/>
  <c r="VW56"/>
  <c r="VW55"/>
  <c r="VW54"/>
  <c r="VW53"/>
  <c r="VW52"/>
  <c r="VW51"/>
  <c r="VW50"/>
  <c r="VW49"/>
  <c r="VW48"/>
  <c r="VW47"/>
  <c r="VW46"/>
  <c r="VW45"/>
  <c r="VW44"/>
  <c r="VW43"/>
  <c r="VW42"/>
  <c r="VW41"/>
  <c r="VW40"/>
  <c r="VW39"/>
  <c r="VW38"/>
  <c r="VW37"/>
  <c r="VW36"/>
  <c r="VW35"/>
  <c r="VW34"/>
  <c r="VW33"/>
  <c r="VW32"/>
  <c r="VW31"/>
  <c r="VW30"/>
  <c r="VW29"/>
  <c r="VW28"/>
  <c r="VW27"/>
  <c r="VW26"/>
  <c r="VW25"/>
  <c r="VW24"/>
  <c r="VW23"/>
  <c r="G34" i="9"/>
  <c r="VA83" i="70"/>
  <c r="VA82"/>
  <c r="VA81"/>
  <c r="VA80"/>
  <c r="VA79"/>
  <c r="VA78"/>
  <c r="VA77"/>
  <c r="VA76"/>
  <c r="VA75"/>
  <c r="VA74"/>
  <c r="VA73"/>
  <c r="VA72"/>
  <c r="VA71"/>
  <c r="VA70"/>
  <c r="VA69"/>
  <c r="VA68"/>
  <c r="VA67"/>
  <c r="VA66"/>
  <c r="VA65"/>
  <c r="VA64"/>
  <c r="VA63"/>
  <c r="VA62"/>
  <c r="VA61"/>
  <c r="VA60"/>
  <c r="VA59"/>
  <c r="VA58"/>
  <c r="VA57"/>
  <c r="VA56"/>
  <c r="VA55"/>
  <c r="VA54"/>
  <c r="VA53"/>
  <c r="VA52"/>
  <c r="VA51"/>
  <c r="VA50"/>
  <c r="VA49"/>
  <c r="VA48"/>
  <c r="VA47"/>
  <c r="VA46"/>
  <c r="VA45"/>
  <c r="VA44"/>
  <c r="VA43"/>
  <c r="VA42"/>
  <c r="VA41"/>
  <c r="VA40"/>
  <c r="VA39"/>
  <c r="VA38"/>
  <c r="VA37"/>
  <c r="VA36"/>
  <c r="VA35"/>
  <c r="VA34"/>
  <c r="VA33"/>
  <c r="VA32"/>
  <c r="VA31"/>
  <c r="VA30"/>
  <c r="VA29"/>
  <c r="VA28"/>
  <c r="VA27"/>
  <c r="VA26"/>
  <c r="VA25"/>
  <c r="VA24"/>
  <c r="VA23"/>
  <c r="E34" i="9"/>
  <c r="UE83" i="70"/>
  <c r="UE82"/>
  <c r="UE81"/>
  <c r="UE80"/>
  <c r="UE79"/>
  <c r="UE78"/>
  <c r="UE77"/>
  <c r="UE76"/>
  <c r="UE75"/>
  <c r="UE74"/>
  <c r="UE73"/>
  <c r="UE72"/>
  <c r="UE71"/>
  <c r="UE70"/>
  <c r="UE69"/>
  <c r="UE68"/>
  <c r="UE67"/>
  <c r="UE66"/>
  <c r="UE65"/>
  <c r="UE64"/>
  <c r="UE63"/>
  <c r="UE62"/>
  <c r="UE61"/>
  <c r="UE60"/>
  <c r="UE59"/>
  <c r="UE58"/>
  <c r="UE57"/>
  <c r="UE56"/>
  <c r="UE55"/>
  <c r="UE54"/>
  <c r="UE53"/>
  <c r="UE52"/>
  <c r="UE51"/>
  <c r="UE50"/>
  <c r="UE49"/>
  <c r="UE48"/>
  <c r="UE47"/>
  <c r="UE46"/>
  <c r="UE45"/>
  <c r="UE44"/>
  <c r="UE43"/>
  <c r="UE42"/>
  <c r="UE41"/>
  <c r="UE40"/>
  <c r="UE39"/>
  <c r="UE38"/>
  <c r="UE37"/>
  <c r="UE36"/>
  <c r="UE35"/>
  <c r="UE34"/>
  <c r="UE33"/>
  <c r="UE32"/>
  <c r="UE31"/>
  <c r="UE30"/>
  <c r="UE29"/>
  <c r="UE28"/>
  <c r="UE27"/>
  <c r="UE26"/>
  <c r="UE25"/>
  <c r="UE24"/>
  <c r="UE23"/>
  <c r="C34" i="9"/>
  <c r="TI83" i="70"/>
  <c r="TI82"/>
  <c r="TI81"/>
  <c r="TI80"/>
  <c r="TI79"/>
  <c r="TI78"/>
  <c r="TI77"/>
  <c r="TI76"/>
  <c r="TI75"/>
  <c r="TI74"/>
  <c r="TI73"/>
  <c r="TI72"/>
  <c r="TI71"/>
  <c r="TI70"/>
  <c r="TI69"/>
  <c r="TI68"/>
  <c r="TI67"/>
  <c r="TI66"/>
  <c r="TI65"/>
  <c r="TI64"/>
  <c r="TI63"/>
  <c r="TI62"/>
  <c r="TI61"/>
  <c r="TI60"/>
  <c r="TI59"/>
  <c r="TI58"/>
  <c r="TI57"/>
  <c r="TI56"/>
  <c r="TI55"/>
  <c r="TI54"/>
  <c r="TI53"/>
  <c r="TI52"/>
  <c r="TI51"/>
  <c r="TI50"/>
  <c r="TI49"/>
  <c r="TI48"/>
  <c r="TI47"/>
  <c r="TI46"/>
  <c r="TI45"/>
  <c r="TI44"/>
  <c r="TI43"/>
  <c r="TI42"/>
  <c r="TI41"/>
  <c r="TI40"/>
  <c r="TI39"/>
  <c r="TI38"/>
  <c r="TI37"/>
  <c r="TI36"/>
  <c r="TI35"/>
  <c r="TI34"/>
  <c r="TI33"/>
  <c r="TI32"/>
  <c r="TI31"/>
  <c r="TI30"/>
  <c r="TI29"/>
  <c r="TI28"/>
  <c r="TI27"/>
  <c r="TI26"/>
  <c r="TI25"/>
  <c r="TI24"/>
  <c r="TI23"/>
  <c r="K28" i="9"/>
  <c r="SM83" i="70"/>
  <c r="SM82"/>
  <c r="SM81"/>
  <c r="SM80"/>
  <c r="SM79"/>
  <c r="SM78"/>
  <c r="SM77"/>
  <c r="SM76"/>
  <c r="SM75"/>
  <c r="SM74"/>
  <c r="SM73"/>
  <c r="SM72"/>
  <c r="SM71"/>
  <c r="SM70"/>
  <c r="SM69"/>
  <c r="SM68"/>
  <c r="SM67"/>
  <c r="SM66"/>
  <c r="SM65"/>
  <c r="SM64"/>
  <c r="SM63"/>
  <c r="SM62"/>
  <c r="SM61"/>
  <c r="SM60"/>
  <c r="SM59"/>
  <c r="SM58"/>
  <c r="SM57"/>
  <c r="SM56"/>
  <c r="SM55"/>
  <c r="SM54"/>
  <c r="SM53"/>
  <c r="SM52"/>
  <c r="SM51"/>
  <c r="SM50"/>
  <c r="SM49"/>
  <c r="SM48"/>
  <c r="SM47"/>
  <c r="SM46"/>
  <c r="SM45"/>
  <c r="SM44"/>
  <c r="SM43"/>
  <c r="SM42"/>
  <c r="SM41"/>
  <c r="SM40"/>
  <c r="SM39"/>
  <c r="SM38"/>
  <c r="SM37"/>
  <c r="SM36"/>
  <c r="SM35"/>
  <c r="SM34"/>
  <c r="SM33"/>
  <c r="SM32"/>
  <c r="SM31"/>
  <c r="SM30"/>
  <c r="SM29"/>
  <c r="SM28"/>
  <c r="SM27"/>
  <c r="SM26"/>
  <c r="SM25"/>
  <c r="SM24"/>
  <c r="SM23"/>
  <c r="I28" i="9"/>
  <c r="RQ83" i="70"/>
  <c r="RQ82"/>
  <c r="RQ81"/>
  <c r="RQ80"/>
  <c r="RQ79"/>
  <c r="RQ78"/>
  <c r="RQ77"/>
  <c r="RQ76"/>
  <c r="RQ75"/>
  <c r="RQ74"/>
  <c r="RQ73"/>
  <c r="RQ72"/>
  <c r="RQ71"/>
  <c r="RQ70"/>
  <c r="RQ69"/>
  <c r="RQ68"/>
  <c r="RQ67"/>
  <c r="RQ66"/>
  <c r="RQ65"/>
  <c r="RQ64"/>
  <c r="RQ63"/>
  <c r="RQ62"/>
  <c r="RQ61"/>
  <c r="RQ60"/>
  <c r="RQ59"/>
  <c r="RQ58"/>
  <c r="RQ57"/>
  <c r="RQ56"/>
  <c r="RQ55"/>
  <c r="RQ54"/>
  <c r="RQ53"/>
  <c r="RQ52"/>
  <c r="RQ51"/>
  <c r="RQ50"/>
  <c r="RQ49"/>
  <c r="RQ48"/>
  <c r="RQ47"/>
  <c r="RQ46"/>
  <c r="RQ45"/>
  <c r="RQ44"/>
  <c r="RQ43"/>
  <c r="RQ42"/>
  <c r="RQ41"/>
  <c r="RQ40"/>
  <c r="RQ39"/>
  <c r="RQ38"/>
  <c r="RQ37"/>
  <c r="RQ36"/>
  <c r="RQ35"/>
  <c r="RQ34"/>
  <c r="RQ33"/>
  <c r="RQ32"/>
  <c r="RQ31"/>
  <c r="RQ30"/>
  <c r="RQ29"/>
  <c r="RQ28"/>
  <c r="RQ27"/>
  <c r="RQ26"/>
  <c r="RQ25"/>
  <c r="RQ24"/>
  <c r="RQ23"/>
  <c r="G28" i="9"/>
  <c r="QU83" i="70"/>
  <c r="QU82"/>
  <c r="QU81"/>
  <c r="QU80"/>
  <c r="QU79"/>
  <c r="QU78"/>
  <c r="QU77"/>
  <c r="QU76"/>
  <c r="QU75"/>
  <c r="QU74"/>
  <c r="QU73"/>
  <c r="QU72"/>
  <c r="QU71"/>
  <c r="QU70"/>
  <c r="QU69"/>
  <c r="QU68"/>
  <c r="QU67"/>
  <c r="QU66"/>
  <c r="QU65"/>
  <c r="QU64"/>
  <c r="QU63"/>
  <c r="QU62"/>
  <c r="QU61"/>
  <c r="QU60"/>
  <c r="QU59"/>
  <c r="QU58"/>
  <c r="QU57"/>
  <c r="QU56"/>
  <c r="QU55"/>
  <c r="QU54"/>
  <c r="QU53"/>
  <c r="QU52"/>
  <c r="QU51"/>
  <c r="QU50"/>
  <c r="QU49"/>
  <c r="QU48"/>
  <c r="QU47"/>
  <c r="QU46"/>
  <c r="QU45"/>
  <c r="QU44"/>
  <c r="QU43"/>
  <c r="QU42"/>
  <c r="QU41"/>
  <c r="QU40"/>
  <c r="QU39"/>
  <c r="QU38"/>
  <c r="QU37"/>
  <c r="QU36"/>
  <c r="QU35"/>
  <c r="QU34"/>
  <c r="QU33"/>
  <c r="QU32"/>
  <c r="QU31"/>
  <c r="QU30"/>
  <c r="QU29"/>
  <c r="QU28"/>
  <c r="QU27"/>
  <c r="QU26"/>
  <c r="QU25"/>
  <c r="QU24"/>
  <c r="QU23"/>
  <c r="E28" i="9"/>
  <c r="PY83" i="70"/>
  <c r="PY82"/>
  <c r="PY81"/>
  <c r="PY80"/>
  <c r="PY79"/>
  <c r="PY78"/>
  <c r="PY77"/>
  <c r="PY76"/>
  <c r="PY75"/>
  <c r="PY74"/>
  <c r="PY73"/>
  <c r="PY72"/>
  <c r="PY71"/>
  <c r="PY70"/>
  <c r="PY69"/>
  <c r="PY68"/>
  <c r="PY67"/>
  <c r="PY66"/>
  <c r="PY65"/>
  <c r="PY64"/>
  <c r="PY63"/>
  <c r="PY62"/>
  <c r="PY61"/>
  <c r="PY60"/>
  <c r="PY59"/>
  <c r="PY58"/>
  <c r="PY57"/>
  <c r="PY56"/>
  <c r="PY55"/>
  <c r="PY54"/>
  <c r="PY53"/>
  <c r="PY52"/>
  <c r="PY51"/>
  <c r="PY50"/>
  <c r="PY49"/>
  <c r="PY48"/>
  <c r="PY47"/>
  <c r="PY46"/>
  <c r="PY45"/>
  <c r="PY44"/>
  <c r="PY43"/>
  <c r="PY42"/>
  <c r="PY41"/>
  <c r="PY40"/>
  <c r="PY39"/>
  <c r="PY38"/>
  <c r="PY37"/>
  <c r="PY36"/>
  <c r="PY35"/>
  <c r="PY34"/>
  <c r="PY33"/>
  <c r="PY32"/>
  <c r="PY31"/>
  <c r="PY30"/>
  <c r="PY29"/>
  <c r="PY28"/>
  <c r="PY27"/>
  <c r="PY26"/>
  <c r="PY25"/>
  <c r="PY24"/>
  <c r="PY23"/>
  <c r="C28" i="9"/>
  <c r="PC83" i="70"/>
  <c r="PC82"/>
  <c r="PC81"/>
  <c r="PC80"/>
  <c r="PC79"/>
  <c r="PC78"/>
  <c r="PC77"/>
  <c r="PC76"/>
  <c r="PC75"/>
  <c r="PC74"/>
  <c r="PC73"/>
  <c r="PC72"/>
  <c r="PC71"/>
  <c r="PC70"/>
  <c r="PC69"/>
  <c r="PC68"/>
  <c r="PC67"/>
  <c r="PC66"/>
  <c r="PC65"/>
  <c r="PC64"/>
  <c r="PC63"/>
  <c r="PC62"/>
  <c r="PC61"/>
  <c r="PC60"/>
  <c r="PC59"/>
  <c r="PC58"/>
  <c r="PC57"/>
  <c r="PC56"/>
  <c r="PC55"/>
  <c r="PC54"/>
  <c r="PC53"/>
  <c r="PC52"/>
  <c r="PC51"/>
  <c r="PC50"/>
  <c r="PC49"/>
  <c r="PC48"/>
  <c r="PC47"/>
  <c r="PC46"/>
  <c r="PC45"/>
  <c r="PC44"/>
  <c r="PC43"/>
  <c r="PC42"/>
  <c r="PC41"/>
  <c r="PC40"/>
  <c r="PC39"/>
  <c r="PC38"/>
  <c r="PC37"/>
  <c r="PC36"/>
  <c r="PC35"/>
  <c r="PC34"/>
  <c r="PC33"/>
  <c r="PC32"/>
  <c r="PC31"/>
  <c r="PC30"/>
  <c r="PC29"/>
  <c r="PC28"/>
  <c r="PC27"/>
  <c r="PC26"/>
  <c r="PC25"/>
  <c r="PC24"/>
  <c r="PC23"/>
  <c r="K22" i="9"/>
  <c r="OG83" i="70"/>
  <c r="OG82"/>
  <c r="OG81"/>
  <c r="OG80"/>
  <c r="OG79"/>
  <c r="OG78"/>
  <c r="OG77"/>
  <c r="OG76"/>
  <c r="OG75"/>
  <c r="OG74"/>
  <c r="OG73"/>
  <c r="OG72"/>
  <c r="OG71"/>
  <c r="OG70"/>
  <c r="OG69"/>
  <c r="OG68"/>
  <c r="OG67"/>
  <c r="OG66"/>
  <c r="OG65"/>
  <c r="OG64"/>
  <c r="OG63"/>
  <c r="OG62"/>
  <c r="OG61"/>
  <c r="OG60"/>
  <c r="OG59"/>
  <c r="OG58"/>
  <c r="OG57"/>
  <c r="OG56"/>
  <c r="OG55"/>
  <c r="OG54"/>
  <c r="OG53"/>
  <c r="OG52"/>
  <c r="OG51"/>
  <c r="OG50"/>
  <c r="OG49"/>
  <c r="OG48"/>
  <c r="OG47"/>
  <c r="OG46"/>
  <c r="OG45"/>
  <c r="OG44"/>
  <c r="OG43"/>
  <c r="OG42"/>
  <c r="OG41"/>
  <c r="OG40"/>
  <c r="OG39"/>
  <c r="OG38"/>
  <c r="OG37"/>
  <c r="OG36"/>
  <c r="OG35"/>
  <c r="OG34"/>
  <c r="OG33"/>
  <c r="OG32"/>
  <c r="OG31"/>
  <c r="OG30"/>
  <c r="OG29"/>
  <c r="OG28"/>
  <c r="OG27"/>
  <c r="OG26"/>
  <c r="OG25"/>
  <c r="OG24"/>
  <c r="OG23"/>
  <c r="I22" i="9"/>
  <c r="NK83" i="70"/>
  <c r="NK82"/>
  <c r="NK81"/>
  <c r="NK80"/>
  <c r="NK79"/>
  <c r="NK78"/>
  <c r="NK77"/>
  <c r="NK76"/>
  <c r="NK75"/>
  <c r="NK74"/>
  <c r="NK73"/>
  <c r="NK72"/>
  <c r="NK71"/>
  <c r="NK70"/>
  <c r="NK69"/>
  <c r="NK68"/>
  <c r="NK67"/>
  <c r="NK66"/>
  <c r="NK65"/>
  <c r="NK64"/>
  <c r="NK63"/>
  <c r="NK62"/>
  <c r="NK61"/>
  <c r="NK60"/>
  <c r="NK59"/>
  <c r="NK58"/>
  <c r="NK57"/>
  <c r="NK56"/>
  <c r="NK55"/>
  <c r="NK54"/>
  <c r="NK53"/>
  <c r="NK52"/>
  <c r="NK51"/>
  <c r="NK50"/>
  <c r="NK49"/>
  <c r="NK48"/>
  <c r="NK47"/>
  <c r="NK46"/>
  <c r="NK45"/>
  <c r="NK44"/>
  <c r="NK43"/>
  <c r="NK42"/>
  <c r="NK41"/>
  <c r="NK40"/>
  <c r="NK39"/>
  <c r="NK38"/>
  <c r="NK37"/>
  <c r="NK36"/>
  <c r="NK35"/>
  <c r="NK34"/>
  <c r="NK33"/>
  <c r="NK32"/>
  <c r="NK31"/>
  <c r="NK30"/>
  <c r="NK29"/>
  <c r="NK28"/>
  <c r="NK27"/>
  <c r="NK26"/>
  <c r="NK25"/>
  <c r="NK24"/>
  <c r="NK23"/>
  <c r="G22" i="9"/>
  <c r="MO83" i="70"/>
  <c r="MO82"/>
  <c r="MO81"/>
  <c r="MO80"/>
  <c r="MO79"/>
  <c r="MO78"/>
  <c r="MO77"/>
  <c r="MO76"/>
  <c r="MO75"/>
  <c r="MO74"/>
  <c r="MO73"/>
  <c r="MO72"/>
  <c r="MO71"/>
  <c r="MO70"/>
  <c r="MO69"/>
  <c r="MO68"/>
  <c r="MO67"/>
  <c r="MO66"/>
  <c r="MO65"/>
  <c r="MO64"/>
  <c r="MO63"/>
  <c r="MO62"/>
  <c r="MO61"/>
  <c r="MO60"/>
  <c r="MO59"/>
  <c r="MO58"/>
  <c r="MO57"/>
  <c r="MO56"/>
  <c r="MO55"/>
  <c r="MO54"/>
  <c r="MO53"/>
  <c r="MO52"/>
  <c r="MO51"/>
  <c r="MO50"/>
  <c r="MO49"/>
  <c r="MO48"/>
  <c r="MO47"/>
  <c r="MO46"/>
  <c r="MO45"/>
  <c r="MO44"/>
  <c r="MO43"/>
  <c r="MO42"/>
  <c r="MO41"/>
  <c r="MO40"/>
  <c r="MO39"/>
  <c r="MO38"/>
  <c r="MO37"/>
  <c r="MO36"/>
  <c r="MO35"/>
  <c r="MO34"/>
  <c r="MO33"/>
  <c r="MO32"/>
  <c r="MO31"/>
  <c r="MO30"/>
  <c r="MO29"/>
  <c r="MO28"/>
  <c r="MO27"/>
  <c r="MO26"/>
  <c r="MO25"/>
  <c r="MO24"/>
  <c r="MO23"/>
  <c r="E22" i="9"/>
  <c r="LS83" i="70"/>
  <c r="LS82"/>
  <c r="LS81"/>
  <c r="LS80"/>
  <c r="LS79"/>
  <c r="LS78"/>
  <c r="LS77"/>
  <c r="LS76"/>
  <c r="LS75"/>
  <c r="LS74"/>
  <c r="LS73"/>
  <c r="LS72"/>
  <c r="LS71"/>
  <c r="LS70"/>
  <c r="LS69"/>
  <c r="LS68"/>
  <c r="LS67"/>
  <c r="LS66"/>
  <c r="LS65"/>
  <c r="LS64"/>
  <c r="LS63"/>
  <c r="LS62"/>
  <c r="LS61"/>
  <c r="LS60"/>
  <c r="LS59"/>
  <c r="LS58"/>
  <c r="LS57"/>
  <c r="LS56"/>
  <c r="LS55"/>
  <c r="LS54"/>
  <c r="LS53"/>
  <c r="LS52"/>
  <c r="LS51"/>
  <c r="LS50"/>
  <c r="LS49"/>
  <c r="LS48"/>
  <c r="LS47"/>
  <c r="LS46"/>
  <c r="LS45"/>
  <c r="LS44"/>
  <c r="LS43"/>
  <c r="LS42"/>
  <c r="LS41"/>
  <c r="LS40"/>
  <c r="LS39"/>
  <c r="LS38"/>
  <c r="LS37"/>
  <c r="LS36"/>
  <c r="LS35"/>
  <c r="LS34"/>
  <c r="LS33"/>
  <c r="LS32"/>
  <c r="LS31"/>
  <c r="LS30"/>
  <c r="LS29"/>
  <c r="LS28"/>
  <c r="LS27"/>
  <c r="LS26"/>
  <c r="LS25"/>
  <c r="LS24"/>
  <c r="LS23"/>
  <c r="C22" i="9"/>
  <c r="KW83" i="70"/>
  <c r="KW82"/>
  <c r="KW81"/>
  <c r="KW80"/>
  <c r="KW79"/>
  <c r="KW78"/>
  <c r="KW77"/>
  <c r="KW76"/>
  <c r="KW75"/>
  <c r="KW74"/>
  <c r="KW73"/>
  <c r="KW72"/>
  <c r="KW71"/>
  <c r="KW70"/>
  <c r="KW69"/>
  <c r="KW68"/>
  <c r="KW67"/>
  <c r="KW66"/>
  <c r="KW65"/>
  <c r="KW64"/>
  <c r="KW63"/>
  <c r="KW62"/>
  <c r="KW61"/>
  <c r="KW60"/>
  <c r="KW59"/>
  <c r="KW58"/>
  <c r="KW57"/>
  <c r="KW56"/>
  <c r="KW55"/>
  <c r="KW54"/>
  <c r="KW53"/>
  <c r="KW52"/>
  <c r="KW51"/>
  <c r="KW50"/>
  <c r="KW49"/>
  <c r="KW48"/>
  <c r="KW47"/>
  <c r="KW46"/>
  <c r="KW45"/>
  <c r="KW44"/>
  <c r="KW43"/>
  <c r="KW42"/>
  <c r="KW41"/>
  <c r="KW40"/>
  <c r="KW39"/>
  <c r="KW38"/>
  <c r="KW37"/>
  <c r="KW36"/>
  <c r="KW35"/>
  <c r="KW34"/>
  <c r="KW33"/>
  <c r="KW32"/>
  <c r="KW31"/>
  <c r="KW30"/>
  <c r="KW29"/>
  <c r="KW28"/>
  <c r="KW27"/>
  <c r="KW26"/>
  <c r="KW25"/>
  <c r="KW24"/>
  <c r="KW23"/>
  <c r="K16" i="9"/>
  <c r="KA83" i="70"/>
  <c r="KA82"/>
  <c r="KA81"/>
  <c r="KA80"/>
  <c r="KA79"/>
  <c r="KA78"/>
  <c r="KA77"/>
  <c r="KA76"/>
  <c r="KA75"/>
  <c r="KA74"/>
  <c r="KA73"/>
  <c r="KA72"/>
  <c r="KA71"/>
  <c r="KA70"/>
  <c r="KA69"/>
  <c r="KA68"/>
  <c r="KA67"/>
  <c r="KA66"/>
  <c r="KA65"/>
  <c r="KA64"/>
  <c r="KA63"/>
  <c r="KA62"/>
  <c r="KA61"/>
  <c r="KA60"/>
  <c r="KA59"/>
  <c r="KA58"/>
  <c r="KA57"/>
  <c r="KA56"/>
  <c r="KA55"/>
  <c r="KA54"/>
  <c r="KA53"/>
  <c r="KA52"/>
  <c r="KA51"/>
  <c r="KA50"/>
  <c r="KA49"/>
  <c r="KA48"/>
  <c r="KA47"/>
  <c r="KA46"/>
  <c r="KA45"/>
  <c r="KA44"/>
  <c r="KA43"/>
  <c r="KA42"/>
  <c r="KA41"/>
  <c r="KA40"/>
  <c r="KA39"/>
  <c r="KA38"/>
  <c r="KA37"/>
  <c r="KA36"/>
  <c r="KA35"/>
  <c r="KA34"/>
  <c r="KA33"/>
  <c r="KA32"/>
  <c r="KA31"/>
  <c r="KA30"/>
  <c r="KA29"/>
  <c r="KA28"/>
  <c r="KA27"/>
  <c r="KA26"/>
  <c r="KA25"/>
  <c r="KA24"/>
  <c r="KA23"/>
  <c r="I16" i="9"/>
  <c r="JE83" i="70"/>
  <c r="JE82"/>
  <c r="JE81"/>
  <c r="JE80"/>
  <c r="JE79"/>
  <c r="JE78"/>
  <c r="JE77"/>
  <c r="JE76"/>
  <c r="JE75"/>
  <c r="JE74"/>
  <c r="JE73"/>
  <c r="JE72"/>
  <c r="JE71"/>
  <c r="JE70"/>
  <c r="JE69"/>
  <c r="JE68"/>
  <c r="JE67"/>
  <c r="JE66"/>
  <c r="JE65"/>
  <c r="JE64"/>
  <c r="JE63"/>
  <c r="JE62"/>
  <c r="JE61"/>
  <c r="JE60"/>
  <c r="JE59"/>
  <c r="JE58"/>
  <c r="JE57"/>
  <c r="JE56"/>
  <c r="JE55"/>
  <c r="JE54"/>
  <c r="JE53"/>
  <c r="JE52"/>
  <c r="JE51"/>
  <c r="JE50"/>
  <c r="JE49"/>
  <c r="JE48"/>
  <c r="JE47"/>
  <c r="JE46"/>
  <c r="JE45"/>
  <c r="JE44"/>
  <c r="JE43"/>
  <c r="JE42"/>
  <c r="JE41"/>
  <c r="JE40"/>
  <c r="JE39"/>
  <c r="JE38"/>
  <c r="JE37"/>
  <c r="JE36"/>
  <c r="JE35"/>
  <c r="JE34"/>
  <c r="JE33"/>
  <c r="JE32"/>
  <c r="JE31"/>
  <c r="JE30"/>
  <c r="JE29"/>
  <c r="JE28"/>
  <c r="JE27"/>
  <c r="JE26"/>
  <c r="JE25"/>
  <c r="JE24"/>
  <c r="JE23"/>
  <c r="G16" i="9"/>
  <c r="II83" i="70"/>
  <c r="II82"/>
  <c r="II81"/>
  <c r="II80"/>
  <c r="II79"/>
  <c r="II78"/>
  <c r="II77"/>
  <c r="II76"/>
  <c r="II75"/>
  <c r="II74"/>
  <c r="II73"/>
  <c r="II72"/>
  <c r="II71"/>
  <c r="II70"/>
  <c r="II69"/>
  <c r="II68"/>
  <c r="II67"/>
  <c r="II66"/>
  <c r="II65"/>
  <c r="II64"/>
  <c r="II63"/>
  <c r="II62"/>
  <c r="II61"/>
  <c r="II60"/>
  <c r="II59"/>
  <c r="II58"/>
  <c r="II57"/>
  <c r="II56"/>
  <c r="II55"/>
  <c r="II54"/>
  <c r="II53"/>
  <c r="II52"/>
  <c r="II51"/>
  <c r="II50"/>
  <c r="II49"/>
  <c r="II48"/>
  <c r="II47"/>
  <c r="II46"/>
  <c r="II45"/>
  <c r="II44"/>
  <c r="II43"/>
  <c r="II42"/>
  <c r="II41"/>
  <c r="II40"/>
  <c r="II39"/>
  <c r="II38"/>
  <c r="II37"/>
  <c r="II36"/>
  <c r="II35"/>
  <c r="II34"/>
  <c r="II33"/>
  <c r="II32"/>
  <c r="II31"/>
  <c r="II30"/>
  <c r="II29"/>
  <c r="II28"/>
  <c r="II27"/>
  <c r="II26"/>
  <c r="II25"/>
  <c r="II24"/>
  <c r="II23"/>
  <c r="E16" i="9"/>
  <c r="HM83" i="70"/>
  <c r="HM82"/>
  <c r="HM81"/>
  <c r="HM80"/>
  <c r="HM79"/>
  <c r="HM78"/>
  <c r="HM77"/>
  <c r="HM76"/>
  <c r="HM75"/>
  <c r="HM74"/>
  <c r="HM73"/>
  <c r="HM72"/>
  <c r="HM71"/>
  <c r="HM70"/>
  <c r="HM69"/>
  <c r="HM68"/>
  <c r="HM67"/>
  <c r="HM66"/>
  <c r="HM65"/>
  <c r="HM64"/>
  <c r="HM63"/>
  <c r="HM62"/>
  <c r="HM61"/>
  <c r="HM60"/>
  <c r="HM59"/>
  <c r="HM58"/>
  <c r="HM57"/>
  <c r="HM56"/>
  <c r="HM55"/>
  <c r="HM54"/>
  <c r="HM53"/>
  <c r="HM52"/>
  <c r="HM51"/>
  <c r="HM50"/>
  <c r="HM49"/>
  <c r="HM48"/>
  <c r="HM47"/>
  <c r="HM46"/>
  <c r="HM45"/>
  <c r="HM44"/>
  <c r="HM43"/>
  <c r="HM42"/>
  <c r="HM41"/>
  <c r="HM40"/>
  <c r="HM39"/>
  <c r="HM38"/>
  <c r="HM37"/>
  <c r="HM36"/>
  <c r="HM35"/>
  <c r="HM34"/>
  <c r="HM33"/>
  <c r="HM32"/>
  <c r="HM31"/>
  <c r="HM30"/>
  <c r="HM29"/>
  <c r="HM28"/>
  <c r="HM27"/>
  <c r="HM26"/>
  <c r="HM25"/>
  <c r="HM24"/>
  <c r="HM23"/>
  <c r="C16" i="9"/>
  <c r="GQ83" i="70"/>
  <c r="GQ82"/>
  <c r="GQ81"/>
  <c r="GQ80"/>
  <c r="GQ79"/>
  <c r="GQ78"/>
  <c r="GQ77"/>
  <c r="GQ76"/>
  <c r="GQ75"/>
  <c r="GQ74"/>
  <c r="GQ73"/>
  <c r="GQ72"/>
  <c r="GQ71"/>
  <c r="GQ70"/>
  <c r="GQ69"/>
  <c r="GQ68"/>
  <c r="GQ67"/>
  <c r="GQ66"/>
  <c r="GQ65"/>
  <c r="GQ64"/>
  <c r="GQ63"/>
  <c r="GQ62"/>
  <c r="GQ61"/>
  <c r="GQ60"/>
  <c r="GQ59"/>
  <c r="GQ58"/>
  <c r="GQ57"/>
  <c r="GQ56"/>
  <c r="GQ55"/>
  <c r="GQ54"/>
  <c r="GQ53"/>
  <c r="GQ52"/>
  <c r="GQ51"/>
  <c r="GQ50"/>
  <c r="GQ49"/>
  <c r="GQ48"/>
  <c r="GQ47"/>
  <c r="GQ46"/>
  <c r="GQ45"/>
  <c r="GQ44"/>
  <c r="GQ43"/>
  <c r="GQ42"/>
  <c r="GQ41"/>
  <c r="GQ40"/>
  <c r="GQ39"/>
  <c r="GQ38"/>
  <c r="GQ37"/>
  <c r="GQ36"/>
  <c r="GQ35"/>
  <c r="GQ34"/>
  <c r="GQ33"/>
  <c r="GQ32"/>
  <c r="GQ31"/>
  <c r="GQ30"/>
  <c r="GQ29"/>
  <c r="GQ28"/>
  <c r="GQ27"/>
  <c r="GQ26"/>
  <c r="GQ25"/>
  <c r="GQ24"/>
  <c r="GQ23"/>
  <c r="K10" i="9"/>
  <c r="FU83" i="70"/>
  <c r="FU82"/>
  <c r="FU81"/>
  <c r="FU80"/>
  <c r="FU79"/>
  <c r="FU78"/>
  <c r="FU77"/>
  <c r="FU76"/>
  <c r="FU75"/>
  <c r="FU74"/>
  <c r="FU73"/>
  <c r="FU72"/>
  <c r="FU71"/>
  <c r="FU70"/>
  <c r="FU69"/>
  <c r="FU68"/>
  <c r="FU67"/>
  <c r="FU66"/>
  <c r="FU65"/>
  <c r="FU64"/>
  <c r="FU63"/>
  <c r="FU62"/>
  <c r="FU61"/>
  <c r="FU60"/>
  <c r="FU59"/>
  <c r="FU58"/>
  <c r="FU57"/>
  <c r="FU56"/>
  <c r="FU55"/>
  <c r="FU54"/>
  <c r="FU53"/>
  <c r="FU52"/>
  <c r="FU51"/>
  <c r="FU50"/>
  <c r="FU49"/>
  <c r="FU48"/>
  <c r="FU47"/>
  <c r="FU46"/>
  <c r="FU45"/>
  <c r="FU44"/>
  <c r="FU43"/>
  <c r="FU42"/>
  <c r="FU41"/>
  <c r="FU40"/>
  <c r="FU39"/>
  <c r="FU38"/>
  <c r="FU37"/>
  <c r="FU36"/>
  <c r="FU35"/>
  <c r="FU34"/>
  <c r="FU33"/>
  <c r="FU32"/>
  <c r="FU31"/>
  <c r="FU30"/>
  <c r="FU29"/>
  <c r="FU28"/>
  <c r="FU27"/>
  <c r="FU26"/>
  <c r="FU25"/>
  <c r="FU24"/>
  <c r="FU23"/>
  <c r="I10" i="9"/>
  <c r="EY83" i="70"/>
  <c r="EY82"/>
  <c r="EY81"/>
  <c r="EY80"/>
  <c r="EY79"/>
  <c r="EY78"/>
  <c r="EY77"/>
  <c r="EY76"/>
  <c r="EY75"/>
  <c r="EY74"/>
  <c r="EY73"/>
  <c r="EY72"/>
  <c r="EY71"/>
  <c r="EY70"/>
  <c r="EY69"/>
  <c r="EY68"/>
  <c r="EY67"/>
  <c r="EY66"/>
  <c r="EY65"/>
  <c r="EY64"/>
  <c r="EY63"/>
  <c r="EY62"/>
  <c r="EY61"/>
  <c r="EY60"/>
  <c r="EY59"/>
  <c r="EY58"/>
  <c r="EY57"/>
  <c r="EY56"/>
  <c r="EY55"/>
  <c r="EY54"/>
  <c r="EY53"/>
  <c r="EY52"/>
  <c r="EY51"/>
  <c r="EY50"/>
  <c r="EY49"/>
  <c r="EY48"/>
  <c r="EY47"/>
  <c r="EY46"/>
  <c r="EY45"/>
  <c r="EY44"/>
  <c r="EY43"/>
  <c r="EY42"/>
  <c r="EY41"/>
  <c r="EY40"/>
  <c r="EY39"/>
  <c r="EY38"/>
  <c r="EY37"/>
  <c r="EY36"/>
  <c r="EY35"/>
  <c r="EY34"/>
  <c r="EY33"/>
  <c r="EY32"/>
  <c r="EY31"/>
  <c r="EY30"/>
  <c r="EY29"/>
  <c r="EY28"/>
  <c r="EY27"/>
  <c r="EY26"/>
  <c r="EY25"/>
  <c r="EY24"/>
  <c r="EY23"/>
  <c r="G10" i="9"/>
  <c r="EC83" i="70"/>
  <c r="EC82"/>
  <c r="EC81"/>
  <c r="EC80"/>
  <c r="EC79"/>
  <c r="EC78"/>
  <c r="EC77"/>
  <c r="EC76"/>
  <c r="EC75"/>
  <c r="EC74"/>
  <c r="EC73"/>
  <c r="EC72"/>
  <c r="EC71"/>
  <c r="EC70"/>
  <c r="EC69"/>
  <c r="EC68"/>
  <c r="EC67"/>
  <c r="EC66"/>
  <c r="EC65"/>
  <c r="EC64"/>
  <c r="EC63"/>
  <c r="EC62"/>
  <c r="EC61"/>
  <c r="EC60"/>
  <c r="EC59"/>
  <c r="EC58"/>
  <c r="EC57"/>
  <c r="EC56"/>
  <c r="EC55"/>
  <c r="EC54"/>
  <c r="EC53"/>
  <c r="EC52"/>
  <c r="EC51"/>
  <c r="EC50"/>
  <c r="EC49"/>
  <c r="EC48"/>
  <c r="EC47"/>
  <c r="EC46"/>
  <c r="EC45"/>
  <c r="EC44"/>
  <c r="EC43"/>
  <c r="EC42"/>
  <c r="EC41"/>
  <c r="EC40"/>
  <c r="EC39"/>
  <c r="EC38"/>
  <c r="EC37"/>
  <c r="EC36"/>
  <c r="EC35"/>
  <c r="EC34"/>
  <c r="EC33"/>
  <c r="EC32"/>
  <c r="EC31"/>
  <c r="EC30"/>
  <c r="EC29"/>
  <c r="EC28"/>
  <c r="EC27"/>
  <c r="EC26"/>
  <c r="EC25"/>
  <c r="EC24"/>
  <c r="EC23"/>
  <c r="E10" i="9"/>
  <c r="DG83" i="70"/>
  <c r="DG82"/>
  <c r="DG81"/>
  <c r="DG80"/>
  <c r="DG79"/>
  <c r="DG78"/>
  <c r="DG77"/>
  <c r="DG76"/>
  <c r="DG75"/>
  <c r="DG74"/>
  <c r="DG73"/>
  <c r="DG72"/>
  <c r="DG71"/>
  <c r="DG70"/>
  <c r="DG69"/>
  <c r="DG68"/>
  <c r="DG67"/>
  <c r="DG66"/>
  <c r="DG65"/>
  <c r="DG64"/>
  <c r="DG63"/>
  <c r="DG62"/>
  <c r="DG61"/>
  <c r="DG60"/>
  <c r="DG59"/>
  <c r="DG58"/>
  <c r="DG57"/>
  <c r="DG56"/>
  <c r="DG55"/>
  <c r="DG54"/>
  <c r="DG53"/>
  <c r="DG52"/>
  <c r="DG51"/>
  <c r="DG50"/>
  <c r="DG49"/>
  <c r="DG48"/>
  <c r="DG47"/>
  <c r="DG46"/>
  <c r="DG45"/>
  <c r="DG44"/>
  <c r="DG43"/>
  <c r="DG42"/>
  <c r="DG41"/>
  <c r="DG40"/>
  <c r="DG39"/>
  <c r="DG38"/>
  <c r="DG37"/>
  <c r="DG36"/>
  <c r="DG35"/>
  <c r="DG34"/>
  <c r="DG33"/>
  <c r="DG32"/>
  <c r="DG31"/>
  <c r="DG30"/>
  <c r="DG29"/>
  <c r="DG28"/>
  <c r="DG27"/>
  <c r="DG26"/>
  <c r="DG25"/>
  <c r="DG24"/>
  <c r="DG23"/>
  <c r="C10" i="9"/>
  <c r="CK83" i="70"/>
  <c r="CK82"/>
  <c r="CK81"/>
  <c r="CK80"/>
  <c r="CK79"/>
  <c r="CK78"/>
  <c r="CK77"/>
  <c r="CK76"/>
  <c r="CK75"/>
  <c r="CK74"/>
  <c r="CK73"/>
  <c r="CK72"/>
  <c r="CK71"/>
  <c r="CK70"/>
  <c r="CK69"/>
  <c r="CK68"/>
  <c r="CK67"/>
  <c r="CK66"/>
  <c r="CK65"/>
  <c r="CK64"/>
  <c r="CK63"/>
  <c r="CK62"/>
  <c r="CK61"/>
  <c r="CK60"/>
  <c r="CK59"/>
  <c r="CK58"/>
  <c r="CK57"/>
  <c r="CK56"/>
  <c r="CK55"/>
  <c r="CK54"/>
  <c r="CK53"/>
  <c r="CK52"/>
  <c r="CK51"/>
  <c r="CK50"/>
  <c r="CK49"/>
  <c r="CK48"/>
  <c r="CK47"/>
  <c r="CK46"/>
  <c r="CK45"/>
  <c r="CK44"/>
  <c r="CK43"/>
  <c r="CK42"/>
  <c r="CK41"/>
  <c r="CK40"/>
  <c r="CK39"/>
  <c r="CK38"/>
  <c r="CK37"/>
  <c r="CK36"/>
  <c r="CK35"/>
  <c r="CK34"/>
  <c r="CK33"/>
  <c r="CK32"/>
  <c r="CK31"/>
  <c r="CK30"/>
  <c r="CK29"/>
  <c r="CK28"/>
  <c r="CK27"/>
  <c r="CK26"/>
  <c r="CK25"/>
  <c r="CK24"/>
  <c r="CK23"/>
  <c r="K4" i="9"/>
  <c r="BO83" i="70"/>
  <c r="BO82"/>
  <c r="BO81"/>
  <c r="BO80"/>
  <c r="BO79"/>
  <c r="BO78"/>
  <c r="BO77"/>
  <c r="BO76"/>
  <c r="BO75"/>
  <c r="BO74"/>
  <c r="BO73"/>
  <c r="BO72"/>
  <c r="BO71"/>
  <c r="BO70"/>
  <c r="BO69"/>
  <c r="BO68"/>
  <c r="BO67"/>
  <c r="BO66"/>
  <c r="BO65"/>
  <c r="BO64"/>
  <c r="BO63"/>
  <c r="BO62"/>
  <c r="BO61"/>
  <c r="BO60"/>
  <c r="BO59"/>
  <c r="BO58"/>
  <c r="BO57"/>
  <c r="BO56"/>
  <c r="BO55"/>
  <c r="BO54"/>
  <c r="BO53"/>
  <c r="BO52"/>
  <c r="BO51"/>
  <c r="BO50"/>
  <c r="BO49"/>
  <c r="BO48"/>
  <c r="BO47"/>
  <c r="BO46"/>
  <c r="BO45"/>
  <c r="BO44"/>
  <c r="BO43"/>
  <c r="BO42"/>
  <c r="BO41"/>
  <c r="BO40"/>
  <c r="BO39"/>
  <c r="BO38"/>
  <c r="BO37"/>
  <c r="BO36"/>
  <c r="BO35"/>
  <c r="BO34"/>
  <c r="BO33"/>
  <c r="BO32"/>
  <c r="BO31"/>
  <c r="BO30"/>
  <c r="BO29"/>
  <c r="BO28"/>
  <c r="BO27"/>
  <c r="BO26"/>
  <c r="BO25"/>
  <c r="BO24"/>
  <c r="BO23"/>
  <c r="I4" i="9"/>
  <c r="AS83" i="70"/>
  <c r="AS82"/>
  <c r="AS81"/>
  <c r="AS80"/>
  <c r="AS79"/>
  <c r="AS78"/>
  <c r="AS77"/>
  <c r="AS76"/>
  <c r="AS75"/>
  <c r="AS74"/>
  <c r="AS73"/>
  <c r="AS72"/>
  <c r="AS71"/>
  <c r="AS70"/>
  <c r="AS69"/>
  <c r="AS68"/>
  <c r="AS67"/>
  <c r="AS66"/>
  <c r="AS65"/>
  <c r="AS64"/>
  <c r="AS63"/>
  <c r="AS62"/>
  <c r="AS61"/>
  <c r="AS60"/>
  <c r="AS59"/>
  <c r="AS58"/>
  <c r="AS57"/>
  <c r="AS56"/>
  <c r="AS55"/>
  <c r="AS54"/>
  <c r="AS53"/>
  <c r="AS52"/>
  <c r="AS51"/>
  <c r="AS50"/>
  <c r="AS49"/>
  <c r="AS48"/>
  <c r="AS47"/>
  <c r="AS46"/>
  <c r="AS45"/>
  <c r="AS44"/>
  <c r="AS43"/>
  <c r="AS42"/>
  <c r="AS41"/>
  <c r="AS40"/>
  <c r="AS39"/>
  <c r="AS38"/>
  <c r="AS37"/>
  <c r="AS36"/>
  <c r="AS35"/>
  <c r="AS34"/>
  <c r="AS33"/>
  <c r="AS32"/>
  <c r="AS31"/>
  <c r="AS30"/>
  <c r="AS29"/>
  <c r="AS28"/>
  <c r="AS27"/>
  <c r="AS26"/>
  <c r="AS25"/>
  <c r="AS24"/>
  <c r="AS23"/>
  <c r="G4" i="9"/>
  <c r="W83" i="70"/>
  <c r="W82"/>
  <c r="W81"/>
  <c r="W80"/>
  <c r="W79"/>
  <c r="W78"/>
  <c r="W77"/>
  <c r="W76"/>
  <c r="W75"/>
  <c r="W74"/>
  <c r="W73"/>
  <c r="W72"/>
  <c r="W71"/>
  <c r="W70"/>
  <c r="W69"/>
  <c r="W68"/>
  <c r="W67"/>
  <c r="W66"/>
  <c r="W65"/>
  <c r="W64"/>
  <c r="W63"/>
  <c r="W62"/>
  <c r="W61"/>
  <c r="W60"/>
  <c r="W59"/>
  <c r="W58"/>
  <c r="W57"/>
  <c r="W56"/>
  <c r="W55"/>
  <c r="W54"/>
  <c r="W53"/>
  <c r="W52"/>
  <c r="W51"/>
  <c r="W50"/>
  <c r="W49"/>
  <c r="W48"/>
  <c r="W47"/>
  <c r="W46"/>
  <c r="W45"/>
  <c r="W44"/>
  <c r="W43"/>
  <c r="W42"/>
  <c r="W41"/>
  <c r="W40"/>
  <c r="W39"/>
  <c r="W38"/>
  <c r="W37"/>
  <c r="W36"/>
  <c r="W35"/>
  <c r="W34"/>
  <c r="W33"/>
  <c r="W32"/>
  <c r="W31"/>
  <c r="W30"/>
  <c r="W29"/>
  <c r="W28"/>
  <c r="W27"/>
  <c r="W26"/>
  <c r="W25"/>
  <c r="W24"/>
  <c r="W23"/>
  <c r="E4" i="9"/>
  <c r="A83" i="70"/>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C4" i="9"/>
  <c r="F353" i="71" l="1"/>
  <c r="G353" s="1"/>
  <c r="H353" s="1"/>
  <c r="F292"/>
  <c r="G292" s="1"/>
  <c r="H292" s="1"/>
  <c r="F300"/>
  <c r="G300" s="1"/>
  <c r="H300" s="1"/>
  <c r="F308"/>
  <c r="G308" s="1"/>
  <c r="H308" s="1"/>
  <c r="F320"/>
  <c r="G320" s="1"/>
  <c r="H320" s="1"/>
  <c r="F324"/>
  <c r="G324" s="1"/>
  <c r="H324" s="1"/>
  <c r="F332"/>
  <c r="G332" s="1"/>
  <c r="H332" s="1"/>
  <c r="F344"/>
  <c r="G344" s="1"/>
  <c r="H344" s="1"/>
  <c r="F352"/>
  <c r="G352" s="1"/>
  <c r="H352" s="1"/>
  <c r="F299"/>
  <c r="G299" s="1"/>
  <c r="H299" s="1"/>
  <c r="F311"/>
  <c r="G311" s="1"/>
  <c r="H311" s="1"/>
  <c r="F319"/>
  <c r="G319" s="1"/>
  <c r="H319" s="1"/>
  <c r="F327"/>
  <c r="G327" s="1"/>
  <c r="H327" s="1"/>
  <c r="F335"/>
  <c r="G335" s="1"/>
  <c r="H335" s="1"/>
  <c r="F343"/>
  <c r="G343" s="1"/>
  <c r="H343" s="1"/>
  <c r="F351"/>
  <c r="G351" s="1"/>
  <c r="H351" s="1"/>
  <c r="F293"/>
  <c r="G293" s="1"/>
  <c r="H293" s="1"/>
  <c r="F297"/>
  <c r="G297" s="1"/>
  <c r="H297" s="1"/>
  <c r="F301"/>
  <c r="G301" s="1"/>
  <c r="H301" s="1"/>
  <c r="F305"/>
  <c r="G305" s="1"/>
  <c r="H305" s="1"/>
  <c r="F309"/>
  <c r="G309" s="1"/>
  <c r="H309" s="1"/>
  <c r="F313"/>
  <c r="G313" s="1"/>
  <c r="H313" s="1"/>
  <c r="F317"/>
  <c r="G317" s="1"/>
  <c r="H317" s="1"/>
  <c r="F321"/>
  <c r="G321" s="1"/>
  <c r="H321" s="1"/>
  <c r="F325"/>
  <c r="G325" s="1"/>
  <c r="H325" s="1"/>
  <c r="F329"/>
  <c r="G329" s="1"/>
  <c r="H329" s="1"/>
  <c r="F333"/>
  <c r="G333" s="1"/>
  <c r="H333" s="1"/>
  <c r="F337"/>
  <c r="G337" s="1"/>
  <c r="H337" s="1"/>
  <c r="F341"/>
  <c r="G341" s="1"/>
  <c r="H341" s="1"/>
  <c r="F345"/>
  <c r="G345" s="1"/>
  <c r="H345" s="1"/>
  <c r="F349"/>
  <c r="G349" s="1"/>
  <c r="H349" s="1"/>
  <c r="F296"/>
  <c r="G296" s="1"/>
  <c r="H296" s="1"/>
  <c r="F304"/>
  <c r="G304" s="1"/>
  <c r="H304" s="1"/>
  <c r="F312"/>
  <c r="G312" s="1"/>
  <c r="H312" s="1"/>
  <c r="F316"/>
  <c r="G316" s="1"/>
  <c r="H316" s="1"/>
  <c r="F328"/>
  <c r="G328" s="1"/>
  <c r="H328" s="1"/>
  <c r="F336"/>
  <c r="G336" s="1"/>
  <c r="H336" s="1"/>
  <c r="F340"/>
  <c r="G340" s="1"/>
  <c r="H340" s="1"/>
  <c r="F348"/>
  <c r="G348" s="1"/>
  <c r="H348" s="1"/>
  <c r="F295"/>
  <c r="G295" s="1"/>
  <c r="H295" s="1"/>
  <c r="F303"/>
  <c r="G303" s="1"/>
  <c r="H303" s="1"/>
  <c r="F307"/>
  <c r="G307" s="1"/>
  <c r="H307" s="1"/>
  <c r="F315"/>
  <c r="G315" s="1"/>
  <c r="H315" s="1"/>
  <c r="F323"/>
  <c r="G323" s="1"/>
  <c r="H323" s="1"/>
  <c r="F331"/>
  <c r="G331" s="1"/>
  <c r="H331" s="1"/>
  <c r="F339"/>
  <c r="G339" s="1"/>
  <c r="H339" s="1"/>
  <c r="F347"/>
  <c r="G347" s="1"/>
  <c r="H347" s="1"/>
  <c r="F294"/>
  <c r="G294" s="1"/>
  <c r="H294" s="1"/>
  <c r="F298"/>
  <c r="G298" s="1"/>
  <c r="H298" s="1"/>
  <c r="F302"/>
  <c r="G302" s="1"/>
  <c r="H302" s="1"/>
  <c r="F306"/>
  <c r="G306" s="1"/>
  <c r="H306" s="1"/>
  <c r="F310"/>
  <c r="G310" s="1"/>
  <c r="H310" s="1"/>
  <c r="F314"/>
  <c r="G314" s="1"/>
  <c r="H314" s="1"/>
  <c r="F318"/>
  <c r="G318" s="1"/>
  <c r="H318" s="1"/>
  <c r="F322"/>
  <c r="G322" s="1"/>
  <c r="H322" s="1"/>
  <c r="F326"/>
  <c r="G326" s="1"/>
  <c r="H326" s="1"/>
  <c r="F330"/>
  <c r="G330" s="1"/>
  <c r="H330" s="1"/>
  <c r="F334"/>
  <c r="G334" s="1"/>
  <c r="H334" s="1"/>
  <c r="F338"/>
  <c r="G338" s="1"/>
  <c r="H338" s="1"/>
  <c r="F342"/>
  <c r="G342" s="1"/>
  <c r="H342" s="1"/>
  <c r="F346"/>
  <c r="G346" s="1"/>
  <c r="H346" s="1"/>
  <c r="F350"/>
  <c r="G350" s="1"/>
  <c r="H350" s="1"/>
  <c r="I112" i="9"/>
  <c r="G7" i="73"/>
  <c r="G13"/>
  <c r="G8"/>
  <c r="G20"/>
  <c r="G25"/>
  <c r="G9"/>
  <c r="G19"/>
  <c r="G27"/>
  <c r="G17"/>
  <c r="G15"/>
  <c r="G10"/>
  <c r="G21"/>
  <c r="G23"/>
  <c r="G18"/>
  <c r="G11"/>
  <c r="AN66" i="72"/>
  <c r="AN67"/>
  <c r="G16" i="73" l="1"/>
  <c r="G12"/>
  <c r="G24"/>
  <c r="G26"/>
  <c r="G14"/>
  <c r="G22"/>
  <c r="AJ4" i="72"/>
  <c r="AL4" s="1"/>
  <c r="AO29"/>
  <c r="AO31"/>
  <c r="AO33"/>
  <c r="AO35"/>
  <c r="AO37"/>
  <c r="AO39"/>
  <c r="AO28"/>
  <c r="AO30"/>
  <c r="AO32"/>
  <c r="AO34"/>
  <c r="AO36"/>
  <c r="AO38"/>
  <c r="AO26"/>
  <c r="AO25"/>
  <c r="AO27"/>
  <c r="AO23"/>
  <c r="AO9"/>
  <c r="AO24"/>
  <c r="AK4"/>
  <c r="AM4" s="1"/>
  <c r="AO4"/>
  <c r="AO7"/>
  <c r="AO11"/>
  <c r="AO13"/>
  <c r="AO19"/>
  <c r="AO5"/>
  <c r="AO15"/>
  <c r="AO17"/>
  <c r="AO21"/>
  <c r="AO16"/>
  <c r="AO20"/>
  <c r="AO22"/>
  <c r="AO14"/>
  <c r="AO6"/>
  <c r="AO8"/>
  <c r="AO18"/>
  <c r="AO10"/>
  <c r="AO12"/>
  <c r="AO66" l="1"/>
  <c r="AJ18" l="1"/>
  <c r="AL18" s="1"/>
  <c r="AK6"/>
  <c r="AK5"/>
  <c r="AK7"/>
  <c r="AK8"/>
  <c r="AJ7"/>
  <c r="AL7" s="1"/>
  <c r="AJ5"/>
  <c r="AL5" s="1"/>
  <c r="AK10"/>
  <c r="AJ6"/>
  <c r="AL6" s="1"/>
  <c r="AJ10"/>
  <c r="AL10" s="1"/>
  <c r="AJ8"/>
  <c r="AL8" s="1"/>
  <c r="AJ13"/>
  <c r="AL13" s="1"/>
  <c r="AK11"/>
  <c r="AK13"/>
  <c r="AK12"/>
  <c r="AJ12"/>
  <c r="AL12" s="1"/>
  <c r="AJ11"/>
  <c r="AL11" s="1"/>
  <c r="AK20"/>
  <c r="AJ20"/>
  <c r="AL20" s="1"/>
  <c r="AJ17"/>
  <c r="AL17" s="1"/>
  <c r="AJ14"/>
  <c r="AL14" s="1"/>
  <c r="AJ22"/>
  <c r="AL22" s="1"/>
  <c r="AJ9"/>
  <c r="AL9" s="1"/>
  <c r="AJ16"/>
  <c r="AL16" s="1"/>
  <c r="AJ15"/>
  <c r="AL15" s="1"/>
  <c r="AK18"/>
  <c r="AJ19"/>
  <c r="AL19" s="1"/>
  <c r="AK17"/>
  <c r="AK14"/>
  <c r="AK22"/>
  <c r="AK19"/>
  <c r="AK9"/>
  <c r="AK16"/>
  <c r="AJ21"/>
  <c r="AL21" s="1"/>
  <c r="AK21"/>
  <c r="AK15"/>
  <c r="AK28"/>
  <c r="AK36"/>
  <c r="AK44"/>
  <c r="AK52"/>
  <c r="AK60"/>
  <c r="AJ44"/>
  <c r="AL44" s="1"/>
  <c r="AJ58"/>
  <c r="AL58" s="1"/>
  <c r="AK35"/>
  <c r="AK49"/>
  <c r="AJ29"/>
  <c r="AL29" s="1"/>
  <c r="AJ37"/>
  <c r="AL37" s="1"/>
  <c r="AJ45"/>
  <c r="AL45" s="1"/>
  <c r="AJ53"/>
  <c r="AL53" s="1"/>
  <c r="AJ61"/>
  <c r="AL61" s="1"/>
  <c r="AJ30"/>
  <c r="AL30" s="1"/>
  <c r="AJ38"/>
  <c r="AL38" s="1"/>
  <c r="AJ50"/>
  <c r="AL50" s="1"/>
  <c r="AK23"/>
  <c r="AK33"/>
  <c r="AK53"/>
  <c r="AK63"/>
  <c r="AK32"/>
  <c r="AK48"/>
  <c r="AK64"/>
  <c r="AK43"/>
  <c r="AJ25"/>
  <c r="AL25" s="1"/>
  <c r="AJ41"/>
  <c r="AL41" s="1"/>
  <c r="AJ57"/>
  <c r="AL57" s="1"/>
  <c r="AJ34"/>
  <c r="AL34" s="1"/>
  <c r="AJ60"/>
  <c r="AL60" s="1"/>
  <c r="AK41"/>
  <c r="AK30"/>
  <c r="AK46"/>
  <c r="AK62"/>
  <c r="AJ64"/>
  <c r="AL64" s="1"/>
  <c r="AK51"/>
  <c r="AJ31"/>
  <c r="AL31" s="1"/>
  <c r="AJ47"/>
  <c r="AL47" s="1"/>
  <c r="AJ63"/>
  <c r="AL63" s="1"/>
  <c r="AJ40"/>
  <c r="AL40" s="1"/>
  <c r="AK25"/>
  <c r="AK59"/>
  <c r="AK26"/>
  <c r="AK34"/>
  <c r="AK42"/>
  <c r="AK50"/>
  <c r="AK58"/>
  <c r="AJ28"/>
  <c r="AL28" s="1"/>
  <c r="AJ56"/>
  <c r="AL56" s="1"/>
  <c r="AK29"/>
  <c r="AK47"/>
  <c r="AK57"/>
  <c r="AJ27"/>
  <c r="AL27" s="1"/>
  <c r="AJ35"/>
  <c r="AL35" s="1"/>
  <c r="AJ43"/>
  <c r="AL43" s="1"/>
  <c r="AJ51"/>
  <c r="AL51" s="1"/>
  <c r="AJ59"/>
  <c r="AL59" s="1"/>
  <c r="AJ26"/>
  <c r="AL26" s="1"/>
  <c r="AJ36"/>
  <c r="AL36" s="1"/>
  <c r="AJ48"/>
  <c r="AL48" s="1"/>
  <c r="AJ62"/>
  <c r="AL62" s="1"/>
  <c r="AK31"/>
  <c r="AK45"/>
  <c r="AK24"/>
  <c r="AK40"/>
  <c r="AK56"/>
  <c r="AJ54"/>
  <c r="AL54" s="1"/>
  <c r="AK55"/>
  <c r="AJ33"/>
  <c r="AL33" s="1"/>
  <c r="AJ49"/>
  <c r="AL49" s="1"/>
  <c r="AJ24"/>
  <c r="AL24" s="1"/>
  <c r="AJ42"/>
  <c r="AL42" s="1"/>
  <c r="AK27"/>
  <c r="AK61"/>
  <c r="AK38"/>
  <c r="AK54"/>
  <c r="AJ46"/>
  <c r="AL46" s="1"/>
  <c r="AK39"/>
  <c r="AJ23"/>
  <c r="AL23" s="1"/>
  <c r="AJ39"/>
  <c r="AL39" s="1"/>
  <c r="AJ55"/>
  <c r="AL55" s="1"/>
  <c r="AJ32"/>
  <c r="AL32" s="1"/>
  <c r="AJ52"/>
  <c r="AL52" s="1"/>
  <c r="AK37"/>
  <c r="O76" i="1"/>
  <c r="N76"/>
  <c r="V42" l="1"/>
  <c r="L76" l="1"/>
</calcChain>
</file>

<file path=xl/sharedStrings.xml><?xml version="1.0" encoding="utf-8"?>
<sst xmlns="http://schemas.openxmlformats.org/spreadsheetml/2006/main" count="8937" uniqueCount="452">
  <si>
    <t>Initial N</t>
  </si>
  <si>
    <t xml:space="preserve"> = user adjustable field</t>
  </si>
  <si>
    <t>Volume</t>
  </si>
  <si>
    <t>kL</t>
  </si>
  <si>
    <t>Initial Cell mass</t>
  </si>
  <si>
    <t>g/L</t>
  </si>
  <si>
    <t>Prediction score</t>
  </si>
  <si>
    <t>Commercial Ferment</t>
  </si>
  <si>
    <t>Day</t>
  </si>
  <si>
    <t>Baume – actual</t>
  </si>
  <si>
    <t>Temp C</t>
  </si>
  <si>
    <t>DAP addition</t>
  </si>
  <si>
    <t>Baume – Model</t>
  </si>
  <si>
    <t>Date/Time</t>
  </si>
  <si>
    <t>Baume</t>
  </si>
  <si>
    <t>Required Refrigeration (kWr)</t>
  </si>
  <si>
    <t>COP</t>
  </si>
  <si>
    <t>$/kWh</t>
  </si>
  <si>
    <t>Refrigeration cost</t>
  </si>
  <si>
    <t>Start Date</t>
  </si>
  <si>
    <t>Start Time</t>
  </si>
  <si>
    <t>Temp</t>
  </si>
  <si>
    <t>Refrigeration</t>
  </si>
  <si>
    <t>Refrigeration (kWe)</t>
  </si>
  <si>
    <t>Refrigeration ($)</t>
  </si>
  <si>
    <t>Active</t>
  </si>
  <si>
    <t>Time Step</t>
  </si>
  <si>
    <t>kWe</t>
  </si>
  <si>
    <t>Overall Tank Farm</t>
  </si>
  <si>
    <t>Ferment start time</t>
  </si>
  <si>
    <t>Simulation model</t>
  </si>
  <si>
    <t>Weather forecast</t>
  </si>
  <si>
    <t>Active Cell Mass</t>
  </si>
  <si>
    <t>Ethanol</t>
  </si>
  <si>
    <t>Nitrogen</t>
  </si>
  <si>
    <t>Corrected Temperature</t>
  </si>
  <si>
    <t xml:space="preserve">Day </t>
  </si>
  <si>
    <t>Low</t>
  </si>
  <si>
    <t>High</t>
  </si>
  <si>
    <t>Ferment:</t>
  </si>
  <si>
    <t>Low range</t>
  </si>
  <si>
    <t>High range</t>
  </si>
  <si>
    <t>Model Parameters</t>
  </si>
  <si>
    <t>fPos(1)</t>
  </si>
  <si>
    <t>fPos(2)</t>
  </si>
  <si>
    <t>fPos(3)</t>
  </si>
  <si>
    <t>fPos(4)</t>
  </si>
  <si>
    <t>fPos(5)</t>
  </si>
  <si>
    <t>fPos(6)</t>
  </si>
  <si>
    <t xml:space="preserve">Mixing (0 to 3) </t>
  </si>
  <si>
    <t>Display ferment # :</t>
  </si>
  <si>
    <t>Range parameters</t>
  </si>
  <si>
    <t>Range totals</t>
  </si>
  <si>
    <t>Refrigeration capacity</t>
  </si>
  <si>
    <t>kWr</t>
  </si>
  <si>
    <t>Fermenter Logs</t>
  </si>
  <si>
    <t>Fermenter</t>
  </si>
  <si>
    <t>Insulation U value</t>
  </si>
  <si>
    <t>Refrigeration COP</t>
  </si>
  <si>
    <t>Electricity Cost ($/kWe)</t>
  </si>
  <si>
    <t>Overall Tank U value (W/m2/C)</t>
  </si>
  <si>
    <t>W/m2/C</t>
  </si>
  <si>
    <t>Adjusted Low range</t>
  </si>
  <si>
    <t>Adjusted high range</t>
  </si>
  <si>
    <t>Estimated Ferment Completion</t>
  </si>
  <si>
    <t>Model</t>
  </si>
  <si>
    <t>Ferment Completion</t>
  </si>
  <si>
    <t>Desired ferment time</t>
  </si>
  <si>
    <t>days</t>
  </si>
  <si>
    <t>Completion low limit</t>
  </si>
  <si>
    <t>Completion high limit</t>
  </si>
  <si>
    <t>Predicted status</t>
  </si>
  <si>
    <t>Fermenter Status</t>
  </si>
  <si>
    <t>alpha</t>
  </si>
  <si>
    <t>Baume - Model</t>
  </si>
  <si>
    <t>Fermenter 1</t>
  </si>
  <si>
    <t>Fermenter 2</t>
  </si>
  <si>
    <t>Fermenter 3</t>
  </si>
  <si>
    <t>Fermenter 4</t>
  </si>
  <si>
    <t>Fermenter 5</t>
  </si>
  <si>
    <t>Fermenter 6</t>
  </si>
  <si>
    <t>Fermenter 7</t>
  </si>
  <si>
    <t>Fermenter 8</t>
  </si>
  <si>
    <t>Fermenter 9</t>
  </si>
  <si>
    <t>Fermenter 10</t>
  </si>
  <si>
    <t>Fermenter 11</t>
  </si>
  <si>
    <t>Fermenter 12</t>
  </si>
  <si>
    <t>Fermenter 13</t>
  </si>
  <si>
    <t>Fermenter 14</t>
  </si>
  <si>
    <t>Fermenter 15</t>
  </si>
  <si>
    <t>Fermenter 16</t>
  </si>
  <si>
    <t>Fermenter 17</t>
  </si>
  <si>
    <t>Fermenter 18</t>
  </si>
  <si>
    <t>Fermenter 19</t>
  </si>
  <si>
    <t>Fermenter 20</t>
  </si>
  <si>
    <t>Ferment</t>
  </si>
  <si>
    <t>Number of ferments achived:</t>
  </si>
  <si>
    <t>Update Ferment 1 Prediction</t>
  </si>
  <si>
    <t>Archive Ferment 1</t>
  </si>
  <si>
    <t>Update Ferment 2 Prediction</t>
  </si>
  <si>
    <t>Archive Ferment 2</t>
  </si>
  <si>
    <t>Update Ferment 3 Prediction</t>
  </si>
  <si>
    <t>Archive Ferment 3</t>
  </si>
  <si>
    <t>Update Ferment 4 Prediction</t>
  </si>
  <si>
    <t>Archive Ferment 4</t>
  </si>
  <si>
    <t>Update Ferment 5 Prediction</t>
  </si>
  <si>
    <t>Archive Ferment 5</t>
  </si>
  <si>
    <t>Update Ferment 6 Prediction</t>
  </si>
  <si>
    <t>Archive Ferment 6</t>
  </si>
  <si>
    <t>Update Ferment 7 Prediction</t>
  </si>
  <si>
    <t>Archive Ferment 7</t>
  </si>
  <si>
    <t>Update Ferment 8 Prediction</t>
  </si>
  <si>
    <t>Archive Ferment 8</t>
  </si>
  <si>
    <t>Update Ferment 9 Prediction</t>
  </si>
  <si>
    <t>Archive Ferment 9</t>
  </si>
  <si>
    <t>Update Ferment 10 Prediction</t>
  </si>
  <si>
    <t>Archive Ferment 10</t>
  </si>
  <si>
    <t>Update Ferment 11 Prediction</t>
  </si>
  <si>
    <t>Archive Ferment 11</t>
  </si>
  <si>
    <t>Update Ferment 12 Prediction</t>
  </si>
  <si>
    <t>Archive Ferment 12</t>
  </si>
  <si>
    <t>Update Ferment 13 Prediction</t>
  </si>
  <si>
    <t>Archive Ferment 13</t>
  </si>
  <si>
    <t>Update Ferment 14 Prediction</t>
  </si>
  <si>
    <t>Archive Ferment 14</t>
  </si>
  <si>
    <t>Update Ferment 15 Prediction</t>
  </si>
  <si>
    <t>Archive Ferment 15</t>
  </si>
  <si>
    <t>Update Ferment 16 Prediction</t>
  </si>
  <si>
    <t>Archive Ferment 16</t>
  </si>
  <si>
    <t>Update Ferment 17 Prediction</t>
  </si>
  <si>
    <t>Archive Ferment 17</t>
  </si>
  <si>
    <t>Update Ferment 18 Prediction</t>
  </si>
  <si>
    <t>Archive Ferment 18</t>
  </si>
  <si>
    <t>Update Ferment 19 Prediction</t>
  </si>
  <si>
    <t>Archive Ferment 19</t>
  </si>
  <si>
    <t>Update Ferment 20 Prediction</t>
  </si>
  <si>
    <t>Archive Ferment 20</t>
  </si>
  <si>
    <t>Today</t>
  </si>
  <si>
    <t>Peak Refrigeration demand in coming week</t>
  </si>
  <si>
    <t>Demand (kWe)</t>
  </si>
  <si>
    <t>Plant Capacity (kWe)</t>
  </si>
  <si>
    <t>Variety</t>
  </si>
  <si>
    <t>pH</t>
  </si>
  <si>
    <t>TA</t>
  </si>
  <si>
    <t>FSO2</t>
  </si>
  <si>
    <t>TSO2</t>
  </si>
  <si>
    <t>YAN</t>
  </si>
  <si>
    <t>mumaxcor</t>
  </si>
  <si>
    <t>betamaxcorr</t>
  </si>
  <si>
    <t>mixingcoeff</t>
  </si>
  <si>
    <t>Ks</t>
  </si>
  <si>
    <t>initialcellcount</t>
  </si>
  <si>
    <t>kdcorr</t>
  </si>
  <si>
    <t>dBe/dt</t>
  </si>
  <si>
    <t>Nutrient Addition</t>
  </si>
  <si>
    <t>Aeration</t>
  </si>
  <si>
    <t>Comments</t>
  </si>
  <si>
    <t>GF</t>
  </si>
  <si>
    <t>Other</t>
  </si>
  <si>
    <t>Analysis</t>
  </si>
  <si>
    <t>Ferment Data</t>
  </si>
  <si>
    <t>Yeast Innoc.</t>
  </si>
  <si>
    <t>Pump over</t>
  </si>
  <si>
    <t>Ex tank</t>
  </si>
  <si>
    <t>XYZ</t>
  </si>
  <si>
    <t>Other Additions</t>
  </si>
  <si>
    <t>Yeast type</t>
  </si>
  <si>
    <t>Product Description</t>
  </si>
  <si>
    <t>AWRI Super Duper Reserve</t>
  </si>
  <si>
    <t>Wine Type</t>
  </si>
  <si>
    <t>Red</t>
  </si>
  <si>
    <t>Update Ferment 21 Prediction</t>
  </si>
  <si>
    <t>Archive Ferment 21</t>
  </si>
  <si>
    <t>Update Ferment 22 Prediction</t>
  </si>
  <si>
    <t>Archive Ferment 22</t>
  </si>
  <si>
    <t>Update Ferment 23 Prediction</t>
  </si>
  <si>
    <t>Archive Ferment 23</t>
  </si>
  <si>
    <t>Update Ferment 24 Prediction</t>
  </si>
  <si>
    <t>Archive Ferment 24</t>
  </si>
  <si>
    <t>Update Ferment 25 Prediction</t>
  </si>
  <si>
    <t>Archive Ferment 25</t>
  </si>
  <si>
    <t>Update Ferment 26 Prediction</t>
  </si>
  <si>
    <t>Archive Ferment 26</t>
  </si>
  <si>
    <t>Update Ferment 27 Prediction</t>
  </si>
  <si>
    <t>Archive Ferment 27</t>
  </si>
  <si>
    <t>Update Ferment 28 Prediction</t>
  </si>
  <si>
    <t>Archive Ferment 28</t>
  </si>
  <si>
    <t>Update Ferment 29 Prediction</t>
  </si>
  <si>
    <t>Archive Ferment 29</t>
  </si>
  <si>
    <t>Update Ferment 30 Prediction</t>
  </si>
  <si>
    <t>Archive Ferment 30</t>
  </si>
  <si>
    <t>Update Ferment 31 Prediction</t>
  </si>
  <si>
    <t>Archive Ferment 31</t>
  </si>
  <si>
    <t>Update Ferment 32 Prediction</t>
  </si>
  <si>
    <t>Archive Ferment 32</t>
  </si>
  <si>
    <t>Update Ferment 33 Prediction</t>
  </si>
  <si>
    <t>Archive Ferment 33</t>
  </si>
  <si>
    <t>Update Ferment 34 Prediction</t>
  </si>
  <si>
    <t>Archive Ferment 34</t>
  </si>
  <si>
    <t>Update Ferment 35 Prediction</t>
  </si>
  <si>
    <t>Archive Ferment 35</t>
  </si>
  <si>
    <t>Update Ferment 36 Prediction</t>
  </si>
  <si>
    <t>Archive Ferment 36</t>
  </si>
  <si>
    <t>Update Ferment 37 Prediction</t>
  </si>
  <si>
    <t>Archive Ferment 37</t>
  </si>
  <si>
    <t>Update Ferment 38 Prediction</t>
  </si>
  <si>
    <t>Archive Ferment 38</t>
  </si>
  <si>
    <t>Update Ferment 39 Prediction</t>
  </si>
  <si>
    <t>Archive Ferment 39</t>
  </si>
  <si>
    <t>Update Ferment 40 Prediction</t>
  </si>
  <si>
    <t>Archive Ferment 40</t>
  </si>
  <si>
    <t>Update Ferment 41 Prediction</t>
  </si>
  <si>
    <t>Archive Ferment 41</t>
  </si>
  <si>
    <t>Update Ferment 42 Prediction</t>
  </si>
  <si>
    <t>Archive Ferment 42</t>
  </si>
  <si>
    <t>Update Ferment 43 Prediction</t>
  </si>
  <si>
    <t>Archive Ferment 43</t>
  </si>
  <si>
    <t>Update Ferment 44 Prediction</t>
  </si>
  <si>
    <t>Archive Ferment 44</t>
  </si>
  <si>
    <t>Update Ferment 45 Prediction</t>
  </si>
  <si>
    <t>Archive Ferment 45</t>
  </si>
  <si>
    <t>Update Ferment 46 Prediction</t>
  </si>
  <si>
    <t>Archive Ferment 46</t>
  </si>
  <si>
    <t>Update Ferment 47 Prediction</t>
  </si>
  <si>
    <t>Archive Ferment 47</t>
  </si>
  <si>
    <t>Update Ferment 48 Prediction</t>
  </si>
  <si>
    <t>Archive Ferment 48</t>
  </si>
  <si>
    <t>Update Ferment 49 Prediction</t>
  </si>
  <si>
    <t>Archive Ferment 49</t>
  </si>
  <si>
    <t>Update Ferment 50 Prediction</t>
  </si>
  <si>
    <t>Archive Ferment 50</t>
  </si>
  <si>
    <t>Update Ferment 51 Prediction</t>
  </si>
  <si>
    <t>Archive Ferment 51</t>
  </si>
  <si>
    <t>Update Ferment 52 Prediction</t>
  </si>
  <si>
    <t>Archive Ferment 52</t>
  </si>
  <si>
    <t>Update Ferment 53 Prediction</t>
  </si>
  <si>
    <t>Archive Ferment 53</t>
  </si>
  <si>
    <t>Update Ferment 54 Prediction</t>
  </si>
  <si>
    <t>Archive Ferment 54</t>
  </si>
  <si>
    <t>Update Ferment 55 Prediction</t>
  </si>
  <si>
    <t>Archive Ferment 55</t>
  </si>
  <si>
    <t>Update Ferment 56 Prediction</t>
  </si>
  <si>
    <t>Archive Ferment 56</t>
  </si>
  <si>
    <t>Update Ferment 57 Prediction</t>
  </si>
  <si>
    <t>Archive Ferment 57</t>
  </si>
  <si>
    <t>Update Ferment 58 Prediction</t>
  </si>
  <si>
    <t>Archive Ferment 58</t>
  </si>
  <si>
    <t>Update Ferment 59 Prediction</t>
  </si>
  <si>
    <t>Archive Ferment 59</t>
  </si>
  <si>
    <t>Update Ferment 60 Prediction</t>
  </si>
  <si>
    <t>Archive Ferment 60</t>
  </si>
  <si>
    <t>Update Ferment 61 Prediction</t>
  </si>
  <si>
    <t>Archive Ferment 61</t>
  </si>
  <si>
    <t>Update Ferment 62 Prediction</t>
  </si>
  <si>
    <t>Archive Ferment 62</t>
  </si>
  <si>
    <t>Update Ferment 63 Prediction</t>
  </si>
  <si>
    <t>Archive Ferment 63</t>
  </si>
  <si>
    <t>Update Ferment 64 Prediction</t>
  </si>
  <si>
    <t>Archive Ferment 64</t>
  </si>
  <si>
    <t>Update Ferment 65 Prediction</t>
  </si>
  <si>
    <t>Archive Ferment 65</t>
  </si>
  <si>
    <t>Update Ferment 66 Prediction</t>
  </si>
  <si>
    <t>Archive Ferment 66</t>
  </si>
  <si>
    <t>Update Ferment 67 Prediction</t>
  </si>
  <si>
    <t>Archive Ferment 67</t>
  </si>
  <si>
    <t>Update Ferment 68 Prediction</t>
  </si>
  <si>
    <t>Archive Ferment 68</t>
  </si>
  <si>
    <t>Update Ferment 69 Prediction</t>
  </si>
  <si>
    <t>Archive Ferment 69</t>
  </si>
  <si>
    <t>Update Ferment 70 Prediction</t>
  </si>
  <si>
    <t>Archive Ferment 70</t>
  </si>
  <si>
    <t>Update Ferment 71 Prediction</t>
  </si>
  <si>
    <t>Archive Ferment 71</t>
  </si>
  <si>
    <t>Update Ferment 72 Prediction</t>
  </si>
  <si>
    <t>Archive Ferment 72</t>
  </si>
  <si>
    <t>Update Ferment 73 Prediction</t>
  </si>
  <si>
    <t>Update Ferment 74 Prediction</t>
  </si>
  <si>
    <t>Update Ferment 75 Prediction</t>
  </si>
  <si>
    <t>Update Ferment 76 Prediction</t>
  </si>
  <si>
    <t>Update Ferment 77 Prediction</t>
  </si>
  <si>
    <t>Update Ferment 78 Prediction</t>
  </si>
  <si>
    <t>Update Ferment 79 Prediction</t>
  </si>
  <si>
    <t>Archive Ferment 73</t>
  </si>
  <si>
    <t>Archive Ferment 74</t>
  </si>
  <si>
    <t>Archive Ferment 75</t>
  </si>
  <si>
    <t>Archive Ferment 76</t>
  </si>
  <si>
    <t>Archive Ferment 77</t>
  </si>
  <si>
    <t>Archive Ferment 78</t>
  </si>
  <si>
    <t>Archive Ferment 79</t>
  </si>
  <si>
    <t>Update Ferment 80 Prediction</t>
  </si>
  <si>
    <t>Archive Ferment 80</t>
  </si>
  <si>
    <t>Update Ferment 81 Prediction</t>
  </si>
  <si>
    <t>Archive Ferment 81</t>
  </si>
  <si>
    <t>Update Ferment 82 Prediction</t>
  </si>
  <si>
    <t>Archive Ferment 82</t>
  </si>
  <si>
    <t>Update Ferment 83 Prediction</t>
  </si>
  <si>
    <t>Archive Ferment 83</t>
  </si>
  <si>
    <t>Update Ferment 84 Prediction</t>
  </si>
  <si>
    <t>Archive Ferment 84</t>
  </si>
  <si>
    <t>Update Ferment 85 Prediction</t>
  </si>
  <si>
    <t>Archive Ferment 85</t>
  </si>
  <si>
    <t>Update Ferment 86 Prediction</t>
  </si>
  <si>
    <t>Archive Ferment 86</t>
  </si>
  <si>
    <t>Update Ferment 87 Prediction</t>
  </si>
  <si>
    <t>Archive Ferment 87</t>
  </si>
  <si>
    <t>Update Ferment 88 Prediction</t>
  </si>
  <si>
    <t>Archive Ferment 88</t>
  </si>
  <si>
    <t>Update Ferment 89 Prediction</t>
  </si>
  <si>
    <t>Archive Ferment 89</t>
  </si>
  <si>
    <t>Update Ferment 90 Prediction</t>
  </si>
  <si>
    <t>Update Ferment 91 Prediction</t>
  </si>
  <si>
    <t>Update Ferment 92 Prediction</t>
  </si>
  <si>
    <t>Update Ferment 93 Prediction</t>
  </si>
  <si>
    <t>Update Ferment 94 Prediction</t>
  </si>
  <si>
    <t>Update Ferment 95 Prediction</t>
  </si>
  <si>
    <t>Update Ferment 96 Prediction</t>
  </si>
  <si>
    <t>Update Ferment 97 Prediction</t>
  </si>
  <si>
    <t>Update Ferment 98 Prediction</t>
  </si>
  <si>
    <t>Update Ferment 99 Prediction</t>
  </si>
  <si>
    <t>Archive Ferment 90</t>
  </si>
  <si>
    <t>Archive Ferment 91</t>
  </si>
  <si>
    <t>Archive Ferment 92</t>
  </si>
  <si>
    <t>Archive Ferment 93</t>
  </si>
  <si>
    <t>Archive Ferment 94</t>
  </si>
  <si>
    <t>Archive Ferment 95</t>
  </si>
  <si>
    <t>Archive Ferment 96</t>
  </si>
  <si>
    <t>Archive Ferment 97</t>
  </si>
  <si>
    <t>Archive Ferment 98</t>
  </si>
  <si>
    <t>Archive Ferment 99</t>
  </si>
  <si>
    <t>Update Ferment 100 Prediction</t>
  </si>
  <si>
    <t>Archive Ferment 100</t>
  </si>
  <si>
    <t>Fermenter 31</t>
  </si>
  <si>
    <t>Fermenter 32</t>
  </si>
  <si>
    <t>Fermenter 33</t>
  </si>
  <si>
    <t>Fermenter 34</t>
  </si>
  <si>
    <t>Fermenter 35</t>
  </si>
  <si>
    <t>Fermenter 36</t>
  </si>
  <si>
    <t>Fermenter 37</t>
  </si>
  <si>
    <t>Fermenter 38</t>
  </si>
  <si>
    <t>Fermenter 39</t>
  </si>
  <si>
    <t>Fermenter 21</t>
  </si>
  <si>
    <t>Fermenter 22</t>
  </si>
  <si>
    <t>Fermenter 23</t>
  </si>
  <si>
    <t>Fermenter 24</t>
  </si>
  <si>
    <t>Fermenter 25</t>
  </si>
  <si>
    <t>Fermenter 26</t>
  </si>
  <si>
    <t>Fermenter 27</t>
  </si>
  <si>
    <t>Fermenter 28</t>
  </si>
  <si>
    <t>Fermenter 29</t>
  </si>
  <si>
    <t>Fermenter 30</t>
  </si>
  <si>
    <t>Fermenter 40</t>
  </si>
  <si>
    <t>Fermenter 41</t>
  </si>
  <si>
    <t>Fermenter 42</t>
  </si>
  <si>
    <t>Fermenter 43</t>
  </si>
  <si>
    <t>Fermenter 44</t>
  </si>
  <si>
    <t>Fermenter 45</t>
  </si>
  <si>
    <t>Fermenter 46</t>
  </si>
  <si>
    <t>Fermenter 47</t>
  </si>
  <si>
    <t>Fermenter 48</t>
  </si>
  <si>
    <t>Fermenter 49</t>
  </si>
  <si>
    <t>Fermenter 50</t>
  </si>
  <si>
    <t>Fermenter 51</t>
  </si>
  <si>
    <t>Fermenter 52</t>
  </si>
  <si>
    <t>Fermenter 53</t>
  </si>
  <si>
    <t>Fermenter 54</t>
  </si>
  <si>
    <t>Fermenter 55</t>
  </si>
  <si>
    <t>Fermenter 56</t>
  </si>
  <si>
    <t>Fermenter 57</t>
  </si>
  <si>
    <t>Fermenter 58</t>
  </si>
  <si>
    <t>Fermenter 59</t>
  </si>
  <si>
    <t>Fermenter 60</t>
  </si>
  <si>
    <t>Fermenter 61</t>
  </si>
  <si>
    <t>Fermenter 62</t>
  </si>
  <si>
    <t>Fermenter 63</t>
  </si>
  <si>
    <t>Fermenter 64</t>
  </si>
  <si>
    <t>Fermenter 65</t>
  </si>
  <si>
    <t>Fermenter 66</t>
  </si>
  <si>
    <t>Fermenter 67</t>
  </si>
  <si>
    <t>Fermenter 68</t>
  </si>
  <si>
    <t>Fermenter 69</t>
  </si>
  <si>
    <t>Fermenter 70</t>
  </si>
  <si>
    <t>Fermenter 71</t>
  </si>
  <si>
    <t>Fermenter 72</t>
  </si>
  <si>
    <t>Fermenter 73</t>
  </si>
  <si>
    <t>Fermenter 74</t>
  </si>
  <si>
    <t>Fermenter 75</t>
  </si>
  <si>
    <t>Fermenter 76</t>
  </si>
  <si>
    <t>Fermenter 77</t>
  </si>
  <si>
    <t>Fermenter 78</t>
  </si>
  <si>
    <t>Fermenter 79</t>
  </si>
  <si>
    <t>Fermenter 80</t>
  </si>
  <si>
    <t>Fermenter 81</t>
  </si>
  <si>
    <t>Fermenter 82</t>
  </si>
  <si>
    <t>Fermenter 83</t>
  </si>
  <si>
    <t>Fermenter 84</t>
  </si>
  <si>
    <t>Fermenter 85</t>
  </si>
  <si>
    <t>Fermenter 86</t>
  </si>
  <si>
    <t>Fermenter 87</t>
  </si>
  <si>
    <t>Fermenter 88</t>
  </si>
  <si>
    <t>Fermenter 89</t>
  </si>
  <si>
    <t>Fermenter 90</t>
  </si>
  <si>
    <t>Fermenter 91</t>
  </si>
  <si>
    <t>Fermenter 92</t>
  </si>
  <si>
    <t>Fermenter 93</t>
  </si>
  <si>
    <t>Fermenter 94</t>
  </si>
  <si>
    <t>Fermenter 95</t>
  </si>
  <si>
    <t>Fermenter 96</t>
  </si>
  <si>
    <t>Fermenter 97</t>
  </si>
  <si>
    <t>Fermenter 98</t>
  </si>
  <si>
    <t>Fermenter 99</t>
  </si>
  <si>
    <t>Fermenter 100</t>
  </si>
  <si>
    <t>Date</t>
  </si>
  <si>
    <t>Must Chill Start Time</t>
  </si>
  <si>
    <t>Must Chill Start Date</t>
  </si>
  <si>
    <t>Must Chill Flowrate</t>
  </si>
  <si>
    <t>kL/hr</t>
  </si>
  <si>
    <t>Inlet Juce Temp</t>
  </si>
  <si>
    <t>Outlet Juice Temp</t>
  </si>
  <si>
    <t>Cold Settling/Soak Start Date</t>
  </si>
  <si>
    <t>Cold Settling/Soak Start Time</t>
  </si>
  <si>
    <t>Cold Settling/Soak Finish Date</t>
  </si>
  <si>
    <t>Cold Settling/Soak Finish Time</t>
  </si>
  <si>
    <t>Cold Settling/Soak Temperature</t>
  </si>
  <si>
    <t>C</t>
  </si>
  <si>
    <t>Tank Name</t>
  </si>
  <si>
    <t>Enter Tank Name</t>
  </si>
  <si>
    <t>Must Chill</t>
  </si>
  <si>
    <t>Cold Settle</t>
  </si>
  <si>
    <t>Display ferment Calculations</t>
  </si>
  <si>
    <t>Refrigeration Plant Specs</t>
  </si>
  <si>
    <t>Must chiller efficiency</t>
  </si>
  <si>
    <t>slope</t>
  </si>
  <si>
    <t>intercept</t>
  </si>
  <si>
    <t xml:space="preserve">Refrigeration COP Calculation </t>
  </si>
  <si>
    <t>Brine Temperature</t>
  </si>
  <si>
    <t>Must Chill On (1) / Off (0)</t>
  </si>
  <si>
    <t>Cold Settling On (1) / Off (0)</t>
  </si>
  <si>
    <t>Ferment Refrigeration</t>
  </si>
  <si>
    <t>Total Refrigeratino</t>
  </si>
  <si>
    <t>Example 1</t>
  </si>
  <si>
    <t>Yeast AWRI1234</t>
  </si>
  <si>
    <t>White</t>
  </si>
  <si>
    <t>ABC</t>
  </si>
  <si>
    <t>Example 2</t>
  </si>
  <si>
    <t>Example 3</t>
  </si>
  <si>
    <t>Example 4</t>
  </si>
  <si>
    <t>Desired ferment duration</t>
  </si>
  <si>
    <t xml:space="preserve">Mixing (0=off, 1=low, 2=medium, 3=high) </t>
  </si>
  <si>
    <t>Cool Climate</t>
  </si>
  <si>
    <t>(1=Yes, 0=No)</t>
  </si>
  <si>
    <t>Warm Climate</t>
  </si>
  <si>
    <t>Wild Ferment</t>
  </si>
</sst>
</file>

<file path=xl/styles.xml><?xml version="1.0" encoding="utf-8"?>
<styleSheet xmlns="http://schemas.openxmlformats.org/spreadsheetml/2006/main">
  <numFmts count="4">
    <numFmt numFmtId="44" formatCode="_-&quot;$&quot;* #,##0.00_-;\-&quot;$&quot;* #,##0.00_-;_-&quot;$&quot;* &quot;-&quot;??_-;_-@_-"/>
    <numFmt numFmtId="164" formatCode="0.000"/>
    <numFmt numFmtId="165" formatCode="0.0"/>
    <numFmt numFmtId="166" formatCode="0.00000"/>
  </numFmts>
  <fonts count="10">
    <font>
      <sz val="10"/>
      <color indexed="8"/>
      <name val="Arial"/>
      <family val="2"/>
    </font>
    <font>
      <b/>
      <sz val="10"/>
      <color indexed="8"/>
      <name val="Arial"/>
      <family val="2"/>
    </font>
    <font>
      <sz val="10"/>
      <name val="Times New Roman"/>
      <family val="1"/>
    </font>
    <font>
      <sz val="10"/>
      <color indexed="8"/>
      <name val="Arial"/>
      <family val="2"/>
    </font>
    <font>
      <b/>
      <sz val="22"/>
      <color indexed="8"/>
      <name val="Arial"/>
      <family val="2"/>
    </font>
    <font>
      <b/>
      <sz val="10"/>
      <name val="Arial"/>
      <family val="2"/>
    </font>
    <font>
      <b/>
      <sz val="12"/>
      <color rgb="FF000000"/>
      <name val="Arial"/>
      <family val="2"/>
    </font>
    <font>
      <b/>
      <sz val="14"/>
      <color rgb="FF000000"/>
      <name val="Arial"/>
      <family val="2"/>
    </font>
    <font>
      <b/>
      <sz val="10"/>
      <color rgb="FF000000"/>
      <name val="Arial"/>
      <family val="2"/>
    </font>
    <font>
      <sz val="10"/>
      <color rgb="FF000000"/>
      <name val="Arial"/>
      <family val="2"/>
    </font>
  </fonts>
  <fills count="31">
    <fill>
      <patternFill patternType="none"/>
    </fill>
    <fill>
      <patternFill patternType="gray125"/>
    </fill>
    <fill>
      <patternFill patternType="solid">
        <fgColor indexed="9"/>
        <bgColor indexed="26"/>
      </patternFill>
    </fill>
    <fill>
      <patternFill patternType="solid">
        <fgColor indexed="27"/>
        <bgColor indexed="41"/>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9.9978637043366805E-2"/>
        <bgColor indexed="64"/>
      </patternFill>
    </fill>
    <fill>
      <patternFill patternType="solid">
        <fgColor theme="2" tint="-9.9978637043366805E-2"/>
        <bgColor indexed="41"/>
      </patternFill>
    </fill>
    <fill>
      <patternFill patternType="solid">
        <fgColor theme="3" tint="0.79998168889431442"/>
        <bgColor indexed="64"/>
      </patternFill>
    </fill>
    <fill>
      <patternFill patternType="solid">
        <fgColor theme="3" tint="0.79998168889431442"/>
        <bgColor indexed="41"/>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rgb="FF00B0F0"/>
        <bgColor indexed="64"/>
      </patternFill>
    </fill>
    <fill>
      <patternFill patternType="solid">
        <fgColor theme="0"/>
        <bgColor indexed="64"/>
      </patternFill>
    </fill>
    <fill>
      <patternFill patternType="solid">
        <fgColor theme="0"/>
        <bgColor indexed="41"/>
      </patternFill>
    </fill>
    <fill>
      <patternFill patternType="solid">
        <fgColor theme="4" tint="0.79998168889431442"/>
        <bgColor indexed="64"/>
      </patternFill>
    </fill>
    <fill>
      <patternFill patternType="solid">
        <fgColor rgb="FF92D050"/>
        <bgColor indexed="64"/>
      </patternFill>
    </fill>
    <fill>
      <patternFill patternType="solid">
        <fgColor rgb="FF92D050"/>
        <bgColor indexed="26"/>
      </patternFill>
    </fill>
    <fill>
      <patternFill patternType="solid">
        <fgColor theme="8" tint="0.59999389629810485"/>
        <bgColor indexed="64"/>
      </patternFill>
    </fill>
    <fill>
      <patternFill patternType="solid">
        <fgColor theme="0" tint="-0.34998626667073579"/>
        <bgColor indexed="64"/>
      </patternFill>
    </fill>
    <fill>
      <patternFill patternType="solid">
        <fgColor theme="5" tint="0.79998168889431442"/>
        <bgColor indexed="26"/>
      </patternFill>
    </fill>
    <fill>
      <patternFill patternType="solid">
        <fgColor theme="8" tint="0.59999389629810485"/>
        <bgColor indexed="41"/>
      </patternFill>
    </fill>
    <fill>
      <patternFill patternType="solid">
        <fgColor theme="4" tint="0.79998168889431442"/>
        <bgColor indexed="41"/>
      </patternFill>
    </fill>
    <fill>
      <patternFill patternType="solid">
        <fgColor theme="9" tint="0.39997558519241921"/>
        <bgColor indexed="64"/>
      </patternFill>
    </fill>
    <fill>
      <patternFill patternType="solid">
        <fgColor theme="3" tint="0.59999389629810485"/>
        <bgColor indexed="64"/>
      </patternFill>
    </fill>
    <fill>
      <patternFill patternType="solid">
        <fgColor rgb="FFDCE6F2"/>
        <bgColor rgb="FFDEE3E6"/>
      </patternFill>
    </fill>
  </fills>
  <borders count="15">
    <border>
      <left/>
      <right/>
      <top/>
      <bottom/>
      <diagonal/>
    </border>
    <border>
      <left style="hair">
        <color indexed="8"/>
      </left>
      <right style="hair">
        <color indexed="8"/>
      </right>
      <top style="hair">
        <color indexed="8"/>
      </top>
      <bottom style="hair">
        <color indexed="8"/>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s>
  <cellStyleXfs count="2">
    <xf numFmtId="0" fontId="0" fillId="0" borderId="0"/>
    <xf numFmtId="44" fontId="3" fillId="0" borderId="0" applyFont="0" applyFill="0" applyBorder="0" applyAlignment="0" applyProtection="0"/>
  </cellStyleXfs>
  <cellXfs count="151">
    <xf numFmtId="0" fontId="0" fillId="0" borderId="0" xfId="0"/>
    <xf numFmtId="0" fontId="0" fillId="0" borderId="0" xfId="0" applyProtection="1"/>
    <xf numFmtId="0" fontId="0" fillId="0" borderId="0" xfId="0" applyFont="1" applyProtection="1"/>
    <xf numFmtId="0" fontId="0" fillId="0" borderId="0" xfId="0" applyFont="1" applyFill="1" applyProtection="1"/>
    <xf numFmtId="0" fontId="0" fillId="0" borderId="0" xfId="0" applyFill="1" applyProtection="1"/>
    <xf numFmtId="0" fontId="0" fillId="3" borderId="1" xfId="0" applyFill="1" applyBorder="1" applyProtection="1">
      <protection locked="0"/>
    </xf>
    <xf numFmtId="0" fontId="0" fillId="3" borderId="0" xfId="0" applyFill="1" applyProtection="1">
      <protection locked="0"/>
    </xf>
    <xf numFmtId="164" fontId="0" fillId="0" borderId="0" xfId="0" applyNumberFormat="1" applyFill="1" applyProtection="1"/>
    <xf numFmtId="0" fontId="0" fillId="2" borderId="0" xfId="0" applyFill="1" applyProtection="1"/>
    <xf numFmtId="165" fontId="0" fillId="2" borderId="0" xfId="0" applyNumberFormat="1" applyFill="1" applyProtection="1"/>
    <xf numFmtId="165" fontId="0" fillId="0" borderId="0" xfId="0" applyNumberFormat="1" applyProtection="1"/>
    <xf numFmtId="14" fontId="0" fillId="0" borderId="0" xfId="0" applyNumberFormat="1"/>
    <xf numFmtId="44" fontId="0" fillId="0" borderId="0" xfId="1" applyFont="1" applyFill="1" applyProtection="1"/>
    <xf numFmtId="0" fontId="0" fillId="4" borderId="0" xfId="0" applyFill="1"/>
    <xf numFmtId="14" fontId="0" fillId="4" borderId="0" xfId="0" applyNumberFormat="1" applyFill="1"/>
    <xf numFmtId="20" fontId="0" fillId="4" borderId="0" xfId="0" applyNumberFormat="1" applyFill="1"/>
    <xf numFmtId="22" fontId="0" fillId="0" borderId="0" xfId="0" applyNumberFormat="1"/>
    <xf numFmtId="0" fontId="0" fillId="0" borderId="0" xfId="0" applyNumberFormat="1"/>
    <xf numFmtId="0" fontId="0" fillId="0" borderId="0" xfId="0" applyNumberFormat="1" applyFill="1"/>
    <xf numFmtId="0" fontId="0" fillId="7" borderId="0" xfId="0" applyFill="1"/>
    <xf numFmtId="0" fontId="0" fillId="8" borderId="0" xfId="0" applyFill="1" applyAlignment="1">
      <alignment horizontal="center"/>
    </xf>
    <xf numFmtId="0" fontId="0" fillId="4" borderId="0" xfId="0" applyFill="1" applyAlignment="1">
      <alignment horizontal="center"/>
    </xf>
    <xf numFmtId="0" fontId="0" fillId="8" borderId="0" xfId="0" applyFill="1" applyAlignment="1" applyProtection="1">
      <alignment horizontal="center"/>
    </xf>
    <xf numFmtId="0" fontId="1" fillId="0" borderId="0" xfId="0" applyFont="1"/>
    <xf numFmtId="0" fontId="1" fillId="5" borderId="0" xfId="0" applyFont="1" applyFill="1"/>
    <xf numFmtId="0" fontId="0" fillId="9" borderId="0" xfId="0" applyFill="1" applyBorder="1"/>
    <xf numFmtId="0" fontId="2" fillId="10" borderId="0" xfId="0" applyFont="1" applyFill="1" applyBorder="1" applyAlignment="1" applyProtection="1">
      <alignment horizontal="right" wrapText="1"/>
      <protection locked="0"/>
    </xf>
    <xf numFmtId="0" fontId="0" fillId="10" borderId="0" xfId="0" applyFill="1" applyProtection="1">
      <protection locked="0"/>
    </xf>
    <xf numFmtId="0" fontId="0" fillId="11" borderId="0" xfId="0" applyFill="1" applyBorder="1"/>
    <xf numFmtId="0" fontId="2" fillId="12" borderId="0" xfId="0" applyFont="1" applyFill="1" applyBorder="1" applyAlignment="1" applyProtection="1">
      <alignment horizontal="right" wrapText="1"/>
      <protection locked="0"/>
    </xf>
    <xf numFmtId="0" fontId="0" fillId="12" borderId="0" xfId="0" applyFill="1" applyProtection="1">
      <protection locked="0"/>
    </xf>
    <xf numFmtId="0" fontId="0" fillId="13" borderId="0" xfId="0" applyFont="1" applyFill="1" applyProtection="1"/>
    <xf numFmtId="0" fontId="0" fillId="13" borderId="0" xfId="0" applyFill="1" applyProtection="1"/>
    <xf numFmtId="0" fontId="0" fillId="15" borderId="0" xfId="0" applyFill="1"/>
    <xf numFmtId="0" fontId="0" fillId="16" borderId="0" xfId="0" applyFill="1"/>
    <xf numFmtId="165" fontId="0" fillId="16" borderId="0" xfId="0" applyNumberFormat="1" applyFill="1" applyProtection="1"/>
    <xf numFmtId="165" fontId="0" fillId="0" borderId="0" xfId="0" applyNumberFormat="1"/>
    <xf numFmtId="166" fontId="0" fillId="2" borderId="0" xfId="0" applyNumberFormat="1" applyFill="1" applyProtection="1"/>
    <xf numFmtId="0" fontId="1" fillId="13" borderId="0" xfId="0" applyFont="1" applyFill="1" applyProtection="1"/>
    <xf numFmtId="0" fontId="0" fillId="17" borderId="0" xfId="0" applyFill="1"/>
    <xf numFmtId="0" fontId="0" fillId="0" borderId="0" xfId="0" applyFill="1"/>
    <xf numFmtId="0" fontId="0" fillId="0" borderId="0" xfId="0" applyFill="1" applyProtection="1">
      <protection locked="0"/>
    </xf>
    <xf numFmtId="0" fontId="2" fillId="0" borderId="0" xfId="0" applyFont="1" applyFill="1" applyBorder="1" applyAlignment="1" applyProtection="1">
      <alignment horizontal="right" wrapText="1"/>
      <protection locked="0"/>
    </xf>
    <xf numFmtId="0" fontId="0" fillId="18" borderId="0" xfId="0" applyFill="1"/>
    <xf numFmtId="0" fontId="0" fillId="18" borderId="0" xfId="0" applyFill="1" applyProtection="1"/>
    <xf numFmtId="0" fontId="0" fillId="18" borderId="0" xfId="0" applyFill="1" applyBorder="1"/>
    <xf numFmtId="0" fontId="0" fillId="18" borderId="0" xfId="0" applyFill="1" applyProtection="1">
      <protection locked="0"/>
    </xf>
    <xf numFmtId="0" fontId="2" fillId="19" borderId="0" xfId="0" applyFont="1" applyFill="1" applyBorder="1" applyAlignment="1" applyProtection="1">
      <alignment horizontal="right" wrapText="1"/>
      <protection locked="0"/>
    </xf>
    <xf numFmtId="0" fontId="1" fillId="18" borderId="0" xfId="0" applyFont="1" applyFill="1" applyBorder="1"/>
    <xf numFmtId="1" fontId="0" fillId="18" borderId="0" xfId="0" applyNumberFormat="1" applyFill="1" applyBorder="1"/>
    <xf numFmtId="0" fontId="0" fillId="18" borderId="4" xfId="0" applyFill="1" applyBorder="1" applyAlignment="1">
      <alignment vertical="top" wrapText="1"/>
    </xf>
    <xf numFmtId="1" fontId="0" fillId="18" borderId="5" xfId="0" applyNumberFormat="1" applyFill="1" applyBorder="1" applyAlignment="1">
      <alignment vertical="top" wrapText="1"/>
    </xf>
    <xf numFmtId="0" fontId="1" fillId="20" borderId="0" xfId="0" applyFont="1" applyFill="1"/>
    <xf numFmtId="0" fontId="1" fillId="15" borderId="3" xfId="0" applyFont="1" applyFill="1" applyBorder="1" applyAlignment="1">
      <alignment vertical="top" wrapText="1"/>
    </xf>
    <xf numFmtId="0" fontId="1" fillId="15" borderId="3" xfId="0" applyFont="1" applyFill="1" applyBorder="1"/>
    <xf numFmtId="0" fontId="0" fillId="0" borderId="0" xfId="0" applyBorder="1"/>
    <xf numFmtId="0" fontId="0" fillId="0" borderId="0" xfId="0" applyFill="1" applyBorder="1"/>
    <xf numFmtId="0" fontId="0" fillId="5" borderId="0" xfId="0" applyFill="1"/>
    <xf numFmtId="0" fontId="1" fillId="23" borderId="11" xfId="0" applyFont="1" applyFill="1" applyBorder="1"/>
    <xf numFmtId="0" fontId="0" fillId="23" borderId="11" xfId="0" applyFill="1" applyBorder="1" applyAlignment="1" applyProtection="1">
      <alignment vertical="center" wrapText="1"/>
    </xf>
    <xf numFmtId="0" fontId="1" fillId="23" borderId="11" xfId="0" applyFont="1" applyFill="1" applyBorder="1" applyProtection="1"/>
    <xf numFmtId="0" fontId="1" fillId="6" borderId="11" xfId="0" applyFont="1" applyFill="1" applyBorder="1" applyProtection="1"/>
    <xf numFmtId="0" fontId="0" fillId="6" borderId="11" xfId="0" applyFill="1" applyBorder="1" applyAlignment="1" applyProtection="1">
      <alignment vertical="center" wrapText="1"/>
    </xf>
    <xf numFmtId="0" fontId="1" fillId="14" borderId="11" xfId="0" applyFont="1" applyFill="1" applyBorder="1" applyAlignment="1">
      <alignment horizontal="center"/>
    </xf>
    <xf numFmtId="0" fontId="1" fillId="14" borderId="11" xfId="0" applyFont="1" applyFill="1" applyBorder="1" applyAlignment="1">
      <alignment vertical="center" wrapText="1"/>
    </xf>
    <xf numFmtId="0" fontId="0" fillId="14" borderId="0" xfId="0" applyFill="1"/>
    <xf numFmtId="0" fontId="0" fillId="5" borderId="0" xfId="0" applyFill="1" applyAlignment="1">
      <alignment horizontal="center"/>
    </xf>
    <xf numFmtId="0" fontId="0" fillId="5" borderId="0" xfId="0" applyFill="1" applyAlignment="1">
      <alignment horizontal="center"/>
    </xf>
    <xf numFmtId="0" fontId="1" fillId="0" borderId="0" xfId="0" applyFont="1" applyBorder="1" applyAlignment="1" applyProtection="1">
      <alignment horizontal="center"/>
    </xf>
    <xf numFmtId="0" fontId="1" fillId="8" borderId="0" xfId="0" applyFont="1" applyFill="1" applyAlignment="1"/>
    <xf numFmtId="0" fontId="0" fillId="0" borderId="0" xfId="0" applyFill="1" applyBorder="1" applyProtection="1"/>
    <xf numFmtId="0" fontId="0" fillId="0" borderId="2" xfId="0" applyBorder="1" applyProtection="1"/>
    <xf numFmtId="0" fontId="0" fillId="14" borderId="0" xfId="0" applyFill="1" applyProtection="1"/>
    <xf numFmtId="165" fontId="0" fillId="15" borderId="0" xfId="0" applyNumberFormat="1" applyFill="1"/>
    <xf numFmtId="165" fontId="0" fillId="24" borderId="0" xfId="0" applyNumberFormat="1" applyFill="1"/>
    <xf numFmtId="165" fontId="0" fillId="0" borderId="0" xfId="0" applyNumberFormat="1" applyFill="1" applyProtection="1"/>
    <xf numFmtId="0" fontId="0" fillId="5" borderId="0" xfId="0" applyFill="1" applyAlignment="1">
      <alignment horizontal="center"/>
    </xf>
    <xf numFmtId="0" fontId="0" fillId="5" borderId="0" xfId="0" applyFill="1" applyAlignment="1">
      <alignment horizontal="center"/>
    </xf>
    <xf numFmtId="0" fontId="0" fillId="0" borderId="0" xfId="0" applyFill="1" applyAlignment="1">
      <alignment horizontal="center"/>
    </xf>
    <xf numFmtId="0" fontId="0" fillId="6" borderId="0" xfId="0" applyFill="1" applyAlignment="1">
      <alignment horizontal="center"/>
    </xf>
    <xf numFmtId="0" fontId="0" fillId="5" borderId="0" xfId="0" applyFill="1" applyAlignment="1">
      <alignment horizontal="center"/>
    </xf>
    <xf numFmtId="14" fontId="0" fillId="0" borderId="0" xfId="0" applyNumberFormat="1" applyFill="1"/>
    <xf numFmtId="0" fontId="0" fillId="0" borderId="0" xfId="0" applyAlignment="1" applyProtection="1">
      <alignment horizontal="center"/>
    </xf>
    <xf numFmtId="20" fontId="0" fillId="0" borderId="0" xfId="0" applyNumberFormat="1"/>
    <xf numFmtId="0" fontId="0" fillId="23" borderId="0" xfId="0" applyFill="1"/>
    <xf numFmtId="0" fontId="0" fillId="0" borderId="0" xfId="0" applyBorder="1" applyProtection="1"/>
    <xf numFmtId="0" fontId="0" fillId="2" borderId="0" xfId="0" applyFill="1" applyBorder="1" applyProtection="1"/>
    <xf numFmtId="0" fontId="1" fillId="0" borderId="0" xfId="0" applyFont="1" applyBorder="1"/>
    <xf numFmtId="14" fontId="0" fillId="23" borderId="0" xfId="0" applyNumberFormat="1" applyFill="1" applyBorder="1"/>
    <xf numFmtId="0" fontId="0" fillId="25" borderId="0" xfId="0" applyFill="1" applyBorder="1" applyProtection="1"/>
    <xf numFmtId="0" fontId="0" fillId="6" borderId="0" xfId="0" applyFill="1" applyBorder="1" applyProtection="1"/>
    <xf numFmtId="0" fontId="0" fillId="6" borderId="11" xfId="0" applyFill="1" applyBorder="1"/>
    <xf numFmtId="0" fontId="0" fillId="26" borderId="0" xfId="0" applyFill="1" applyProtection="1">
      <protection locked="0"/>
    </xf>
    <xf numFmtId="0" fontId="0" fillId="20" borderId="11" xfId="0" applyFill="1" applyBorder="1" applyAlignment="1">
      <alignment vertical="center"/>
    </xf>
    <xf numFmtId="0" fontId="0" fillId="27" borderId="0" xfId="0" applyFill="1" applyProtection="1">
      <protection locked="0"/>
    </xf>
    <xf numFmtId="0" fontId="0" fillId="21" borderId="0" xfId="0" applyFill="1" applyProtection="1"/>
    <xf numFmtId="0" fontId="1" fillId="21" borderId="12" xfId="0" applyFont="1" applyFill="1" applyBorder="1" applyAlignment="1" applyProtection="1">
      <alignment vertical="center" wrapText="1"/>
    </xf>
    <xf numFmtId="165" fontId="0" fillId="22" borderId="0" xfId="0" applyNumberFormat="1" applyFill="1" applyProtection="1"/>
    <xf numFmtId="0" fontId="0" fillId="21" borderId="0" xfId="0" applyFill="1"/>
    <xf numFmtId="165" fontId="0" fillId="21" borderId="0" xfId="0" applyNumberFormat="1" applyFill="1" applyProtection="1"/>
    <xf numFmtId="0" fontId="0" fillId="28" borderId="0" xfId="0" applyFill="1"/>
    <xf numFmtId="0" fontId="0" fillId="28" borderId="0" xfId="0" applyFill="1" applyProtection="1"/>
    <xf numFmtId="0" fontId="0" fillId="5" borderId="0" xfId="0" applyFill="1" applyAlignment="1">
      <alignment horizontal="center"/>
    </xf>
    <xf numFmtId="0" fontId="0" fillId="0" borderId="0" xfId="0" applyFill="1" applyAlignment="1">
      <alignment horizontal="center"/>
    </xf>
    <xf numFmtId="0" fontId="1" fillId="0" borderId="0" xfId="0" applyFont="1" applyFill="1" applyAlignment="1"/>
    <xf numFmtId="0" fontId="1" fillId="0" borderId="0" xfId="0" applyFont="1" applyFill="1"/>
    <xf numFmtId="165" fontId="0" fillId="0" borderId="0" xfId="0" applyNumberFormat="1" applyFill="1"/>
    <xf numFmtId="0" fontId="0" fillId="0" borderId="0" xfId="0" applyFill="1" applyAlignment="1" applyProtection="1">
      <alignment horizontal="center"/>
    </xf>
    <xf numFmtId="0" fontId="0" fillId="5" borderId="0" xfId="0" applyFill="1" applyAlignment="1">
      <alignment horizontal="center"/>
    </xf>
    <xf numFmtId="0" fontId="0" fillId="0" borderId="0" xfId="0" applyNumberFormat="1" applyBorder="1"/>
    <xf numFmtId="0" fontId="0" fillId="29" borderId="0" xfId="0" applyFill="1"/>
    <xf numFmtId="0" fontId="1" fillId="8" borderId="0" xfId="0" applyFont="1" applyFill="1"/>
    <xf numFmtId="0" fontId="0" fillId="8" borderId="0" xfId="0" applyFill="1"/>
    <xf numFmtId="165" fontId="0" fillId="8" borderId="0" xfId="0" applyNumberFormat="1" applyFill="1"/>
    <xf numFmtId="9" fontId="0" fillId="29" borderId="0" xfId="0" applyNumberFormat="1" applyFill="1"/>
    <xf numFmtId="0" fontId="5" fillId="30" borderId="0" xfId="0" applyFont="1" applyFill="1"/>
    <xf numFmtId="0" fontId="0" fillId="30" borderId="0" xfId="0" applyFill="1"/>
    <xf numFmtId="0" fontId="0" fillId="30" borderId="0" xfId="0" applyFont="1" applyFill="1"/>
    <xf numFmtId="0" fontId="0" fillId="5" borderId="0" xfId="0" applyFill="1" applyAlignment="1">
      <alignment horizontal="left"/>
    </xf>
    <xf numFmtId="0" fontId="0" fillId="14" borderId="0" xfId="0" applyFont="1" applyFill="1" applyAlignment="1" applyProtection="1">
      <alignment horizontal="center"/>
    </xf>
    <xf numFmtId="164" fontId="0" fillId="0" borderId="0" xfId="0" applyNumberFormat="1"/>
    <xf numFmtId="0" fontId="0" fillId="5" borderId="0" xfId="0" applyFill="1" applyAlignment="1">
      <alignment horizontal="center"/>
    </xf>
    <xf numFmtId="0" fontId="1" fillId="0" borderId="4" xfId="0" applyFont="1" applyFill="1" applyBorder="1" applyAlignment="1">
      <alignment vertical="top" wrapText="1"/>
    </xf>
    <xf numFmtId="0" fontId="0" fillId="5" borderId="0" xfId="0" applyFill="1" applyAlignment="1">
      <alignment horizontal="center"/>
    </xf>
    <xf numFmtId="0" fontId="0" fillId="0" borderId="6" xfId="0" applyBorder="1" applyProtection="1"/>
    <xf numFmtId="0" fontId="0" fillId="28" borderId="7" xfId="0" applyFill="1" applyBorder="1" applyAlignment="1" applyProtection="1">
      <alignment horizontal="center"/>
    </xf>
    <xf numFmtId="0" fontId="0" fillId="0" borderId="7" xfId="0" applyBorder="1" applyProtection="1"/>
    <xf numFmtId="0" fontId="0" fillId="0" borderId="8" xfId="0" applyBorder="1" applyProtection="1"/>
    <xf numFmtId="0" fontId="0" fillId="0" borderId="13" xfId="0" applyBorder="1" applyProtection="1"/>
    <xf numFmtId="0" fontId="0" fillId="28" borderId="0" xfId="0" applyFill="1" applyBorder="1" applyAlignment="1" applyProtection="1">
      <alignment horizontal="center"/>
    </xf>
    <xf numFmtId="0" fontId="0" fillId="0" borderId="14" xfId="0" applyBorder="1" applyProtection="1"/>
    <xf numFmtId="0" fontId="0" fillId="0" borderId="9" xfId="0" applyBorder="1" applyProtection="1"/>
    <xf numFmtId="0" fontId="0" fillId="28" borderId="2" xfId="0" applyFill="1" applyBorder="1" applyAlignment="1" applyProtection="1">
      <alignment horizontal="center"/>
    </xf>
    <xf numFmtId="0" fontId="0" fillId="0" borderId="10" xfId="0" applyBorder="1" applyProtection="1"/>
    <xf numFmtId="0" fontId="0" fillId="5" borderId="0" xfId="0" applyFill="1" applyAlignment="1">
      <alignment horizontal="center"/>
    </xf>
    <xf numFmtId="0" fontId="1" fillId="15" borderId="6" xfId="0" applyFont="1" applyFill="1" applyBorder="1" applyAlignment="1">
      <alignment horizontal="center" vertical="center"/>
    </xf>
    <xf numFmtId="0" fontId="1" fillId="15" borderId="7" xfId="0" applyFont="1" applyFill="1" applyBorder="1" applyAlignment="1">
      <alignment horizontal="center" vertical="center"/>
    </xf>
    <xf numFmtId="0" fontId="1" fillId="15" borderId="8" xfId="0" applyFont="1" applyFill="1" applyBorder="1" applyAlignment="1">
      <alignment horizontal="center" vertical="center"/>
    </xf>
    <xf numFmtId="0" fontId="1" fillId="15" borderId="9" xfId="0" applyFont="1" applyFill="1" applyBorder="1" applyAlignment="1">
      <alignment horizontal="center" vertical="center"/>
    </xf>
    <xf numFmtId="0" fontId="1" fillId="15" borderId="2" xfId="0" applyFont="1" applyFill="1" applyBorder="1" applyAlignment="1">
      <alignment horizontal="center" vertical="center"/>
    </xf>
    <xf numFmtId="0" fontId="1" fillId="15" borderId="10" xfId="0" applyFont="1" applyFill="1" applyBorder="1" applyAlignment="1">
      <alignment horizontal="center" vertical="center"/>
    </xf>
    <xf numFmtId="0" fontId="4" fillId="0" borderId="0" xfId="0" applyFont="1" applyAlignment="1">
      <alignment horizontal="center" vertical="center" wrapText="1"/>
    </xf>
    <xf numFmtId="0" fontId="1" fillId="20" borderId="11" xfId="0" applyFont="1" applyFill="1" applyBorder="1" applyAlignment="1">
      <alignment horizontal="center"/>
    </xf>
    <xf numFmtId="0" fontId="0" fillId="7" borderId="0" xfId="0" applyFill="1" applyAlignment="1">
      <alignment horizontal="center"/>
    </xf>
    <xf numFmtId="0" fontId="0" fillId="5" borderId="0" xfId="0" applyFill="1" applyAlignment="1">
      <alignment horizontal="center"/>
    </xf>
    <xf numFmtId="0" fontId="0" fillId="6" borderId="0" xfId="0" applyFill="1" applyAlignment="1">
      <alignment horizontal="center"/>
    </xf>
    <xf numFmtId="0" fontId="0" fillId="0" borderId="0" xfId="0" applyFill="1" applyAlignment="1">
      <alignment horizontal="center"/>
    </xf>
    <xf numFmtId="0" fontId="1" fillId="13" borderId="0" xfId="0" applyFont="1" applyFill="1" applyAlignment="1" applyProtection="1">
      <alignment horizontal="center"/>
    </xf>
    <xf numFmtId="0" fontId="0" fillId="14" borderId="0" xfId="0" applyFont="1" applyFill="1" applyAlignment="1" applyProtection="1">
      <alignment horizontal="center"/>
    </xf>
    <xf numFmtId="0" fontId="1" fillId="0" borderId="2" xfId="0" applyFont="1" applyBorder="1" applyAlignment="1" applyProtection="1">
      <alignment horizontal="center"/>
    </xf>
    <xf numFmtId="0" fontId="0" fillId="0" borderId="0" xfId="0" applyFont="1" applyFill="1" applyBorder="1" applyAlignment="1" applyProtection="1">
      <alignment horizontal="center"/>
    </xf>
  </cellXfs>
  <cellStyles count="2">
    <cellStyle name="Currency" xfId="1" builtinId="4"/>
    <cellStyle name="Normal" xfId="0" builtinId="0"/>
  </cellStyles>
  <dxfs count="21">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0006"/>
      </font>
      <fill>
        <patternFill>
          <bgColor rgb="FFFFC7CE"/>
        </patternFill>
      </fill>
    </dxf>
    <dxf>
      <fill>
        <gradientFill>
          <stop position="0">
            <color theme="0"/>
          </stop>
          <stop position="1">
            <color rgb="FFFFFF00"/>
          </stop>
        </gradient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0" tint="-4.9989318521683403E-2"/>
        </patternFill>
      </fill>
    </dxf>
    <dxf>
      <fill>
        <gradientFill>
          <stop position="0">
            <color theme="0"/>
          </stop>
          <stop position="1">
            <color theme="5" tint="0.40000610370189521"/>
          </stop>
        </gradientFill>
      </fill>
    </dxf>
    <dxf>
      <fill>
        <patternFill>
          <bgColor theme="5" tint="0.39994506668294322"/>
        </patternFill>
      </fill>
    </dxf>
    <dxf>
      <fill>
        <patternFill>
          <bgColor theme="5" tint="0.39994506668294322"/>
        </patternFill>
      </fill>
    </dxf>
    <dxf>
      <fill>
        <gradientFill degree="180">
          <stop position="0">
            <color theme="0"/>
          </stop>
          <stop position="1">
            <color rgb="FFFF0000"/>
          </stop>
        </gradientFill>
      </fill>
    </dxf>
    <dxf>
      <fill>
        <patternFill>
          <bgColor theme="0" tint="-4.9989318521683403E-2"/>
        </patternFill>
      </fill>
    </dxf>
    <dxf>
      <fill>
        <patternFill>
          <bgColor rgb="FF92D050"/>
        </patternFill>
      </fill>
    </dxf>
    <dxf>
      <fill>
        <patternFill>
          <bgColor rgb="FF92D05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E6E6E6"/>
      <rgbColor rgb="00FF0000"/>
      <rgbColor rgb="0000FF00"/>
      <rgbColor rgb="000000FF"/>
      <rgbColor rgb="00FFFF00"/>
      <rgbColor rgb="00FF00FF"/>
      <rgbColor rgb="0000FFFF"/>
      <rgbColor rgb="00800000"/>
      <rgbColor rgb="00008000"/>
      <rgbColor rgb="00000080"/>
      <rgbColor rgb="00808000"/>
      <rgbColor rgb="00800080"/>
      <rgbColor rgb="00008080"/>
      <rgbColor rgb="00B7B7B7"/>
      <rgbColor rgb="00878787"/>
      <rgbColor rgb="0083CA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AECF00"/>
      <rgbColor rgb="00FFCC00"/>
      <rgbColor rgb="00FF9900"/>
      <rgbColor rgb="00FF420E"/>
      <rgbColor rgb="00666699"/>
      <rgbColor rgb="00B3B3B3"/>
      <rgbColor rgb="00004586"/>
      <rgbColor rgb="00339966"/>
      <rgbColor rgb="00003300"/>
      <rgbColor rgb="00314004"/>
      <rgbColor rgb="00993300"/>
      <rgbColor rgb="00993366"/>
      <rgbColor rgb="00333399"/>
      <rgbColor rgb="00333333"/>
    </indexedColors>
    <mruColors>
      <color rgb="FFFF33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chartsheet" Target="chartsheets/sheet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0.13465457277204307"/>
          <c:y val="3.2181216478376219E-2"/>
          <c:w val="0.71960731940311096"/>
          <c:h val="0.88477530526075543"/>
        </c:manualLayout>
      </c:layout>
      <c:scatterChart>
        <c:scatterStyle val="smoothMarker"/>
        <c:ser>
          <c:idx val="4"/>
          <c:order val="1"/>
          <c:tx>
            <c:strRef>
              <c:f>'Basic Ferment Entry'!$AJ$3</c:f>
              <c:strCache>
                <c:ptCount val="1"/>
                <c:pt idx="0">
                  <c:v>Low range</c:v>
                </c:pt>
              </c:strCache>
            </c:strRef>
          </c:tx>
          <c:spPr>
            <a:ln w="19050"/>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Entry'!$AL$4:$AL$44</c:f>
              <c:numCache>
                <c:formatCode>0.000</c:formatCode>
                <c:ptCount val="41"/>
                <c:pt idx="0">
                  <c:v>8.6666666666666661</c:v>
                </c:pt>
                <c:pt idx="1">
                  <c:v>8.5134264395364241</c:v>
                </c:pt>
                <c:pt idx="2">
                  <c:v>8.2419720032195052</c:v>
                </c:pt>
                <c:pt idx="3">
                  <c:v>7.4166727479605123</c:v>
                </c:pt>
                <c:pt idx="4">
                  <c:v>5.9932776521353057</c:v>
                </c:pt>
                <c:pt idx="5">
                  <c:v>3.7200639575777883</c:v>
                </c:pt>
                <c:pt idx="6">
                  <c:v>2.0413635661254066</c:v>
                </c:pt>
                <c:pt idx="7">
                  <c:v>0.82580928864685665</c:v>
                </c:pt>
                <c:pt idx="8">
                  <c:v>-4.7264683259912177E-3</c:v>
                </c:pt>
                <c:pt idx="9">
                  <c:v>-0.55248721193827133</c:v>
                </c:pt>
                <c:pt idx="10">
                  <c:v>-0.92357162846523155</c:v>
                </c:pt>
                <c:pt idx="11">
                  <c:v>-1.191094077638176</c:v>
                </c:pt>
                <c:pt idx="12">
                  <c:v>-1.3893852760148198</c:v>
                </c:pt>
                <c:pt idx="13">
                  <c:v>-1.5441425524699866</c:v>
                </c:pt>
                <c:pt idx="14">
                  <c:v>-1.6715914550898359</c:v>
                </c:pt>
                <c:pt idx="15">
                  <c:v>-1.7808764075986223</c:v>
                </c:pt>
                <c:pt idx="16">
                  <c:v>-1.8776576968116783</c:v>
                </c:pt>
                <c:pt idx="17">
                  <c:v>-1.9655822723270453</c:v>
                </c:pt>
                <c:pt idx="18">
                  <c:v>-2.0470705471401471</c:v>
                </c:pt>
                <c:pt idx="19">
                  <c:v>-2.1237734660483829</c:v>
                </c:pt>
                <c:pt idx="20">
                  <c:v>-2.1968456411369983</c:v>
                </c:pt>
                <c:pt idx="21">
                  <c:v>-2.2671130506600408</c:v>
                </c:pt>
                <c:pt idx="22">
                  <c:v>-2.3351787550508547</c:v>
                </c:pt>
                <c:pt idx="23">
                  <c:v>-2.4014912246144768</c:v>
                </c:pt>
                <c:pt idx="24">
                  <c:v>-2.4663895406773682</c:v>
                </c:pt>
                <c:pt idx="25">
                  <c:v>-2.5301339464111683</c:v>
                </c:pt>
                <c:pt idx="26">
                  <c:v>-2.59292690723567</c:v>
                </c:pt>
                <c:pt idx="27">
                  <c:v>-2.6549278944051879</c:v>
                </c:pt>
                <c:pt idx="28">
                  <c:v>-2.7162639366400088</c:v>
                </c:pt>
                <c:pt idx="29">
                  <c:v>-2.7770372673318344</c:v>
                </c:pt>
                <c:pt idx="30">
                  <c:v>-2.8373309454010496</c:v>
                </c:pt>
                <c:pt idx="31">
                  <c:v>-2.8972130407708523</c:v>
                </c:pt>
                <c:pt idx="32">
                  <c:v>-2.9567397886610891</c:v>
                </c:pt>
                <c:pt idx="33">
                  <c:v>-3</c:v>
                </c:pt>
                <c:pt idx="34">
                  <c:v>-3</c:v>
                </c:pt>
                <c:pt idx="35">
                  <c:v>-3</c:v>
                </c:pt>
                <c:pt idx="36">
                  <c:v>-3</c:v>
                </c:pt>
                <c:pt idx="37">
                  <c:v>-3</c:v>
                </c:pt>
                <c:pt idx="38">
                  <c:v>-3</c:v>
                </c:pt>
                <c:pt idx="39">
                  <c:v>-3</c:v>
                </c:pt>
                <c:pt idx="40">
                  <c:v>-3</c:v>
                </c:pt>
              </c:numCache>
            </c:numRef>
          </c:yVal>
          <c:smooth val="1"/>
        </c:ser>
        <c:ser>
          <c:idx val="5"/>
          <c:order val="2"/>
          <c:tx>
            <c:strRef>
              <c:f>'Basic Ferment Entry'!$AK$3</c:f>
              <c:strCache>
                <c:ptCount val="1"/>
                <c:pt idx="0">
                  <c:v>High range</c:v>
                </c:pt>
              </c:strCache>
            </c:strRef>
          </c:tx>
          <c:spPr>
            <a:ln w="19050">
              <a:solidFill>
                <a:srgbClr val="7030A0"/>
              </a:solidFill>
            </a:ln>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Entry'!$AM$4:$AM$44</c:f>
              <c:numCache>
                <c:formatCode>0.000</c:formatCode>
                <c:ptCount val="41"/>
                <c:pt idx="0">
                  <c:v>8.6666666666666661</c:v>
                </c:pt>
                <c:pt idx="1">
                  <c:v>8.5134264395364241</c:v>
                </c:pt>
                <c:pt idx="2">
                  <c:v>8.2419720032195052</c:v>
                </c:pt>
                <c:pt idx="3">
                  <c:v>7.4166727479605123</c:v>
                </c:pt>
                <c:pt idx="4">
                  <c:v>5.9932776521353057</c:v>
                </c:pt>
                <c:pt idx="5">
                  <c:v>4.2359378482174819</c:v>
                </c:pt>
                <c:pt idx="6">
                  <c:v>2.6370434253828607</c:v>
                </c:pt>
                <c:pt idx="7">
                  <c:v>1.5105635799499555</c:v>
                </c:pt>
                <c:pt idx="8">
                  <c:v>0.77520154453341517</c:v>
                </c:pt>
                <c:pt idx="9">
                  <c:v>0.32673533786321113</c:v>
                </c:pt>
                <c:pt idx="10">
                  <c:v>5.7816266287807727E-2</c:v>
                </c:pt>
                <c:pt idx="11">
                  <c:v>-0.10548022874531637</c:v>
                </c:pt>
                <c:pt idx="12">
                  <c:v>-0.19802555749991235</c:v>
                </c:pt>
                <c:pt idx="13">
                  <c:v>-0.24588839786710059</c:v>
                </c:pt>
                <c:pt idx="14">
                  <c:v>-0.26555623432217212</c:v>
                </c:pt>
                <c:pt idx="15">
                  <c:v>-0.26636277108474915</c:v>
                </c:pt>
                <c:pt idx="16">
                  <c:v>-0.26636277108474915</c:v>
                </c:pt>
                <c:pt idx="17">
                  <c:v>-0.26636277108474915</c:v>
                </c:pt>
                <c:pt idx="18">
                  <c:v>-0.26636277108474915</c:v>
                </c:pt>
                <c:pt idx="19">
                  <c:v>-0.26636277108474915</c:v>
                </c:pt>
                <c:pt idx="20">
                  <c:v>-0.26636277108474915</c:v>
                </c:pt>
                <c:pt idx="21">
                  <c:v>-0.26636277108474915</c:v>
                </c:pt>
                <c:pt idx="22">
                  <c:v>-0.26636277108474915</c:v>
                </c:pt>
                <c:pt idx="23">
                  <c:v>-0.26636277108474915</c:v>
                </c:pt>
                <c:pt idx="24">
                  <c:v>-0.26636277108474915</c:v>
                </c:pt>
                <c:pt idx="25">
                  <c:v>-0.26636277108474915</c:v>
                </c:pt>
                <c:pt idx="26">
                  <c:v>-0.26636277108474915</c:v>
                </c:pt>
                <c:pt idx="27">
                  <c:v>-0.26636277108474915</c:v>
                </c:pt>
                <c:pt idx="28">
                  <c:v>-0.26636277108474915</c:v>
                </c:pt>
                <c:pt idx="29">
                  <c:v>-0.26636277108474915</c:v>
                </c:pt>
                <c:pt idx="30">
                  <c:v>-0.26636277108474915</c:v>
                </c:pt>
                <c:pt idx="31">
                  <c:v>-0.26636277108474915</c:v>
                </c:pt>
                <c:pt idx="32">
                  <c:v>-0.26636277108474915</c:v>
                </c:pt>
                <c:pt idx="33">
                  <c:v>-0.26636277108474915</c:v>
                </c:pt>
                <c:pt idx="34">
                  <c:v>-0.26636277108474915</c:v>
                </c:pt>
                <c:pt idx="35">
                  <c:v>-0.26636277108474915</c:v>
                </c:pt>
                <c:pt idx="36">
                  <c:v>-0.26636277108474915</c:v>
                </c:pt>
                <c:pt idx="37">
                  <c:v>-0.26636277108474915</c:v>
                </c:pt>
                <c:pt idx="38">
                  <c:v>-0.26636277108474915</c:v>
                </c:pt>
                <c:pt idx="39">
                  <c:v>-0.26636277108474915</c:v>
                </c:pt>
                <c:pt idx="40">
                  <c:v>-0.26636277108474915</c:v>
                </c:pt>
              </c:numCache>
            </c:numRef>
          </c:yVal>
          <c:smooth val="1"/>
        </c:ser>
        <c:ser>
          <c:idx val="2"/>
          <c:order val="3"/>
          <c:tx>
            <c:strRef>
              <c:f>'Basic Ferment Entry'!$AH$3</c:f>
              <c:strCache>
                <c:ptCount val="1"/>
                <c:pt idx="0">
                  <c:v>Baume - Model</c:v>
                </c:pt>
              </c:strCache>
            </c:strRef>
          </c:tx>
          <c:spPr>
            <a:ln w="22225">
              <a:solidFill>
                <a:srgbClr val="FF0000"/>
              </a:solidFill>
            </a:ln>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Entry'!$AH$4:$AH$44</c:f>
              <c:numCache>
                <c:formatCode>0.0</c:formatCode>
                <c:ptCount val="41"/>
                <c:pt idx="0">
                  <c:v>8.6666666666666661</c:v>
                </c:pt>
                <c:pt idx="1">
                  <c:v>8.5134264395364241</c:v>
                </c:pt>
                <c:pt idx="2">
                  <c:v>8.2419720032195052</c:v>
                </c:pt>
                <c:pt idx="3">
                  <c:v>7.4166727479605123</c:v>
                </c:pt>
                <c:pt idx="4">
                  <c:v>5.9932776521353057</c:v>
                </c:pt>
                <c:pt idx="5">
                  <c:v>3.9780009028976351</c:v>
                </c:pt>
                <c:pt idx="6">
                  <c:v>2.3392034957541337</c:v>
                </c:pt>
                <c:pt idx="7">
                  <c:v>1.1681864342984061</c:v>
                </c:pt>
                <c:pt idx="8">
                  <c:v>0.38523753810371197</c:v>
                </c:pt>
                <c:pt idx="9">
                  <c:v>-0.11287593703753009</c:v>
                </c:pt>
                <c:pt idx="10">
                  <c:v>-0.43287768108871189</c:v>
                </c:pt>
                <c:pt idx="11">
                  <c:v>-0.64828715319174612</c:v>
                </c:pt>
                <c:pt idx="12">
                  <c:v>-0.79370541675736606</c:v>
                </c:pt>
                <c:pt idx="13">
                  <c:v>-0.89501547516854352</c:v>
                </c:pt>
                <c:pt idx="14">
                  <c:v>-0.96857384470600405</c:v>
                </c:pt>
                <c:pt idx="15">
                  <c:v>-1.0236195893416857</c:v>
                </c:pt>
                <c:pt idx="16">
                  <c:v>-1.0658828836113727</c:v>
                </c:pt>
                <c:pt idx="17">
                  <c:v>-1.0990632961014182</c:v>
                </c:pt>
                <c:pt idx="18">
                  <c:v>-1.1256215495093651</c:v>
                </c:pt>
                <c:pt idx="19">
                  <c:v>-1.147239951736978</c:v>
                </c:pt>
                <c:pt idx="20">
                  <c:v>-1.1650978598576105</c:v>
                </c:pt>
                <c:pt idx="21">
                  <c:v>-1.1800410226695117</c:v>
                </c:pt>
                <c:pt idx="22">
                  <c:v>-1.1926884775574791</c:v>
                </c:pt>
                <c:pt idx="23">
                  <c:v>-1.2035017402878052</c:v>
                </c:pt>
                <c:pt idx="24">
                  <c:v>-1.212830644888812</c:v>
                </c:pt>
                <c:pt idx="25">
                  <c:v>-1.2209443741463604</c:v>
                </c:pt>
                <c:pt idx="26">
                  <c:v>-1.2280528847317085</c:v>
                </c:pt>
                <c:pt idx="27">
                  <c:v>-1.2343219713046534</c:v>
                </c:pt>
                <c:pt idx="28">
                  <c:v>-1.2398840361897732</c:v>
                </c:pt>
                <c:pt idx="29">
                  <c:v>-1.2448459077355476</c:v>
                </c:pt>
                <c:pt idx="30">
                  <c:v>-1.2492945967450952</c:v>
                </c:pt>
                <c:pt idx="31">
                  <c:v>-1.2533015902521518</c:v>
                </c:pt>
                <c:pt idx="32">
                  <c:v>-1.2569260930157671</c:v>
                </c:pt>
                <c:pt idx="33">
                  <c:v>-1.2602175020075594</c:v>
                </c:pt>
                <c:pt idx="34">
                  <c:v>-1.2632173149958243</c:v>
                </c:pt>
                <c:pt idx="35">
                  <c:v>-1.2659606168561235</c:v>
                </c:pt>
                <c:pt idx="36">
                  <c:v>-1.2684772474453641</c:v>
                </c:pt>
                <c:pt idx="37">
                  <c:v>-1.2707927269671297</c:v>
                </c:pt>
                <c:pt idx="38">
                  <c:v>-1.2729289949426377</c:v>
                </c:pt>
                <c:pt idx="39">
                  <c:v>-1.2749050046747898</c:v>
                </c:pt>
                <c:pt idx="40">
                  <c:v>-1.2767372047675014</c:v>
                </c:pt>
              </c:numCache>
            </c:numRef>
          </c:yVal>
          <c:smooth val="1"/>
        </c:ser>
        <c:axId val="58029184"/>
        <c:axId val="58031488"/>
      </c:scatterChart>
      <c:scatterChart>
        <c:scatterStyle val="lineMarker"/>
        <c:ser>
          <c:idx val="0"/>
          <c:order val="4"/>
          <c:tx>
            <c:strRef>
              <c:f>'Basic Ferment Entry'!$AF$3</c:f>
              <c:strCache>
                <c:ptCount val="1"/>
                <c:pt idx="0">
                  <c:v>Baume – actual</c:v>
                </c:pt>
              </c:strCache>
            </c:strRef>
          </c:tx>
          <c:spPr>
            <a:ln w="28575">
              <a:noFill/>
            </a:ln>
          </c:spP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Entry'!$AF$4:$AF$44</c:f>
              <c:numCache>
                <c:formatCode>General</c:formatCode>
                <c:ptCount val="41"/>
                <c:pt idx="0">
                  <c:v>9.1</c:v>
                </c:pt>
                <c:pt idx="1">
                  <c:v>8.8000000000000007</c:v>
                </c:pt>
                <c:pt idx="2">
                  <c:v>8.1</c:v>
                </c:pt>
                <c:pt idx="3">
                  <c:v>7.2</c:v>
                </c:pt>
                <c:pt idx="4">
                  <c:v>6</c:v>
                </c:pt>
              </c:numCache>
            </c:numRef>
          </c:yVal>
        </c:ser>
        <c:axId val="58029184"/>
        <c:axId val="58031488"/>
      </c:scatterChart>
      <c:scatterChart>
        <c:scatterStyle val="smoothMarker"/>
        <c:ser>
          <c:idx val="1"/>
          <c:order val="0"/>
          <c:tx>
            <c:strRef>
              <c:f>'Basic Ferment Entry'!$AG$3</c:f>
              <c:strCache>
                <c:ptCount val="1"/>
                <c:pt idx="0">
                  <c:v>Temp C</c:v>
                </c:pt>
              </c:strCache>
            </c:strRef>
          </c:tx>
          <c:spPr>
            <a:ln>
              <a:solidFill>
                <a:schemeClr val="accent6">
                  <a:lumMod val="60000"/>
                  <a:lumOff val="40000"/>
                </a:schemeClr>
              </a:solidFill>
            </a:ln>
          </c:spPr>
          <c:marker>
            <c:symbol val="none"/>
          </c:marker>
          <c:xVal>
            <c:numRef>
              <c:f>'Basic Ferment Entry'!$AE$4:$AE$44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'Basic Ferment Entry'!$AG$4:$AG$44</c:f>
              <c:numCache>
                <c:formatCode>General</c:formatCode>
                <c:ptCount val="41"/>
                <c:pt idx="0">
                  <c:v>16.3</c:v>
                </c:pt>
                <c:pt idx="1">
                  <c:v>17.899999999999999</c:v>
                </c:pt>
                <c:pt idx="2">
                  <c:v>18</c:v>
                </c:pt>
                <c:pt idx="3">
                  <c:v>18</c:v>
                </c:pt>
                <c:pt idx="4">
                  <c:v>18</c:v>
                </c:pt>
                <c:pt idx="5">
                  <c:v>18</c:v>
                </c:pt>
                <c:pt idx="6">
                  <c:v>18</c:v>
                </c:pt>
                <c:pt idx="7">
                  <c:v>18</c:v>
                </c:pt>
                <c:pt idx="8">
                  <c:v>17.7</c:v>
                </c:pt>
                <c:pt idx="9">
                  <c:v>18</c:v>
                </c:pt>
                <c:pt idx="10">
                  <c:v>18</c:v>
                </c:pt>
                <c:pt idx="11">
                  <c:v>17.899999999999999</c:v>
                </c:pt>
                <c:pt idx="12">
                  <c:v>17.899999999999999</c:v>
                </c:pt>
              </c:numCache>
            </c:numRef>
          </c:yVal>
          <c:smooth val="1"/>
        </c:ser>
        <c:axId val="58047872"/>
        <c:axId val="58045952"/>
      </c:scatterChart>
      <c:valAx>
        <c:axId val="58029184"/>
        <c:scaling>
          <c:orientation val="minMax"/>
          <c:max val="20"/>
          <c:min val="0"/>
        </c:scaling>
        <c:axPos val="b"/>
        <c:title>
          <c:tx>
            <c:rich>
              <a:bodyPr/>
              <a:lstStyle/>
              <a:p>
                <a:pPr>
                  <a:defRPr sz="1200"/>
                </a:pPr>
                <a:r>
                  <a:rPr lang="en-US" sz="1200"/>
                  <a:t>Ferment duration (days)</a:t>
                </a:r>
              </a:p>
            </c:rich>
          </c:tx>
          <c:layout/>
        </c:title>
        <c:numFmt formatCode="General" sourceLinked="1"/>
        <c:tickLblPos val="nextTo"/>
        <c:crossAx val="58031488"/>
        <c:crosses val="autoZero"/>
        <c:crossBetween val="midCat"/>
      </c:valAx>
      <c:valAx>
        <c:axId val="58031488"/>
        <c:scaling>
          <c:orientation val="minMax"/>
        </c:scaling>
        <c:axPos val="l"/>
        <c:title>
          <c:tx>
            <c:rich>
              <a:bodyPr rot="-5400000" vert="horz"/>
              <a:lstStyle/>
              <a:p>
                <a:pPr>
                  <a:defRPr sz="1200"/>
                </a:pPr>
                <a:r>
                  <a:rPr lang="en-US" sz="1200"/>
                  <a:t>Baume</a:t>
                </a:r>
              </a:p>
            </c:rich>
          </c:tx>
          <c:layout/>
        </c:title>
        <c:numFmt formatCode="0.000" sourceLinked="1"/>
        <c:tickLblPos val="nextTo"/>
        <c:crossAx val="58029184"/>
        <c:crosses val="autoZero"/>
        <c:crossBetween val="midCat"/>
      </c:valAx>
      <c:valAx>
        <c:axId val="58045952"/>
        <c:scaling>
          <c:orientation val="minMax"/>
          <c:max val="35"/>
          <c:min val="0"/>
        </c:scaling>
        <c:axPos val="r"/>
        <c:title>
          <c:tx>
            <c:rich>
              <a:bodyPr rot="-5400000" vert="horz"/>
              <a:lstStyle/>
              <a:p>
                <a:pPr>
                  <a:defRPr sz="1200"/>
                </a:pPr>
                <a:r>
                  <a:rPr lang="en-US" sz="1200"/>
                  <a:t>Temperature</a:t>
                </a:r>
              </a:p>
            </c:rich>
          </c:tx>
          <c:layout/>
        </c:title>
        <c:numFmt formatCode="General" sourceLinked="1"/>
        <c:tickLblPos val="nextTo"/>
        <c:crossAx val="58047872"/>
        <c:crosses val="max"/>
        <c:crossBetween val="midCat"/>
      </c:valAx>
      <c:valAx>
        <c:axId val="58047872"/>
        <c:scaling>
          <c:orientation val="minMax"/>
        </c:scaling>
        <c:delete val="1"/>
        <c:axPos val="b"/>
        <c:numFmt formatCode="General" sourceLinked="1"/>
        <c:tickLblPos val="none"/>
        <c:crossAx val="58045952"/>
        <c:crosses val="autoZero"/>
        <c:crossBetween val="midCat"/>
      </c:valAx>
    </c:plotArea>
    <c:legend>
      <c:legendPos val="r"/>
      <c:layout>
        <c:manualLayout>
          <c:xMode val="edge"/>
          <c:yMode val="edge"/>
          <c:x val="0.61673671703199262"/>
          <c:y val="0.37765993381262797"/>
          <c:w val="0.22214369846878682"/>
          <c:h val="0.26207120849024307"/>
        </c:manualLayout>
      </c:layout>
    </c:legend>
    <c:plotVisOnly val="1"/>
    <c:dispBlanksAs val="gap"/>
  </c:chart>
  <c:printSettings>
    <c:headerFooter/>
    <c:pageMargins b="0.75000000000000977" l="0.70000000000000062" r="0.70000000000000062" t="0.750000000000009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AU"/>
  <c:chart>
    <c:title>
      <c:tx>
        <c:rich>
          <a:bodyPr/>
          <a:lstStyle/>
          <a:p>
            <a:pPr>
              <a:defRPr/>
            </a:pPr>
            <a:r>
              <a:rPr lang="en-AU"/>
              <a:t>Refrigeration Demand</a:t>
            </a:r>
          </a:p>
        </c:rich>
      </c:tx>
    </c:title>
    <c:plotArea>
      <c:layout>
        <c:manualLayout>
          <c:layoutTarget val="inner"/>
          <c:xMode val="edge"/>
          <c:yMode val="edge"/>
          <c:x val="0.14810745034459891"/>
          <c:y val="0.18294303028809375"/>
          <c:w val="0.79861420952714868"/>
          <c:h val="0.67993198903320595"/>
        </c:manualLayout>
      </c:layout>
      <c:lineChart>
        <c:grouping val="standard"/>
        <c:ser>
          <c:idx val="1"/>
          <c:order val="0"/>
          <c:tx>
            <c:strRef>
              <c:f>'Refrigeration &amp; Weather'!$G$6</c:f>
              <c:strCache>
                <c:ptCount val="1"/>
                <c:pt idx="0">
                  <c:v>Demand (kWe)</c:v>
                </c:pt>
              </c:strCache>
            </c:strRef>
          </c:tx>
          <c:marker>
            <c:symbol val="none"/>
          </c:marker>
          <c:cat>
            <c:numRef>
              <c:f>'Refrigeration &amp; Weather'!$F$7:$F$27</c:f>
              <c:numCache>
                <c:formatCode>General</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cat>
          <c:val>
            <c:numRef>
              <c:f>'Refrigeration &amp; Weather'!$G$7:$G$27</c:f>
              <c:numCache>
                <c:formatCode>0.0</c:formatCode>
                <c:ptCount val="21"/>
                <c:pt idx="0">
                  <c:v>180.487591474959</c:v>
                </c:pt>
                <c:pt idx="1">
                  <c:v>228.54780376157447</c:v>
                </c:pt>
                <c:pt idx="2">
                  <c:v>376.50603912215109</c:v>
                </c:pt>
                <c:pt idx="3">
                  <c:v>328.64655542231884</c:v>
                </c:pt>
                <c:pt idx="4">
                  <c:v>858.94514846295874</c:v>
                </c:pt>
                <c:pt idx="5">
                  <c:v>1165.3705864750802</c:v>
                </c:pt>
                <c:pt idx="6">
                  <c:v>1130.6630149109828</c:v>
                </c:pt>
                <c:pt idx="7">
                  <c:v>957.16814848989225</c:v>
                </c:pt>
                <c:pt idx="8">
                  <c:v>762.43413970644178</c:v>
                </c:pt>
                <c:pt idx="9">
                  <c:v>587.98510802251394</c:v>
                </c:pt>
                <c:pt idx="10">
                  <c:v>510.72596881606552</c:v>
                </c:pt>
                <c:pt idx="11">
                  <c:v>312.1951406207304</c:v>
                </c:pt>
                <c:pt idx="12">
                  <c:v>154.25586816518495</c:v>
                </c:pt>
                <c:pt idx="13">
                  <c:v>84.167099835769889</c:v>
                </c:pt>
                <c:pt idx="14">
                  <c:v>61.389804646643164</c:v>
                </c:pt>
                <c:pt idx="15">
                  <c:v>50.66701606034303</c:v>
                </c:pt>
                <c:pt idx="16">
                  <c:v>49.862401317805976</c:v>
                </c:pt>
                <c:pt idx="17">
                  <c:v>28.229751623175066</c:v>
                </c:pt>
                <c:pt idx="18">
                  <c:v>25.430005586778837</c:v>
                </c:pt>
                <c:pt idx="19">
                  <c:v>0.75592623148742777</c:v>
                </c:pt>
                <c:pt idx="20">
                  <c:v>6.1458671029337539</c:v>
                </c:pt>
              </c:numCache>
            </c:numRef>
          </c:val>
        </c:ser>
        <c:ser>
          <c:idx val="2"/>
          <c:order val="1"/>
          <c:tx>
            <c:strRef>
              <c:f>'Refrigeration &amp; Weather'!$H$6</c:f>
              <c:strCache>
                <c:ptCount val="1"/>
                <c:pt idx="0">
                  <c:v>Plant Capacity (kWe)</c:v>
                </c:pt>
              </c:strCache>
            </c:strRef>
          </c:tx>
          <c:marker>
            <c:symbol val="none"/>
          </c:marker>
          <c:cat>
            <c:numRef>
              <c:f>'Refrigeration &amp; Weather'!$F$7:$F$27</c:f>
              <c:numCache>
                <c:formatCode>General</c:formatCode>
                <c:ptCount val="2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numCache>
            </c:numRef>
          </c:cat>
          <c:val>
            <c:numRef>
              <c:f>'Refrigeration &amp; Weather'!$H$7:$H$27</c:f>
              <c:numCache>
                <c:formatCode>0.0</c:formatCode>
                <c:ptCount val="21"/>
                <c:pt idx="0">
                  <c:v>1123.5955056179778</c:v>
                </c:pt>
                <c:pt idx="1">
                  <c:v>1123.5955056179778</c:v>
                </c:pt>
                <c:pt idx="2">
                  <c:v>1123.5955056179778</c:v>
                </c:pt>
                <c:pt idx="3">
                  <c:v>1123.5955056179778</c:v>
                </c:pt>
                <c:pt idx="4">
                  <c:v>1123.5955056179778</c:v>
                </c:pt>
                <c:pt idx="5">
                  <c:v>1123.5955056179778</c:v>
                </c:pt>
                <c:pt idx="6">
                  <c:v>1123.5955056179778</c:v>
                </c:pt>
                <c:pt idx="7">
                  <c:v>1123.5955056179778</c:v>
                </c:pt>
                <c:pt idx="8">
                  <c:v>1123.5955056179778</c:v>
                </c:pt>
                <c:pt idx="9">
                  <c:v>1123.5955056179778</c:v>
                </c:pt>
                <c:pt idx="10">
                  <c:v>1123.5955056179778</c:v>
                </c:pt>
                <c:pt idx="11">
                  <c:v>1123.5955056179778</c:v>
                </c:pt>
                <c:pt idx="12">
                  <c:v>1123.5955056179778</c:v>
                </c:pt>
                <c:pt idx="13">
                  <c:v>1123.5955056179778</c:v>
                </c:pt>
                <c:pt idx="14">
                  <c:v>1123.5955056179778</c:v>
                </c:pt>
                <c:pt idx="15">
                  <c:v>1123.5955056179778</c:v>
                </c:pt>
                <c:pt idx="16">
                  <c:v>1123.5955056179778</c:v>
                </c:pt>
                <c:pt idx="17">
                  <c:v>1123.5955056179778</c:v>
                </c:pt>
                <c:pt idx="18">
                  <c:v>1123.5955056179778</c:v>
                </c:pt>
                <c:pt idx="19">
                  <c:v>1123.5955056179778</c:v>
                </c:pt>
                <c:pt idx="20">
                  <c:v>1123.5955056179778</c:v>
                </c:pt>
              </c:numCache>
            </c:numRef>
          </c:val>
        </c:ser>
        <c:marker val="1"/>
        <c:axId val="75436032"/>
        <c:axId val="75437952"/>
      </c:lineChart>
      <c:catAx>
        <c:axId val="75436032"/>
        <c:scaling>
          <c:orientation val="minMax"/>
        </c:scaling>
        <c:axPos val="b"/>
        <c:title>
          <c:tx>
            <c:rich>
              <a:bodyPr/>
              <a:lstStyle/>
              <a:p>
                <a:pPr>
                  <a:defRPr/>
                </a:pPr>
                <a:r>
                  <a:rPr lang="en-US"/>
                  <a:t>Day</a:t>
                </a:r>
              </a:p>
            </c:rich>
          </c:tx>
        </c:title>
        <c:numFmt formatCode="General" sourceLinked="1"/>
        <c:tickLblPos val="nextTo"/>
        <c:crossAx val="75437952"/>
        <c:crosses val="autoZero"/>
        <c:auto val="1"/>
        <c:lblAlgn val="ctr"/>
        <c:lblOffset val="100"/>
      </c:catAx>
      <c:valAx>
        <c:axId val="75437952"/>
        <c:scaling>
          <c:orientation val="minMax"/>
        </c:scaling>
        <c:axPos val="l"/>
        <c:title>
          <c:tx>
            <c:rich>
              <a:bodyPr rot="-5400000" vert="horz"/>
              <a:lstStyle/>
              <a:p>
                <a:pPr>
                  <a:defRPr/>
                </a:pPr>
                <a:r>
                  <a:rPr lang="en-US"/>
                  <a:t>Demand (kWe)</a:t>
                </a:r>
              </a:p>
            </c:rich>
          </c:tx>
        </c:title>
        <c:numFmt formatCode="0.0" sourceLinked="1"/>
        <c:tickLblPos val="nextTo"/>
        <c:crossAx val="75436032"/>
        <c:crosses val="autoZero"/>
        <c:crossBetween val="between"/>
      </c:valAx>
    </c:plotArea>
    <c:legend>
      <c:legendPos val="r"/>
      <c:layout>
        <c:manualLayout>
          <c:xMode val="edge"/>
          <c:yMode val="edge"/>
          <c:x val="0.73708853929127172"/>
          <c:y val="2.6903462325139082E-2"/>
          <c:w val="0.24054392385608991"/>
          <c:h val="0.11936307261951359"/>
        </c:manualLayout>
      </c:layout>
    </c:legend>
    <c:plotVisOnly val="1"/>
    <c:dispBlanksAs val="gap"/>
  </c:chart>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AU"/>
  <c:chart>
    <c:plotArea>
      <c:layout>
        <c:manualLayout>
          <c:layoutTarget val="inner"/>
          <c:xMode val="edge"/>
          <c:yMode val="edge"/>
          <c:x val="6.759880276045474E-2"/>
          <c:y val="2.3172846936149381E-2"/>
          <c:w val="0.75007109039350051"/>
          <c:h val="0.91702973017656864"/>
        </c:manualLayout>
      </c:layout>
      <c:scatterChart>
        <c:scatterStyle val="smoothMarker"/>
        <c:ser>
          <c:idx val="8"/>
          <c:order val="1"/>
          <c:tx>
            <c:v>Active Cell Concentration - model</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Analysis'!$O$14:$O$54</c:f>
              <c:numCache>
                <c:formatCode>General</c:formatCode>
                <c:ptCount val="41"/>
                <c:pt idx="0">
                  <c:v>0.36988244238237511</c:v>
                </c:pt>
                <c:pt idx="1">
                  <c:v>1.1046988831838778</c:v>
                </c:pt>
                <c:pt idx="2">
                  <c:v>2.0928581683890033</c:v>
                </c:pt>
                <c:pt idx="3">
                  <c:v>3.1379817515544794</c:v>
                </c:pt>
                <c:pt idx="4">
                  <c:v>4.7391747785171248</c:v>
                </c:pt>
                <c:pt idx="5">
                  <c:v>4.7281247971022591</c:v>
                </c:pt>
                <c:pt idx="6">
                  <c:v>4.71094899266848</c:v>
                </c:pt>
                <c:pt idx="7">
                  <c:v>4.6891099329803065</c:v>
                </c:pt>
                <c:pt idx="8">
                  <c:v>4.6640807449388548</c:v>
                </c:pt>
                <c:pt idx="9">
                  <c:v>4.6374857114810144</c:v>
                </c:pt>
                <c:pt idx="10">
                  <c:v>4.6097034261597987</c:v>
                </c:pt>
                <c:pt idx="11">
                  <c:v>4.5807380122038799</c:v>
                </c:pt>
                <c:pt idx="12">
                  <c:v>4.5515304573853541</c:v>
                </c:pt>
                <c:pt idx="13">
                  <c:v>4.5222785740519074</c:v>
                </c:pt>
                <c:pt idx="14">
                  <c:v>4.4929391352640575</c:v>
                </c:pt>
                <c:pt idx="15">
                  <c:v>4.4635895041846423</c:v>
                </c:pt>
                <c:pt idx="16">
                  <c:v>4.4342814005281745</c:v>
                </c:pt>
                <c:pt idx="17">
                  <c:v>4.4050504306136116</c:v>
                </c:pt>
                <c:pt idx="18">
                  <c:v>4.3759217158935462</c:v>
                </c:pt>
                <c:pt idx="19">
                  <c:v>4.3469133527922894</c:v>
                </c:pt>
                <c:pt idx="20">
                  <c:v>4.3180386024972783</c:v>
                </c:pt>
                <c:pt idx="21">
                  <c:v>4.2893073159136819</c:v>
                </c:pt>
                <c:pt idx="22">
                  <c:v>4.2607268852561235</c:v>
                </c:pt>
                <c:pt idx="23">
                  <c:v>4.232302894847308</c:v>
                </c:pt>
                <c:pt idx="24">
                  <c:v>4.2040395759865712</c:v>
                </c:pt>
                <c:pt idx="25">
                  <c:v>4.175940131228395</c:v>
                </c:pt>
                <c:pt idx="26">
                  <c:v>4.148006969760079</c:v>
                </c:pt>
                <c:pt idx="27">
                  <c:v>4.1202418810721628</c:v>
                </c:pt>
                <c:pt idx="28">
                  <c:v>4.0926461650270243</c:v>
                </c:pt>
                <c:pt idx="29">
                  <c:v>4.0652207306107568</c:v>
                </c:pt>
                <c:pt idx="30">
                  <c:v>4.0379661718514166</c:v>
                </c:pt>
                <c:pt idx="31">
                  <c:v>4.0108828268568342</c:v>
                </c:pt>
                <c:pt idx="32">
                  <c:v>3.9839708242127516</c:v>
                </c:pt>
                <c:pt idx="33">
                  <c:v>3.9572301198043349</c:v>
                </c:pt>
                <c:pt idx="34">
                  <c:v>3.9306605263020749</c:v>
                </c:pt>
                <c:pt idx="35">
                  <c:v>3.9042617369713715</c:v>
                </c:pt>
                <c:pt idx="36">
                  <c:v>3.8780333450480953</c:v>
                </c:pt>
                <c:pt idx="37">
                  <c:v>3.8519748596199244</c:v>
                </c:pt>
                <c:pt idx="38">
                  <c:v>3.8260857187313375</c:v>
                </c:pt>
                <c:pt idx="39">
                  <c:v>3.8003653002656139</c:v>
                </c:pt>
                <c:pt idx="40">
                  <c:v>3.7748129310340199</c:v>
                </c:pt>
              </c:numCache>
            </c:numRef>
          </c:yVal>
          <c:smooth val="1"/>
        </c:ser>
        <c:ser>
          <c:idx val="10"/>
          <c:order val="3"/>
          <c:tx>
            <c:v>Nitrogen - model</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Analysis'!$Q$14:$Q$54</c:f>
              <c:numCache>
                <c:formatCode>General</c:formatCode>
                <c:ptCount val="41"/>
                <c:pt idx="0">
                  <c:v>0.2</c:v>
                </c:pt>
                <c:pt idx="1">
                  <c:v>0.14809288274190516</c:v>
                </c:pt>
                <c:pt idx="2">
                  <c:v>6.6247879268092183E-2</c:v>
                </c:pt>
                <c:pt idx="3">
                  <c:v>8.9879960733380681E-3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yVal>
          <c:smooth val="1"/>
        </c:ser>
        <c:ser>
          <c:idx val="1"/>
          <c:order val="4"/>
          <c:tx>
            <c:v>Baume - Model (low limit)</c:v>
          </c:tx>
          <c:spPr>
            <a:ln>
              <a:solidFill>
                <a:srgbClr val="7030A0"/>
              </a:solidFill>
            </a:ln>
          </c:spPr>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Analysis'!$S$14:$S$54</c:f>
              <c:numCache>
                <c:formatCode>General</c:formatCode>
                <c:ptCount val="41"/>
                <c:pt idx="0">
                  <c:v>8.6666666666666661</c:v>
                </c:pt>
                <c:pt idx="1">
                  <c:v>8.5134264395364241</c:v>
                </c:pt>
                <c:pt idx="2">
                  <c:v>8.2419720032195052</c:v>
                </c:pt>
                <c:pt idx="3">
                  <c:v>7.4166727479605123</c:v>
                </c:pt>
                <c:pt idx="4">
                  <c:v>5.9932776521353057</c:v>
                </c:pt>
                <c:pt idx="5">
                  <c:v>3.7200639575777883</c:v>
                </c:pt>
                <c:pt idx="6">
                  <c:v>2.041363566125407</c:v>
                </c:pt>
                <c:pt idx="7">
                  <c:v>0.82580928864685665</c:v>
                </c:pt>
                <c:pt idx="8">
                  <c:v>-4.7264683259912316E-3</c:v>
                </c:pt>
                <c:pt idx="9">
                  <c:v>-0.55248721193827133</c:v>
                </c:pt>
                <c:pt idx="10">
                  <c:v>-0.92357162846523144</c:v>
                </c:pt>
                <c:pt idx="11">
                  <c:v>-1.191094077638176</c:v>
                </c:pt>
                <c:pt idx="12">
                  <c:v>-1.3893852760148198</c:v>
                </c:pt>
                <c:pt idx="13">
                  <c:v>-1.5441425524699866</c:v>
                </c:pt>
                <c:pt idx="14">
                  <c:v>-1.6715914550898359</c:v>
                </c:pt>
                <c:pt idx="15">
                  <c:v>-1.7808764075986223</c:v>
                </c:pt>
                <c:pt idx="16">
                  <c:v>-1.8776576968116785</c:v>
                </c:pt>
                <c:pt idx="17">
                  <c:v>-1.9655822723270453</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numCache>
            </c:numRef>
          </c:yVal>
          <c:smooth val="1"/>
        </c:ser>
        <c:ser>
          <c:idx val="2"/>
          <c:order val="5"/>
          <c:tx>
            <c:v>Baume - model (high limit)</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Analysis'!$T$14:$T$54</c:f>
              <c:numCache>
                <c:formatCode>General</c:formatCode>
                <c:ptCount val="41"/>
                <c:pt idx="0">
                  <c:v>8.6666666666666661</c:v>
                </c:pt>
                <c:pt idx="1">
                  <c:v>8.5134264395364241</c:v>
                </c:pt>
                <c:pt idx="2">
                  <c:v>8.2419720032195052</c:v>
                </c:pt>
                <c:pt idx="3">
                  <c:v>7.4166727479605123</c:v>
                </c:pt>
                <c:pt idx="4">
                  <c:v>5.9932776521353057</c:v>
                </c:pt>
                <c:pt idx="5">
                  <c:v>4.2359378482174819</c:v>
                </c:pt>
                <c:pt idx="6">
                  <c:v>2.6370434253828603</c:v>
                </c:pt>
                <c:pt idx="7">
                  <c:v>1.5105635799499555</c:v>
                </c:pt>
                <c:pt idx="8">
                  <c:v>0.77520154453341517</c:v>
                </c:pt>
                <c:pt idx="9">
                  <c:v>0.32673533786321113</c:v>
                </c:pt>
                <c:pt idx="10">
                  <c:v>5.7816266287807679E-2</c:v>
                </c:pt>
                <c:pt idx="11">
                  <c:v>-0.10548022874531629</c:v>
                </c:pt>
                <c:pt idx="12">
                  <c:v>-0.10548022874531629</c:v>
                </c:pt>
                <c:pt idx="13">
                  <c:v>-0.10548022874531629</c:v>
                </c:pt>
                <c:pt idx="14">
                  <c:v>-0.10548022874531629</c:v>
                </c:pt>
                <c:pt idx="15">
                  <c:v>-0.10548022874531629</c:v>
                </c:pt>
                <c:pt idx="16">
                  <c:v>-0.10548022874531629</c:v>
                </c:pt>
                <c:pt idx="17">
                  <c:v>-0.10548022874531629</c:v>
                </c:pt>
                <c:pt idx="18">
                  <c:v>-0.10548022874531629</c:v>
                </c:pt>
                <c:pt idx="19">
                  <c:v>-0.10548022874531629</c:v>
                </c:pt>
                <c:pt idx="20">
                  <c:v>-0.10548022874531629</c:v>
                </c:pt>
                <c:pt idx="21">
                  <c:v>-0.10548022874531629</c:v>
                </c:pt>
                <c:pt idx="22">
                  <c:v>-0.10548022874531629</c:v>
                </c:pt>
                <c:pt idx="23">
                  <c:v>-0.10548022874531629</c:v>
                </c:pt>
                <c:pt idx="24">
                  <c:v>-0.10548022874531629</c:v>
                </c:pt>
                <c:pt idx="25">
                  <c:v>-0.10548022874531629</c:v>
                </c:pt>
                <c:pt idx="26">
                  <c:v>-0.10548022874531629</c:v>
                </c:pt>
                <c:pt idx="27">
                  <c:v>-0.10548022874531629</c:v>
                </c:pt>
                <c:pt idx="28">
                  <c:v>-0.10548022874531629</c:v>
                </c:pt>
                <c:pt idx="29">
                  <c:v>-0.10548022874531629</c:v>
                </c:pt>
                <c:pt idx="30">
                  <c:v>-0.10548022874531629</c:v>
                </c:pt>
                <c:pt idx="31">
                  <c:v>-0.10548022874531629</c:v>
                </c:pt>
                <c:pt idx="32">
                  <c:v>-0.10548022874531629</c:v>
                </c:pt>
                <c:pt idx="33">
                  <c:v>-0.10548022874531629</c:v>
                </c:pt>
                <c:pt idx="34">
                  <c:v>-0.10548022874531629</c:v>
                </c:pt>
                <c:pt idx="35">
                  <c:v>-0.10548022874531629</c:v>
                </c:pt>
                <c:pt idx="36">
                  <c:v>-0.10548022874531629</c:v>
                </c:pt>
                <c:pt idx="37">
                  <c:v>-0.10548022874531629</c:v>
                </c:pt>
                <c:pt idx="38">
                  <c:v>-0.10548022874531629</c:v>
                </c:pt>
                <c:pt idx="39">
                  <c:v>-0.10548022874531629</c:v>
                </c:pt>
                <c:pt idx="40">
                  <c:v>-0.10548022874531629</c:v>
                </c:pt>
              </c:numCache>
            </c:numRef>
          </c:yVal>
          <c:smooth val="1"/>
        </c:ser>
        <c:ser>
          <c:idx val="6"/>
          <c:order val="6"/>
          <c:tx>
            <c:v>Baume - model</c:v>
          </c:tx>
          <c:spPr>
            <a:ln w="50800"/>
          </c:spPr>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Analysis'!$M$14:$M$54</c:f>
              <c:numCache>
                <c:formatCode>0.0</c:formatCode>
                <c:ptCount val="41"/>
                <c:pt idx="0">
                  <c:v>8.6666666666666661</c:v>
                </c:pt>
                <c:pt idx="1">
                  <c:v>8.5134264395364241</c:v>
                </c:pt>
                <c:pt idx="2">
                  <c:v>8.2419720032195052</c:v>
                </c:pt>
                <c:pt idx="3">
                  <c:v>7.4166727479605123</c:v>
                </c:pt>
                <c:pt idx="4">
                  <c:v>5.9932776521353057</c:v>
                </c:pt>
                <c:pt idx="5">
                  <c:v>3.9780009028976351</c:v>
                </c:pt>
                <c:pt idx="6">
                  <c:v>2.3392034957541337</c:v>
                </c:pt>
                <c:pt idx="7">
                  <c:v>1.1681864342984061</c:v>
                </c:pt>
                <c:pt idx="8">
                  <c:v>0.38523753810371197</c:v>
                </c:pt>
                <c:pt idx="9">
                  <c:v>-0.11287593703753009</c:v>
                </c:pt>
                <c:pt idx="10">
                  <c:v>-0.43287768108871189</c:v>
                </c:pt>
                <c:pt idx="11">
                  <c:v>-0.64828715319174612</c:v>
                </c:pt>
                <c:pt idx="12">
                  <c:v>-0.79370541675736606</c:v>
                </c:pt>
                <c:pt idx="13">
                  <c:v>-0.89501547516854352</c:v>
                </c:pt>
                <c:pt idx="14">
                  <c:v>-0.96857384470600405</c:v>
                </c:pt>
                <c:pt idx="15">
                  <c:v>-1.0236195893416857</c:v>
                </c:pt>
                <c:pt idx="16">
                  <c:v>-1.0658828836113727</c:v>
                </c:pt>
                <c:pt idx="17">
                  <c:v>-1.0990632961014182</c:v>
                </c:pt>
                <c:pt idx="18">
                  <c:v>-1.1256215495093651</c:v>
                </c:pt>
                <c:pt idx="19">
                  <c:v>-1.147239951736978</c:v>
                </c:pt>
                <c:pt idx="20">
                  <c:v>-1.1650978598576105</c:v>
                </c:pt>
                <c:pt idx="21">
                  <c:v>-1.1800410226695117</c:v>
                </c:pt>
                <c:pt idx="22">
                  <c:v>-1.1926884775574791</c:v>
                </c:pt>
                <c:pt idx="23">
                  <c:v>-1.2035017402878052</c:v>
                </c:pt>
                <c:pt idx="24">
                  <c:v>-1.212830644888812</c:v>
                </c:pt>
                <c:pt idx="25">
                  <c:v>-1.2209443741463604</c:v>
                </c:pt>
                <c:pt idx="26">
                  <c:v>-1.2280528847317085</c:v>
                </c:pt>
                <c:pt idx="27">
                  <c:v>-1.2343219713046534</c:v>
                </c:pt>
                <c:pt idx="28">
                  <c:v>-1.2398840361897732</c:v>
                </c:pt>
                <c:pt idx="29">
                  <c:v>-1.2448459077355476</c:v>
                </c:pt>
                <c:pt idx="30">
                  <c:v>-1.2492945967450952</c:v>
                </c:pt>
                <c:pt idx="31">
                  <c:v>-1.2533015902521518</c:v>
                </c:pt>
                <c:pt idx="32">
                  <c:v>-1.2569260930157671</c:v>
                </c:pt>
                <c:pt idx="33">
                  <c:v>-1.2602175020075594</c:v>
                </c:pt>
                <c:pt idx="34">
                  <c:v>-1.2632173149958243</c:v>
                </c:pt>
                <c:pt idx="35">
                  <c:v>-1.2659606168561235</c:v>
                </c:pt>
                <c:pt idx="36">
                  <c:v>-1.2684772474453641</c:v>
                </c:pt>
                <c:pt idx="37">
                  <c:v>-1.2707927269671297</c:v>
                </c:pt>
                <c:pt idx="38">
                  <c:v>-1.2729289949426377</c:v>
                </c:pt>
                <c:pt idx="39">
                  <c:v>-1.2749050046747898</c:v>
                </c:pt>
                <c:pt idx="40">
                  <c:v>-1.2767372047675014</c:v>
                </c:pt>
              </c:numCache>
            </c:numRef>
          </c:yVal>
          <c:smooth val="1"/>
        </c:ser>
        <c:axId val="68660608"/>
        <c:axId val="68666880"/>
      </c:scatterChart>
      <c:scatterChart>
        <c:scatterStyle val="lineMarker"/>
        <c:ser>
          <c:idx val="0"/>
          <c:order val="7"/>
          <c:tx>
            <c:v>Baume - actual</c:v>
          </c:tx>
          <c:spPr>
            <a:ln w="28575">
              <a:noFill/>
            </a:ln>
          </c:spPr>
          <c:marker>
            <c:symbol val="diamond"/>
            <c:size val="10"/>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Analysis'!$C$14:$C$54</c:f>
              <c:numCache>
                <c:formatCode>General</c:formatCode>
                <c:ptCount val="41"/>
                <c:pt idx="0">
                  <c:v>9.1</c:v>
                </c:pt>
                <c:pt idx="1">
                  <c:v>8.8000000000000007</c:v>
                </c:pt>
                <c:pt idx="2">
                  <c:v>8.1</c:v>
                </c:pt>
                <c:pt idx="3">
                  <c:v>7.2</c:v>
                </c:pt>
                <c:pt idx="4">
                  <c:v>6</c:v>
                </c:pt>
              </c:numCache>
            </c:numRef>
          </c:yVal>
        </c:ser>
        <c:axId val="68660608"/>
        <c:axId val="68666880"/>
      </c:scatterChart>
      <c:scatterChart>
        <c:scatterStyle val="smoothMarker"/>
        <c:ser>
          <c:idx val="7"/>
          <c:order val="0"/>
          <c:tx>
            <c:v>Required refrigeration - model</c:v>
          </c:tx>
          <c:spPr>
            <a:ln w="15875">
              <a:solidFill>
                <a:srgbClr val="FF0000"/>
              </a:solidFill>
            </a:ln>
          </c:spPr>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Analysis'!$N$14:$N$54</c:f>
              <c:numCache>
                <c:formatCode>General</c:formatCode>
                <c:ptCount val="41"/>
                <c:pt idx="0">
                  <c:v>-0.16607431337796286</c:v>
                </c:pt>
                <c:pt idx="1">
                  <c:v>13.251662160874751</c:v>
                </c:pt>
                <c:pt idx="2">
                  <c:v>23.799609777094634</c:v>
                </c:pt>
                <c:pt idx="3">
                  <c:v>72.059396372567889</c:v>
                </c:pt>
                <c:pt idx="4">
                  <c:v>105.71132248749042</c:v>
                </c:pt>
                <c:pt idx="5">
                  <c:v>123.26785425575024</c:v>
                </c:pt>
                <c:pt idx="6">
                  <c:v>90.423215346187817</c:v>
                </c:pt>
                <c:pt idx="7">
                  <c:v>66.656685011508984</c:v>
                </c:pt>
                <c:pt idx="8">
                  <c:v>41.183618446984383</c:v>
                </c:pt>
                <c:pt idx="9">
                  <c:v>28.517715677483423</c:v>
                </c:pt>
                <c:pt idx="10">
                  <c:v>15.480173870409052</c:v>
                </c:pt>
                <c:pt idx="11">
                  <c:v>15.823218840805559</c:v>
                </c:pt>
                <c:pt idx="12">
                  <c:v>10.97309398317522</c:v>
                </c:pt>
                <c:pt idx="13">
                  <c:v>12.973811036428273</c:v>
                </c:pt>
                <c:pt idx="14">
                  <c:v>4.020143333292876</c:v>
                </c:pt>
                <c:pt idx="15">
                  <c:v>11.800992223328338</c:v>
                </c:pt>
                <c:pt idx="16">
                  <c:v>1.8259314779931062</c:v>
                </c:pt>
                <c:pt idx="17">
                  <c:v>11.194915781903029</c:v>
                </c:pt>
                <c:pt idx="18">
                  <c:v>1.5379303522791474</c:v>
                </c:pt>
                <c:pt idx="19">
                  <c:v>7.4696032107188728</c:v>
                </c:pt>
                <c:pt idx="20">
                  <c:v>3.2779398371268167</c:v>
                </c:pt>
                <c:pt idx="21">
                  <c:v>6.7709388697923645</c:v>
                </c:pt>
                <c:pt idx="22">
                  <c:v>-0.88502910957376535</c:v>
                </c:pt>
                <c:pt idx="23">
                  <c:v>5.6557276970883725</c:v>
                </c:pt>
                <c:pt idx="24">
                  <c:v>-1.0703547014062607</c:v>
                </c:pt>
                <c:pt idx="25">
                  <c:v>5.5042913180120774</c:v>
                </c:pt>
                <c:pt idx="26">
                  <c:v>-1.1954187113654671</c:v>
                </c:pt>
                <c:pt idx="27">
                  <c:v>5.4000097738358264</c:v>
                </c:pt>
                <c:pt idx="28">
                  <c:v>-1.2831342661597034</c:v>
                </c:pt>
                <c:pt idx="29">
                  <c:v>5.3256380376566543</c:v>
                </c:pt>
                <c:pt idx="30">
                  <c:v>-1.3466541101184499</c:v>
                </c:pt>
                <c:pt idx="31">
                  <c:v>5.2710216120843896</c:v>
                </c:pt>
                <c:pt idx="32">
                  <c:v>-1.3939061792181386</c:v>
                </c:pt>
                <c:pt idx="33">
                  <c:v>5.2299067761999787</c:v>
                </c:pt>
                <c:pt idx="34">
                  <c:v>-1.4298707280743723</c:v>
                </c:pt>
                <c:pt idx="35">
                  <c:v>5.1982923033778423</c:v>
                </c:pt>
                <c:pt idx="36">
                  <c:v>-1.4577888274050039</c:v>
                </c:pt>
                <c:pt idx="37">
                  <c:v>5.1735328002464644</c:v>
                </c:pt>
                <c:pt idx="38">
                  <c:v>-1.4798350559576341</c:v>
                </c:pt>
                <c:pt idx="39">
                  <c:v>5.1538288115272017</c:v>
                </c:pt>
                <c:pt idx="40">
                  <c:v>-1.4975077338850911</c:v>
                </c:pt>
              </c:numCache>
            </c:numRef>
          </c:yVal>
          <c:smooth val="1"/>
        </c:ser>
        <c:ser>
          <c:idx val="9"/>
          <c:order val="2"/>
          <c:tx>
            <c:v>Ethanol - model</c:v>
          </c:tx>
          <c:marker>
            <c:symbol val="none"/>
          </c:marker>
          <c:xVal>
            <c:numRef>
              <c:f>'What-if Analysis'!$B$14:$B$54</c:f>
              <c:numCache>
                <c:formatCode>General</c:formatCode>
                <c:ptCount val="41"/>
                <c:pt idx="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pt idx="24">
                  <c:v>12</c:v>
                </c:pt>
                <c:pt idx="25">
                  <c:v>12.5</c:v>
                </c:pt>
                <c:pt idx="26">
                  <c:v>13</c:v>
                </c:pt>
                <c:pt idx="27">
                  <c:v>13.5</c:v>
                </c:pt>
                <c:pt idx="28">
                  <c:v>14</c:v>
                </c:pt>
                <c:pt idx="29">
                  <c:v>14.5</c:v>
                </c:pt>
                <c:pt idx="30">
                  <c:v>15</c:v>
                </c:pt>
                <c:pt idx="31">
                  <c:v>15.5</c:v>
                </c:pt>
                <c:pt idx="32">
                  <c:v>16</c:v>
                </c:pt>
                <c:pt idx="33">
                  <c:v>16.5</c:v>
                </c:pt>
                <c:pt idx="34">
                  <c:v>17</c:v>
                </c:pt>
                <c:pt idx="35">
                  <c:v>17.5</c:v>
                </c:pt>
                <c:pt idx="36">
                  <c:v>18</c:v>
                </c:pt>
                <c:pt idx="37">
                  <c:v>18.5</c:v>
                </c:pt>
                <c:pt idx="38">
                  <c:v>19</c:v>
                </c:pt>
                <c:pt idx="39">
                  <c:v>19.5</c:v>
                </c:pt>
                <c:pt idx="40">
                  <c:v>20</c:v>
                </c:pt>
              </c:numCache>
            </c:numRef>
          </c:xVal>
          <c:yVal>
            <c:numRef>
              <c:f>'What-if Analysis'!$P$14:$P$54</c:f>
              <c:numCache>
                <c:formatCode>General</c:formatCode>
                <c:ptCount val="41"/>
                <c:pt idx="0">
                  <c:v>0</c:v>
                </c:pt>
                <c:pt idx="1">
                  <c:v>1.3253576297278826</c:v>
                </c:pt>
                <c:pt idx="2">
                  <c:v>3.6744241891340854</c:v>
                </c:pt>
                <c:pt idx="3">
                  <c:v>10.835107547843378</c:v>
                </c:pt>
                <c:pt idx="4">
                  <c:v>23.235509340606995</c:v>
                </c:pt>
                <c:pt idx="5">
                  <c:v>40.934888700487477</c:v>
                </c:pt>
                <c:pt idx="6">
                  <c:v>55.415945757635299</c:v>
                </c:pt>
                <c:pt idx="7">
                  <c:v>65.81919882989753</c:v>
                </c:pt>
                <c:pt idx="8">
                  <c:v>72.800372910925759</c:v>
                </c:pt>
                <c:pt idx="9">
                  <c:v>77.244736667207235</c:v>
                </c:pt>
                <c:pt idx="10">
                  <c:v>80.096340400639363</c:v>
                </c:pt>
                <c:pt idx="11">
                  <c:v>82.013112486123603</c:v>
                </c:pt>
                <c:pt idx="12">
                  <c:v>83.303711477433637</c:v>
                </c:pt>
                <c:pt idx="13">
                  <c:v>84.200429570368257</c:v>
                </c:pt>
                <c:pt idx="14">
                  <c:v>84.850034272653104</c:v>
                </c:pt>
                <c:pt idx="15">
                  <c:v>85.335186216134403</c:v>
                </c:pt>
                <c:pt idx="16">
                  <c:v>85.707033862942794</c:v>
                </c:pt>
                <c:pt idx="17">
                  <c:v>85.998528010422149</c:v>
                </c:pt>
                <c:pt idx="18">
                  <c:v>86.231540383478389</c:v>
                </c:pt>
                <c:pt idx="19">
                  <c:v>86.420995631894272</c:v>
                </c:pt>
                <c:pt idx="20">
                  <c:v>86.577338515059978</c:v>
                </c:pt>
                <c:pt idx="21">
                  <c:v>86.708047655658405</c:v>
                </c:pt>
                <c:pt idx="22">
                  <c:v>86.818589318195848</c:v>
                </c:pt>
                <c:pt idx="23">
                  <c:v>86.913033679741389</c:v>
                </c:pt>
                <c:pt idx="24">
                  <c:v>86.994462469613524</c:v>
                </c:pt>
                <c:pt idx="25">
                  <c:v>87.065244506699699</c:v>
                </c:pt>
                <c:pt idx="26">
                  <c:v>87.127225687296203</c:v>
                </c:pt>
                <c:pt idx="27">
                  <c:v>87.181862399943384</c:v>
                </c:pt>
                <c:pt idx="28">
                  <c:v>87.230316797462237</c:v>
                </c:pt>
                <c:pt idx="29">
                  <c:v>87.27352588767522</c:v>
                </c:pt>
                <c:pt idx="30">
                  <c:v>87.312252353350686</c:v>
                </c:pt>
                <c:pt idx="31">
                  <c:v>87.347122425145841</c:v>
                </c:pt>
                <c:pt idx="32">
                  <c:v>87.378654449128703</c:v>
                </c:pt>
                <c:pt idx="33">
                  <c:v>87.407280677722653</c:v>
                </c:pt>
                <c:pt idx="34">
                  <c:v>87.433364065061568</c:v>
                </c:pt>
                <c:pt idx="35">
                  <c:v>87.457211337597386</c:v>
                </c:pt>
                <c:pt idx="36">
                  <c:v>87.479083257938328</c:v>
                </c:pt>
                <c:pt idx="37">
                  <c:v>87.499202752631817</c:v>
                </c:pt>
                <c:pt idx="38">
                  <c:v>87.517761399215033</c:v>
                </c:pt>
                <c:pt idx="39">
                  <c:v>87.534924642016875</c:v>
                </c:pt>
                <c:pt idx="40">
                  <c:v>87.550836014934717</c:v>
                </c:pt>
              </c:numCache>
            </c:numRef>
          </c:yVal>
          <c:smooth val="1"/>
        </c:ser>
        <c:axId val="75453952"/>
        <c:axId val="68668800"/>
      </c:scatterChart>
      <c:valAx>
        <c:axId val="68660608"/>
        <c:scaling>
          <c:orientation val="minMax"/>
        </c:scaling>
        <c:axPos val="b"/>
        <c:title>
          <c:tx>
            <c:rich>
              <a:bodyPr/>
              <a:lstStyle/>
              <a:p>
                <a:pPr>
                  <a:defRPr sz="1200"/>
                </a:pPr>
                <a:r>
                  <a:rPr lang="en-AU" sz="1200"/>
                  <a:t>Ferment Duration (days)</a:t>
                </a:r>
              </a:p>
            </c:rich>
          </c:tx>
        </c:title>
        <c:numFmt formatCode="General" sourceLinked="1"/>
        <c:tickLblPos val="nextTo"/>
        <c:crossAx val="68666880"/>
        <c:crosses val="autoZero"/>
        <c:crossBetween val="midCat"/>
      </c:valAx>
      <c:valAx>
        <c:axId val="68666880"/>
        <c:scaling>
          <c:orientation val="minMax"/>
        </c:scaling>
        <c:axPos val="l"/>
        <c:title>
          <c:tx>
            <c:rich>
              <a:bodyPr rot="-5400000" vert="horz"/>
              <a:lstStyle/>
              <a:p>
                <a:pPr>
                  <a:defRPr sz="1200"/>
                </a:pPr>
                <a:r>
                  <a:rPr lang="en-AU" sz="1200"/>
                  <a:t>Baume, Nitrogen (g/L), Active Cell Mass (g/L)</a:t>
                </a:r>
              </a:p>
            </c:rich>
          </c:tx>
        </c:title>
        <c:numFmt formatCode="General" sourceLinked="1"/>
        <c:tickLblPos val="nextTo"/>
        <c:crossAx val="68660608"/>
        <c:crosses val="autoZero"/>
        <c:crossBetween val="midCat"/>
      </c:valAx>
      <c:valAx>
        <c:axId val="68668800"/>
        <c:scaling>
          <c:orientation val="minMax"/>
        </c:scaling>
        <c:axPos val="r"/>
        <c:title>
          <c:tx>
            <c:rich>
              <a:bodyPr rot="-5400000" vert="horz"/>
              <a:lstStyle/>
              <a:p>
                <a:pPr>
                  <a:defRPr sz="1200"/>
                </a:pPr>
                <a:r>
                  <a:rPr lang="en-AU" sz="1200"/>
                  <a:t>Ethanol (g/L), Required</a:t>
                </a:r>
                <a:r>
                  <a:rPr lang="en-AU" sz="1200" baseline="0"/>
                  <a:t> Refrigeration (kWr)</a:t>
                </a:r>
                <a:endParaRPr lang="en-AU" sz="1200"/>
              </a:p>
            </c:rich>
          </c:tx>
        </c:title>
        <c:numFmt formatCode="General" sourceLinked="1"/>
        <c:tickLblPos val="nextTo"/>
        <c:crossAx val="75453952"/>
        <c:crosses val="max"/>
        <c:crossBetween val="midCat"/>
      </c:valAx>
      <c:valAx>
        <c:axId val="75453952"/>
        <c:scaling>
          <c:orientation val="minMax"/>
        </c:scaling>
        <c:delete val="1"/>
        <c:axPos val="b"/>
        <c:numFmt formatCode="General" sourceLinked="1"/>
        <c:tickLblPos val="none"/>
        <c:crossAx val="68668800"/>
        <c:crosses val="autoZero"/>
        <c:crossBetween val="midCat"/>
      </c:valAx>
    </c:plotArea>
    <c:legend>
      <c:legendPos val="r"/>
      <c:layout>
        <c:manualLayout>
          <c:xMode val="edge"/>
          <c:yMode val="edge"/>
          <c:x val="0.55941148752030689"/>
          <c:y val="0.19875529064747674"/>
          <c:w val="0.22646897237225441"/>
          <c:h val="0.30193692670614652"/>
        </c:manualLayout>
      </c:layout>
    </c:legend>
    <c:plotVisOnly val="1"/>
    <c:dispBlanksAs val="gap"/>
  </c:chart>
  <c:userShapes r:id="rId1"/>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codeName="Chart1"/>
  <sheetViews>
    <sheetView zoomScale="81" workbookViewId="0" zoomToFit="1"/>
  </sheetViews>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251011</xdr:colOff>
      <xdr:row>0</xdr:row>
      <xdr:rowOff>109258</xdr:rowOff>
    </xdr:from>
    <xdr:to>
      <xdr:col>1</xdr:col>
      <xdr:colOff>711574</xdr:colOff>
      <xdr:row>10</xdr:row>
      <xdr:rowOff>35228</xdr:rowOff>
    </xdr:to>
    <xdr:pic>
      <xdr:nvPicPr>
        <xdr:cNvPr id="3" name="Picture 2" descr="AWRI_V1_JPG.jpg"/>
        <xdr:cNvPicPr>
          <a:picLocks noChangeAspect="1"/>
        </xdr:cNvPicPr>
      </xdr:nvPicPr>
      <xdr:blipFill>
        <a:blip xmlns:r="http://schemas.openxmlformats.org/officeDocument/2006/relationships" r:embed="rId1" cstate="print"/>
        <a:stretch>
          <a:fillRect/>
        </a:stretch>
      </xdr:blipFill>
      <xdr:spPr>
        <a:xfrm>
          <a:off x="251011" y="109258"/>
          <a:ext cx="1065681" cy="15284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523875</xdr:colOff>
      <xdr:row>0</xdr:row>
      <xdr:rowOff>57149</xdr:rowOff>
    </xdr:from>
    <xdr:to>
      <xdr:col>6</xdr:col>
      <xdr:colOff>485775</xdr:colOff>
      <xdr:row>22</xdr:row>
      <xdr:rowOff>19049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35379</xdr:colOff>
      <xdr:row>0</xdr:row>
      <xdr:rowOff>170950</xdr:rowOff>
    </xdr:from>
    <xdr:to>
      <xdr:col>9</xdr:col>
      <xdr:colOff>748393</xdr:colOff>
      <xdr:row>0</xdr:row>
      <xdr:rowOff>763839</xdr:rowOff>
    </xdr:to>
    <xdr:pic>
      <xdr:nvPicPr>
        <xdr:cNvPr id="3" name="Picture 2" descr="AWRI_V4.1_JPG.jpg"/>
        <xdr:cNvPicPr>
          <a:picLocks noChangeAspect="1"/>
        </xdr:cNvPicPr>
      </xdr:nvPicPr>
      <xdr:blipFill>
        <a:blip xmlns:r="http://schemas.openxmlformats.org/officeDocument/2006/relationships" r:embed="rId2" cstate="print"/>
        <a:stretch>
          <a:fillRect/>
        </a:stretch>
      </xdr:blipFill>
      <xdr:spPr>
        <a:xfrm>
          <a:off x="6052938" y="170950"/>
          <a:ext cx="1923249" cy="592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122466</xdr:colOff>
      <xdr:row>0</xdr:row>
      <xdr:rowOff>194963</xdr:rowOff>
    </xdr:from>
    <xdr:to>
      <xdr:col>9</xdr:col>
      <xdr:colOff>223158</xdr:colOff>
      <xdr:row>0</xdr:row>
      <xdr:rowOff>787852</xdr:rowOff>
    </xdr:to>
    <xdr:pic>
      <xdr:nvPicPr>
        <xdr:cNvPr id="3" name="Picture 2" descr="AWRI_V4.1_JPG.jpg"/>
        <xdr:cNvPicPr>
          <a:picLocks noChangeAspect="1"/>
        </xdr:cNvPicPr>
      </xdr:nvPicPr>
      <xdr:blipFill>
        <a:blip xmlns:r="http://schemas.openxmlformats.org/officeDocument/2006/relationships" r:embed="rId1" cstate="print"/>
        <a:stretch>
          <a:fillRect/>
        </a:stretch>
      </xdr:blipFill>
      <xdr:spPr>
        <a:xfrm>
          <a:off x="5497287" y="194963"/>
          <a:ext cx="1937657" cy="5928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157844</xdr:colOff>
      <xdr:row>0</xdr:row>
      <xdr:rowOff>112938</xdr:rowOff>
    </xdr:from>
    <xdr:to>
      <xdr:col>2</xdr:col>
      <xdr:colOff>1005823</xdr:colOff>
      <xdr:row>5</xdr:row>
      <xdr:rowOff>134709</xdr:rowOff>
    </xdr:to>
    <xdr:pic>
      <xdr:nvPicPr>
        <xdr:cNvPr id="2" name="Picture 1" descr="AWRI_V4.1_JPG.jpg"/>
        <xdr:cNvPicPr>
          <a:picLocks noChangeAspect="1"/>
        </xdr:cNvPicPr>
      </xdr:nvPicPr>
      <xdr:blipFill>
        <a:blip xmlns:r="http://schemas.openxmlformats.org/officeDocument/2006/relationships" r:embed="rId1" cstate="print"/>
        <a:stretch>
          <a:fillRect/>
        </a:stretch>
      </xdr:blipFill>
      <xdr:spPr>
        <a:xfrm>
          <a:off x="157844" y="112938"/>
          <a:ext cx="2739372" cy="838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91409</xdr:colOff>
      <xdr:row>0</xdr:row>
      <xdr:rowOff>100853</xdr:rowOff>
    </xdr:from>
    <xdr:to>
      <xdr:col>2</xdr:col>
      <xdr:colOff>737187</xdr:colOff>
      <xdr:row>4</xdr:row>
      <xdr:rowOff>66213</xdr:rowOff>
    </xdr:to>
    <xdr:pic>
      <xdr:nvPicPr>
        <xdr:cNvPr id="3" name="Picture 2" descr="AWRI_V4.1_JPG.jpg"/>
        <xdr:cNvPicPr>
          <a:picLocks noChangeAspect="1"/>
        </xdr:cNvPicPr>
      </xdr:nvPicPr>
      <xdr:blipFill>
        <a:blip xmlns:r="http://schemas.openxmlformats.org/officeDocument/2006/relationships" r:embed="rId1" cstate="print"/>
        <a:stretch>
          <a:fillRect/>
        </a:stretch>
      </xdr:blipFill>
      <xdr:spPr>
        <a:xfrm>
          <a:off x="248291" y="100853"/>
          <a:ext cx="1923249" cy="592889"/>
        </a:xfrm>
        <a:prstGeom prst="rect">
          <a:avLst/>
        </a:prstGeom>
      </xdr:spPr>
    </xdr:pic>
    <xdr:clientData/>
  </xdr:twoCellAnchor>
  <xdr:twoCellAnchor>
    <xdr:from>
      <xdr:col>9</xdr:col>
      <xdr:colOff>605118</xdr:colOff>
      <xdr:row>1</xdr:row>
      <xdr:rowOff>112059</xdr:rowOff>
    </xdr:from>
    <xdr:to>
      <xdr:col>19</xdr:col>
      <xdr:colOff>213713</xdr:colOff>
      <xdr:row>26</xdr:row>
      <xdr:rowOff>37974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21</xdr:col>
      <xdr:colOff>347382</xdr:colOff>
      <xdr:row>0</xdr:row>
      <xdr:rowOff>100853</xdr:rowOff>
    </xdr:from>
    <xdr:to>
      <xdr:col>23</xdr:col>
      <xdr:colOff>179295</xdr:colOff>
      <xdr:row>10</xdr:row>
      <xdr:rowOff>31306</xdr:rowOff>
    </xdr:to>
    <xdr:pic>
      <xdr:nvPicPr>
        <xdr:cNvPr id="5" name="Picture 4" descr="AWRI_V1_JPG.jpg"/>
        <xdr:cNvPicPr>
          <a:picLocks noChangeAspect="1"/>
        </xdr:cNvPicPr>
      </xdr:nvPicPr>
      <xdr:blipFill>
        <a:blip xmlns:r="http://schemas.openxmlformats.org/officeDocument/2006/relationships" r:embed="rId1" cstate="print"/>
        <a:stretch>
          <a:fillRect/>
        </a:stretch>
      </xdr:blipFill>
      <xdr:spPr>
        <a:xfrm>
          <a:off x="11161058" y="100853"/>
          <a:ext cx="1075766" cy="152168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9310872" cy="608418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c:userShapes xmlns:c="http://schemas.openxmlformats.org/drawingml/2006/chart">
  <cdr:relSizeAnchor xmlns:cdr="http://schemas.openxmlformats.org/drawingml/2006/chartDrawing">
    <cdr:from>
      <cdr:x>0.88448</cdr:x>
      <cdr:y>0.74992</cdr:y>
    </cdr:from>
    <cdr:to>
      <cdr:x>1</cdr:x>
      <cdr:y>1</cdr:y>
    </cdr:to>
    <cdr:pic>
      <cdr:nvPicPr>
        <cdr:cNvPr id="3" name="Picture 2" descr="AWRI_V1_JPG.jpg"/>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36322" y="4594412"/>
          <a:ext cx="1075766" cy="1521688"/>
        </a:xfrm>
        <a:prstGeom xmlns:a="http://schemas.openxmlformats.org/drawingml/2006/main" prst="rect">
          <a:avLst/>
        </a:prstGeom>
      </cdr:spPr>
    </cdr:pic>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E6E6E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E6E6E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8.xml"/><Relationship Id="rId7" Type="http://schemas.openxmlformats.org/officeDocument/2006/relationships/ctrlProp" Target="../ctrlProps/ctrlProp12.xml"/><Relationship Id="rId2" Type="http://schemas.openxmlformats.org/officeDocument/2006/relationships/vmlDrawing" Target="../drawings/vmlDrawing3.vml"/><Relationship Id="rId1" Type="http://schemas.openxmlformats.org/officeDocument/2006/relationships/drawing" Target="../drawings/drawing5.xml"/><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bin"/><Relationship Id="rId4" Type="http://schemas.openxmlformats.org/officeDocument/2006/relationships/ctrlProp" Target="../ctrlProps/ctrlProp13.xml"/></Relationships>
</file>

<file path=xl/worksheets/sheet1.xml><?xml version="1.0" encoding="utf-8"?>
<worksheet xmlns="http://schemas.openxmlformats.org/spreadsheetml/2006/main" xmlns:r="http://schemas.openxmlformats.org/officeDocument/2006/relationships">
  <sheetPr codeName="Sheet2"/>
  <dimension ref="A1:P124"/>
  <sheetViews>
    <sheetView tabSelected="1" zoomScale="85" zoomScaleNormal="85" workbookViewId="0">
      <selection activeCell="I7" sqref="I7"/>
    </sheetView>
  </sheetViews>
  <sheetFormatPr defaultRowHeight="13.2"/>
  <cols>
    <col min="2" max="2" width="14.44140625" customWidth="1"/>
    <col min="3" max="3" width="25.6640625" customWidth="1"/>
    <col min="5" max="5" width="25.6640625" customWidth="1"/>
    <col min="7" max="7" width="25.6640625" customWidth="1"/>
    <col min="9" max="9" width="25.6640625" customWidth="1"/>
    <col min="11" max="11" width="25.6640625" customWidth="1"/>
  </cols>
  <sheetData>
    <row r="1" spans="1:16" ht="13.8" thickBot="1">
      <c r="A1" s="43"/>
      <c r="B1" s="43"/>
      <c r="C1" s="43"/>
      <c r="D1" s="43"/>
      <c r="E1" s="43"/>
      <c r="F1" s="43"/>
      <c r="G1" s="43"/>
      <c r="H1" s="43"/>
      <c r="I1" s="43"/>
      <c r="J1" s="43"/>
      <c r="K1" s="43"/>
      <c r="L1" s="43"/>
      <c r="M1" s="43"/>
      <c r="N1" s="43"/>
      <c r="O1" s="43"/>
      <c r="P1" s="43"/>
    </row>
    <row r="2" spans="1:16">
      <c r="A2" s="43"/>
      <c r="B2" s="43"/>
      <c r="C2" s="53" t="s">
        <v>75</v>
      </c>
      <c r="D2" s="43"/>
      <c r="E2" s="54" t="s">
        <v>76</v>
      </c>
      <c r="F2" s="43"/>
      <c r="G2" s="54" t="s">
        <v>77</v>
      </c>
      <c r="H2" s="43"/>
      <c r="I2" s="54" t="s">
        <v>78</v>
      </c>
      <c r="J2" s="43"/>
      <c r="K2" s="54" t="s">
        <v>79</v>
      </c>
      <c r="L2" s="43"/>
      <c r="M2" s="48"/>
      <c r="N2" s="43"/>
      <c r="O2" s="43"/>
      <c r="P2" s="43"/>
    </row>
    <row r="3" spans="1:16">
      <c r="A3" s="43"/>
      <c r="B3" s="43"/>
      <c r="C3" s="122" t="str">
        <f>'Full Ferment Logs'!C4</f>
        <v>Example 1</v>
      </c>
      <c r="D3" s="40"/>
      <c r="E3" s="122" t="str">
        <f>'Full Ferment Logs'!Y4</f>
        <v>Example 2</v>
      </c>
      <c r="F3" s="40"/>
      <c r="G3" s="122" t="str">
        <f>'Full Ferment Logs'!AU4</f>
        <v>Example 3</v>
      </c>
      <c r="H3" s="40"/>
      <c r="I3" s="122" t="str">
        <f>'Full Ferment Logs'!BQ4</f>
        <v>Example 4</v>
      </c>
      <c r="J3" s="40"/>
      <c r="K3" s="122" t="str">
        <f>'Full Ferment Logs'!CM4</f>
        <v>Enter Tank Name</v>
      </c>
      <c r="L3" s="43"/>
      <c r="M3" s="48"/>
      <c r="N3" s="43"/>
      <c r="O3" s="43"/>
      <c r="P3" s="43"/>
    </row>
    <row r="4" spans="1:16">
      <c r="A4" s="43"/>
      <c r="B4" s="43"/>
      <c r="C4" s="50" t="str">
        <f>'Full Ferment Logs'!C19</f>
        <v>Good</v>
      </c>
      <c r="D4" s="43"/>
      <c r="E4" s="50" t="str">
        <f>'Full Ferment Logs'!Y19</f>
        <v>Good</v>
      </c>
      <c r="F4" s="43"/>
      <c r="G4" s="50" t="str">
        <f>'Full Ferment Logs'!AU19</f>
        <v>Warning -  Sluggish Ferment</v>
      </c>
      <c r="H4" s="43"/>
      <c r="I4" s="50" t="str">
        <f>'Full Ferment Logs'!BQ19</f>
        <v>Warning -  Sluggish Ferment</v>
      </c>
      <c r="J4" s="43"/>
      <c r="K4" s="50" t="str">
        <f>'Full Ferment Logs'!CM19</f>
        <v>Warning - Rapid ferment</v>
      </c>
      <c r="L4" s="43"/>
      <c r="M4" s="45"/>
      <c r="N4" s="43"/>
      <c r="O4" s="43"/>
      <c r="P4" s="43"/>
    </row>
    <row r="5" spans="1:16">
      <c r="A5" s="43"/>
      <c r="B5" s="43"/>
      <c r="C5" s="50" t="str">
        <f>MIN('Full Ferment Logs'!C23:C83) &amp; "  Be"</f>
        <v>-0.4  Be</v>
      </c>
      <c r="D5" s="43"/>
      <c r="E5" s="50" t="str">
        <f>MIN('Full Ferment Logs'!Y23:Y83) &amp; "  Be"</f>
        <v>-0.2  Be</v>
      </c>
      <c r="F5" s="43"/>
      <c r="G5" s="50" t="str">
        <f>MIN('Full Ferment Logs'!AU23:AU83) &amp; "  Be"</f>
        <v>-1  Be</v>
      </c>
      <c r="H5" s="43"/>
      <c r="I5" s="50" t="str">
        <f>MIN('Full Ferment Logs'!BQ23:BQ83) &amp; "  Be"</f>
        <v>1.6  Be</v>
      </c>
      <c r="J5" s="43"/>
      <c r="K5" s="50" t="str">
        <f>MIN('Full Ferment Logs'!CM23:CM83) &amp; "  Be"</f>
        <v>6  Be</v>
      </c>
      <c r="L5" s="43"/>
      <c r="M5" s="45"/>
      <c r="N5" s="43"/>
      <c r="O5" s="43"/>
      <c r="P5" s="43"/>
    </row>
    <row r="6" spans="1:16" ht="13.8" thickBot="1">
      <c r="A6" s="43"/>
      <c r="B6" s="43"/>
      <c r="C6" s="51" t="str">
        <f>'Full Ferment Logs'!C16&amp; "  days"</f>
        <v>9  days</v>
      </c>
      <c r="D6" s="43"/>
      <c r="E6" s="51" t="str">
        <f>'Full Ferment Logs'!Y16&amp; "  days"</f>
        <v>11  days</v>
      </c>
      <c r="F6" s="43"/>
      <c r="G6" s="51" t="str">
        <f>'Full Ferment Logs'!AU16&amp; "  days"</f>
        <v>18.5  days</v>
      </c>
      <c r="H6" s="43"/>
      <c r="I6" s="51" t="str">
        <f>'Full Ferment Logs'!BQ16&amp; "  days"</f>
        <v>13.5  days</v>
      </c>
      <c r="J6" s="43"/>
      <c r="K6" s="51" t="str">
        <f>'Full Ferment Logs'!CM16&amp; "  days"</f>
        <v>4.5  days</v>
      </c>
      <c r="L6" s="43"/>
      <c r="M6" s="49"/>
      <c r="N6" s="43"/>
      <c r="O6" s="43"/>
      <c r="P6" s="43"/>
    </row>
    <row r="7" spans="1:16" ht="13.8" thickBot="1">
      <c r="A7" s="43"/>
      <c r="B7" s="43"/>
      <c r="C7" s="43"/>
      <c r="D7" s="43"/>
      <c r="E7" s="43"/>
      <c r="F7" s="43"/>
      <c r="G7" s="43"/>
      <c r="H7" s="43"/>
      <c r="I7" s="43"/>
      <c r="J7" s="43"/>
      <c r="K7" s="43"/>
      <c r="L7" s="43"/>
      <c r="M7" s="43"/>
      <c r="N7" s="43"/>
      <c r="O7" s="43"/>
      <c r="P7" s="43"/>
    </row>
    <row r="8" spans="1:16">
      <c r="A8" s="43"/>
      <c r="B8" s="43"/>
      <c r="C8" s="54" t="s">
        <v>80</v>
      </c>
      <c r="D8" s="43"/>
      <c r="E8" s="54" t="s">
        <v>81</v>
      </c>
      <c r="F8" s="43"/>
      <c r="G8" s="54" t="s">
        <v>82</v>
      </c>
      <c r="H8" s="43"/>
      <c r="I8" s="54" t="s">
        <v>83</v>
      </c>
      <c r="J8" s="43"/>
      <c r="K8" s="54" t="s">
        <v>84</v>
      </c>
      <c r="L8" s="43"/>
      <c r="M8" s="43"/>
      <c r="N8" s="43"/>
      <c r="O8" s="43"/>
      <c r="P8" s="43"/>
    </row>
    <row r="9" spans="1:16">
      <c r="A9" s="43"/>
      <c r="B9" s="43"/>
      <c r="C9" s="122" t="str">
        <f>'Full Ferment Logs'!DI4</f>
        <v>Enter Tank Name</v>
      </c>
      <c r="D9" s="40"/>
      <c r="E9" s="122" t="str">
        <f>'Full Ferment Logs'!EE4</f>
        <v>Enter Tank Name</v>
      </c>
      <c r="F9" s="40"/>
      <c r="G9" s="122" t="str">
        <f>'Full Ferment Logs'!FA4</f>
        <v>Enter Tank Name</v>
      </c>
      <c r="H9" s="40"/>
      <c r="I9" s="122" t="str">
        <f>'Full Ferment Logs'!FW4</f>
        <v>Enter Tank Name</v>
      </c>
      <c r="J9" s="40"/>
      <c r="K9" s="122" t="str">
        <f>'Full Ferment Logs'!GS4</f>
        <v>Enter Tank Name</v>
      </c>
      <c r="L9" s="43"/>
      <c r="M9" s="43"/>
      <c r="N9" s="43"/>
      <c r="O9" s="43"/>
      <c r="P9" s="43"/>
    </row>
    <row r="10" spans="1:16">
      <c r="A10" s="43"/>
      <c r="B10" s="43"/>
      <c r="C10" s="50" t="str">
        <f>'Full Ferment Logs'!DI19</f>
        <v>Good</v>
      </c>
      <c r="D10" s="43"/>
      <c r="E10" s="50" t="str">
        <f>'Full Ferment Logs'!EE19</f>
        <v>Warning - Rapid ferment</v>
      </c>
      <c r="F10" s="43"/>
      <c r="G10" s="50" t="str">
        <f>'Full Ferment Logs'!FA19</f>
        <v>Warning - Rapid ferment</v>
      </c>
      <c r="H10" s="43"/>
      <c r="I10" s="50" t="str">
        <f>'Full Ferment Logs'!FW19</f>
        <v>Warning - Rapid ferment</v>
      </c>
      <c r="J10" s="43"/>
      <c r="K10" s="50" t="str">
        <f>'Full Ferment Logs'!GS19</f>
        <v>Warning - Rapid ferment</v>
      </c>
      <c r="L10" s="43"/>
      <c r="M10" s="43"/>
      <c r="N10" s="43"/>
      <c r="O10" s="43"/>
      <c r="P10" s="43"/>
    </row>
    <row r="11" spans="1:16">
      <c r="A11" s="43"/>
      <c r="B11" s="43"/>
      <c r="C11" s="50" t="str">
        <f>MIN('Full Ferment Logs'!DI23:DI83) &amp; "  Be"</f>
        <v>2.9  Be</v>
      </c>
      <c r="D11" s="43"/>
      <c r="E11" s="50" t="str">
        <f>MIN('Full Ferment Logs'!EE23:EE83) &amp; "  Be"</f>
        <v>5  Be</v>
      </c>
      <c r="F11" s="43"/>
      <c r="G11" s="50" t="str">
        <f>MIN('Full Ferment Logs'!FA23:FA83) &amp; "  Be"</f>
        <v>5.9  Be</v>
      </c>
      <c r="H11" s="43"/>
      <c r="I11" s="50" t="str">
        <f>MIN('Full Ferment Logs'!FW23:FW83) &amp; "  Be"</f>
        <v>5.3  Be</v>
      </c>
      <c r="J11" s="43"/>
      <c r="K11" s="50" t="str">
        <f>MIN('Full Ferment Logs'!GS23:GS83) &amp; "  Be"</f>
        <v>5.1  Be</v>
      </c>
      <c r="L11" s="43"/>
      <c r="M11" s="43"/>
      <c r="N11" s="43"/>
      <c r="O11" s="43"/>
      <c r="P11" s="43"/>
    </row>
    <row r="12" spans="1:16" ht="13.8" thickBot="1">
      <c r="A12" s="43"/>
      <c r="B12" s="43"/>
      <c r="C12" s="51" t="str">
        <f>'Full Ferment Logs'!DI16&amp; "  days"</f>
        <v>7.5  days</v>
      </c>
      <c r="D12" s="43"/>
      <c r="E12" s="51" t="str">
        <f>'Full Ferment Logs'!EE16&amp; "  days"</f>
        <v>6.5  days</v>
      </c>
      <c r="F12" s="43"/>
      <c r="G12" s="51" t="str">
        <f>'Full Ferment Logs'!FA16&amp; "  days"</f>
        <v>5.5  days</v>
      </c>
      <c r="H12" s="43"/>
      <c r="I12" s="51" t="str">
        <f>'Full Ferment Logs'!FW16&amp; "  days"</f>
        <v>4  days</v>
      </c>
      <c r="J12" s="43"/>
      <c r="K12" s="51" t="str">
        <f>'Full Ferment Logs'!GS16&amp; "  days"</f>
        <v>5  days</v>
      </c>
      <c r="L12" s="43"/>
      <c r="M12" s="43"/>
      <c r="N12" s="43"/>
      <c r="O12" s="43"/>
      <c r="P12" s="43"/>
    </row>
    <row r="13" spans="1:16" ht="13.8" thickBot="1">
      <c r="A13" s="43"/>
      <c r="B13" s="43"/>
      <c r="C13" s="43"/>
      <c r="D13" s="43"/>
      <c r="E13" s="43"/>
      <c r="F13" s="43"/>
      <c r="G13" s="43"/>
      <c r="H13" s="43"/>
      <c r="I13" s="43"/>
      <c r="J13" s="43"/>
      <c r="K13" s="43"/>
      <c r="L13" s="43"/>
      <c r="M13" s="43"/>
      <c r="N13" s="43"/>
      <c r="O13" s="43"/>
      <c r="P13" s="43"/>
    </row>
    <row r="14" spans="1:16">
      <c r="A14" s="43"/>
      <c r="B14" s="43"/>
      <c r="C14" s="54" t="s">
        <v>85</v>
      </c>
      <c r="D14" s="43"/>
      <c r="E14" s="54" t="s">
        <v>86</v>
      </c>
      <c r="F14" s="43"/>
      <c r="G14" s="54" t="s">
        <v>87</v>
      </c>
      <c r="H14" s="43"/>
      <c r="I14" s="54" t="s">
        <v>88</v>
      </c>
      <c r="J14" s="43"/>
      <c r="K14" s="54" t="s">
        <v>89</v>
      </c>
      <c r="L14" s="43"/>
      <c r="M14" s="43"/>
      <c r="N14" s="43"/>
      <c r="O14" s="43"/>
      <c r="P14" s="43"/>
    </row>
    <row r="15" spans="1:16">
      <c r="A15" s="43"/>
      <c r="B15" s="43"/>
      <c r="C15" s="122" t="str">
        <f>'Full Ferment Logs'!HO4</f>
        <v>Enter Tank Name</v>
      </c>
      <c r="D15" s="40"/>
      <c r="E15" s="122" t="str">
        <f>'Full Ferment Logs'!IK4</f>
        <v>Enter Tank Name</v>
      </c>
      <c r="F15" s="40"/>
      <c r="G15" s="122" t="str">
        <f>'Full Ferment Logs'!JG4</f>
        <v>Enter Tank Name</v>
      </c>
      <c r="H15" s="40"/>
      <c r="I15" s="122" t="str">
        <f>'Full Ferment Logs'!KC4</f>
        <v>Enter Tank Name</v>
      </c>
      <c r="J15" s="40"/>
      <c r="K15" s="122" t="str">
        <f>'Full Ferment Logs'!KY4</f>
        <v>Enter Tank Name</v>
      </c>
      <c r="L15" s="43"/>
      <c r="M15" s="43"/>
      <c r="N15" s="43"/>
      <c r="O15" s="43"/>
      <c r="P15" s="43"/>
    </row>
    <row r="16" spans="1:16">
      <c r="A16" s="43"/>
      <c r="B16" s="43"/>
      <c r="C16" s="50" t="str">
        <f>'Full Ferment Logs'!HO19</f>
        <v>Warning -  Sluggish Ferment</v>
      </c>
      <c r="D16" s="43"/>
      <c r="E16" s="50" t="str">
        <f>'Full Ferment Logs'!IK19</f>
        <v>Warning -  Sluggish Ferment</v>
      </c>
      <c r="F16" s="43"/>
      <c r="G16" s="50" t="str">
        <f>'Full Ferment Logs'!JG19</f>
        <v>Good</v>
      </c>
      <c r="H16" s="43"/>
      <c r="I16" s="50" t="str">
        <f>'Full Ferment Logs'!KC19</f>
        <v>Good</v>
      </c>
      <c r="J16" s="43"/>
      <c r="K16" s="50" t="str">
        <f>'Full Ferment Logs'!KY19</f>
        <v>High range on spec</v>
      </c>
      <c r="L16" s="43"/>
      <c r="M16" s="43"/>
      <c r="N16" s="43"/>
      <c r="O16" s="43"/>
      <c r="P16" s="43"/>
    </row>
    <row r="17" spans="1:16">
      <c r="A17" s="43"/>
      <c r="B17" s="43"/>
      <c r="C17" s="50" t="str">
        <f>MIN('Full Ferment Logs'!HO23:HO83) &amp; "  Be"</f>
        <v>4.8  Be</v>
      </c>
      <c r="D17" s="43"/>
      <c r="E17" s="50" t="str">
        <f>MIN('Full Ferment Logs'!IK23:IK83) &amp; "  Be"</f>
        <v>5.1  Be</v>
      </c>
      <c r="F17" s="43"/>
      <c r="G17" s="50" t="str">
        <f>MIN('Full Ferment Logs'!JG23:JG83) &amp; "  Be"</f>
        <v>1.9  Be</v>
      </c>
      <c r="H17" s="43"/>
      <c r="I17" s="50" t="str">
        <f>MIN('Full Ferment Logs'!KC23:KC83) &amp; "  Be"</f>
        <v>0.9  Be</v>
      </c>
      <c r="J17" s="43"/>
      <c r="K17" s="50" t="str">
        <f>MIN('Full Ferment Logs'!KY23:KY83) &amp; "  Be"</f>
        <v>4.6  Be</v>
      </c>
      <c r="L17" s="43"/>
      <c r="M17" s="43"/>
      <c r="N17" s="43"/>
      <c r="O17" s="43"/>
      <c r="P17" s="43"/>
    </row>
    <row r="18" spans="1:16" ht="13.8" thickBot="1">
      <c r="A18" s="43"/>
      <c r="B18" s="43"/>
      <c r="C18" s="51" t="str">
        <f>'Full Ferment Logs'!HO16&amp; "  days"</f>
        <v>15  days</v>
      </c>
      <c r="D18" s="43"/>
      <c r="E18" s="51" t="str">
        <f>'Full Ferment Logs'!IK16&amp; "  days"</f>
        <v>16  days</v>
      </c>
      <c r="F18" s="43"/>
      <c r="G18" s="51" t="str">
        <f>'Full Ferment Logs'!JG16&amp; "  days"</f>
        <v>10.5  days</v>
      </c>
      <c r="H18" s="43"/>
      <c r="I18" s="51" t="str">
        <f>'Full Ferment Logs'!KC16&amp; "  days"</f>
        <v>7.5  days</v>
      </c>
      <c r="J18" s="43"/>
      <c r="K18" s="51" t="str">
        <f>'Full Ferment Logs'!KY16&amp; "  days"</f>
        <v>5.5  days</v>
      </c>
      <c r="L18" s="43"/>
      <c r="M18" s="43"/>
      <c r="N18" s="43"/>
      <c r="O18" s="43"/>
      <c r="P18" s="43"/>
    </row>
    <row r="19" spans="1:16" ht="13.8" thickBot="1">
      <c r="A19" s="43"/>
      <c r="B19" s="43"/>
      <c r="C19" s="43"/>
      <c r="D19" s="43"/>
      <c r="E19" s="43"/>
      <c r="F19" s="43"/>
      <c r="G19" s="43"/>
      <c r="H19" s="43"/>
      <c r="I19" s="43"/>
      <c r="J19" s="43"/>
      <c r="K19" s="43"/>
      <c r="L19" s="43"/>
      <c r="M19" s="43"/>
      <c r="N19" s="43"/>
      <c r="O19" s="43"/>
      <c r="P19" s="43"/>
    </row>
    <row r="20" spans="1:16">
      <c r="A20" s="43"/>
      <c r="B20" s="43"/>
      <c r="C20" s="54" t="s">
        <v>90</v>
      </c>
      <c r="D20" s="43"/>
      <c r="E20" s="54" t="s">
        <v>91</v>
      </c>
      <c r="F20" s="43"/>
      <c r="G20" s="54" t="s">
        <v>92</v>
      </c>
      <c r="H20" s="43"/>
      <c r="I20" s="54" t="s">
        <v>93</v>
      </c>
      <c r="J20" s="43"/>
      <c r="K20" s="54" t="s">
        <v>94</v>
      </c>
      <c r="L20" s="43"/>
      <c r="M20" s="43"/>
      <c r="N20" s="43"/>
      <c r="O20" s="43"/>
      <c r="P20" s="43"/>
    </row>
    <row r="21" spans="1:16">
      <c r="A21" s="43"/>
      <c r="B21" s="43"/>
      <c r="C21" s="122" t="str">
        <f>'Full Ferment Logs'!LU4</f>
        <v>Enter Tank Name</v>
      </c>
      <c r="D21" s="40"/>
      <c r="E21" s="122" t="str">
        <f>'Full Ferment Logs'!MQ4</f>
        <v>Enter Tank Name</v>
      </c>
      <c r="F21" s="40"/>
      <c r="G21" s="122" t="str">
        <f>'Full Ferment Logs'!NM4</f>
        <v>Enter Tank Name</v>
      </c>
      <c r="H21" s="40"/>
      <c r="I21" s="122" t="str">
        <f>'Full Ferment Logs'!OI4</f>
        <v>Enter Tank Name</v>
      </c>
      <c r="J21" s="40"/>
      <c r="K21" s="122" t="str">
        <f>'Full Ferment Logs'!PE4</f>
        <v>Enter Tank Name</v>
      </c>
      <c r="L21" s="43"/>
      <c r="M21" s="43"/>
      <c r="N21" s="43"/>
      <c r="O21" s="43"/>
      <c r="P21" s="43"/>
    </row>
    <row r="22" spans="1:16">
      <c r="A22" s="43"/>
      <c r="B22" s="43"/>
      <c r="C22" s="50" t="str">
        <f>'Full Ferment Logs'!LU19</f>
        <v>Good</v>
      </c>
      <c r="D22" s="43"/>
      <c r="E22" s="50" t="str">
        <f>'Full Ferment Logs'!MQ19</f>
        <v>Insufficient data for prediction</v>
      </c>
      <c r="F22" s="43"/>
      <c r="G22" s="50" t="str">
        <f>'Full Ferment Logs'!NM19</f>
        <v>Good</v>
      </c>
      <c r="H22" s="43"/>
      <c r="I22" s="50" t="str">
        <f>'Full Ferment Logs'!OI19</f>
        <v>Insufficient data for prediction</v>
      </c>
      <c r="J22" s="43"/>
      <c r="K22" s="50" t="str">
        <f>'Full Ferment Logs'!PE19</f>
        <v>Low range on spec</v>
      </c>
      <c r="L22" s="43"/>
      <c r="M22" s="43"/>
      <c r="N22" s="43"/>
      <c r="O22" s="43"/>
      <c r="P22" s="43"/>
    </row>
    <row r="23" spans="1:16">
      <c r="A23" s="43"/>
      <c r="B23" s="43"/>
      <c r="C23" s="50" t="str">
        <f>MIN('Full Ferment Logs'!LU23:LU83) &amp; "  Be"</f>
        <v>3.5  Be</v>
      </c>
      <c r="D23" s="43"/>
      <c r="E23" s="50" t="str">
        <f>MIN('Full Ferment Logs'!MQ23:MQ83) &amp; "  Be"</f>
        <v>0  Be</v>
      </c>
      <c r="F23" s="43"/>
      <c r="G23" s="50" t="str">
        <f>MIN('Full Ferment Logs'!NM23:NM83) &amp; "  Be"</f>
        <v>2.3  Be</v>
      </c>
      <c r="H23" s="43"/>
      <c r="I23" s="50" t="str">
        <f>MIN('Full Ferment Logs'!OI23:OI83) &amp; "  Be"</f>
        <v>9.8  Be</v>
      </c>
      <c r="J23" s="43"/>
      <c r="K23" s="50" t="str">
        <f>MIN('Full Ferment Logs'!PE23:PE83) &amp; "  Be"</f>
        <v>1  Be</v>
      </c>
      <c r="L23" s="43"/>
      <c r="M23" s="43"/>
      <c r="N23" s="43"/>
      <c r="O23" s="43"/>
      <c r="P23" s="43"/>
    </row>
    <row r="24" spans="1:16" ht="13.8" thickBot="1">
      <c r="A24" s="43"/>
      <c r="B24" s="43"/>
      <c r="C24" s="51" t="str">
        <f>'Full Ferment Logs'!LU16&amp; "  days"</f>
        <v>6.5  days</v>
      </c>
      <c r="D24" s="43"/>
      <c r="E24" s="51" t="str">
        <f>'Full Ferment Logs'!MQ16&amp; "  days"</f>
        <v xml:space="preserve">  days</v>
      </c>
      <c r="F24" s="43"/>
      <c r="G24" s="51" t="str">
        <f>'Full Ferment Logs'!NM16&amp; "  days"</f>
        <v>6.5  days</v>
      </c>
      <c r="H24" s="43"/>
      <c r="I24" s="51" t="str">
        <f>'Full Ferment Logs'!OI16&amp; "  days"</f>
        <v xml:space="preserve">  days</v>
      </c>
      <c r="J24" s="43"/>
      <c r="K24" s="51" t="str">
        <f>'Full Ferment Logs'!PE16&amp; "  days"</f>
        <v>7.5  days</v>
      </c>
      <c r="L24" s="43"/>
      <c r="M24" s="43"/>
      <c r="N24" s="43"/>
      <c r="O24" s="43"/>
      <c r="P24" s="43"/>
    </row>
    <row r="25" spans="1:16" ht="13.8" thickBot="1">
      <c r="A25" s="43"/>
      <c r="B25" s="43"/>
      <c r="C25" s="43"/>
      <c r="D25" s="43"/>
      <c r="E25" s="43"/>
      <c r="F25" s="43"/>
      <c r="G25" s="43"/>
      <c r="H25" s="43"/>
      <c r="I25" s="43"/>
      <c r="J25" s="43"/>
      <c r="K25" s="43"/>
      <c r="L25" s="43"/>
      <c r="M25" s="43"/>
      <c r="N25" s="43"/>
      <c r="O25" s="43"/>
      <c r="P25" s="43"/>
    </row>
    <row r="26" spans="1:16">
      <c r="A26" s="43"/>
      <c r="B26" s="43"/>
      <c r="C26" s="53" t="s">
        <v>340</v>
      </c>
      <c r="D26" s="43"/>
      <c r="E26" s="54" t="s">
        <v>341</v>
      </c>
      <c r="F26" s="43"/>
      <c r="G26" s="54" t="s">
        <v>342</v>
      </c>
      <c r="H26" s="43"/>
      <c r="I26" s="54" t="s">
        <v>343</v>
      </c>
      <c r="J26" s="43"/>
      <c r="K26" s="54" t="s">
        <v>344</v>
      </c>
      <c r="L26" s="43"/>
      <c r="M26" s="43"/>
      <c r="N26" s="43"/>
      <c r="O26" s="43"/>
      <c r="P26" s="43"/>
    </row>
    <row r="27" spans="1:16">
      <c r="A27" s="43"/>
      <c r="B27" s="43"/>
      <c r="C27" s="122" t="str">
        <f>'Full Ferment Logs'!QA4</f>
        <v>Enter Tank Name</v>
      </c>
      <c r="D27" s="40"/>
      <c r="E27" s="122" t="str">
        <f>'Full Ferment Logs'!QW4</f>
        <v>Enter Tank Name</v>
      </c>
      <c r="F27" s="40"/>
      <c r="G27" s="122" t="str">
        <f>'Full Ferment Logs'!RS4</f>
        <v>Enter Tank Name</v>
      </c>
      <c r="H27" s="40"/>
      <c r="I27" s="122" t="str">
        <f>'Full Ferment Logs'!SO4</f>
        <v>Enter Tank Name</v>
      </c>
      <c r="J27" s="40"/>
      <c r="K27" s="122" t="str">
        <f>'Full Ferment Logs'!TK4</f>
        <v>Enter Tank Name</v>
      </c>
      <c r="L27" s="43"/>
      <c r="M27" s="43"/>
      <c r="N27" s="43"/>
      <c r="O27" s="43"/>
      <c r="P27" s="43"/>
    </row>
    <row r="28" spans="1:16">
      <c r="A28" s="43"/>
      <c r="B28" s="43"/>
      <c r="C28" s="50" t="str">
        <f>'Full Ferment Logs'!QA19</f>
        <v>Good</v>
      </c>
      <c r="D28" s="43"/>
      <c r="E28" s="50" t="str">
        <f>'Full Ferment Logs'!QW19</f>
        <v>Warning -  Sluggish Ferment</v>
      </c>
      <c r="F28" s="43"/>
      <c r="G28" s="50" t="str">
        <f>'Full Ferment Logs'!RS19</f>
        <v>Good</v>
      </c>
      <c r="H28" s="43"/>
      <c r="I28" s="50" t="str">
        <f>'Full Ferment Logs'!SO19</f>
        <v>Good</v>
      </c>
      <c r="J28" s="43"/>
      <c r="K28" s="50" t="str">
        <f>'Full Ferment Logs'!TK19</f>
        <v>Insufficient data for prediction</v>
      </c>
      <c r="L28" s="43"/>
      <c r="M28" s="43"/>
      <c r="N28" s="43"/>
      <c r="O28" s="43"/>
      <c r="P28" s="43"/>
    </row>
    <row r="29" spans="1:16">
      <c r="A29" s="43"/>
      <c r="B29" s="43"/>
      <c r="C29" s="50" t="str">
        <f>MIN('Full Ferment Logs'!QA23:QA83) &amp; "  Be"</f>
        <v>5  Be</v>
      </c>
      <c r="D29" s="43"/>
      <c r="E29" s="50" t="str">
        <f>MIN('Full Ferment Logs'!QW23:QW83) &amp; "  Be"</f>
        <v>0.5  Be</v>
      </c>
      <c r="F29" s="43"/>
      <c r="G29" s="50" t="str">
        <f>MIN('Full Ferment Logs'!RS23:RS83) &amp; "  Be"</f>
        <v>5  Be</v>
      </c>
      <c r="H29" s="43"/>
      <c r="I29" s="50" t="str">
        <f>MIN('Full Ferment Logs'!SO23:SO83) &amp; "  Be"</f>
        <v>7.3  Be</v>
      </c>
      <c r="J29" s="43"/>
      <c r="K29" s="50" t="str">
        <f>MIN('Full Ferment Logs'!TK23:TK83) &amp; "  Be"</f>
        <v>6.7  Be</v>
      </c>
      <c r="L29" s="43"/>
      <c r="M29" s="43"/>
      <c r="N29" s="43"/>
      <c r="O29" s="43"/>
      <c r="P29" s="43"/>
    </row>
    <row r="30" spans="1:16" ht="13.8" thickBot="1">
      <c r="A30" s="43"/>
      <c r="B30" s="43"/>
      <c r="C30" s="51" t="str">
        <f>'Full Ferment Logs'!QA16&amp; "  days"</f>
        <v>6.5  days</v>
      </c>
      <c r="D30" s="43"/>
      <c r="E30" s="51" t="str">
        <f>'Full Ferment Logs'!QW16&amp; "  days"</f>
        <v>19  days</v>
      </c>
      <c r="F30" s="43"/>
      <c r="G30" s="51" t="str">
        <f>'Full Ferment Logs'!RS16&amp; "  days"</f>
        <v>8  days</v>
      </c>
      <c r="H30" s="43"/>
      <c r="I30" s="51" t="str">
        <f>'Full Ferment Logs'!SO16&amp; "  days"</f>
        <v>6.5  days</v>
      </c>
      <c r="J30" s="43"/>
      <c r="K30" s="51" t="str">
        <f>'Full Ferment Logs'!TK16&amp; "  days"</f>
        <v xml:space="preserve">  days</v>
      </c>
      <c r="L30" s="43"/>
      <c r="M30" s="43"/>
      <c r="N30" s="43"/>
      <c r="O30" s="43"/>
      <c r="P30" s="43"/>
    </row>
    <row r="31" spans="1:16" ht="13.8" thickBot="1">
      <c r="A31" s="43"/>
      <c r="B31" s="43"/>
      <c r="C31" s="43"/>
      <c r="D31" s="43"/>
      <c r="E31" s="43"/>
      <c r="F31" s="43"/>
      <c r="G31" s="43"/>
      <c r="H31" s="43"/>
      <c r="I31" s="43"/>
      <c r="J31" s="43"/>
      <c r="K31" s="43"/>
      <c r="L31" s="43"/>
      <c r="M31" s="43"/>
      <c r="N31" s="43"/>
      <c r="O31" s="43"/>
      <c r="P31" s="43"/>
    </row>
    <row r="32" spans="1:16">
      <c r="A32" s="43"/>
      <c r="B32" s="43"/>
      <c r="C32" s="54" t="s">
        <v>345</v>
      </c>
      <c r="D32" s="43"/>
      <c r="E32" s="54" t="s">
        <v>346</v>
      </c>
      <c r="F32" s="43"/>
      <c r="G32" s="54" t="s">
        <v>347</v>
      </c>
      <c r="H32" s="43"/>
      <c r="I32" s="54" t="s">
        <v>348</v>
      </c>
      <c r="J32" s="43"/>
      <c r="K32" s="54" t="s">
        <v>349</v>
      </c>
      <c r="L32" s="43"/>
      <c r="M32" s="43"/>
      <c r="N32" s="43"/>
      <c r="O32" s="43"/>
      <c r="P32" s="43"/>
    </row>
    <row r="33" spans="1:16">
      <c r="A33" s="43"/>
      <c r="B33" s="43"/>
      <c r="C33" s="122" t="str">
        <f>'Full Ferment Logs'!UG4</f>
        <v>Enter Tank Name</v>
      </c>
      <c r="D33" s="40"/>
      <c r="E33" s="122" t="str">
        <f>'Full Ferment Logs'!VC4</f>
        <v>Enter Tank Name</v>
      </c>
      <c r="F33" s="40"/>
      <c r="G33" s="122" t="str">
        <f>'Full Ferment Logs'!VY4</f>
        <v>Enter Tank Name</v>
      </c>
      <c r="H33" s="40"/>
      <c r="I33" s="122" t="str">
        <f>'Full Ferment Logs'!WU4</f>
        <v>Enter Tank Name</v>
      </c>
      <c r="J33" s="40"/>
      <c r="K33" s="122" t="str">
        <f>'Full Ferment Logs'!XQ4</f>
        <v>Enter Tank Name</v>
      </c>
      <c r="L33" s="43"/>
      <c r="M33" s="43"/>
      <c r="N33" s="43"/>
      <c r="O33" s="43"/>
      <c r="P33" s="43"/>
    </row>
    <row r="34" spans="1:16">
      <c r="A34" s="43"/>
      <c r="B34" s="43"/>
      <c r="C34" s="50" t="str">
        <f>'Full Ferment Logs'!UG19</f>
        <v>Good</v>
      </c>
      <c r="D34" s="43"/>
      <c r="E34" s="50" t="str">
        <f>'Full Ferment Logs'!VC19</f>
        <v>Good</v>
      </c>
      <c r="F34" s="43"/>
      <c r="G34" s="50" t="str">
        <f>'Full Ferment Logs'!VY19</f>
        <v>Warning - Rapid ferment</v>
      </c>
      <c r="H34" s="43"/>
      <c r="I34" s="50" t="str">
        <f>'Full Ferment Logs'!WU19</f>
        <v>Warning - Rapid ferment</v>
      </c>
      <c r="J34" s="43"/>
      <c r="K34" s="50" t="str">
        <f>'Full Ferment Logs'!XQ19</f>
        <v>Warning - Rapid ferment</v>
      </c>
      <c r="L34" s="43"/>
      <c r="M34" s="43"/>
      <c r="N34" s="43"/>
      <c r="O34" s="43"/>
      <c r="P34" s="43"/>
    </row>
    <row r="35" spans="1:16">
      <c r="A35" s="43"/>
      <c r="B35" s="43"/>
      <c r="C35" s="50" t="str">
        <f>MIN('Full Ferment Logs'!UG23:UG83) &amp; "  Be"</f>
        <v>2.9  Be</v>
      </c>
      <c r="D35" s="43"/>
      <c r="E35" s="50" t="str">
        <f>MIN('Full Ferment Logs'!VC23:VC83) &amp; "  Be"</f>
        <v>4.7  Be</v>
      </c>
      <c r="F35" s="43"/>
      <c r="G35" s="50" t="str">
        <f>MIN('Full Ferment Logs'!VY23:VY83) &amp; "  Be"</f>
        <v>5.9  Be</v>
      </c>
      <c r="H35" s="43"/>
      <c r="I35" s="50" t="str">
        <f>MIN('Full Ferment Logs'!WU23:WU83) &amp; "  Be"</f>
        <v>5.3  Be</v>
      </c>
      <c r="J35" s="43"/>
      <c r="K35" s="50" t="str">
        <f>MIN('Full Ferment Logs'!XQ23:XQ83) &amp; "  Be"</f>
        <v>5.1  Be</v>
      </c>
      <c r="L35" s="43"/>
      <c r="M35" s="43"/>
      <c r="N35" s="43"/>
      <c r="O35" s="43"/>
      <c r="P35" s="43"/>
    </row>
    <row r="36" spans="1:16" ht="13.8" thickBot="1">
      <c r="A36" s="43"/>
      <c r="B36" s="43"/>
      <c r="C36" s="51" t="str">
        <f>'Full Ferment Logs'!UG16&amp; "  days"</f>
        <v>7.5  days</v>
      </c>
      <c r="D36" s="43"/>
      <c r="E36" s="51" t="str">
        <f>'Full Ferment Logs'!VC16&amp; "  days"</f>
        <v>9  days</v>
      </c>
      <c r="F36" s="43"/>
      <c r="G36" s="51" t="str">
        <f>'Full Ferment Logs'!VY16&amp; "  days"</f>
        <v>6  days</v>
      </c>
      <c r="H36" s="43"/>
      <c r="I36" s="51" t="str">
        <f>'Full Ferment Logs'!WU16&amp; "  days"</f>
        <v>4  days</v>
      </c>
      <c r="J36" s="43"/>
      <c r="K36" s="51" t="str">
        <f>'Full Ferment Logs'!XQ16&amp; "  days"</f>
        <v>5  days</v>
      </c>
      <c r="L36" s="43"/>
      <c r="M36" s="43"/>
      <c r="N36" s="43"/>
      <c r="O36" s="43"/>
      <c r="P36" s="43"/>
    </row>
    <row r="37" spans="1:16" ht="13.8" thickBot="1">
      <c r="A37" s="43"/>
      <c r="B37" s="43"/>
      <c r="C37" s="43"/>
      <c r="D37" s="43"/>
      <c r="E37" s="43"/>
      <c r="F37" s="43"/>
      <c r="G37" s="43"/>
      <c r="H37" s="43"/>
      <c r="I37" s="43"/>
      <c r="J37" s="43"/>
      <c r="K37" s="43"/>
      <c r="L37" s="43"/>
      <c r="M37" s="43"/>
      <c r="N37" s="43"/>
      <c r="O37" s="43"/>
      <c r="P37" s="43"/>
    </row>
    <row r="38" spans="1:16">
      <c r="A38" s="43"/>
      <c r="B38" s="43"/>
      <c r="C38" s="54" t="s">
        <v>331</v>
      </c>
      <c r="D38" s="43"/>
      <c r="E38" s="54" t="s">
        <v>332</v>
      </c>
      <c r="F38" s="43"/>
      <c r="G38" s="54" t="s">
        <v>333</v>
      </c>
      <c r="H38" s="43"/>
      <c r="I38" s="54" t="s">
        <v>334</v>
      </c>
      <c r="J38" s="43"/>
      <c r="K38" s="54" t="s">
        <v>335</v>
      </c>
      <c r="L38" s="43"/>
      <c r="M38" s="43"/>
      <c r="N38" s="43"/>
      <c r="O38" s="43"/>
      <c r="P38" s="43"/>
    </row>
    <row r="39" spans="1:16">
      <c r="A39" s="43"/>
      <c r="B39" s="43"/>
      <c r="C39" s="122" t="str">
        <f>'Full Ferment Logs'!YM4</f>
        <v>Enter Tank Name</v>
      </c>
      <c r="D39" s="40"/>
      <c r="E39" s="122" t="str">
        <f>'Full Ferment Logs'!ZI4</f>
        <v>Enter Tank Name</v>
      </c>
      <c r="F39" s="40"/>
      <c r="G39" s="122" t="str">
        <f>'Full Ferment Logs'!AAE4</f>
        <v>Enter Tank Name</v>
      </c>
      <c r="H39" s="40"/>
      <c r="I39" s="122" t="str">
        <f>'Full Ferment Logs'!ABA4</f>
        <v>Enter Tank Name</v>
      </c>
      <c r="J39" s="40"/>
      <c r="K39" s="122" t="str">
        <f>'Full Ferment Logs'!ABW4</f>
        <v>Enter Tank Name</v>
      </c>
      <c r="L39" s="43"/>
      <c r="M39" s="43"/>
      <c r="N39" s="43"/>
      <c r="O39" s="43"/>
      <c r="P39" s="43"/>
    </row>
    <row r="40" spans="1:16">
      <c r="A40" s="43"/>
      <c r="B40" s="43"/>
      <c r="C40" s="50" t="str">
        <f>'Full Ferment Logs'!YM19</f>
        <v>Warning -  Sluggish Ferment</v>
      </c>
      <c r="D40" s="43"/>
      <c r="E40" s="50" t="str">
        <f>'Full Ferment Logs'!ZI19</f>
        <v>Warning -  Sluggish Ferment</v>
      </c>
      <c r="F40" s="43"/>
      <c r="G40" s="50" t="str">
        <f>'Full Ferment Logs'!AAE19</f>
        <v>Good</v>
      </c>
      <c r="H40" s="43"/>
      <c r="I40" s="50" t="str">
        <f>'Full Ferment Logs'!ABA19</f>
        <v>Good</v>
      </c>
      <c r="J40" s="43"/>
      <c r="K40" s="50" t="str">
        <f>'Full Ferment Logs'!ABW19</f>
        <v>Warning - Rapid ferment</v>
      </c>
      <c r="L40" s="43"/>
      <c r="M40" s="43"/>
      <c r="N40" s="43"/>
      <c r="O40" s="43"/>
      <c r="P40" s="43"/>
    </row>
    <row r="41" spans="1:16">
      <c r="A41" s="43"/>
      <c r="B41" s="43"/>
      <c r="C41" s="50" t="str">
        <f>MIN('Full Ferment Logs'!YM23:YM83) &amp; "  Be"</f>
        <v>4.8  Be</v>
      </c>
      <c r="D41" s="43"/>
      <c r="E41" s="50" t="str">
        <f>MIN('Full Ferment Logs'!ZI23:ZI83) &amp; "  Be"</f>
        <v>5.1  Be</v>
      </c>
      <c r="F41" s="43"/>
      <c r="G41" s="50" t="str">
        <f>MIN('Full Ferment Logs'!AAE23:AAE83) &amp; "  Be"</f>
        <v>1.9  Be</v>
      </c>
      <c r="H41" s="43"/>
      <c r="I41" s="50" t="str">
        <f>MIN('Full Ferment Logs'!ABA23:ABA83) &amp; "  Be"</f>
        <v>0.9  Be</v>
      </c>
      <c r="J41" s="43"/>
      <c r="K41" s="50" t="str">
        <f>MIN('Full Ferment Logs'!ABW23:ABW83) &amp; "  Be"</f>
        <v>4.6  Be</v>
      </c>
      <c r="L41" s="43"/>
      <c r="M41" s="43"/>
      <c r="N41" s="43"/>
      <c r="O41" s="43"/>
      <c r="P41" s="43"/>
    </row>
    <row r="42" spans="1:16" ht="13.8" thickBot="1">
      <c r="A42" s="43"/>
      <c r="B42" s="43"/>
      <c r="C42" s="51" t="str">
        <f>'Full Ferment Logs'!YM16&amp; "  days"</f>
        <v>15  days</v>
      </c>
      <c r="D42" s="43"/>
      <c r="E42" s="51" t="str">
        <f>'Full Ferment Logs'!ZI16&amp; "  days"</f>
        <v>15.5  days</v>
      </c>
      <c r="F42" s="43"/>
      <c r="G42" s="51" t="str">
        <f>'Full Ferment Logs'!AAE16&amp; "  days"</f>
        <v>10.5  days</v>
      </c>
      <c r="H42" s="43"/>
      <c r="I42" s="51" t="str">
        <f>'Full Ferment Logs'!ABA16&amp; "  days"</f>
        <v>7  days</v>
      </c>
      <c r="J42" s="43"/>
      <c r="K42" s="51" t="str">
        <f>'Full Ferment Logs'!YU16&amp; "  days"</f>
        <v xml:space="preserve">  days</v>
      </c>
      <c r="L42" s="43"/>
      <c r="M42" s="43"/>
      <c r="N42" s="43"/>
      <c r="O42" s="43"/>
      <c r="P42" s="43"/>
    </row>
    <row r="43" spans="1:16" ht="13.8" thickBot="1">
      <c r="A43" s="43"/>
      <c r="B43" s="43"/>
      <c r="C43" s="43"/>
      <c r="D43" s="43"/>
      <c r="E43" s="43"/>
      <c r="F43" s="43"/>
      <c r="G43" s="43"/>
      <c r="H43" s="43"/>
      <c r="I43" s="43"/>
      <c r="J43" s="43"/>
      <c r="K43" s="43"/>
      <c r="L43" s="43"/>
      <c r="M43" s="43"/>
      <c r="N43" s="43"/>
      <c r="O43" s="43"/>
      <c r="P43" s="43"/>
    </row>
    <row r="44" spans="1:16">
      <c r="A44" s="43"/>
      <c r="B44" s="43"/>
      <c r="C44" s="54" t="s">
        <v>336</v>
      </c>
      <c r="D44" s="43"/>
      <c r="E44" s="54" t="s">
        <v>337</v>
      </c>
      <c r="F44" s="43"/>
      <c r="G44" s="54" t="s">
        <v>338</v>
      </c>
      <c r="H44" s="43"/>
      <c r="I44" s="54" t="s">
        <v>339</v>
      </c>
      <c r="J44" s="43"/>
      <c r="K44" s="54" t="s">
        <v>350</v>
      </c>
      <c r="L44" s="43"/>
      <c r="M44" s="43"/>
      <c r="N44" s="43"/>
      <c r="O44" s="43"/>
      <c r="P44" s="43"/>
    </row>
    <row r="45" spans="1:16">
      <c r="A45" s="43"/>
      <c r="B45" s="43"/>
      <c r="C45" s="122" t="str">
        <f>'Full Ferment Logs'!ACS4</f>
        <v>Enter Tank Name</v>
      </c>
      <c r="D45" s="40"/>
      <c r="E45" s="122" t="str">
        <f>'Full Ferment Logs'!ADO4</f>
        <v>Enter Tank Name</v>
      </c>
      <c r="F45" s="40"/>
      <c r="G45" s="122" t="str">
        <f>'Full Ferment Logs'!AEK4</f>
        <v>Enter Tank Name</v>
      </c>
      <c r="H45" s="40"/>
      <c r="I45" s="122" t="str">
        <f>'Full Ferment Logs'!AFG4</f>
        <v>Enter Tank Name</v>
      </c>
      <c r="J45" s="40"/>
      <c r="K45" s="122" t="str">
        <f>'Full Ferment Logs'!AGC4</f>
        <v>Enter Tank Name</v>
      </c>
      <c r="L45" s="43"/>
      <c r="M45" s="43"/>
      <c r="N45" s="43"/>
      <c r="O45" s="43"/>
      <c r="P45" s="43"/>
    </row>
    <row r="46" spans="1:16">
      <c r="A46" s="43"/>
      <c r="B46" s="43"/>
      <c r="C46" s="50" t="str">
        <f>'Full Ferment Logs'!ACS19</f>
        <v>Good</v>
      </c>
      <c r="D46" s="43"/>
      <c r="E46" s="50" t="str">
        <f>'Full Ferment Logs'!ADO19</f>
        <v>Insufficient data for prediction</v>
      </c>
      <c r="F46" s="43"/>
      <c r="G46" s="50" t="str">
        <f>'Full Ferment Logs'!AEK19</f>
        <v>Good</v>
      </c>
      <c r="H46" s="43"/>
      <c r="I46" s="50" t="str">
        <f>'Full Ferment Logs'!AFG19</f>
        <v>Insufficient data for prediction</v>
      </c>
      <c r="J46" s="43"/>
      <c r="K46" s="50" t="str">
        <f>'Full Ferment Logs'!AGC19</f>
        <v>Good</v>
      </c>
      <c r="L46" s="43"/>
      <c r="M46" s="43"/>
      <c r="N46" s="43"/>
      <c r="O46" s="43"/>
      <c r="P46" s="43"/>
    </row>
    <row r="47" spans="1:16">
      <c r="A47" s="43"/>
      <c r="B47" s="43"/>
      <c r="C47" s="50" t="str">
        <f>MIN('Full Ferment Logs'!ACS23:ACS83) &amp; "  Be"</f>
        <v>3.5  Be</v>
      </c>
      <c r="D47" s="43"/>
      <c r="E47" s="50" t="str">
        <f>MIN('Full Ferment Logs'!ADO23:ADO83) &amp; "  Be"</f>
        <v>0  Be</v>
      </c>
      <c r="F47" s="43"/>
      <c r="G47" s="50" t="str">
        <f>MIN('Full Ferment Logs'!AEK23:AEK83) &amp; "  Be"</f>
        <v>2.3  Be</v>
      </c>
      <c r="H47" s="43"/>
      <c r="I47" s="50" t="str">
        <f>MIN('Full Ferment Logs'!AFG23:AFG83) &amp; "  Be"</f>
        <v>9.8  Be</v>
      </c>
      <c r="J47" s="43"/>
      <c r="K47" s="50" t="str">
        <f>MIN('Full Ferment Logs'!AGC23:AGC83) &amp; "  Be"</f>
        <v>1  Be</v>
      </c>
      <c r="L47" s="43"/>
      <c r="M47" s="43"/>
      <c r="N47" s="43"/>
      <c r="O47" s="43"/>
      <c r="P47" s="43"/>
    </row>
    <row r="48" spans="1:16" ht="13.8" thickBot="1">
      <c r="A48" s="43"/>
      <c r="B48" s="43"/>
      <c r="C48" s="51" t="str">
        <f>'Full Ferment Logs'!ACS16&amp; "  days"</f>
        <v>6.5  days</v>
      </c>
      <c r="D48" s="43"/>
      <c r="E48" s="51" t="str">
        <f>'Full Ferment Logs'!ADO16&amp; "  days"</f>
        <v xml:space="preserve">  days</v>
      </c>
      <c r="F48" s="43"/>
      <c r="G48" s="51" t="str">
        <f>'Full Ferment Logs'!AEK16&amp; "  days"</f>
        <v>6  days</v>
      </c>
      <c r="H48" s="43"/>
      <c r="I48" s="51" t="str">
        <f>'Full Ferment Logs'!AFG16&amp; "  days"</f>
        <v xml:space="preserve">  days</v>
      </c>
      <c r="J48" s="43"/>
      <c r="K48" s="51" t="str">
        <f>'Full Ferment Logs'!AGC16&amp; "  days"</f>
        <v>7  days</v>
      </c>
      <c r="L48" s="43"/>
      <c r="M48" s="43"/>
      <c r="N48" s="43"/>
      <c r="O48" s="43"/>
      <c r="P48" s="43"/>
    </row>
    <row r="49" spans="1:16" ht="13.8" thickBot="1">
      <c r="A49" s="43"/>
      <c r="B49" s="43"/>
      <c r="C49" s="43"/>
      <c r="D49" s="43"/>
      <c r="E49" s="43"/>
      <c r="F49" s="43"/>
      <c r="G49" s="43"/>
      <c r="H49" s="43"/>
      <c r="I49" s="43"/>
      <c r="J49" s="43"/>
      <c r="K49" s="43"/>
      <c r="L49" s="43"/>
      <c r="M49" s="43"/>
      <c r="N49" s="43"/>
      <c r="O49" s="43"/>
      <c r="P49" s="43"/>
    </row>
    <row r="50" spans="1:16">
      <c r="A50" s="43"/>
      <c r="B50" s="43"/>
      <c r="C50" s="53" t="s">
        <v>351</v>
      </c>
      <c r="D50" s="43"/>
      <c r="E50" s="54" t="s">
        <v>352</v>
      </c>
      <c r="F50" s="43"/>
      <c r="G50" s="54" t="s">
        <v>353</v>
      </c>
      <c r="H50" s="43"/>
      <c r="I50" s="54" t="s">
        <v>354</v>
      </c>
      <c r="J50" s="43"/>
      <c r="K50" s="54" t="s">
        <v>355</v>
      </c>
      <c r="L50" s="43"/>
      <c r="M50" s="43"/>
      <c r="N50" s="43"/>
      <c r="O50" s="43"/>
      <c r="P50" s="43"/>
    </row>
    <row r="51" spans="1:16">
      <c r="A51" s="43"/>
      <c r="B51" s="43"/>
      <c r="C51" s="122" t="str">
        <f>'Full Ferment Logs'!AGY4</f>
        <v>Enter Tank Name</v>
      </c>
      <c r="D51" s="40"/>
      <c r="E51" s="122" t="str">
        <f>'Full Ferment Logs'!AHU4</f>
        <v>Enter Tank Name</v>
      </c>
      <c r="F51" s="40"/>
      <c r="G51" s="122" t="str">
        <f>'Full Ferment Logs'!AIQ4</f>
        <v>Enter Tank Name</v>
      </c>
      <c r="H51" s="40"/>
      <c r="I51" s="122" t="str">
        <f>'Full Ferment Logs'!AJM4</f>
        <v>Enter Tank Name</v>
      </c>
      <c r="J51" s="40"/>
      <c r="K51" s="122" t="str">
        <f>'Full Ferment Logs'!AKI4</f>
        <v>Enter Tank Name</v>
      </c>
      <c r="L51" s="43"/>
      <c r="M51" s="43"/>
      <c r="N51" s="43"/>
      <c r="O51" s="43"/>
      <c r="P51" s="43"/>
    </row>
    <row r="52" spans="1:16">
      <c r="A52" s="43"/>
      <c r="B52" s="43"/>
      <c r="C52" s="50" t="str">
        <f>'Full Ferment Logs'!AGY19</f>
        <v>Good</v>
      </c>
      <c r="D52" s="43"/>
      <c r="E52" s="50" t="str">
        <f>'Full Ferment Logs'!AHU19</f>
        <v>Warning -  Sluggish Ferment</v>
      </c>
      <c r="F52" s="43"/>
      <c r="G52" s="50" t="str">
        <f>'Full Ferment Logs'!AIQ19</f>
        <v>Good</v>
      </c>
      <c r="H52" s="43"/>
      <c r="I52" s="50" t="str">
        <f>'Full Ferment Logs'!AJM19</f>
        <v>Good</v>
      </c>
      <c r="J52" s="43"/>
      <c r="K52" s="50" t="str">
        <f>'Full Ferment Logs'!AKI19</f>
        <v>Insufficient data for prediction</v>
      </c>
      <c r="L52" s="43"/>
      <c r="M52" s="43"/>
      <c r="N52" s="43"/>
      <c r="O52" s="43"/>
      <c r="P52" s="43"/>
    </row>
    <row r="53" spans="1:16">
      <c r="A53" s="43"/>
      <c r="B53" s="43"/>
      <c r="C53" s="50" t="str">
        <f>MIN('Full Ferment Logs'!AGY23:AGY83) &amp; "  Be"</f>
        <v>5  Be</v>
      </c>
      <c r="D53" s="43"/>
      <c r="E53" s="50" t="str">
        <f>MIN('Full Ferment Logs'!AHU23:AHU83) &amp; "  Be"</f>
        <v>0.5  Be</v>
      </c>
      <c r="F53" s="43"/>
      <c r="G53" s="50" t="str">
        <f>MIN('Full Ferment Logs'!AIQ23:AIQ83) &amp; "  Be"</f>
        <v>5  Be</v>
      </c>
      <c r="H53" s="43"/>
      <c r="I53" s="50" t="str">
        <f>MIN('Full Ferment Logs'!AJM23:AJM83) &amp; "  Be"</f>
        <v>7.3  Be</v>
      </c>
      <c r="J53" s="43"/>
      <c r="K53" s="50" t="str">
        <f>MIN('Full Ferment Logs'!AKI23:AKI83) &amp; "  Be"</f>
        <v>6.7  Be</v>
      </c>
      <c r="L53" s="43"/>
      <c r="M53" s="43"/>
      <c r="N53" s="43"/>
      <c r="O53" s="43"/>
      <c r="P53" s="43"/>
    </row>
    <row r="54" spans="1:16" ht="13.8" thickBot="1">
      <c r="A54" s="43"/>
      <c r="B54" s="43"/>
      <c r="C54" s="51" t="str">
        <f>'Full Ferment Logs'!AGY16&amp; "  days"</f>
        <v>7  days</v>
      </c>
      <c r="D54" s="43"/>
      <c r="E54" s="51" t="str">
        <f>'Full Ferment Logs'!AHU16&amp; "  days"</f>
        <v>19  days</v>
      </c>
      <c r="F54" s="43"/>
      <c r="G54" s="51" t="str">
        <f>'Full Ferment Logs'!AIQ16&amp; "  days"</f>
        <v>8  days</v>
      </c>
      <c r="H54" s="43"/>
      <c r="I54" s="51" t="str">
        <f>'Full Ferment Logs'!AJM16&amp; "  days"</f>
        <v>6.5  days</v>
      </c>
      <c r="J54" s="43"/>
      <c r="K54" s="51" t="str">
        <f>'Full Ferment Logs'!AKI16&amp; "  days"</f>
        <v xml:space="preserve">  days</v>
      </c>
      <c r="L54" s="43"/>
      <c r="M54" s="43"/>
      <c r="N54" s="43"/>
      <c r="O54" s="43"/>
      <c r="P54" s="43"/>
    </row>
    <row r="55" spans="1:16" ht="13.8" thickBot="1">
      <c r="A55" s="43"/>
      <c r="B55" s="43"/>
      <c r="C55" s="43"/>
      <c r="D55" s="43"/>
      <c r="E55" s="43"/>
      <c r="F55" s="43"/>
      <c r="G55" s="43"/>
      <c r="H55" s="43"/>
      <c r="I55" s="43"/>
      <c r="J55" s="43"/>
      <c r="K55" s="43"/>
      <c r="L55" s="43"/>
      <c r="M55" s="43"/>
      <c r="N55" s="43"/>
      <c r="O55" s="43"/>
      <c r="P55" s="43"/>
    </row>
    <row r="56" spans="1:16">
      <c r="A56" s="43"/>
      <c r="B56" s="43"/>
      <c r="C56" s="54" t="s">
        <v>356</v>
      </c>
      <c r="D56" s="43"/>
      <c r="E56" s="54" t="s">
        <v>357</v>
      </c>
      <c r="F56" s="43"/>
      <c r="G56" s="54" t="s">
        <v>358</v>
      </c>
      <c r="H56" s="43"/>
      <c r="I56" s="54" t="s">
        <v>359</v>
      </c>
      <c r="J56" s="43"/>
      <c r="K56" s="54" t="s">
        <v>360</v>
      </c>
      <c r="L56" s="43"/>
      <c r="M56" s="43"/>
      <c r="N56" s="43"/>
      <c r="O56" s="43"/>
      <c r="P56" s="43"/>
    </row>
    <row r="57" spans="1:16">
      <c r="A57" s="43"/>
      <c r="B57" s="43"/>
      <c r="C57" s="122" t="str">
        <f>'Full Ferment Logs'!ALE4</f>
        <v>Enter Tank Name</v>
      </c>
      <c r="D57" s="40"/>
      <c r="E57" s="122" t="str">
        <f>'Full Ferment Logs'!AMA4</f>
        <v>Enter Tank Name</v>
      </c>
      <c r="F57" s="40"/>
      <c r="G57" s="122" t="str">
        <f>'Full Ferment Logs'!AMW4</f>
        <v>Enter Tank Name</v>
      </c>
      <c r="H57" s="40"/>
      <c r="I57" s="122" t="str">
        <f>'Full Ferment Logs'!ANS4</f>
        <v>Enter Tank Name</v>
      </c>
      <c r="J57" s="40"/>
      <c r="K57" s="122" t="str">
        <f>'Full Ferment Logs'!AOO4</f>
        <v>Enter Tank Name</v>
      </c>
      <c r="L57" s="43"/>
      <c r="M57" s="43"/>
      <c r="N57" s="43"/>
      <c r="O57" s="43"/>
      <c r="P57" s="43"/>
    </row>
    <row r="58" spans="1:16">
      <c r="A58" s="43"/>
      <c r="B58" s="43"/>
      <c r="C58" s="50" t="str">
        <f>'Full Ferment Logs'!ALE19</f>
        <v>Good</v>
      </c>
      <c r="D58" s="43"/>
      <c r="E58" s="50" t="str">
        <f>'Full Ferment Logs'!AMA19</f>
        <v>Good</v>
      </c>
      <c r="F58" s="43"/>
      <c r="G58" s="50" t="str">
        <f>'Full Ferment Logs'!AMW19</f>
        <v>Warning - Rapid ferment</v>
      </c>
      <c r="H58" s="43"/>
      <c r="I58" s="50" t="str">
        <f>'Full Ferment Logs'!ANS19</f>
        <v>Warning - Rapid ferment</v>
      </c>
      <c r="J58" s="43"/>
      <c r="K58" s="50" t="str">
        <f>'Full Ferment Logs'!AOO19</f>
        <v>Warning - Rapid ferment</v>
      </c>
      <c r="L58" s="43"/>
      <c r="M58" s="43"/>
      <c r="N58" s="43"/>
      <c r="O58" s="43"/>
      <c r="P58" s="43"/>
    </row>
    <row r="59" spans="1:16">
      <c r="A59" s="43"/>
      <c r="B59" s="43"/>
      <c r="C59" s="50" t="str">
        <f>MIN('Full Ferment Logs'!ALE23:ALE83) &amp; "  Be"</f>
        <v>2.9  Be</v>
      </c>
      <c r="D59" s="43"/>
      <c r="E59" s="50" t="str">
        <f>MIN('Full Ferment Logs'!AMA23:AMA83) &amp; "  Be"</f>
        <v>4.7  Be</v>
      </c>
      <c r="F59" s="43"/>
      <c r="G59" s="50" t="str">
        <f>MIN('Full Ferment Logs'!AMW23:AMW83) &amp; "  Be"</f>
        <v>5.9  Be</v>
      </c>
      <c r="H59" s="43"/>
      <c r="I59" s="50" t="str">
        <f>MIN('Full Ferment Logs'!ANS23:ANS83) &amp; "  Be"</f>
        <v>5.3  Be</v>
      </c>
      <c r="J59" s="43"/>
      <c r="K59" s="50" t="str">
        <f>MIN('Full Ferment Logs'!AOO23:AOO83) &amp; "  Be"</f>
        <v>5.1  Be</v>
      </c>
      <c r="L59" s="43"/>
      <c r="M59" s="43"/>
      <c r="N59" s="43"/>
      <c r="O59" s="43"/>
      <c r="P59" s="43"/>
    </row>
    <row r="60" spans="1:16" ht="13.8" thickBot="1">
      <c r="A60" s="43"/>
      <c r="B60" s="43"/>
      <c r="C60" s="51" t="str">
        <f>'Full Ferment Logs'!ALE16&amp; "  days"</f>
        <v>7.5  days</v>
      </c>
      <c r="D60" s="43"/>
      <c r="E60" s="51" t="str">
        <f>'Full Ferment Logs'!AMA16&amp; "  days"</f>
        <v>9  days</v>
      </c>
      <c r="F60" s="43"/>
      <c r="G60" s="51" t="str">
        <f>'Full Ferment Logs'!AMW16&amp; "  days"</f>
        <v>5.5  days</v>
      </c>
      <c r="H60" s="43"/>
      <c r="I60" s="51" t="str">
        <f>'Full Ferment Logs'!ANS16&amp; "  days"</f>
        <v>4  days</v>
      </c>
      <c r="J60" s="43"/>
      <c r="K60" s="51" t="str">
        <f>'Full Ferment Logs'!AOO16&amp; "  days"</f>
        <v>4.5  days</v>
      </c>
      <c r="L60" s="43"/>
      <c r="M60" s="43"/>
      <c r="N60" s="43"/>
      <c r="O60" s="43"/>
      <c r="P60" s="43"/>
    </row>
    <row r="61" spans="1:16" ht="13.8" thickBot="1">
      <c r="A61" s="43"/>
      <c r="B61" s="43"/>
      <c r="C61" s="43"/>
      <c r="D61" s="43"/>
      <c r="E61" s="43"/>
      <c r="F61" s="43"/>
      <c r="G61" s="43"/>
      <c r="H61" s="43"/>
      <c r="I61" s="43"/>
      <c r="J61" s="43"/>
      <c r="K61" s="43"/>
      <c r="L61" s="43"/>
      <c r="M61" s="43"/>
      <c r="N61" s="43"/>
      <c r="O61" s="43"/>
      <c r="P61" s="43"/>
    </row>
    <row r="62" spans="1:16">
      <c r="A62" s="43"/>
      <c r="B62" s="43"/>
      <c r="C62" s="54" t="s">
        <v>361</v>
      </c>
      <c r="D62" s="43"/>
      <c r="E62" s="54" t="s">
        <v>362</v>
      </c>
      <c r="F62" s="43"/>
      <c r="G62" s="54" t="s">
        <v>363</v>
      </c>
      <c r="H62" s="43"/>
      <c r="I62" s="54" t="s">
        <v>364</v>
      </c>
      <c r="J62" s="43"/>
      <c r="K62" s="54" t="s">
        <v>365</v>
      </c>
      <c r="L62" s="43"/>
      <c r="M62" s="43"/>
      <c r="N62" s="43"/>
      <c r="O62" s="43"/>
      <c r="P62" s="43"/>
    </row>
    <row r="63" spans="1:16">
      <c r="A63" s="43"/>
      <c r="B63" s="43"/>
      <c r="C63" s="122" t="str">
        <f>'Full Ferment Logs'!APK4</f>
        <v>Enter Tank Name</v>
      </c>
      <c r="D63" s="40"/>
      <c r="E63" s="122" t="str">
        <f>'Full Ferment Logs'!AQG4</f>
        <v>Enter Tank Name</v>
      </c>
      <c r="F63" s="40"/>
      <c r="G63" s="122" t="str">
        <f>'Full Ferment Logs'!ARC4</f>
        <v>Enter Tank Name</v>
      </c>
      <c r="H63" s="40"/>
      <c r="I63" s="122" t="str">
        <f>'Full Ferment Logs'!ARY4</f>
        <v>Enter Tank Name</v>
      </c>
      <c r="J63" s="40"/>
      <c r="K63" s="122" t="str">
        <f>'Full Ferment Logs'!ASU4</f>
        <v>Enter Tank Name</v>
      </c>
      <c r="L63" s="43"/>
      <c r="M63" s="43"/>
      <c r="N63" s="43"/>
      <c r="O63" s="43"/>
      <c r="P63" s="43"/>
    </row>
    <row r="64" spans="1:16">
      <c r="A64" s="43"/>
      <c r="B64" s="43"/>
      <c r="C64" s="50" t="str">
        <f>'Full Ferment Logs'!APK19</f>
        <v>Warning -  Sluggish Ferment</v>
      </c>
      <c r="D64" s="43"/>
      <c r="E64" s="50" t="str">
        <f>'Full Ferment Logs'!AQG19</f>
        <v>Warning -  Sluggish Ferment</v>
      </c>
      <c r="F64" s="43"/>
      <c r="G64" s="50" t="str">
        <f>'Full Ferment Logs'!ARC19</f>
        <v>Good</v>
      </c>
      <c r="H64" s="43"/>
      <c r="I64" s="50" t="str">
        <f>'Full Ferment Logs'!ARY19</f>
        <v>Good</v>
      </c>
      <c r="J64" s="43"/>
      <c r="K64" s="50" t="str">
        <f>'Full Ferment Logs'!ASU19</f>
        <v>Warning - Rapid ferment</v>
      </c>
      <c r="L64" s="43"/>
      <c r="M64" s="43"/>
      <c r="N64" s="43"/>
      <c r="O64" s="43"/>
      <c r="P64" s="43"/>
    </row>
    <row r="65" spans="1:16">
      <c r="A65" s="43"/>
      <c r="B65" s="43"/>
      <c r="C65" s="50" t="str">
        <f>MIN('Full Ferment Logs'!APK23:APK83) &amp; "  Be"</f>
        <v>4.8  Be</v>
      </c>
      <c r="D65" s="43"/>
      <c r="E65" s="50" t="str">
        <f>MIN('Full Ferment Logs'!AQG23:AQG83) &amp; "  Be"</f>
        <v>5.1  Be</v>
      </c>
      <c r="F65" s="43"/>
      <c r="G65" s="50" t="str">
        <f>MIN('Full Ferment Logs'!ARC23:ARC83) &amp; "  Be"</f>
        <v>1.9  Be</v>
      </c>
      <c r="H65" s="43"/>
      <c r="I65" s="50" t="str">
        <f>MIN('Full Ferment Logs'!ARY23:ARY83) &amp; "  Be"</f>
        <v>0.9  Be</v>
      </c>
      <c r="J65" s="43"/>
      <c r="K65" s="50" t="str">
        <f>MIN('Full Ferment Logs'!ASU23:ASU83) &amp; "  Be"</f>
        <v>4.6  Be</v>
      </c>
      <c r="L65" s="43"/>
      <c r="M65" s="43"/>
      <c r="N65" s="43"/>
      <c r="O65" s="43"/>
      <c r="P65" s="43"/>
    </row>
    <row r="66" spans="1:16" ht="13.8" thickBot="1">
      <c r="A66" s="43"/>
      <c r="B66" s="43"/>
      <c r="C66" s="51" t="str">
        <f>'Full Ferment Logs'!APK16&amp; "  days"</f>
        <v>15  days</v>
      </c>
      <c r="D66" s="43"/>
      <c r="E66" s="51" t="str">
        <f>'Full Ferment Logs'!AQG16&amp; "  days"</f>
        <v>15.5  days</v>
      </c>
      <c r="F66" s="43"/>
      <c r="G66" s="51" t="str">
        <f>'Full Ferment Logs'!ARC16&amp; "  days"</f>
        <v>10.5  days</v>
      </c>
      <c r="H66" s="43"/>
      <c r="I66" s="51" t="str">
        <f>'Full Ferment Logs'!ARY16&amp; "  days"</f>
        <v>7  days</v>
      </c>
      <c r="J66" s="43"/>
      <c r="K66" s="51" t="str">
        <f>'Full Ferment Logs'!ASU16&amp; "  days"</f>
        <v>4.5  days</v>
      </c>
      <c r="L66" s="43"/>
      <c r="M66" s="43"/>
      <c r="N66" s="43"/>
      <c r="O66" s="43"/>
      <c r="P66" s="43"/>
    </row>
    <row r="67" spans="1:16" ht="13.8" thickBot="1">
      <c r="A67" s="43"/>
      <c r="B67" s="43"/>
      <c r="C67" s="43"/>
      <c r="D67" s="43"/>
      <c r="E67" s="43"/>
      <c r="F67" s="43"/>
      <c r="G67" s="43"/>
      <c r="H67" s="43"/>
      <c r="I67" s="43"/>
      <c r="J67" s="43"/>
      <c r="K67" s="43"/>
      <c r="L67" s="43"/>
      <c r="M67" s="43"/>
      <c r="N67" s="43"/>
      <c r="O67" s="43"/>
      <c r="P67" s="43"/>
    </row>
    <row r="68" spans="1:16">
      <c r="A68" s="43"/>
      <c r="B68" s="43"/>
      <c r="C68" s="54" t="s">
        <v>366</v>
      </c>
      <c r="D68" s="43"/>
      <c r="E68" s="54" t="s">
        <v>367</v>
      </c>
      <c r="F68" s="43"/>
      <c r="G68" s="54" t="s">
        <v>368</v>
      </c>
      <c r="H68" s="43"/>
      <c r="I68" s="54" t="s">
        <v>369</v>
      </c>
      <c r="J68" s="43"/>
      <c r="K68" s="54" t="s">
        <v>370</v>
      </c>
      <c r="L68" s="43"/>
      <c r="M68" s="43"/>
      <c r="N68" s="43"/>
      <c r="O68" s="43"/>
      <c r="P68" s="43"/>
    </row>
    <row r="69" spans="1:16">
      <c r="A69" s="43"/>
      <c r="B69" s="43"/>
      <c r="C69" s="122" t="str">
        <f>'Full Ferment Logs'!ATQ4</f>
        <v>Enter Tank Name</v>
      </c>
      <c r="D69" s="40"/>
      <c r="E69" s="122" t="str">
        <f>'Full Ferment Logs'!AUM4</f>
        <v>Enter Tank Name</v>
      </c>
      <c r="F69" s="40"/>
      <c r="G69" s="122" t="str">
        <f>'Full Ferment Logs'!AVI4</f>
        <v>Enter Tank Name</v>
      </c>
      <c r="H69" s="40"/>
      <c r="I69" s="122" t="str">
        <f>'Full Ferment Logs'!AWE4</f>
        <v>Enter Tank Name</v>
      </c>
      <c r="J69" s="40"/>
      <c r="K69" s="122" t="str">
        <f>'Full Ferment Logs'!AXA4</f>
        <v>Enter Tank Name</v>
      </c>
      <c r="L69" s="43"/>
      <c r="M69" s="43"/>
      <c r="N69" s="43"/>
      <c r="O69" s="43"/>
      <c r="P69" s="43"/>
    </row>
    <row r="70" spans="1:16">
      <c r="A70" s="43"/>
      <c r="B70" s="43"/>
      <c r="C70" s="50" t="str">
        <f>'Full Ferment Logs'!ATQ19</f>
        <v>Good</v>
      </c>
      <c r="D70" s="43"/>
      <c r="E70" s="50" t="str">
        <f>'Full Ferment Logs'!AUM19</f>
        <v>Insufficient data for prediction</v>
      </c>
      <c r="F70" s="43"/>
      <c r="G70" s="50" t="str">
        <f>'Full Ferment Logs'!AVI19</f>
        <v>Good</v>
      </c>
      <c r="H70" s="43"/>
      <c r="I70" s="50" t="str">
        <f>'Full Ferment Logs'!AWE19</f>
        <v>Insufficient data for prediction</v>
      </c>
      <c r="J70" s="43"/>
      <c r="K70" s="50" t="str">
        <f>'Full Ferment Logs'!AXA19</f>
        <v>Good</v>
      </c>
      <c r="L70" s="43"/>
      <c r="M70" s="43"/>
      <c r="N70" s="43"/>
      <c r="O70" s="43"/>
      <c r="P70" s="43"/>
    </row>
    <row r="71" spans="1:16">
      <c r="A71" s="43"/>
      <c r="B71" s="43"/>
      <c r="C71" s="50" t="str">
        <f>MIN('Full Ferment Logs'!ATQ23:ATQ83) &amp; "  Be"</f>
        <v>3.5  Be</v>
      </c>
      <c r="D71" s="43"/>
      <c r="E71" s="50" t="str">
        <f>MIN('Full Ferment Logs'!AUM23:AUM83) &amp; "  Be"</f>
        <v>0  Be</v>
      </c>
      <c r="F71" s="43"/>
      <c r="G71" s="50" t="str">
        <f>MIN('Full Ferment Logs'!AVI23:AVI83) &amp; "  Be"</f>
        <v>2.3  Be</v>
      </c>
      <c r="H71" s="43"/>
      <c r="I71" s="50" t="str">
        <f>MIN('Full Ferment Logs'!AWE23:AWE83) &amp; "  Be"</f>
        <v>9.8  Be</v>
      </c>
      <c r="J71" s="43"/>
      <c r="K71" s="50" t="str">
        <f>MIN('Full Ferment Logs'!AXA23:AXA83) &amp; "  Be"</f>
        <v>1  Be</v>
      </c>
      <c r="L71" s="43"/>
      <c r="M71" s="43"/>
      <c r="N71" s="43"/>
      <c r="O71" s="43"/>
      <c r="P71" s="43"/>
    </row>
    <row r="72" spans="1:16" ht="13.8" thickBot="1">
      <c r="A72" s="43"/>
      <c r="B72" s="43"/>
      <c r="C72" s="51" t="str">
        <f>'Full Ferment Logs'!ATQ16&amp; "  days"</f>
        <v>6.5  days</v>
      </c>
      <c r="D72" s="43"/>
      <c r="E72" s="51" t="str">
        <f>'Full Ferment Logs'!AUM16&amp; "  days"</f>
        <v xml:space="preserve">  days</v>
      </c>
      <c r="F72" s="43"/>
      <c r="G72" s="51" t="str">
        <f>'Full Ferment Logs'!AVI16&amp; "  days"</f>
        <v>6  days</v>
      </c>
      <c r="H72" s="43"/>
      <c r="I72" s="51" t="str">
        <f>'Full Ferment Logs'!AWE16&amp; "  days"</f>
        <v xml:space="preserve">  days</v>
      </c>
      <c r="J72" s="43"/>
      <c r="K72" s="51" t="str">
        <f>'Full Ferment Logs'!AXA16&amp; "  days"</f>
        <v>7  days</v>
      </c>
      <c r="L72" s="43"/>
      <c r="M72" s="43"/>
      <c r="N72" s="43"/>
      <c r="O72" s="43"/>
      <c r="P72" s="43"/>
    </row>
    <row r="73" spans="1:16" ht="13.8" thickBot="1">
      <c r="A73" s="43"/>
      <c r="B73" s="43"/>
      <c r="C73" s="43"/>
      <c r="D73" s="43"/>
      <c r="E73" s="43"/>
      <c r="F73" s="43"/>
      <c r="G73" s="43"/>
      <c r="H73" s="43"/>
      <c r="I73" s="43"/>
      <c r="J73" s="43"/>
      <c r="K73" s="43"/>
      <c r="L73" s="43"/>
      <c r="M73" s="43"/>
      <c r="N73" s="43"/>
      <c r="O73" s="43"/>
      <c r="P73" s="43"/>
    </row>
    <row r="74" spans="1:16">
      <c r="A74" s="43"/>
      <c r="B74" s="43"/>
      <c r="C74" s="53" t="s">
        <v>371</v>
      </c>
      <c r="D74" s="43"/>
      <c r="E74" s="54" t="s">
        <v>372</v>
      </c>
      <c r="F74" s="43"/>
      <c r="G74" s="54" t="s">
        <v>373</v>
      </c>
      <c r="H74" s="43"/>
      <c r="I74" s="54" t="s">
        <v>374</v>
      </c>
      <c r="J74" s="43"/>
      <c r="K74" s="54" t="s">
        <v>375</v>
      </c>
      <c r="L74" s="43"/>
      <c r="M74" s="43"/>
      <c r="N74" s="43"/>
      <c r="O74" s="43"/>
      <c r="P74" s="43"/>
    </row>
    <row r="75" spans="1:16">
      <c r="A75" s="43"/>
      <c r="B75" s="43"/>
      <c r="C75" s="122" t="str">
        <f>'Full Ferment Logs'!AXW4</f>
        <v>Enter Tank Name</v>
      </c>
      <c r="D75" s="40"/>
      <c r="E75" s="122" t="str">
        <f>'Full Ferment Logs'!AYS4</f>
        <v>Enter Tank Name</v>
      </c>
      <c r="F75" s="40"/>
      <c r="G75" s="122" t="str">
        <f>'Full Ferment Logs'!AZO4</f>
        <v>Enter Tank Name</v>
      </c>
      <c r="H75" s="40"/>
      <c r="I75" s="122" t="str">
        <f>'Full Ferment Logs'!BAK4</f>
        <v>Enter Tank Name</v>
      </c>
      <c r="J75" s="40"/>
      <c r="K75" s="122" t="str">
        <f>'Full Ferment Logs'!BBG4</f>
        <v>Enter Tank Name</v>
      </c>
      <c r="L75" s="43"/>
      <c r="M75" s="43"/>
      <c r="N75" s="43"/>
      <c r="O75" s="43"/>
      <c r="P75" s="43"/>
    </row>
    <row r="76" spans="1:16">
      <c r="A76" s="43"/>
      <c r="B76" s="43"/>
      <c r="C76" s="50" t="str">
        <f>'Full Ferment Logs'!AXW19</f>
        <v>Good</v>
      </c>
      <c r="D76" s="43"/>
      <c r="E76" s="50" t="str">
        <f>'Full Ferment Logs'!AYS19</f>
        <v>Warning -  Sluggish Ferment</v>
      </c>
      <c r="F76" s="43"/>
      <c r="G76" s="50" t="str">
        <f>'Full Ferment Logs'!AZO19</f>
        <v>Good</v>
      </c>
      <c r="H76" s="43"/>
      <c r="I76" s="50" t="str">
        <f>'Full Ferment Logs'!BAK19</f>
        <v>Good</v>
      </c>
      <c r="J76" s="43"/>
      <c r="K76" s="50" t="str">
        <f>'Full Ferment Logs'!BBG19</f>
        <v>Insufficient data for prediction</v>
      </c>
      <c r="L76" s="43"/>
      <c r="M76" s="43"/>
      <c r="N76" s="43"/>
      <c r="O76" s="43"/>
      <c r="P76" s="43"/>
    </row>
    <row r="77" spans="1:16">
      <c r="A77" s="43"/>
      <c r="B77" s="43"/>
      <c r="C77" s="50" t="str">
        <f>MIN('Full Ferment Logs'!AXW23:AXW83) &amp; "  Be"</f>
        <v>5  Be</v>
      </c>
      <c r="D77" s="43"/>
      <c r="E77" s="50" t="str">
        <f>MIN('Full Ferment Logs'!AYS23:AYS83) &amp; "  Be"</f>
        <v>0.5  Be</v>
      </c>
      <c r="F77" s="43"/>
      <c r="G77" s="50" t="str">
        <f>MIN('Full Ferment Logs'!AZO23:AZO83) &amp; "  Be"</f>
        <v>5  Be</v>
      </c>
      <c r="H77" s="43"/>
      <c r="I77" s="50" t="str">
        <f>MIN('Full Ferment Logs'!BAK23:BAK83) &amp; "  Be"</f>
        <v>7.3  Be</v>
      </c>
      <c r="J77" s="43"/>
      <c r="K77" s="50" t="str">
        <f>MIN('Full Ferment Logs'!BBG23:BBG83) &amp; "  Be"</f>
        <v>6.7  Be</v>
      </c>
      <c r="L77" s="43"/>
      <c r="M77" s="43"/>
      <c r="N77" s="43"/>
      <c r="O77" s="43"/>
      <c r="P77" s="43"/>
    </row>
    <row r="78" spans="1:16" ht="13.8" thickBot="1">
      <c r="A78" s="43"/>
      <c r="B78" s="43"/>
      <c r="C78" s="51" t="str">
        <f>'Full Ferment Logs'!AXW16&amp; "  days"</f>
        <v>7  days</v>
      </c>
      <c r="D78" s="43"/>
      <c r="E78" s="51" t="str">
        <f>'Full Ferment Logs'!AYS16&amp; "  days"</f>
        <v>19  days</v>
      </c>
      <c r="F78" s="43"/>
      <c r="G78" s="51" t="str">
        <f>'Full Ferment Logs'!AZO16&amp; "  days"</f>
        <v>8  days</v>
      </c>
      <c r="H78" s="43"/>
      <c r="I78" s="51" t="str">
        <f>'Full Ferment Logs'!BAK16&amp; "  days"</f>
        <v>6.5  days</v>
      </c>
      <c r="J78" s="43"/>
      <c r="K78" s="51" t="str">
        <f>'Full Ferment Logs'!BBG16&amp; "  days"</f>
        <v xml:space="preserve">  days</v>
      </c>
      <c r="L78" s="43"/>
      <c r="M78" s="43"/>
      <c r="N78" s="43"/>
      <c r="O78" s="43"/>
      <c r="P78" s="43"/>
    </row>
    <row r="79" spans="1:16" ht="13.8" thickBot="1">
      <c r="A79" s="43"/>
      <c r="B79" s="43"/>
      <c r="C79" s="43"/>
      <c r="D79" s="43"/>
      <c r="E79" s="43"/>
      <c r="F79" s="43"/>
      <c r="G79" s="43"/>
      <c r="H79" s="43"/>
      <c r="I79" s="43"/>
      <c r="J79" s="43"/>
      <c r="K79" s="43"/>
      <c r="L79" s="43"/>
      <c r="M79" s="43"/>
      <c r="N79" s="43"/>
      <c r="O79" s="43"/>
      <c r="P79" s="43"/>
    </row>
    <row r="80" spans="1:16">
      <c r="A80" s="43"/>
      <c r="B80" s="43"/>
      <c r="C80" s="54" t="s">
        <v>376</v>
      </c>
      <c r="D80" s="43"/>
      <c r="E80" s="54" t="s">
        <v>377</v>
      </c>
      <c r="F80" s="43"/>
      <c r="G80" s="54" t="s">
        <v>378</v>
      </c>
      <c r="H80" s="43"/>
      <c r="I80" s="54" t="s">
        <v>379</v>
      </c>
      <c r="J80" s="43"/>
      <c r="K80" s="54" t="s">
        <v>380</v>
      </c>
      <c r="L80" s="43"/>
      <c r="M80" s="43"/>
      <c r="N80" s="43"/>
      <c r="O80" s="43"/>
      <c r="P80" s="43"/>
    </row>
    <row r="81" spans="1:16">
      <c r="A81" s="43"/>
      <c r="B81" s="43"/>
      <c r="C81" s="122" t="str">
        <f>'Full Ferment Logs'!BCC4</f>
        <v>Enter Tank Name</v>
      </c>
      <c r="D81" s="40"/>
      <c r="E81" s="122" t="str">
        <f>'Full Ferment Logs'!BCY4</f>
        <v>Enter Tank Name</v>
      </c>
      <c r="F81" s="40"/>
      <c r="G81" s="122" t="str">
        <f>'Full Ferment Logs'!BDU4</f>
        <v>Enter Tank Name</v>
      </c>
      <c r="H81" s="40"/>
      <c r="I81" s="122" t="str">
        <f>'Full Ferment Logs'!BEQ4</f>
        <v>Enter Tank Name</v>
      </c>
      <c r="J81" s="40"/>
      <c r="K81" s="122" t="str">
        <f>'Full Ferment Logs'!BFM4</f>
        <v>Enter Tank Name</v>
      </c>
      <c r="L81" s="43"/>
      <c r="M81" s="43"/>
      <c r="N81" s="43"/>
      <c r="O81" s="43"/>
      <c r="P81" s="43"/>
    </row>
    <row r="82" spans="1:16">
      <c r="A82" s="43"/>
      <c r="B82" s="43"/>
      <c r="C82" s="50" t="str">
        <f>'Full Ferment Logs'!BCC19</f>
        <v>Good</v>
      </c>
      <c r="D82" s="43"/>
      <c r="E82" s="50" t="str">
        <f>'Full Ferment Logs'!BCY19</f>
        <v>Good</v>
      </c>
      <c r="F82" s="43"/>
      <c r="G82" s="50" t="str">
        <f>'Full Ferment Logs'!BDU19</f>
        <v>Warning - Rapid ferment</v>
      </c>
      <c r="H82" s="43"/>
      <c r="I82" s="50" t="str">
        <f>'Full Ferment Logs'!BEQ19</f>
        <v>Warning - Rapid ferment</v>
      </c>
      <c r="J82" s="43"/>
      <c r="K82" s="50" t="str">
        <f>'Full Ferment Logs'!BFM19</f>
        <v>Warning - Rapid ferment</v>
      </c>
      <c r="L82" s="43"/>
      <c r="M82" s="43"/>
      <c r="N82" s="43"/>
      <c r="O82" s="43"/>
      <c r="P82" s="43"/>
    </row>
    <row r="83" spans="1:16">
      <c r="A83" s="43"/>
      <c r="B83" s="43"/>
      <c r="C83" s="50" t="str">
        <f>MIN('Full Ferment Logs'!BCC23:BCC83) &amp; "  Be"</f>
        <v>2.9  Be</v>
      </c>
      <c r="D83" s="43"/>
      <c r="E83" s="50" t="str">
        <f>MIN('Full Ferment Logs'!BCY23:BCY83) &amp; "  Be"</f>
        <v>4.7  Be</v>
      </c>
      <c r="F83" s="43"/>
      <c r="G83" s="50" t="str">
        <f>MIN('Full Ferment Logs'!BDU23:BDU83) &amp; "  Be"</f>
        <v>5.9  Be</v>
      </c>
      <c r="H83" s="43"/>
      <c r="I83" s="50" t="str">
        <f>MIN('Full Ferment Logs'!BEQ23:BEQ83) &amp; "  Be"</f>
        <v>5.3  Be</v>
      </c>
      <c r="J83" s="43"/>
      <c r="K83" s="50" t="str">
        <f>MIN('Full Ferment Logs'!BFM23:BFM83) &amp; "  Be"</f>
        <v>5.1  Be</v>
      </c>
      <c r="L83" s="43"/>
      <c r="M83" s="43"/>
      <c r="N83" s="43"/>
      <c r="O83" s="43"/>
      <c r="P83" s="43"/>
    </row>
    <row r="84" spans="1:16" ht="13.8" thickBot="1">
      <c r="A84" s="43"/>
      <c r="B84" s="43"/>
      <c r="C84" s="51" t="str">
        <f>'Full Ferment Logs'!BCC16&amp; "  days"</f>
        <v>7.5  days</v>
      </c>
      <c r="D84" s="43"/>
      <c r="E84" s="51" t="str">
        <f>'Full Ferment Logs'!BCY16&amp; "  days"</f>
        <v>10  days</v>
      </c>
      <c r="F84" s="43"/>
      <c r="G84" s="51" t="str">
        <f>'Full Ferment Logs'!BDU16&amp; "  days"</f>
        <v>6  days</v>
      </c>
      <c r="H84" s="43"/>
      <c r="I84" s="51" t="str">
        <f>'Full Ferment Logs'!BEQ16&amp; "  days"</f>
        <v>4  days</v>
      </c>
      <c r="J84" s="43"/>
      <c r="K84" s="51" t="str">
        <f>'Full Ferment Logs'!BFM16&amp; "  days"</f>
        <v>5  days</v>
      </c>
      <c r="L84" s="43"/>
      <c r="M84" s="43"/>
      <c r="N84" s="43"/>
      <c r="O84" s="43"/>
      <c r="P84" s="43"/>
    </row>
    <row r="85" spans="1:16" ht="13.8" thickBot="1">
      <c r="A85" s="43"/>
      <c r="B85" s="43"/>
      <c r="C85" s="43"/>
      <c r="D85" s="43"/>
      <c r="E85" s="43"/>
      <c r="F85" s="43"/>
      <c r="G85" s="43"/>
      <c r="H85" s="43"/>
      <c r="I85" s="43"/>
      <c r="J85" s="43"/>
      <c r="K85" s="43"/>
      <c r="L85" s="43"/>
      <c r="M85" s="43"/>
      <c r="N85" s="43"/>
      <c r="O85" s="43"/>
      <c r="P85" s="43"/>
    </row>
    <row r="86" spans="1:16">
      <c r="A86" s="43"/>
      <c r="B86" s="43"/>
      <c r="C86" s="54" t="s">
        <v>381</v>
      </c>
      <c r="D86" s="43"/>
      <c r="E86" s="54" t="s">
        <v>382</v>
      </c>
      <c r="F86" s="43"/>
      <c r="G86" s="54" t="s">
        <v>383</v>
      </c>
      <c r="H86" s="43"/>
      <c r="I86" s="54" t="s">
        <v>384</v>
      </c>
      <c r="J86" s="43"/>
      <c r="K86" s="54" t="s">
        <v>385</v>
      </c>
      <c r="L86" s="43"/>
      <c r="M86" s="43"/>
      <c r="N86" s="43"/>
      <c r="O86" s="43"/>
      <c r="P86" s="43"/>
    </row>
    <row r="87" spans="1:16">
      <c r="A87" s="43"/>
      <c r="B87" s="43"/>
      <c r="C87" s="122" t="str">
        <f>'Full Ferment Logs'!BGI4</f>
        <v>Enter Tank Name</v>
      </c>
      <c r="D87" s="40"/>
      <c r="E87" s="122" t="str">
        <f>'Full Ferment Logs'!BHE4</f>
        <v>Enter Tank Name</v>
      </c>
      <c r="F87" s="40"/>
      <c r="G87" s="122" t="str">
        <f>'Full Ferment Logs'!BIA4</f>
        <v>Enter Tank Name</v>
      </c>
      <c r="H87" s="40"/>
      <c r="I87" s="122" t="str">
        <f>'Full Ferment Logs'!BIW4</f>
        <v>Enter Tank Name</v>
      </c>
      <c r="J87" s="40"/>
      <c r="K87" s="122" t="str">
        <f>'Full Ferment Logs'!BJS4</f>
        <v>Enter Tank Name</v>
      </c>
      <c r="L87" s="43"/>
      <c r="M87" s="43"/>
      <c r="N87" s="43"/>
      <c r="O87" s="43"/>
      <c r="P87" s="43"/>
    </row>
    <row r="88" spans="1:16">
      <c r="A88" s="43"/>
      <c r="B88" s="43"/>
      <c r="C88" s="50" t="str">
        <f>'Full Ferment Logs'!BGI19</f>
        <v>Warning -  Sluggish Ferment</v>
      </c>
      <c r="D88" s="43"/>
      <c r="E88" s="50" t="str">
        <f>'Full Ferment Logs'!BHE19</f>
        <v>Warning -  Sluggish Ferment</v>
      </c>
      <c r="F88" s="43"/>
      <c r="G88" s="50" t="str">
        <f>'Full Ferment Logs'!BIA19</f>
        <v>Good</v>
      </c>
      <c r="H88" s="43"/>
      <c r="I88" s="50" t="str">
        <f>'Full Ferment Logs'!BIW19</f>
        <v>Good</v>
      </c>
      <c r="J88" s="43"/>
      <c r="K88" s="50" t="str">
        <f>'Full Ferment Logs'!BJS19</f>
        <v>Warning - Rapid ferment</v>
      </c>
      <c r="L88" s="43"/>
      <c r="M88" s="43"/>
      <c r="N88" s="43"/>
      <c r="O88" s="43"/>
      <c r="P88" s="43"/>
    </row>
    <row r="89" spans="1:16">
      <c r="A89" s="43"/>
      <c r="B89" s="43"/>
      <c r="C89" s="50" t="str">
        <f>MIN('Full Ferment Logs'!BGI23:BGI83) &amp; "  Be"</f>
        <v>4.8  Be</v>
      </c>
      <c r="D89" s="43"/>
      <c r="E89" s="50" t="str">
        <f>MIN('Full Ferment Logs'!BHE23:BHE83) &amp; "  Be"</f>
        <v>5.1  Be</v>
      </c>
      <c r="F89" s="43"/>
      <c r="G89" s="50" t="str">
        <f>MIN('Full Ferment Logs'!BIA23:BIA83) &amp; "  Be"</f>
        <v>1.9  Be</v>
      </c>
      <c r="H89" s="43"/>
      <c r="I89" s="50" t="str">
        <f>MIN('Full Ferment Logs'!BIW23:BIW83) &amp; "  Be"</f>
        <v>0.9  Be</v>
      </c>
      <c r="J89" s="43"/>
      <c r="K89" s="50" t="str">
        <f>MIN('Full Ferment Logs'!BJS23:BJS83) &amp; "  Be"</f>
        <v>4.6  Be</v>
      </c>
      <c r="L89" s="43"/>
      <c r="M89" s="43"/>
      <c r="N89" s="43"/>
      <c r="O89" s="43"/>
      <c r="P89" s="43"/>
    </row>
    <row r="90" spans="1:16" ht="13.8" thickBot="1">
      <c r="A90" s="43"/>
      <c r="B90" s="43"/>
      <c r="C90" s="51" t="str">
        <f>'Full Ferment Logs'!BGI16&amp; "  days"</f>
        <v>14.5  days</v>
      </c>
      <c r="D90" s="43"/>
      <c r="E90" s="51" t="str">
        <f>'Full Ferment Logs'!BHE16&amp; "  days"</f>
        <v>15.5  days</v>
      </c>
      <c r="F90" s="43"/>
      <c r="G90" s="51" t="str">
        <f>'Full Ferment Logs'!BIA16&amp; "  days"</f>
        <v>10  days</v>
      </c>
      <c r="H90" s="43"/>
      <c r="I90" s="51" t="str">
        <f>'Full Ferment Logs'!BIW16&amp; "  days"</f>
        <v>7  days</v>
      </c>
      <c r="J90" s="43"/>
      <c r="K90" s="51" t="str">
        <f>'Full Ferment Logs'!BJS16&amp; "  days"</f>
        <v>4.5  days</v>
      </c>
      <c r="L90" s="43"/>
      <c r="M90" s="43"/>
      <c r="N90" s="43"/>
      <c r="O90" s="43"/>
      <c r="P90" s="43"/>
    </row>
    <row r="91" spans="1:16" ht="13.8" thickBot="1">
      <c r="A91" s="43"/>
      <c r="B91" s="43"/>
      <c r="C91" s="43"/>
      <c r="D91" s="43"/>
      <c r="E91" s="43"/>
      <c r="F91" s="43"/>
      <c r="G91" s="43"/>
      <c r="H91" s="43"/>
      <c r="I91" s="43"/>
      <c r="J91" s="43"/>
      <c r="K91" s="43"/>
      <c r="L91" s="43"/>
      <c r="M91" s="43"/>
      <c r="N91" s="43"/>
      <c r="O91" s="43"/>
      <c r="P91" s="43"/>
    </row>
    <row r="92" spans="1:16">
      <c r="A92" s="43"/>
      <c r="B92" s="43"/>
      <c r="C92" s="54" t="s">
        <v>386</v>
      </c>
      <c r="D92" s="43"/>
      <c r="E92" s="54" t="s">
        <v>387</v>
      </c>
      <c r="F92" s="43"/>
      <c r="G92" s="54" t="s">
        <v>388</v>
      </c>
      <c r="H92" s="43"/>
      <c r="I92" s="54" t="s">
        <v>389</v>
      </c>
      <c r="J92" s="43"/>
      <c r="K92" s="54" t="s">
        <v>390</v>
      </c>
      <c r="L92" s="43"/>
      <c r="M92" s="43"/>
      <c r="N92" s="43"/>
      <c r="O92" s="43"/>
      <c r="P92" s="43"/>
    </row>
    <row r="93" spans="1:16">
      <c r="A93" s="43"/>
      <c r="B93" s="43"/>
      <c r="C93" s="122" t="str">
        <f>'Full Ferment Logs'!BKO4</f>
        <v>Enter Tank Name</v>
      </c>
      <c r="D93" s="40"/>
      <c r="E93" s="122" t="str">
        <f>'Full Ferment Logs'!BLK4</f>
        <v>Enter Tank Name</v>
      </c>
      <c r="F93" s="40"/>
      <c r="G93" s="122" t="str">
        <f>'Full Ferment Logs'!BMG4</f>
        <v>Enter Tank Name</v>
      </c>
      <c r="H93" s="40"/>
      <c r="I93" s="122" t="str">
        <f>'Full Ferment Logs'!BNC4</f>
        <v>Enter Tank Name</v>
      </c>
      <c r="J93" s="40"/>
      <c r="K93" s="122" t="str">
        <f>'Full Ferment Logs'!BNY4</f>
        <v>Enter Tank Name</v>
      </c>
      <c r="L93" s="43"/>
      <c r="M93" s="43"/>
      <c r="N93" s="43"/>
      <c r="O93" s="43"/>
      <c r="P93" s="43"/>
    </row>
    <row r="94" spans="1:16">
      <c r="A94" s="43"/>
      <c r="B94" s="43"/>
      <c r="C94" s="50" t="str">
        <f>'Full Ferment Logs'!BKO19</f>
        <v>Good</v>
      </c>
      <c r="D94" s="43"/>
      <c r="E94" s="50" t="str">
        <f>'Full Ferment Logs'!BLK19</f>
        <v>Insufficient data for prediction</v>
      </c>
      <c r="F94" s="43"/>
      <c r="G94" s="50" t="str">
        <f>'Full Ferment Logs'!BMG19</f>
        <v>Good</v>
      </c>
      <c r="H94" s="43"/>
      <c r="I94" s="50" t="str">
        <f>'Full Ferment Logs'!BNC19</f>
        <v>Insufficient data for prediction</v>
      </c>
      <c r="J94" s="43"/>
      <c r="K94" s="50" t="str">
        <f>'Full Ferment Logs'!BNY19</f>
        <v>Good</v>
      </c>
      <c r="L94" s="43"/>
      <c r="M94" s="43"/>
      <c r="N94" s="43"/>
      <c r="O94" s="43"/>
      <c r="P94" s="43"/>
    </row>
    <row r="95" spans="1:16">
      <c r="A95" s="43"/>
      <c r="B95" s="43"/>
      <c r="C95" s="50" t="str">
        <f>MIN('Full Ferment Logs'!BKO23:BKO83) &amp; "  Be"</f>
        <v>3.5  Be</v>
      </c>
      <c r="D95" s="43"/>
      <c r="E95" s="50" t="str">
        <f>MIN('Full Ferment Logs'!BLK23:BLK83) &amp; "  Be"</f>
        <v>0  Be</v>
      </c>
      <c r="F95" s="43"/>
      <c r="G95" s="50" t="str">
        <f>MIN('Full Ferment Logs'!BMG23:BMG83) &amp; "  Be"</f>
        <v>2.3  Be</v>
      </c>
      <c r="H95" s="43"/>
      <c r="I95" s="50" t="str">
        <f>MIN('Full Ferment Logs'!BNC23:BNC83) &amp; "  Be"</f>
        <v>9.8  Be</v>
      </c>
      <c r="J95" s="43"/>
      <c r="K95" s="50" t="str">
        <f>MIN('Full Ferment Logs'!BNY23:BNY83) &amp; "  Be"</f>
        <v>1  Be</v>
      </c>
      <c r="L95" s="43"/>
      <c r="M95" s="43"/>
      <c r="N95" s="43"/>
      <c r="O95" s="43"/>
      <c r="P95" s="43"/>
    </row>
    <row r="96" spans="1:16" ht="13.8" thickBot="1">
      <c r="A96" s="43"/>
      <c r="B96" s="43"/>
      <c r="C96" s="51" t="str">
        <f>'Full Ferment Logs'!BKO16&amp; "  days"</f>
        <v>6.5  days</v>
      </c>
      <c r="D96" s="43"/>
      <c r="E96" s="51" t="str">
        <f>'Full Ferment Logs'!BLK16&amp; "  days"</f>
        <v xml:space="preserve">  days</v>
      </c>
      <c r="F96" s="43"/>
      <c r="G96" s="51" t="str">
        <f>'Full Ferment Logs'!BMG16&amp; "  days"</f>
        <v>6.5  days</v>
      </c>
      <c r="H96" s="43"/>
      <c r="I96" s="51" t="str">
        <f>'Full Ferment Logs'!BNC16&amp; "  days"</f>
        <v xml:space="preserve">  days</v>
      </c>
      <c r="J96" s="43"/>
      <c r="K96" s="51" t="str">
        <f>'Full Ferment Logs'!BNY16&amp; "  days"</f>
        <v>7  days</v>
      </c>
      <c r="L96" s="43"/>
      <c r="M96" s="43"/>
      <c r="N96" s="43"/>
      <c r="O96" s="43"/>
      <c r="P96" s="43"/>
    </row>
    <row r="97" spans="1:16" ht="13.8" thickBot="1">
      <c r="A97" s="43"/>
      <c r="B97" s="43"/>
      <c r="C97" s="43"/>
      <c r="D97" s="43"/>
      <c r="E97" s="43"/>
      <c r="F97" s="43"/>
      <c r="G97" s="43"/>
      <c r="H97" s="43"/>
      <c r="I97" s="43"/>
      <c r="J97" s="43"/>
      <c r="K97" s="43"/>
      <c r="L97" s="43"/>
      <c r="M97" s="43"/>
      <c r="N97" s="43"/>
      <c r="O97" s="43"/>
      <c r="P97" s="43"/>
    </row>
    <row r="98" spans="1:16">
      <c r="A98" s="43"/>
      <c r="B98" s="43"/>
      <c r="C98" s="53" t="s">
        <v>391</v>
      </c>
      <c r="D98" s="43"/>
      <c r="E98" s="54" t="s">
        <v>392</v>
      </c>
      <c r="F98" s="43"/>
      <c r="G98" s="54" t="s">
        <v>393</v>
      </c>
      <c r="H98" s="43"/>
      <c r="I98" s="54" t="s">
        <v>394</v>
      </c>
      <c r="J98" s="43"/>
      <c r="K98" s="54" t="s">
        <v>395</v>
      </c>
      <c r="L98" s="43"/>
      <c r="M98" s="43"/>
      <c r="N98" s="43"/>
      <c r="O98" s="43"/>
      <c r="P98" s="43"/>
    </row>
    <row r="99" spans="1:16">
      <c r="A99" s="43"/>
      <c r="B99" s="43"/>
      <c r="C99" s="122" t="str">
        <f>'Full Ferment Logs'!BOU4</f>
        <v>Enter Tank Name</v>
      </c>
      <c r="D99" s="40"/>
      <c r="E99" s="122" t="str">
        <f>'Full Ferment Logs'!BPQ4</f>
        <v>Enter Tank Name</v>
      </c>
      <c r="F99" s="40"/>
      <c r="G99" s="122" t="str">
        <f>'Full Ferment Logs'!BQM4</f>
        <v>Enter Tank Name</v>
      </c>
      <c r="H99" s="40"/>
      <c r="I99" s="122" t="str">
        <f>'Full Ferment Logs'!BRI4</f>
        <v>Enter Tank Name</v>
      </c>
      <c r="J99" s="40"/>
      <c r="K99" s="122" t="str">
        <f>'Full Ferment Logs'!BSE4</f>
        <v>Enter Tank Name</v>
      </c>
      <c r="L99" s="43"/>
      <c r="M99" s="43"/>
      <c r="N99" s="43"/>
      <c r="O99" s="43"/>
      <c r="P99" s="43"/>
    </row>
    <row r="100" spans="1:16">
      <c r="A100" s="43"/>
      <c r="B100" s="43"/>
      <c r="C100" s="50" t="str">
        <f>'Full Ferment Logs'!BOU19</f>
        <v>Good</v>
      </c>
      <c r="D100" s="43"/>
      <c r="E100" s="50" t="str">
        <f>'Full Ferment Logs'!BPQ19</f>
        <v>Warning -  Sluggish Ferment</v>
      </c>
      <c r="F100" s="43"/>
      <c r="G100" s="50" t="str">
        <f>'Full Ferment Logs'!BQM19</f>
        <v>Good</v>
      </c>
      <c r="H100" s="43"/>
      <c r="I100" s="50" t="str">
        <f>'Full Ferment Logs'!BRI19</f>
        <v>Good</v>
      </c>
      <c r="J100" s="43"/>
      <c r="K100" s="50" t="str">
        <f>'Full Ferment Logs'!BSE19</f>
        <v>Insufficient data for prediction</v>
      </c>
      <c r="L100" s="43"/>
      <c r="M100" s="43"/>
      <c r="N100" s="43"/>
      <c r="O100" s="43"/>
      <c r="P100" s="43"/>
    </row>
    <row r="101" spans="1:16">
      <c r="A101" s="43"/>
      <c r="B101" s="43"/>
      <c r="C101" s="50" t="str">
        <f>MIN('Full Ferment Logs'!BOU23:BOU83) &amp; "  Be"</f>
        <v>5  Be</v>
      </c>
      <c r="D101" s="43"/>
      <c r="E101" s="50" t="str">
        <f>MIN('Full Ferment Logs'!BPQ23:BPQ83) &amp; "  Be"</f>
        <v>0.5  Be</v>
      </c>
      <c r="F101" s="43"/>
      <c r="G101" s="50" t="str">
        <f>MIN('Full Ferment Logs'!BQM23:BQM83) &amp; "  Be"</f>
        <v>5  Be</v>
      </c>
      <c r="H101" s="43"/>
      <c r="I101" s="50" t="str">
        <f>MIN('Full Ferment Logs'!BRI23:BRI83) &amp; "  Be"</f>
        <v>7.3  Be</v>
      </c>
      <c r="J101" s="43"/>
      <c r="K101" s="50" t="str">
        <f>MIN('Full Ferment Logs'!BSE23:BSE83) &amp; "  Be"</f>
        <v>6.7  Be</v>
      </c>
      <c r="L101" s="43"/>
      <c r="M101" s="43"/>
      <c r="N101" s="43"/>
      <c r="O101" s="43"/>
      <c r="P101" s="43"/>
    </row>
    <row r="102" spans="1:16" ht="13.8" thickBot="1">
      <c r="A102" s="43"/>
      <c r="B102" s="43"/>
      <c r="C102" s="51" t="str">
        <f>'Full Ferment Logs'!BOU16&amp; "  days"</f>
        <v>6.5  days</v>
      </c>
      <c r="D102" s="43"/>
      <c r="E102" s="51" t="str">
        <f>'Full Ferment Logs'!BPQ16&amp; "  days"</f>
        <v>19.5  days</v>
      </c>
      <c r="F102" s="43"/>
      <c r="G102" s="51" t="str">
        <f>'Full Ferment Logs'!BQM16&amp; "  days"</f>
        <v>8  days</v>
      </c>
      <c r="H102" s="43"/>
      <c r="I102" s="51" t="str">
        <f>'Full Ferment Logs'!BRI16&amp; "  days"</f>
        <v>6.5  days</v>
      </c>
      <c r="J102" s="43"/>
      <c r="K102" s="51" t="str">
        <f>'Full Ferment Logs'!BSE16&amp; "  days"</f>
        <v xml:space="preserve">  days</v>
      </c>
      <c r="L102" s="43"/>
      <c r="M102" s="43"/>
      <c r="N102" s="43"/>
      <c r="O102" s="43"/>
      <c r="P102" s="43"/>
    </row>
    <row r="103" spans="1:16" ht="13.8" thickBot="1">
      <c r="A103" s="43"/>
      <c r="B103" s="43"/>
      <c r="C103" s="43"/>
      <c r="D103" s="43"/>
      <c r="E103" s="43"/>
      <c r="F103" s="43"/>
      <c r="G103" s="43"/>
      <c r="H103" s="43"/>
      <c r="I103" s="43"/>
      <c r="J103" s="43"/>
      <c r="K103" s="43"/>
      <c r="L103" s="43"/>
      <c r="M103" s="43"/>
      <c r="N103" s="43"/>
      <c r="O103" s="43"/>
      <c r="P103" s="43"/>
    </row>
    <row r="104" spans="1:16">
      <c r="A104" s="43"/>
      <c r="B104" s="43"/>
      <c r="C104" s="54" t="s">
        <v>396</v>
      </c>
      <c r="D104" s="43"/>
      <c r="E104" s="54" t="s">
        <v>397</v>
      </c>
      <c r="F104" s="43"/>
      <c r="G104" s="54" t="s">
        <v>398</v>
      </c>
      <c r="H104" s="43"/>
      <c r="I104" s="54" t="s">
        <v>399</v>
      </c>
      <c r="J104" s="43"/>
      <c r="K104" s="54" t="s">
        <v>400</v>
      </c>
      <c r="L104" s="43"/>
      <c r="M104" s="43"/>
      <c r="N104" s="43"/>
      <c r="O104" s="43"/>
      <c r="P104" s="43"/>
    </row>
    <row r="105" spans="1:16">
      <c r="A105" s="43"/>
      <c r="B105" s="43"/>
      <c r="C105" s="122" t="str">
        <f>'Full Ferment Logs'!BTA4</f>
        <v>Enter Tank Name</v>
      </c>
      <c r="D105" s="40"/>
      <c r="E105" s="122" t="str">
        <f>'Full Ferment Logs'!BTW4</f>
        <v>Enter Tank Name</v>
      </c>
      <c r="F105" s="40"/>
      <c r="G105" s="122" t="str">
        <f>'Full Ferment Logs'!BUS4</f>
        <v>Enter Tank Name</v>
      </c>
      <c r="H105" s="40"/>
      <c r="I105" s="122" t="str">
        <f>'Full Ferment Logs'!BVO4</f>
        <v>Enter Tank Name</v>
      </c>
      <c r="J105" s="40"/>
      <c r="K105" s="122" t="str">
        <f>'Full Ferment Logs'!BWK4</f>
        <v>Enter Tank Name</v>
      </c>
      <c r="L105" s="43"/>
      <c r="M105" s="43"/>
      <c r="N105" s="43"/>
      <c r="O105" s="43"/>
      <c r="P105" s="43"/>
    </row>
    <row r="106" spans="1:16">
      <c r="A106" s="43"/>
      <c r="B106" s="43"/>
      <c r="C106" s="50" t="str">
        <f>'Full Ferment Logs'!BTA19</f>
        <v>Good</v>
      </c>
      <c r="D106" s="43"/>
      <c r="E106" s="50" t="str">
        <f>'Full Ferment Logs'!BTW19</f>
        <v>Good</v>
      </c>
      <c r="F106" s="43"/>
      <c r="G106" s="50" t="str">
        <f>'Full Ferment Logs'!BUS19</f>
        <v>Warning - Rapid ferment</v>
      </c>
      <c r="H106" s="43"/>
      <c r="I106" s="50" t="str">
        <f>'Full Ferment Logs'!BVO19</f>
        <v>Warning - Rapid ferment</v>
      </c>
      <c r="J106" s="43"/>
      <c r="K106" s="50" t="str">
        <f>'Full Ferment Logs'!BWK19</f>
        <v>Warning - Rapid ferment</v>
      </c>
      <c r="L106" s="43"/>
      <c r="M106" s="43"/>
      <c r="N106" s="43"/>
      <c r="O106" s="43"/>
      <c r="P106" s="43"/>
    </row>
    <row r="107" spans="1:16">
      <c r="A107" s="43"/>
      <c r="B107" s="43"/>
      <c r="C107" s="50" t="str">
        <f>MIN('Full Ferment Logs'!BTA23:BTA83) &amp; "  Be"</f>
        <v>2.9  Be</v>
      </c>
      <c r="D107" s="43"/>
      <c r="E107" s="50" t="str">
        <f>MIN('Full Ferment Logs'!BTW23:BTW83) &amp; "  Be"</f>
        <v>4.7  Be</v>
      </c>
      <c r="F107" s="43"/>
      <c r="G107" s="50" t="str">
        <f>MIN('Full Ferment Logs'!BUS23:BUS83) &amp; "  Be"</f>
        <v>5.9  Be</v>
      </c>
      <c r="H107" s="43"/>
      <c r="I107" s="50" t="str">
        <f>MIN('Full Ferment Logs'!BVO23:BVO83) &amp; "  Be"</f>
        <v>5.3  Be</v>
      </c>
      <c r="J107" s="43"/>
      <c r="K107" s="50" t="str">
        <f>MIN('Full Ferment Logs'!BWK23:BWK83) &amp; "  Be"</f>
        <v>5.1  Be</v>
      </c>
      <c r="L107" s="43"/>
      <c r="M107" s="43"/>
      <c r="N107" s="43"/>
      <c r="O107" s="43"/>
      <c r="P107" s="43"/>
    </row>
    <row r="108" spans="1:16" ht="13.8" thickBot="1">
      <c r="A108" s="43"/>
      <c r="B108" s="43"/>
      <c r="C108" s="51" t="str">
        <f>'Full Ferment Logs'!BTA16&amp; "  days"</f>
        <v>7.5  days</v>
      </c>
      <c r="D108" s="43"/>
      <c r="E108" s="51" t="str">
        <f>'Full Ferment Logs'!BTW16&amp; "  days"</f>
        <v>9  days</v>
      </c>
      <c r="F108" s="43"/>
      <c r="G108" s="51" t="str">
        <f>'Full Ferment Logs'!BTE16&amp; "  days"</f>
        <v xml:space="preserve">  days</v>
      </c>
      <c r="H108" s="43"/>
      <c r="I108" s="51" t="str">
        <f>'Full Ferment Logs'!BVO16&amp; "  days"</f>
        <v>4  days</v>
      </c>
      <c r="J108" s="43"/>
      <c r="K108" s="51" t="str">
        <f>'Full Ferment Logs'!BWK16&amp; "  days"</f>
        <v>4.5  days</v>
      </c>
      <c r="L108" s="43"/>
      <c r="M108" s="43"/>
      <c r="N108" s="43"/>
      <c r="O108" s="43"/>
      <c r="P108" s="43"/>
    </row>
    <row r="109" spans="1:16" ht="13.8" thickBot="1">
      <c r="A109" s="43"/>
      <c r="B109" s="43"/>
      <c r="C109" s="43"/>
      <c r="D109" s="43"/>
      <c r="E109" s="43"/>
      <c r="F109" s="43"/>
      <c r="G109" s="43"/>
      <c r="H109" s="43"/>
      <c r="I109" s="43"/>
      <c r="J109" s="43"/>
      <c r="K109" s="43"/>
      <c r="L109" s="43"/>
      <c r="M109" s="43"/>
      <c r="N109" s="43"/>
      <c r="O109" s="43"/>
      <c r="P109" s="43"/>
    </row>
    <row r="110" spans="1:16">
      <c r="A110" s="43"/>
      <c r="B110" s="43"/>
      <c r="C110" s="54" t="s">
        <v>401</v>
      </c>
      <c r="D110" s="43"/>
      <c r="E110" s="54" t="s">
        <v>402</v>
      </c>
      <c r="F110" s="43"/>
      <c r="G110" s="54" t="s">
        <v>403</v>
      </c>
      <c r="H110" s="43"/>
      <c r="I110" s="54" t="s">
        <v>404</v>
      </c>
      <c r="J110" s="43"/>
      <c r="K110" s="54" t="s">
        <v>405</v>
      </c>
      <c r="L110" s="43"/>
      <c r="M110" s="43"/>
      <c r="N110" s="43"/>
      <c r="O110" s="43"/>
      <c r="P110" s="43"/>
    </row>
    <row r="111" spans="1:16">
      <c r="A111" s="43"/>
      <c r="B111" s="43"/>
      <c r="C111" s="122" t="str">
        <f>'Full Ferment Logs'!BXG4</f>
        <v>Enter Tank Name</v>
      </c>
      <c r="D111" s="40"/>
      <c r="E111" s="122" t="str">
        <f>'Full Ferment Logs'!BYC4</f>
        <v>Enter Tank Name</v>
      </c>
      <c r="F111" s="40"/>
      <c r="G111" s="122" t="str">
        <f>'Full Ferment Logs'!BYY4</f>
        <v>Enter Tank Name</v>
      </c>
      <c r="H111" s="40"/>
      <c r="I111" s="122" t="str">
        <f>'Full Ferment Logs'!BZU4</f>
        <v>Enter Tank Name</v>
      </c>
      <c r="J111" s="40"/>
      <c r="K111" s="122" t="str">
        <f>'Full Ferment Logs'!BZU4</f>
        <v>Enter Tank Name</v>
      </c>
      <c r="L111" s="43"/>
      <c r="M111" s="43"/>
      <c r="N111" s="43"/>
      <c r="O111" s="43"/>
      <c r="P111" s="43"/>
    </row>
    <row r="112" spans="1:16">
      <c r="A112" s="43"/>
      <c r="B112" s="43"/>
      <c r="C112" s="50" t="str">
        <f>'Full Ferment Logs'!BXG19</f>
        <v>Warning -  Sluggish Ferment</v>
      </c>
      <c r="D112" s="43"/>
      <c r="E112" s="50" t="str">
        <f>'Full Ferment Logs'!BYC19</f>
        <v>Warning -  Sluggish Ferment</v>
      </c>
      <c r="F112" s="43"/>
      <c r="G112" s="50" t="str">
        <f>'Full Ferment Logs'!BYY19</f>
        <v>Good</v>
      </c>
      <c r="H112" s="43"/>
      <c r="I112" s="50" t="str">
        <f>'Full Ferment Logs'!BZU19</f>
        <v>Good</v>
      </c>
      <c r="J112" s="43"/>
      <c r="K112" s="50" t="str">
        <f>'Full Ferment Logs'!BZU19</f>
        <v>Good</v>
      </c>
      <c r="L112" s="43"/>
      <c r="M112" s="43"/>
      <c r="N112" s="43"/>
      <c r="O112" s="43"/>
      <c r="P112" s="43"/>
    </row>
    <row r="113" spans="1:16">
      <c r="A113" s="43"/>
      <c r="B113" s="43"/>
      <c r="C113" s="50" t="str">
        <f>MIN('Full Ferment Logs'!BXG23:BXG83) &amp; "  Be"</f>
        <v>4.8  Be</v>
      </c>
      <c r="D113" s="43"/>
      <c r="E113" s="50" t="str">
        <f>MIN('Full Ferment Logs'!BYC23:BYC83) &amp; "  Be"</f>
        <v>5.1  Be</v>
      </c>
      <c r="F113" s="43"/>
      <c r="G113" s="50" t="str">
        <f>MIN('Full Ferment Logs'!BYY23:BYY83) &amp; "  Be"</f>
        <v>1.9  Be</v>
      </c>
      <c r="H113" s="43"/>
      <c r="I113" s="50" t="str">
        <f>MIN('Full Ferment Logs'!BZU23:BZU83) &amp; "  Be"</f>
        <v>0.9  Be</v>
      </c>
      <c r="J113" s="43"/>
      <c r="K113" s="50" t="str">
        <f>MIN('Full Ferment Logs'!BZU23:BZU83) &amp; "  Be"</f>
        <v>0.9  Be</v>
      </c>
      <c r="L113" s="43"/>
      <c r="M113" s="43"/>
      <c r="N113" s="43"/>
      <c r="O113" s="43"/>
      <c r="P113" s="43"/>
    </row>
    <row r="114" spans="1:16" ht="13.8" thickBot="1">
      <c r="A114" s="43"/>
      <c r="B114" s="43"/>
      <c r="C114" s="51" t="str">
        <f>'Full Ferment Logs'!BXG16&amp; "  days"</f>
        <v>15  days</v>
      </c>
      <c r="D114" s="43"/>
      <c r="E114" s="51" t="str">
        <f>'Full Ferment Logs'!BYC16&amp; "  days"</f>
        <v>15.5  days</v>
      </c>
      <c r="F114" s="43"/>
      <c r="G114" s="51" t="str">
        <f>'Full Ferment Logs'!BYY16&amp; "  days"</f>
        <v>10.5  days</v>
      </c>
      <c r="H114" s="43"/>
      <c r="I114" s="51" t="str">
        <f>'Full Ferment Logs'!BZU16&amp; "  days"</f>
        <v>7  days</v>
      </c>
      <c r="J114" s="43"/>
      <c r="K114" s="51" t="str">
        <f>'Full Ferment Logs'!BZU16&amp; "  days"</f>
        <v>7  days</v>
      </c>
      <c r="L114" s="43"/>
      <c r="M114" s="43"/>
      <c r="N114" s="43"/>
      <c r="O114" s="43"/>
      <c r="P114" s="43"/>
    </row>
    <row r="115" spans="1:16" ht="13.8" thickBot="1">
      <c r="A115" s="43"/>
      <c r="B115" s="43"/>
      <c r="C115" s="43"/>
      <c r="D115" s="43"/>
      <c r="E115" s="43"/>
      <c r="F115" s="43"/>
      <c r="G115" s="43"/>
      <c r="H115" s="43"/>
      <c r="I115" s="43"/>
      <c r="J115" s="43"/>
      <c r="K115" s="43"/>
      <c r="L115" s="43"/>
      <c r="M115" s="43"/>
      <c r="N115" s="43"/>
      <c r="O115" s="43"/>
      <c r="P115" s="43"/>
    </row>
    <row r="116" spans="1:16">
      <c r="A116" s="43"/>
      <c r="B116" s="43"/>
      <c r="C116" s="54" t="s">
        <v>406</v>
      </c>
      <c r="D116" s="43"/>
      <c r="E116" s="54" t="s">
        <v>407</v>
      </c>
      <c r="F116" s="43"/>
      <c r="G116" s="54" t="s">
        <v>408</v>
      </c>
      <c r="H116" s="43"/>
      <c r="I116" s="54" t="s">
        <v>409</v>
      </c>
      <c r="J116" s="43"/>
      <c r="K116" s="54" t="s">
        <v>410</v>
      </c>
      <c r="L116" s="43"/>
      <c r="M116" s="43"/>
      <c r="N116" s="43"/>
      <c r="O116" s="43"/>
      <c r="P116" s="43"/>
    </row>
    <row r="117" spans="1:16">
      <c r="A117" s="43"/>
      <c r="B117" s="43"/>
      <c r="C117" s="122" t="str">
        <f>'Full Ferment Logs'!CBM4</f>
        <v>Enter Tank Name</v>
      </c>
      <c r="D117" s="40"/>
      <c r="E117" s="122" t="str">
        <f>'Full Ferment Logs'!CCI4</f>
        <v>Enter Tank Name</v>
      </c>
      <c r="F117" s="40"/>
      <c r="G117" s="122" t="str">
        <f>'Full Ferment Logs'!CDE4</f>
        <v>Enter Tank Name</v>
      </c>
      <c r="H117" s="40"/>
      <c r="I117" s="122" t="str">
        <f>'Full Ferment Logs'!CEA4</f>
        <v>Enter Tank Name</v>
      </c>
      <c r="J117" s="40"/>
      <c r="K117" s="122" t="str">
        <f>'Full Ferment Logs'!CEW4</f>
        <v>Enter Tank Name</v>
      </c>
      <c r="L117" s="43"/>
      <c r="M117" s="43"/>
      <c r="N117" s="43"/>
      <c r="O117" s="43"/>
      <c r="P117" s="43"/>
    </row>
    <row r="118" spans="1:16">
      <c r="A118" s="43"/>
      <c r="B118" s="43"/>
      <c r="C118" s="50" t="str">
        <f>'Full Ferment Logs'!CBM19</f>
        <v>Good</v>
      </c>
      <c r="D118" s="43"/>
      <c r="E118" s="50" t="str">
        <f>'Full Ferment Logs'!CCI19</f>
        <v>Insufficient data for prediction</v>
      </c>
      <c r="F118" s="43"/>
      <c r="G118" s="50" t="str">
        <f>'Full Ferment Logs'!CDE19</f>
        <v>Good</v>
      </c>
      <c r="H118" s="43"/>
      <c r="I118" s="50" t="str">
        <f>'Full Ferment Logs'!CEA19</f>
        <v>Insufficient data for prediction</v>
      </c>
      <c r="J118" s="43"/>
      <c r="K118" s="50" t="str">
        <f>'Full Ferment Logs'!CEW19</f>
        <v>Good</v>
      </c>
      <c r="L118" s="43"/>
      <c r="M118" s="43"/>
      <c r="N118" s="43"/>
      <c r="O118" s="43"/>
      <c r="P118" s="43"/>
    </row>
    <row r="119" spans="1:16">
      <c r="A119" s="43"/>
      <c r="B119" s="43"/>
      <c r="C119" s="50" t="str">
        <f>MIN('Full Ferment Logs'!CBM23:CBM83) &amp; "  Be"</f>
        <v>3.5  Be</v>
      </c>
      <c r="D119" s="43"/>
      <c r="E119" s="50" t="str">
        <f>MIN('Full Ferment Logs'!CCI23:CCI83) &amp; "  Be"</f>
        <v>0  Be</v>
      </c>
      <c r="F119" s="43"/>
      <c r="G119" s="50" t="str">
        <f>MIN('Full Ferment Logs'!CDE23:CDE83) &amp; "  Be"</f>
        <v>2.3  Be</v>
      </c>
      <c r="H119" s="43"/>
      <c r="I119" s="50" t="str">
        <f>MIN('Full Ferment Logs'!CEA23:CEA83) &amp; "  Be"</f>
        <v>9.8  Be</v>
      </c>
      <c r="J119" s="43"/>
      <c r="K119" s="50" t="str">
        <f>MIN('Full Ferment Logs'!CEW23:CEW83) &amp; "  Be"</f>
        <v>1  Be</v>
      </c>
      <c r="L119" s="43"/>
      <c r="M119" s="43"/>
      <c r="N119" s="43"/>
      <c r="O119" s="43"/>
      <c r="P119" s="43"/>
    </row>
    <row r="120" spans="1:16" ht="13.8" thickBot="1">
      <c r="A120" s="43"/>
      <c r="B120" s="43"/>
      <c r="C120" s="51" t="str">
        <f>'Full Ferment Logs'!CBM16&amp; "  days"</f>
        <v>6.5  days</v>
      </c>
      <c r="D120" s="43"/>
      <c r="E120" s="51" t="str">
        <f>'Full Ferment Logs'!CCI16&amp; "  days"</f>
        <v xml:space="preserve">  days</v>
      </c>
      <c r="F120" s="43"/>
      <c r="G120" s="51" t="str">
        <f>'Full Ferment Logs'!CDE16&amp; "  days"</f>
        <v>6.5  days</v>
      </c>
      <c r="H120" s="43"/>
      <c r="I120" s="51" t="str">
        <f>'Full Ferment Logs'!CEA16&amp; "  days"</f>
        <v xml:space="preserve">  days</v>
      </c>
      <c r="J120" s="43"/>
      <c r="K120" s="51" t="str">
        <f>'Full Ferment Logs'!CEW16&amp; "  days"</f>
        <v>7  days</v>
      </c>
      <c r="L120" s="43"/>
      <c r="M120" s="43"/>
      <c r="N120" s="43"/>
      <c r="O120" s="43"/>
      <c r="P120" s="43"/>
    </row>
    <row r="121" spans="1:16">
      <c r="A121" s="43"/>
      <c r="B121" s="43"/>
      <c r="C121" s="43"/>
      <c r="D121" s="43"/>
      <c r="E121" s="43"/>
      <c r="F121" s="43"/>
      <c r="G121" s="43"/>
      <c r="H121" s="43"/>
      <c r="I121" s="43"/>
      <c r="J121" s="43"/>
      <c r="K121" s="43"/>
      <c r="L121" s="43"/>
      <c r="M121" s="43"/>
      <c r="N121" s="43"/>
      <c r="O121" s="43"/>
      <c r="P121" s="43"/>
    </row>
    <row r="122" spans="1:16">
      <c r="C122" s="43"/>
      <c r="D122" s="43"/>
      <c r="E122" s="43"/>
      <c r="F122" s="43"/>
      <c r="G122" s="43"/>
      <c r="H122" s="44"/>
      <c r="I122" s="45"/>
      <c r="J122" s="45"/>
      <c r="K122" s="46"/>
      <c r="L122" s="46"/>
      <c r="M122" s="43"/>
      <c r="N122" s="43"/>
      <c r="O122" s="43"/>
      <c r="P122" s="43"/>
    </row>
    <row r="123" spans="1:16">
      <c r="H123" s="44"/>
      <c r="I123" s="47"/>
      <c r="J123" s="47"/>
      <c r="K123" s="46"/>
      <c r="L123" s="46"/>
      <c r="M123" s="43"/>
      <c r="N123" s="43"/>
      <c r="O123" s="43"/>
      <c r="P123" s="43"/>
    </row>
    <row r="124" spans="1:16">
      <c r="H124" s="4"/>
      <c r="I124" s="42"/>
      <c r="J124" s="42"/>
      <c r="K124" s="41"/>
      <c r="L124" s="41"/>
      <c r="M124" s="40"/>
    </row>
  </sheetData>
  <conditionalFormatting sqref="M2:M6 C2:C6 E2:E6 G2:G6 I2:I6 K2:K6 C8:C12 E8:E12 G8:G12 I8:I12 K8:K12 C14:C18 E14:E18 G14:G18 I14:I18 K14:K18 C20:C24 E20:E24 G20:G24 I20:I24 K20:K24 C26:C30 E26:E30 G26:G30 I26:I30 K26:K30 C32:C36 E32:E36 G32:G36 I32:I36 K32:K36 C38:C42 E38:E42 G38:G42 I38:I42 K38:K42 C44:C48 E44:E48 G44:G48 I44:I48 K44:K48 C50:C54 E50:E54 G50:G54 I50:I54 K50:K54 C56:C60 E56:E60 G56:G60 I56:I60 K56:K60 C62:C66 E62:E66 G62:G66 I62:I66 K62:K66 C68:C72 E68:E72 G68:G72 I68:I72 K68:K72 C74:C78 E74:E78 G74:G78 I74:I78 K74:K78 C80:C84 E80:E84 G80:G84 I80:I84 K80:K84 C86:C90 E86:E90 G86:G90 I86:I90 K86:K90 C92:C96 E92:E96 G92:G96 I92:I96 K92:K96 C98:C102 E98:E102 G98:G102 I98:I102 K98:K102 C104:C108 E104:E108 G104:G108 I104:I108 K104:K108 C110:C114 E110:E114 G110:G114 I110:I114 K110:K114 C116:C120 E116:E120 G116:G120 I116:I120 K116:K120">
    <cfRule type="cellIs" dxfId="20" priority="1662" operator="equal">
      <formula>"Good"</formula>
    </cfRule>
    <cfRule type="expression" dxfId="19" priority="1663">
      <formula>"C7=""Good"""</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8" priority="1609" operator="equal">
      <formula>"Fermenter Inactive"</formula>
    </cfRule>
    <cfRule type="cellIs" dxfId="17" priority="1614" operator="equal">
      <formula>"Warning -  Sluggish Ferment"</formula>
    </cfRule>
    <cfRule type="cellIs" dxfId="16" priority="1621" operator="equal">
      <formula>"Warning - Rapid ferment"</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5" priority="1618" operator="equal">
      <formula>"Warning - Rapid ferment"</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4" priority="1611" operator="equal">
      <formula>"Warning - Rapid ferment"</formula>
    </cfRule>
  </conditionalFormatting>
  <conditionalFormatting sqref="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3" priority="1534" operator="equal">
      <formula>"Fermenter Inactive"</formula>
    </cfRule>
    <cfRule type="cellIs" dxfId="12" priority="1535" operator="equal">
      <formula>"Warning -  Sluggish Ferment"</formula>
    </cfRule>
    <cfRule type="cellIs" dxfId="11" priority="1536" operator="equal">
      <formula>"Warning - Rapid ferment"</formula>
    </cfRule>
  </conditionalFormatting>
  <conditionalFormatting sqref="C4 E4 G4 I4 K4 C10 E10 G10 I10 K10 C16 E16 G16 I16 K16 C22 E22 G22 I22 K22 C28 E28 G28 I28 K28 C34 E34 G34 I34 K34 C40 E40 G40 I40 K40 C46 E46 G46 I46 K46 C52 E52 G52 I52 K52 C58 E58 G58 I58 K58 C64 E64 G64 I64 K64 C70 E70 G70 I70 K70 C76 E76 G76 I76 K76 C82 E82 G82 I82 K82 C88 E88 G88 I88 K88 C94 E94 G94 I94 K94 C100 E100 G100 I100 K100 C106 E106 G106 I106 K106 C112 E112 G112 I112 K112 C118 E118 G118 I118 K118">
    <cfRule type="cellIs" dxfId="10" priority="1493" operator="equal">
      <formula>"High range on Spec"</formula>
    </cfRule>
  </conditionalFormatting>
  <conditionalFormatting sqref="C4:K22 C21:C24 E21:E24 G21:G24 I21:I24 K21:K24 C27:C30 E27:E30 G27:G30 I27:I30 K27:K30 C28:K46 C45:C48 E45:E48 G45:G48 I45:I48 K45:K48 C51:C54 E51:E54 G51:G54 I51:I54 K51:K54 C52:K70 C69:C72 E69:E72 G69:G72 I69:I72 K69:K72 C75:C78 E75:E78 G75:G78 I75:I78 K75:K78 C76:K94 C93:C96 E93:E96 G93:G96 I93:I96 K93:K96 C99:C102 E99:E102 G99:G102 I99:I102 K99:K102 C100:K118 C117:C120 E117:E120 G117:G120 I117:I120 K117:K120">
    <cfRule type="cellIs" dxfId="9" priority="1401" operator="equal">
      <formula>"Low range on spec"</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Sheet7"/>
  <dimension ref="B1:AO1001"/>
  <sheetViews>
    <sheetView zoomScale="85" zoomScaleNormal="85" workbookViewId="0">
      <selection activeCell="B25" sqref="B25"/>
    </sheetView>
  </sheetViews>
  <sheetFormatPr defaultRowHeight="13.2"/>
  <cols>
    <col min="1" max="1" width="2.44140625" customWidth="1"/>
    <col min="2" max="2" width="19.109375" customWidth="1"/>
    <col min="3" max="3" width="16.5546875" bestFit="1" customWidth="1"/>
    <col min="4" max="4" width="17" bestFit="1" customWidth="1"/>
    <col min="5" max="5" width="14.109375" bestFit="1" customWidth="1"/>
    <col min="7" max="7" width="12" bestFit="1" customWidth="1"/>
    <col min="10" max="10" width="12" bestFit="1" customWidth="1"/>
    <col min="11" max="29" width="12" customWidth="1"/>
    <col min="38" max="39" width="9.6640625" bestFit="1" customWidth="1"/>
  </cols>
  <sheetData>
    <row r="1" spans="8:41" ht="79.5" customHeight="1"/>
    <row r="2" spans="8:41">
      <c r="H2" s="23" t="s">
        <v>50</v>
      </c>
      <c r="L2" t="s">
        <v>424</v>
      </c>
      <c r="M2" s="55"/>
      <c r="N2" s="13" t="s">
        <v>425</v>
      </c>
      <c r="AE2" s="87" t="s">
        <v>428</v>
      </c>
      <c r="AI2" s="7">
        <v>9.1575262913450555</v>
      </c>
      <c r="AJ2" s="7"/>
      <c r="AK2" s="7"/>
      <c r="AL2" s="7"/>
      <c r="AM2" s="7"/>
      <c r="AN2" s="7"/>
      <c r="AO2" s="7"/>
    </row>
    <row r="3" spans="8:41">
      <c r="H3" t="s">
        <v>39</v>
      </c>
      <c r="J3" s="24">
        <v>5</v>
      </c>
      <c r="L3" s="55" t="s">
        <v>19</v>
      </c>
      <c r="N3" s="14">
        <v>40976</v>
      </c>
      <c r="AE3" s="85" t="s">
        <v>8</v>
      </c>
      <c r="AF3" s="1" t="s">
        <v>9</v>
      </c>
      <c r="AG3" s="1" t="s">
        <v>10</v>
      </c>
      <c r="AH3" s="1" t="s">
        <v>74</v>
      </c>
      <c r="AJ3" s="1" t="s">
        <v>40</v>
      </c>
      <c r="AK3" s="1" t="s">
        <v>41</v>
      </c>
      <c r="AL3" s="1" t="s">
        <v>62</v>
      </c>
      <c r="AM3" s="1" t="s">
        <v>63</v>
      </c>
      <c r="AN3" s="82" t="s">
        <v>51</v>
      </c>
      <c r="AO3" s="82"/>
    </row>
    <row r="4" spans="8:41">
      <c r="H4" s="1" t="s">
        <v>6</v>
      </c>
      <c r="J4" s="7">
        <v>9.1575262913450555</v>
      </c>
      <c r="L4" s="55" t="s">
        <v>20</v>
      </c>
      <c r="N4" s="15">
        <v>0.29166666666666669</v>
      </c>
      <c r="O4" s="83"/>
      <c r="AE4" s="86">
        <v>0</v>
      </c>
      <c r="AF4" s="28">
        <v>9.1</v>
      </c>
      <c r="AG4" s="25">
        <v>16.3</v>
      </c>
      <c r="AH4" s="97">
        <v>8.6666666666666661</v>
      </c>
      <c r="AI4" s="98">
        <v>-0.16607431337796286</v>
      </c>
      <c r="AJ4" s="37" t="str">
        <f>IF(AF4="",IF(AE4&lt;$AN$66,AH4-TINV($AN$68,$AN$67-2)*(0.0536816635160681*$AI$2+0.0181)*SQRT(1+1/$AN$67),AH4-TINV($AN$68,$AN$67-2)*(0.0536816635160681*$AI$2+0.0181)*SQRT(1+1/$AN$67+(AE4-$AN$66)^2/$AO$66)),"")</f>
        <v/>
      </c>
      <c r="AK4" s="37" t="str">
        <f t="shared" ref="AK4:AK35" si="0">IF(AF4="",IF(AE4&lt;$AN$66,AH4+TINV($AN$68,$AN$67-2)*(0.0536816635160681*$AI$2+0.0181)*SQRT(1+1/$AN$67),AH4+TINV($AN$68,$AN$67-2)*(0.0536816635160681*$AI$2+0.0181)*SQRT(1+1/$AN$67+(AE4-$AN$66)^2/$AO$66)),"")</f>
        <v/>
      </c>
      <c r="AL4" s="120">
        <f>IF(AJ4="",AH4,IF(AJ4&lt;-3,-3,AJ4))</f>
        <v>8.6666666666666661</v>
      </c>
      <c r="AM4" s="120">
        <f>IF(AK4="",AH4,AK4)</f>
        <v>8.6666666666666661</v>
      </c>
      <c r="AN4" s="33">
        <f t="shared" ref="AN4" si="1">IF(AF4="","",AE4)</f>
        <v>0</v>
      </c>
      <c r="AO4" s="33">
        <f t="shared" ref="AO4:AO35" si="2">IF(AN4="","",(AN4-$AN$66)^2)</f>
        <v>1</v>
      </c>
    </row>
    <row r="5" spans="8:41">
      <c r="L5" s="85" t="s">
        <v>2</v>
      </c>
      <c r="M5" s="1"/>
      <c r="N5" s="6">
        <v>250</v>
      </c>
      <c r="O5" s="1" t="s">
        <v>3</v>
      </c>
      <c r="AE5" s="70">
        <v>0.5</v>
      </c>
      <c r="AF5" s="28">
        <v>8.8000000000000007</v>
      </c>
      <c r="AG5" s="25">
        <v>17.899999999999999</v>
      </c>
      <c r="AH5" s="99">
        <v>8.5134264395364241</v>
      </c>
      <c r="AI5" s="98">
        <v>13.251662160874751</v>
      </c>
      <c r="AJ5" s="37" t="str">
        <f t="shared" ref="AJ5:AJ35" si="3">IF(AF5="",IF(AE5&lt;$AN$66,AH5-TINV($AN$68,$AN$67-2)*(0.0536816635160681*$AI$2+0.0181)*SQRT(1+1/$AN$67),AH5-TINV($AN$68,$AN$67-2)*(0.0536816635160681*$AI$2+0.0181)*SQRT(1+1/$AN$67+(AE5-$AN$66)^2/$AO$66)),"")</f>
        <v/>
      </c>
      <c r="AK5" s="37" t="str">
        <f t="shared" si="0"/>
        <v/>
      </c>
      <c r="AL5" s="120">
        <f t="shared" ref="AL5:AL64" si="4">IF(AJ5="",AH5,IF(AJ5&lt;-3,-3,AJ5))</f>
        <v>8.5134264395364241</v>
      </c>
      <c r="AM5" s="120">
        <f>IF(AK5="",AH5,IF(AK5&gt;AM4,AM4,AK5))</f>
        <v>8.5134264395364241</v>
      </c>
      <c r="AN5" s="33">
        <f t="shared" ref="AN5:AN64" si="5">IF(AF5="","",AE5)</f>
        <v>0.5</v>
      </c>
      <c r="AO5" s="33">
        <f t="shared" si="2"/>
        <v>0.25</v>
      </c>
    </row>
    <row r="6" spans="8:41">
      <c r="L6" s="85" t="s">
        <v>0</v>
      </c>
      <c r="M6" s="1"/>
      <c r="N6" s="6">
        <v>0.2</v>
      </c>
      <c r="O6" s="1" t="s">
        <v>5</v>
      </c>
      <c r="AE6" s="86">
        <v>1</v>
      </c>
      <c r="AF6" s="28">
        <v>8.1</v>
      </c>
      <c r="AG6" s="25">
        <v>18</v>
      </c>
      <c r="AH6" s="97">
        <v>8.2419720032195052</v>
      </c>
      <c r="AI6" s="98">
        <v>23.799609777094634</v>
      </c>
      <c r="AJ6" s="37" t="str">
        <f t="shared" si="3"/>
        <v/>
      </c>
      <c r="AK6" s="37" t="str">
        <f t="shared" si="0"/>
        <v/>
      </c>
      <c r="AL6" s="120">
        <f t="shared" si="4"/>
        <v>8.2419720032195052</v>
      </c>
      <c r="AM6" s="120">
        <f t="shared" ref="AM6:AM64" si="6">IF(AK6="",AH6,IF(AK6&gt;AM5,AM5,AK6))</f>
        <v>8.2419720032195052</v>
      </c>
      <c r="AN6" s="33">
        <f t="shared" si="5"/>
        <v>1</v>
      </c>
      <c r="AO6" s="33">
        <f t="shared" si="2"/>
        <v>0</v>
      </c>
    </row>
    <row r="7" spans="8:41">
      <c r="AE7" s="70">
        <v>1.5</v>
      </c>
      <c r="AF7" s="28">
        <v>7.2</v>
      </c>
      <c r="AG7" s="25">
        <v>18</v>
      </c>
      <c r="AH7" s="99">
        <v>7.4166727479605123</v>
      </c>
      <c r="AI7" s="98">
        <v>72.059396372567889</v>
      </c>
      <c r="AJ7" s="37" t="str">
        <f t="shared" si="3"/>
        <v/>
      </c>
      <c r="AK7" s="37" t="str">
        <f t="shared" si="0"/>
        <v/>
      </c>
      <c r="AL7" s="120">
        <f t="shared" si="4"/>
        <v>7.4166727479605123</v>
      </c>
      <c r="AM7" s="120">
        <f t="shared" si="6"/>
        <v>7.4166727479605123</v>
      </c>
      <c r="AN7" s="33">
        <f t="shared" si="5"/>
        <v>1.5</v>
      </c>
      <c r="AO7" s="33">
        <f t="shared" si="2"/>
        <v>0.25</v>
      </c>
    </row>
    <row r="8" spans="8:41">
      <c r="L8" s="59" t="s">
        <v>411</v>
      </c>
      <c r="M8" s="62" t="s">
        <v>8</v>
      </c>
      <c r="N8" s="59" t="s">
        <v>14</v>
      </c>
      <c r="O8" s="62" t="s">
        <v>10</v>
      </c>
      <c r="AE8" s="86">
        <v>2</v>
      </c>
      <c r="AF8" s="28">
        <v>6</v>
      </c>
      <c r="AG8" s="25">
        <v>18</v>
      </c>
      <c r="AH8" s="97">
        <v>5.9932776521353057</v>
      </c>
      <c r="AI8" s="98">
        <v>105.71132248749042</v>
      </c>
      <c r="AJ8" s="37" t="str">
        <f t="shared" si="3"/>
        <v/>
      </c>
      <c r="AK8" s="37" t="str">
        <f t="shared" si="0"/>
        <v/>
      </c>
      <c r="AL8" s="120">
        <f t="shared" si="4"/>
        <v>5.9932776521353057</v>
      </c>
      <c r="AM8" s="120">
        <f t="shared" si="6"/>
        <v>5.9932776521353057</v>
      </c>
      <c r="AN8" s="33">
        <f t="shared" si="5"/>
        <v>2</v>
      </c>
      <c r="AO8" s="33">
        <f t="shared" si="2"/>
        <v>1</v>
      </c>
    </row>
    <row r="9" spans="8:41">
      <c r="L9" s="88">
        <f t="shared" ref="L9:L40" si="7">IF(N$4&lt;0.5,N$3+M9,N$3+M9+0.5)</f>
        <v>40976</v>
      </c>
      <c r="M9" s="89">
        <v>0</v>
      </c>
      <c r="N9" s="28">
        <v>9.1</v>
      </c>
      <c r="O9" s="25">
        <v>16.3</v>
      </c>
      <c r="AE9" s="70">
        <v>2.5</v>
      </c>
      <c r="AF9" s="28"/>
      <c r="AG9" s="25">
        <v>18</v>
      </c>
      <c r="AH9" s="99">
        <v>3.9780009028976351</v>
      </c>
      <c r="AI9" s="98">
        <v>123.26785425575024</v>
      </c>
      <c r="AJ9" s="37">
        <f t="shared" si="3"/>
        <v>3.7200639575777883</v>
      </c>
      <c r="AK9" s="37">
        <f t="shared" si="0"/>
        <v>4.2359378482174819</v>
      </c>
      <c r="AL9" s="120">
        <f t="shared" si="4"/>
        <v>3.7200639575777883</v>
      </c>
      <c r="AM9" s="120">
        <f t="shared" si="6"/>
        <v>4.2359378482174819</v>
      </c>
      <c r="AN9" s="33" t="str">
        <f t="shared" si="5"/>
        <v/>
      </c>
      <c r="AO9" s="33" t="str">
        <f t="shared" si="2"/>
        <v/>
      </c>
    </row>
    <row r="10" spans="8:41">
      <c r="L10" s="88">
        <f t="shared" si="7"/>
        <v>40976.5</v>
      </c>
      <c r="M10" s="90">
        <v>0.5</v>
      </c>
      <c r="N10" s="28">
        <v>8.8000000000000007</v>
      </c>
      <c r="O10" s="25">
        <v>17.899999999999999</v>
      </c>
      <c r="AE10" s="86">
        <v>3</v>
      </c>
      <c r="AF10" s="28"/>
      <c r="AG10" s="25">
        <v>18</v>
      </c>
      <c r="AH10" s="97">
        <v>2.3392034957541337</v>
      </c>
      <c r="AI10" s="98">
        <v>90.423215346187817</v>
      </c>
      <c r="AJ10" s="37">
        <f t="shared" si="3"/>
        <v>2.0413635661254066</v>
      </c>
      <c r="AK10" s="37">
        <f t="shared" si="0"/>
        <v>2.6370434253828607</v>
      </c>
      <c r="AL10" s="120">
        <f t="shared" si="4"/>
        <v>2.0413635661254066</v>
      </c>
      <c r="AM10" s="120">
        <f t="shared" si="6"/>
        <v>2.6370434253828607</v>
      </c>
      <c r="AN10" s="33" t="str">
        <f t="shared" si="5"/>
        <v/>
      </c>
      <c r="AO10" s="33" t="str">
        <f t="shared" si="2"/>
        <v/>
      </c>
    </row>
    <row r="11" spans="8:41">
      <c r="L11" s="88">
        <f t="shared" si="7"/>
        <v>40977</v>
      </c>
      <c r="M11" s="89">
        <v>1</v>
      </c>
      <c r="N11" s="28">
        <v>8.1</v>
      </c>
      <c r="O11" s="25">
        <v>18</v>
      </c>
      <c r="AE11" s="70">
        <v>3.5</v>
      </c>
      <c r="AF11" s="28"/>
      <c r="AG11" s="25">
        <v>18</v>
      </c>
      <c r="AH11" s="99">
        <v>1.1681864342984061</v>
      </c>
      <c r="AI11" s="98">
        <v>66.656685011508984</v>
      </c>
      <c r="AJ11" s="37">
        <f t="shared" si="3"/>
        <v>0.82580928864685665</v>
      </c>
      <c r="AK11" s="37">
        <f t="shared" si="0"/>
        <v>1.5105635799499555</v>
      </c>
      <c r="AL11" s="120">
        <f t="shared" si="4"/>
        <v>0.82580928864685665</v>
      </c>
      <c r="AM11" s="120">
        <f t="shared" si="6"/>
        <v>1.5105635799499555</v>
      </c>
      <c r="AN11" s="33" t="str">
        <f t="shared" si="5"/>
        <v/>
      </c>
      <c r="AO11" s="33" t="str">
        <f t="shared" si="2"/>
        <v/>
      </c>
    </row>
    <row r="12" spans="8:41">
      <c r="L12" s="88">
        <f t="shared" si="7"/>
        <v>40977.5</v>
      </c>
      <c r="M12" s="90">
        <v>1.5</v>
      </c>
      <c r="N12" s="28">
        <v>7.2</v>
      </c>
      <c r="O12" s="25">
        <v>18</v>
      </c>
      <c r="AE12" s="86">
        <v>4</v>
      </c>
      <c r="AF12" s="28"/>
      <c r="AG12" s="25">
        <v>17.7</v>
      </c>
      <c r="AH12" s="97">
        <v>0.38523753810371197</v>
      </c>
      <c r="AI12" s="98">
        <v>41.183618446984383</v>
      </c>
      <c r="AJ12" s="37">
        <f t="shared" si="3"/>
        <v>-4.7264683259912177E-3</v>
      </c>
      <c r="AK12" s="37">
        <f t="shared" si="0"/>
        <v>0.77520154453341517</v>
      </c>
      <c r="AL12" s="120">
        <f t="shared" si="4"/>
        <v>-4.7264683259912177E-3</v>
      </c>
      <c r="AM12" s="120">
        <f t="shared" si="6"/>
        <v>0.77520154453341517</v>
      </c>
      <c r="AN12" s="33" t="str">
        <f t="shared" si="5"/>
        <v/>
      </c>
      <c r="AO12" s="33" t="str">
        <f t="shared" si="2"/>
        <v/>
      </c>
    </row>
    <row r="13" spans="8:41">
      <c r="L13" s="88">
        <f t="shared" si="7"/>
        <v>40978</v>
      </c>
      <c r="M13" s="89">
        <v>2</v>
      </c>
      <c r="N13" s="28">
        <v>6</v>
      </c>
      <c r="O13" s="25">
        <v>18</v>
      </c>
      <c r="AE13" s="70">
        <v>4.5</v>
      </c>
      <c r="AF13" s="28"/>
      <c r="AG13" s="25">
        <v>18</v>
      </c>
      <c r="AH13" s="99">
        <v>-0.11287593703753009</v>
      </c>
      <c r="AI13" s="98">
        <v>28.517715677483423</v>
      </c>
      <c r="AJ13" s="37">
        <f t="shared" si="3"/>
        <v>-0.55248721193827133</v>
      </c>
      <c r="AK13" s="37">
        <f t="shared" si="0"/>
        <v>0.32673533786321113</v>
      </c>
      <c r="AL13" s="120">
        <f t="shared" si="4"/>
        <v>-0.55248721193827133</v>
      </c>
      <c r="AM13" s="120">
        <f t="shared" si="6"/>
        <v>0.32673533786321113</v>
      </c>
      <c r="AN13" s="33" t="str">
        <f t="shared" si="5"/>
        <v/>
      </c>
      <c r="AO13" s="33" t="str">
        <f t="shared" si="2"/>
        <v/>
      </c>
    </row>
    <row r="14" spans="8:41">
      <c r="L14" s="88">
        <f t="shared" si="7"/>
        <v>40978.5</v>
      </c>
      <c r="M14" s="90">
        <v>2.5</v>
      </c>
      <c r="N14" s="28"/>
      <c r="O14" s="25">
        <v>18</v>
      </c>
      <c r="AE14" s="86">
        <v>5</v>
      </c>
      <c r="AF14" s="28"/>
      <c r="AG14" s="25">
        <v>18</v>
      </c>
      <c r="AH14" s="97">
        <v>-0.43287768108871189</v>
      </c>
      <c r="AI14" s="98">
        <v>15.480173870409052</v>
      </c>
      <c r="AJ14" s="37">
        <f t="shared" si="3"/>
        <v>-0.92357162846523155</v>
      </c>
      <c r="AK14" s="37">
        <f t="shared" si="0"/>
        <v>5.7816266287807727E-2</v>
      </c>
      <c r="AL14" s="120">
        <f t="shared" si="4"/>
        <v>-0.92357162846523155</v>
      </c>
      <c r="AM14" s="120">
        <f t="shared" si="6"/>
        <v>5.7816266287807727E-2</v>
      </c>
      <c r="AN14" s="33" t="str">
        <f t="shared" si="5"/>
        <v/>
      </c>
      <c r="AO14" s="33" t="str">
        <f t="shared" si="2"/>
        <v/>
      </c>
    </row>
    <row r="15" spans="8:41">
      <c r="L15" s="88">
        <f t="shared" si="7"/>
        <v>40979</v>
      </c>
      <c r="M15" s="89">
        <v>3</v>
      </c>
      <c r="N15" s="28"/>
      <c r="O15" s="25">
        <v>18</v>
      </c>
      <c r="AE15" s="70">
        <v>5.5</v>
      </c>
      <c r="AF15" s="28"/>
      <c r="AG15" s="25">
        <v>17.899999999999999</v>
      </c>
      <c r="AH15" s="99">
        <v>-0.64828715319174612</v>
      </c>
      <c r="AI15" s="98">
        <v>15.823218840805559</v>
      </c>
      <c r="AJ15" s="37">
        <f t="shared" si="3"/>
        <v>-1.191094077638176</v>
      </c>
      <c r="AK15" s="37">
        <f t="shared" si="0"/>
        <v>-0.10548022874531637</v>
      </c>
      <c r="AL15" s="120">
        <f t="shared" si="4"/>
        <v>-1.191094077638176</v>
      </c>
      <c r="AM15" s="120">
        <f t="shared" si="6"/>
        <v>-0.10548022874531637</v>
      </c>
      <c r="AN15" s="33" t="str">
        <f t="shared" si="5"/>
        <v/>
      </c>
      <c r="AO15" s="33" t="str">
        <f t="shared" si="2"/>
        <v/>
      </c>
    </row>
    <row r="16" spans="8:41">
      <c r="L16" s="88">
        <f t="shared" si="7"/>
        <v>40979.5</v>
      </c>
      <c r="M16" s="90">
        <v>3.5</v>
      </c>
      <c r="N16" s="28"/>
      <c r="O16" s="25">
        <v>18</v>
      </c>
      <c r="AE16" s="86">
        <v>6</v>
      </c>
      <c r="AF16" s="28"/>
      <c r="AG16" s="25">
        <v>17.899999999999999</v>
      </c>
      <c r="AH16" s="97">
        <v>-0.79370541675736606</v>
      </c>
      <c r="AI16" s="98">
        <v>10.97309398317522</v>
      </c>
      <c r="AJ16" s="37">
        <f t="shared" si="3"/>
        <v>-1.3893852760148198</v>
      </c>
      <c r="AK16" s="37">
        <f t="shared" si="0"/>
        <v>-0.19802555749991235</v>
      </c>
      <c r="AL16" s="120">
        <f t="shared" si="4"/>
        <v>-1.3893852760148198</v>
      </c>
      <c r="AM16" s="120">
        <f t="shared" si="6"/>
        <v>-0.19802555749991235</v>
      </c>
      <c r="AN16" s="33" t="str">
        <f t="shared" si="5"/>
        <v/>
      </c>
      <c r="AO16" s="33" t="str">
        <f t="shared" si="2"/>
        <v/>
      </c>
    </row>
    <row r="17" spans="2:41">
      <c r="L17" s="88">
        <f t="shared" si="7"/>
        <v>40980</v>
      </c>
      <c r="M17" s="89">
        <v>4</v>
      </c>
      <c r="N17" s="28"/>
      <c r="O17" s="25">
        <v>17.7</v>
      </c>
      <c r="AE17" s="70">
        <v>6.5</v>
      </c>
      <c r="AF17" s="28"/>
      <c r="AG17" s="25"/>
      <c r="AH17" s="99">
        <v>-0.89501547516854352</v>
      </c>
      <c r="AI17" s="98">
        <v>12.973811036428273</v>
      </c>
      <c r="AJ17" s="37">
        <f t="shared" si="3"/>
        <v>-1.5441425524699866</v>
      </c>
      <c r="AK17" s="37">
        <f t="shared" si="0"/>
        <v>-0.24588839786710059</v>
      </c>
      <c r="AL17" s="120">
        <f t="shared" si="4"/>
        <v>-1.5441425524699866</v>
      </c>
      <c r="AM17" s="120">
        <f t="shared" si="6"/>
        <v>-0.24588839786710059</v>
      </c>
      <c r="AN17" s="33" t="str">
        <f t="shared" si="5"/>
        <v/>
      </c>
      <c r="AO17" s="33" t="str">
        <f t="shared" si="2"/>
        <v/>
      </c>
    </row>
    <row r="18" spans="2:41">
      <c r="L18" s="88">
        <f t="shared" si="7"/>
        <v>40980.5</v>
      </c>
      <c r="M18" s="90">
        <v>4.5</v>
      </c>
      <c r="N18" s="28"/>
      <c r="O18" s="25">
        <v>18</v>
      </c>
      <c r="AE18" s="86">
        <v>7</v>
      </c>
      <c r="AF18" s="28"/>
      <c r="AG18" s="25"/>
      <c r="AH18" s="97">
        <v>-0.96857384470600405</v>
      </c>
      <c r="AI18" s="98">
        <v>4.020143333292876</v>
      </c>
      <c r="AJ18" s="37">
        <f>IF(AF18="",IF(AE18&lt;$AN$66,AH18-TINV($AN$68,$AN$67-2)*(0.0536816635160681*$AI$2+0.0181)*SQRT(1+1/$AN$67),AH18-TINV($AN$68,$AN$67-2)*(0.0536816635160681*$AI$2+0.0181)*SQRT(1+1/$AN$67+(AE18-$AN$66)^2/$AO$66)),"")</f>
        <v>-1.6715914550898359</v>
      </c>
      <c r="AK18" s="37">
        <f t="shared" si="0"/>
        <v>-0.26555623432217212</v>
      </c>
      <c r="AL18" s="120">
        <f t="shared" si="4"/>
        <v>-1.6715914550898359</v>
      </c>
      <c r="AM18" s="120">
        <f t="shared" si="6"/>
        <v>-0.26555623432217212</v>
      </c>
      <c r="AN18" s="33" t="str">
        <f t="shared" si="5"/>
        <v/>
      </c>
      <c r="AO18" s="33" t="str">
        <f t="shared" si="2"/>
        <v/>
      </c>
    </row>
    <row r="19" spans="2:41">
      <c r="L19" s="88">
        <f t="shared" si="7"/>
        <v>40981</v>
      </c>
      <c r="M19" s="89">
        <v>5</v>
      </c>
      <c r="N19" s="28"/>
      <c r="O19" s="25">
        <v>18</v>
      </c>
      <c r="AE19" s="70">
        <v>7.5</v>
      </c>
      <c r="AF19" s="28"/>
      <c r="AG19" s="25"/>
      <c r="AH19" s="99">
        <v>-1.0236195893416857</v>
      </c>
      <c r="AI19" s="98">
        <v>11.800992223328338</v>
      </c>
      <c r="AJ19" s="37">
        <f t="shared" si="3"/>
        <v>-1.7808764075986223</v>
      </c>
      <c r="AK19" s="37">
        <f t="shared" si="0"/>
        <v>-0.26636277108474915</v>
      </c>
      <c r="AL19" s="120">
        <f t="shared" si="4"/>
        <v>-1.7808764075986223</v>
      </c>
      <c r="AM19" s="120">
        <f t="shared" si="6"/>
        <v>-0.26636277108474915</v>
      </c>
      <c r="AN19" s="33" t="str">
        <f t="shared" si="5"/>
        <v/>
      </c>
      <c r="AO19" s="33" t="str">
        <f t="shared" si="2"/>
        <v/>
      </c>
    </row>
    <row r="20" spans="2:41">
      <c r="L20" s="88">
        <f t="shared" si="7"/>
        <v>40981.5</v>
      </c>
      <c r="M20" s="90">
        <v>5.5</v>
      </c>
      <c r="N20" s="28"/>
      <c r="O20" s="25">
        <v>17.899999999999999</v>
      </c>
      <c r="AE20" s="86">
        <v>8</v>
      </c>
      <c r="AF20" s="28"/>
      <c r="AG20" s="25"/>
      <c r="AH20" s="97">
        <v>-1.0658828836113727</v>
      </c>
      <c r="AI20" s="98">
        <v>1.8259314779931062</v>
      </c>
      <c r="AJ20" s="37">
        <f t="shared" si="3"/>
        <v>-1.8776576968116783</v>
      </c>
      <c r="AK20" s="37">
        <f t="shared" si="0"/>
        <v>-0.25410807041106709</v>
      </c>
      <c r="AL20" s="120">
        <f t="shared" si="4"/>
        <v>-1.8776576968116783</v>
      </c>
      <c r="AM20" s="120">
        <f t="shared" si="6"/>
        <v>-0.26636277108474915</v>
      </c>
      <c r="AN20" s="33" t="str">
        <f t="shared" si="5"/>
        <v/>
      </c>
      <c r="AO20" s="33" t="str">
        <f t="shared" si="2"/>
        <v/>
      </c>
    </row>
    <row r="21" spans="2:41">
      <c r="L21" s="88">
        <f t="shared" si="7"/>
        <v>40982</v>
      </c>
      <c r="M21" s="89">
        <v>6</v>
      </c>
      <c r="N21" s="28"/>
      <c r="O21" s="25">
        <v>17.899999999999999</v>
      </c>
      <c r="AE21" s="70">
        <v>8.5</v>
      </c>
      <c r="AF21" s="28"/>
      <c r="AG21" s="25"/>
      <c r="AH21" s="99">
        <v>-1.0990632961014182</v>
      </c>
      <c r="AI21" s="98">
        <v>11.194915781903029</v>
      </c>
      <c r="AJ21" s="37">
        <f t="shared" si="3"/>
        <v>-1.9655822723270453</v>
      </c>
      <c r="AK21" s="37">
        <f t="shared" si="0"/>
        <v>-0.23254431987579105</v>
      </c>
      <c r="AL21" s="120">
        <f t="shared" si="4"/>
        <v>-1.9655822723270453</v>
      </c>
      <c r="AM21" s="120">
        <f t="shared" si="6"/>
        <v>-0.26636277108474915</v>
      </c>
      <c r="AN21" s="33" t="str">
        <f t="shared" si="5"/>
        <v/>
      </c>
      <c r="AO21" s="33" t="str">
        <f t="shared" si="2"/>
        <v/>
      </c>
    </row>
    <row r="22" spans="2:41">
      <c r="L22" s="88">
        <f t="shared" si="7"/>
        <v>40982.5</v>
      </c>
      <c r="M22" s="90">
        <v>6.5</v>
      </c>
      <c r="N22" s="28"/>
      <c r="O22" s="25"/>
      <c r="AE22" s="86">
        <v>9</v>
      </c>
      <c r="AF22" s="28"/>
      <c r="AG22" s="25"/>
      <c r="AH22" s="97">
        <v>-1.1256215495093651</v>
      </c>
      <c r="AI22" s="98">
        <v>1.5379303522791474</v>
      </c>
      <c r="AJ22" s="37">
        <f t="shared" si="3"/>
        <v>-2.0470705471401471</v>
      </c>
      <c r="AK22" s="37">
        <f t="shared" si="0"/>
        <v>-0.20417255187858308</v>
      </c>
      <c r="AL22" s="120">
        <f t="shared" si="4"/>
        <v>-2.0470705471401471</v>
      </c>
      <c r="AM22" s="120">
        <f t="shared" si="6"/>
        <v>-0.26636277108474915</v>
      </c>
      <c r="AN22" s="33" t="str">
        <f t="shared" si="5"/>
        <v/>
      </c>
      <c r="AO22" s="33" t="str">
        <f t="shared" si="2"/>
        <v/>
      </c>
    </row>
    <row r="23" spans="2:41">
      <c r="L23" s="88">
        <f t="shared" si="7"/>
        <v>40983</v>
      </c>
      <c r="M23" s="89">
        <v>7</v>
      </c>
      <c r="N23" s="28"/>
      <c r="O23" s="25"/>
      <c r="AE23" s="70">
        <v>9.5</v>
      </c>
      <c r="AF23" s="28"/>
      <c r="AG23" s="25"/>
      <c r="AH23" s="99">
        <v>-1.147239951736978</v>
      </c>
      <c r="AI23" s="98">
        <v>7.4696032107188728</v>
      </c>
      <c r="AJ23" s="37">
        <f t="shared" si="3"/>
        <v>-2.1237734660483829</v>
      </c>
      <c r="AK23" s="37">
        <f t="shared" si="0"/>
        <v>-0.1707064374255729</v>
      </c>
      <c r="AL23" s="120">
        <f t="shared" si="4"/>
        <v>-2.1237734660483829</v>
      </c>
      <c r="AM23" s="120">
        <f t="shared" si="6"/>
        <v>-0.26636277108474915</v>
      </c>
      <c r="AN23" s="33" t="str">
        <f t="shared" si="5"/>
        <v/>
      </c>
      <c r="AO23" s="33" t="str">
        <f t="shared" si="2"/>
        <v/>
      </c>
    </row>
    <row r="24" spans="2:41">
      <c r="L24" s="88">
        <f t="shared" si="7"/>
        <v>40983.5</v>
      </c>
      <c r="M24" s="90">
        <v>7.5</v>
      </c>
      <c r="N24" s="28"/>
      <c r="O24" s="25"/>
      <c r="AE24" s="86">
        <v>10</v>
      </c>
      <c r="AF24" s="28"/>
      <c r="AG24" s="25"/>
      <c r="AH24" s="97">
        <v>-1.1650978598576105</v>
      </c>
      <c r="AI24" s="98">
        <v>3.2779398371268167</v>
      </c>
      <c r="AJ24" s="37">
        <f t="shared" si="3"/>
        <v>-2.1968456411369983</v>
      </c>
      <c r="AK24" s="37">
        <f t="shared" si="0"/>
        <v>-0.13335007857822267</v>
      </c>
      <c r="AL24" s="120">
        <f t="shared" si="4"/>
        <v>-2.1968456411369983</v>
      </c>
      <c r="AM24" s="120">
        <f t="shared" si="6"/>
        <v>-0.26636277108474915</v>
      </c>
      <c r="AN24" s="33" t="str">
        <f t="shared" si="5"/>
        <v/>
      </c>
      <c r="AO24" s="33" t="str">
        <f t="shared" si="2"/>
        <v/>
      </c>
    </row>
    <row r="25" spans="2:41">
      <c r="B25" s="40"/>
      <c r="C25" s="40"/>
      <c r="D25" s="40"/>
      <c r="E25" s="40"/>
      <c r="F25" s="40"/>
      <c r="G25" s="40"/>
      <c r="H25" s="40"/>
      <c r="I25" s="40"/>
      <c r="J25" s="40"/>
      <c r="L25" s="88">
        <f t="shared" si="7"/>
        <v>40984</v>
      </c>
      <c r="M25" s="89">
        <v>8</v>
      </c>
      <c r="N25" s="28"/>
      <c r="O25" s="25"/>
      <c r="AE25" s="70">
        <v>10.5</v>
      </c>
      <c r="AF25" s="28"/>
      <c r="AG25" s="25"/>
      <c r="AH25" s="99">
        <v>-1.1800410226695117</v>
      </c>
      <c r="AI25" s="98">
        <v>6.7709388697923645</v>
      </c>
      <c r="AJ25" s="37">
        <f t="shared" si="3"/>
        <v>-2.2671130506600408</v>
      </c>
      <c r="AK25" s="37">
        <f t="shared" si="0"/>
        <v>-9.2968994678982675E-2</v>
      </c>
      <c r="AL25" s="120">
        <f t="shared" si="4"/>
        <v>-2.2671130506600408</v>
      </c>
      <c r="AM25" s="120">
        <f t="shared" si="6"/>
        <v>-0.26636277108474915</v>
      </c>
      <c r="AN25" s="33" t="str">
        <f t="shared" si="5"/>
        <v/>
      </c>
      <c r="AO25" s="33" t="str">
        <f t="shared" si="2"/>
        <v/>
      </c>
    </row>
    <row r="26" spans="2:41">
      <c r="B26" s="104"/>
      <c r="C26" s="104"/>
      <c r="D26" s="104"/>
      <c r="E26" s="40"/>
      <c r="F26" s="105"/>
      <c r="G26" s="40"/>
      <c r="H26" s="40"/>
      <c r="I26" s="40"/>
      <c r="J26" s="40"/>
      <c r="L26" s="88">
        <f t="shared" si="7"/>
        <v>40984.5</v>
      </c>
      <c r="M26" s="90">
        <v>8.5</v>
      </c>
      <c r="N26" s="28"/>
      <c r="O26" s="25"/>
      <c r="AE26" s="86">
        <v>11</v>
      </c>
      <c r="AF26" s="28"/>
      <c r="AG26" s="25"/>
      <c r="AH26" s="97">
        <v>-1.1926884775574791</v>
      </c>
      <c r="AI26" s="98">
        <v>-0.88502910957376535</v>
      </c>
      <c r="AJ26" s="37">
        <f t="shared" si="3"/>
        <v>-2.3351787550508547</v>
      </c>
      <c r="AK26" s="37">
        <f t="shared" si="0"/>
        <v>-5.0198200064103693E-2</v>
      </c>
      <c r="AL26" s="120">
        <f t="shared" si="4"/>
        <v>-2.3351787550508547</v>
      </c>
      <c r="AM26" s="120">
        <f t="shared" si="6"/>
        <v>-0.26636277108474915</v>
      </c>
      <c r="AN26" s="33" t="str">
        <f t="shared" si="5"/>
        <v/>
      </c>
      <c r="AO26" s="33" t="str">
        <f t="shared" si="2"/>
        <v/>
      </c>
    </row>
    <row r="27" spans="2:41">
      <c r="B27" s="103"/>
      <c r="C27" s="103"/>
      <c r="D27" s="103"/>
      <c r="E27" s="40"/>
      <c r="F27" s="40"/>
      <c r="G27" s="81"/>
      <c r="H27" s="40"/>
      <c r="I27" s="40"/>
      <c r="J27" s="40"/>
      <c r="L27" s="88">
        <f t="shared" si="7"/>
        <v>40985</v>
      </c>
      <c r="M27" s="89">
        <v>9</v>
      </c>
      <c r="N27" s="28"/>
      <c r="O27" s="25"/>
      <c r="AE27" s="70">
        <v>11.5</v>
      </c>
      <c r="AF27" s="28"/>
      <c r="AG27" s="25"/>
      <c r="AH27" s="99">
        <v>-1.2035017402878052</v>
      </c>
      <c r="AI27" s="98">
        <v>5.6557276970883725</v>
      </c>
      <c r="AJ27" s="37">
        <f t="shared" si="3"/>
        <v>-2.4014912246144768</v>
      </c>
      <c r="AK27" s="37">
        <f t="shared" si="0"/>
        <v>-5.5122559611335831E-3</v>
      </c>
      <c r="AL27" s="120">
        <f t="shared" si="4"/>
        <v>-2.4014912246144768</v>
      </c>
      <c r="AM27" s="120">
        <f t="shared" si="6"/>
        <v>-0.26636277108474915</v>
      </c>
      <c r="AN27" s="33" t="str">
        <f t="shared" si="5"/>
        <v/>
      </c>
      <c r="AO27" s="33" t="str">
        <f t="shared" si="2"/>
        <v/>
      </c>
    </row>
    <row r="28" spans="2:41">
      <c r="B28" s="103"/>
      <c r="C28" s="103"/>
      <c r="D28" s="103"/>
      <c r="E28" s="40"/>
      <c r="F28" s="40"/>
      <c r="G28" s="18"/>
      <c r="H28" s="40"/>
      <c r="I28" s="40"/>
      <c r="J28" s="40"/>
      <c r="L28" s="88">
        <f t="shared" si="7"/>
        <v>40985.5</v>
      </c>
      <c r="M28" s="90">
        <v>9.5</v>
      </c>
      <c r="N28" s="28"/>
      <c r="O28" s="25"/>
      <c r="AE28" s="86">
        <v>12</v>
      </c>
      <c r="AF28" s="28"/>
      <c r="AG28" s="25"/>
      <c r="AH28" s="97">
        <v>-1.212830644888812</v>
      </c>
      <c r="AI28" s="98">
        <v>-1.0703547014062607</v>
      </c>
      <c r="AJ28" s="37">
        <f t="shared" si="3"/>
        <v>-2.4663895406773682</v>
      </c>
      <c r="AK28" s="37">
        <f t="shared" si="0"/>
        <v>4.0728250899744411E-2</v>
      </c>
      <c r="AL28" s="120">
        <f t="shared" si="4"/>
        <v>-2.4663895406773682</v>
      </c>
      <c r="AM28" s="120">
        <f t="shared" si="6"/>
        <v>-0.26636277108474915</v>
      </c>
      <c r="AN28" s="33" t="str">
        <f t="shared" si="5"/>
        <v/>
      </c>
      <c r="AO28" s="33" t="str">
        <f t="shared" si="2"/>
        <v/>
      </c>
    </row>
    <row r="29" spans="2:41">
      <c r="B29" s="103"/>
      <c r="C29" s="103"/>
      <c r="D29" s="103"/>
      <c r="E29" s="40"/>
      <c r="F29" s="40"/>
      <c r="G29" s="40"/>
      <c r="H29" s="40"/>
      <c r="I29" s="40"/>
      <c r="J29" s="40"/>
      <c r="L29" s="88">
        <f t="shared" si="7"/>
        <v>40986</v>
      </c>
      <c r="M29" s="89">
        <v>10</v>
      </c>
      <c r="N29" s="28"/>
      <c r="O29" s="25"/>
      <c r="AE29" s="70">
        <v>12.5</v>
      </c>
      <c r="AF29" s="28"/>
      <c r="AG29" s="25"/>
      <c r="AH29" s="99">
        <v>-1.2209443741463604</v>
      </c>
      <c r="AI29" s="98">
        <v>5.5042913180120774</v>
      </c>
      <c r="AJ29" s="37">
        <f t="shared" si="3"/>
        <v>-2.5301339464111683</v>
      </c>
      <c r="AK29" s="37">
        <f t="shared" si="0"/>
        <v>8.8245198118447776E-2</v>
      </c>
      <c r="AL29" s="120">
        <f t="shared" si="4"/>
        <v>-2.5301339464111683</v>
      </c>
      <c r="AM29" s="120">
        <f t="shared" si="6"/>
        <v>-0.26636277108474915</v>
      </c>
      <c r="AN29" s="33" t="str">
        <f t="shared" si="5"/>
        <v/>
      </c>
      <c r="AO29" s="33" t="str">
        <f t="shared" si="2"/>
        <v/>
      </c>
    </row>
    <row r="30" spans="2:41">
      <c r="B30" s="103"/>
      <c r="C30" s="103"/>
      <c r="D30" s="103"/>
      <c r="E30" s="40"/>
      <c r="F30" s="40"/>
      <c r="G30" s="40"/>
      <c r="H30" s="40"/>
      <c r="I30" s="40"/>
      <c r="J30" s="40"/>
      <c r="L30" s="88">
        <f t="shared" si="7"/>
        <v>40986.5</v>
      </c>
      <c r="M30" s="90">
        <v>10.5</v>
      </c>
      <c r="N30" s="28"/>
      <c r="O30" s="25"/>
      <c r="AE30" s="86">
        <v>13</v>
      </c>
      <c r="AF30" s="28"/>
      <c r="AG30" s="25"/>
      <c r="AH30" s="97">
        <v>-1.2280528847317085</v>
      </c>
      <c r="AI30" s="98">
        <v>-1.1954187113654671</v>
      </c>
      <c r="AJ30" s="37">
        <f t="shared" si="3"/>
        <v>-2.59292690723567</v>
      </c>
      <c r="AK30" s="37">
        <f t="shared" si="0"/>
        <v>0.1368211377722528</v>
      </c>
      <c r="AL30" s="120">
        <f t="shared" si="4"/>
        <v>-2.59292690723567</v>
      </c>
      <c r="AM30" s="120">
        <f t="shared" si="6"/>
        <v>-0.26636277108474915</v>
      </c>
      <c r="AN30" s="33" t="str">
        <f t="shared" si="5"/>
        <v/>
      </c>
      <c r="AO30" s="33" t="str">
        <f t="shared" si="2"/>
        <v/>
      </c>
    </row>
    <row r="31" spans="2:41">
      <c r="B31" s="103"/>
      <c r="C31" s="103"/>
      <c r="D31" s="103"/>
      <c r="E31" s="40"/>
      <c r="F31" s="40"/>
      <c r="G31" s="106"/>
      <c r="H31" s="106"/>
      <c r="I31" s="40"/>
      <c r="J31" s="40"/>
      <c r="L31" s="88">
        <f t="shared" si="7"/>
        <v>40987</v>
      </c>
      <c r="M31" s="89">
        <v>11</v>
      </c>
      <c r="N31" s="28"/>
      <c r="O31" s="25"/>
      <c r="AE31" s="70">
        <v>13.5</v>
      </c>
      <c r="AF31" s="28"/>
      <c r="AG31" s="25"/>
      <c r="AH31" s="99">
        <v>-1.2343219713046534</v>
      </c>
      <c r="AI31" s="98">
        <v>5.4000097738358264</v>
      </c>
      <c r="AJ31" s="37">
        <f t="shared" si="3"/>
        <v>-2.6549278944051879</v>
      </c>
      <c r="AK31" s="37">
        <f t="shared" si="0"/>
        <v>0.18628395179588142</v>
      </c>
      <c r="AL31" s="120">
        <f t="shared" si="4"/>
        <v>-2.6549278944051879</v>
      </c>
      <c r="AM31" s="120">
        <f t="shared" si="6"/>
        <v>-0.26636277108474915</v>
      </c>
      <c r="AN31" s="33" t="str">
        <f t="shared" si="5"/>
        <v/>
      </c>
      <c r="AO31" s="33" t="str">
        <f t="shared" si="2"/>
        <v/>
      </c>
    </row>
    <row r="32" spans="2:41">
      <c r="B32" s="103"/>
      <c r="C32" s="103"/>
      <c r="D32" s="103"/>
      <c r="E32" s="40"/>
      <c r="F32" s="40"/>
      <c r="G32" s="106"/>
      <c r="H32" s="106"/>
      <c r="I32" s="40"/>
      <c r="J32" s="40"/>
      <c r="L32" s="88">
        <f t="shared" si="7"/>
        <v>40987.5</v>
      </c>
      <c r="M32" s="90">
        <v>11.5</v>
      </c>
      <c r="N32" s="28"/>
      <c r="O32" s="25"/>
      <c r="AE32" s="86">
        <v>14</v>
      </c>
      <c r="AF32" s="28"/>
      <c r="AG32" s="25"/>
      <c r="AH32" s="97">
        <v>-1.2398840361897732</v>
      </c>
      <c r="AI32" s="98">
        <v>-1.2831342661597034</v>
      </c>
      <c r="AJ32" s="37">
        <f t="shared" si="3"/>
        <v>-2.7162639366400088</v>
      </c>
      <c r="AK32" s="37">
        <f t="shared" si="0"/>
        <v>0.23649586426046221</v>
      </c>
      <c r="AL32" s="120">
        <f t="shared" si="4"/>
        <v>-2.7162639366400088</v>
      </c>
      <c r="AM32" s="120">
        <f t="shared" si="6"/>
        <v>-0.26636277108474915</v>
      </c>
      <c r="AN32" s="33" t="str">
        <f t="shared" si="5"/>
        <v/>
      </c>
      <c r="AO32" s="33" t="str">
        <f t="shared" si="2"/>
        <v/>
      </c>
    </row>
    <row r="33" spans="2:41">
      <c r="B33" s="107"/>
      <c r="C33" s="103"/>
      <c r="D33" s="103"/>
      <c r="E33" s="40"/>
      <c r="F33" s="40"/>
      <c r="G33" s="106"/>
      <c r="H33" s="106"/>
      <c r="I33" s="40"/>
      <c r="J33" s="40"/>
      <c r="L33" s="88">
        <f t="shared" si="7"/>
        <v>40988</v>
      </c>
      <c r="M33" s="89">
        <v>12</v>
      </c>
      <c r="N33" s="28"/>
      <c r="O33" s="25"/>
      <c r="AE33" s="70">
        <v>14.5</v>
      </c>
      <c r="AF33" s="28"/>
      <c r="AG33" s="25"/>
      <c r="AH33" s="99">
        <v>-1.2448459077355476</v>
      </c>
      <c r="AI33" s="98">
        <v>5.3256380376566543</v>
      </c>
      <c r="AJ33" s="37">
        <f t="shared" si="3"/>
        <v>-2.7770372673318344</v>
      </c>
      <c r="AK33" s="37">
        <f t="shared" si="0"/>
        <v>0.28734545186073923</v>
      </c>
      <c r="AL33" s="120">
        <f t="shared" si="4"/>
        <v>-2.7770372673318344</v>
      </c>
      <c r="AM33" s="120">
        <f t="shared" si="6"/>
        <v>-0.26636277108474915</v>
      </c>
      <c r="AN33" s="33" t="str">
        <f t="shared" si="5"/>
        <v/>
      </c>
      <c r="AO33" s="33" t="str">
        <f t="shared" si="2"/>
        <v/>
      </c>
    </row>
    <row r="34" spans="2:41">
      <c r="B34" s="107"/>
      <c r="C34" s="103"/>
      <c r="D34" s="103"/>
      <c r="E34" s="40"/>
      <c r="F34" s="40"/>
      <c r="G34" s="106"/>
      <c r="H34" s="106"/>
      <c r="I34" s="40"/>
      <c r="J34" s="40"/>
      <c r="L34" s="88">
        <f t="shared" si="7"/>
        <v>40988.5</v>
      </c>
      <c r="M34" s="90">
        <v>12.5</v>
      </c>
      <c r="N34" s="28"/>
      <c r="O34" s="25"/>
      <c r="AE34" s="86">
        <v>15</v>
      </c>
      <c r="AF34" s="28"/>
      <c r="AG34" s="25"/>
      <c r="AH34" s="97">
        <v>-1.2492945967450952</v>
      </c>
      <c r="AI34" s="98">
        <v>-1.3466541101184499</v>
      </c>
      <c r="AJ34" s="37">
        <f t="shared" si="3"/>
        <v>-2.8373309454010496</v>
      </c>
      <c r="AK34" s="37">
        <f t="shared" si="0"/>
        <v>0.33874175191085887</v>
      </c>
      <c r="AL34" s="120">
        <f t="shared" si="4"/>
        <v>-2.8373309454010496</v>
      </c>
      <c r="AM34" s="120">
        <f t="shared" si="6"/>
        <v>-0.26636277108474915</v>
      </c>
      <c r="AN34" s="33" t="str">
        <f t="shared" si="5"/>
        <v/>
      </c>
      <c r="AO34" s="33" t="str">
        <f t="shared" si="2"/>
        <v/>
      </c>
    </row>
    <row r="35" spans="2:41">
      <c r="B35" s="107"/>
      <c r="C35" s="103"/>
      <c r="D35" s="103"/>
      <c r="E35" s="40"/>
      <c r="F35" s="40"/>
      <c r="G35" s="106"/>
      <c r="H35" s="106"/>
      <c r="I35" s="40"/>
      <c r="J35" s="40"/>
      <c r="L35" s="88">
        <f t="shared" si="7"/>
        <v>40989</v>
      </c>
      <c r="M35" s="89">
        <v>13</v>
      </c>
      <c r="N35" s="28"/>
      <c r="O35" s="25"/>
      <c r="AE35" s="70">
        <v>15.5</v>
      </c>
      <c r="AF35" s="28"/>
      <c r="AG35" s="25"/>
      <c r="AH35" s="99">
        <v>-1.2533015902521518</v>
      </c>
      <c r="AI35" s="98">
        <v>5.2710216120843896</v>
      </c>
      <c r="AJ35" s="37">
        <f t="shared" si="3"/>
        <v>-2.8972130407708523</v>
      </c>
      <c r="AK35" s="37">
        <f t="shared" si="0"/>
        <v>0.39060986026654865</v>
      </c>
      <c r="AL35" s="120">
        <f t="shared" si="4"/>
        <v>-2.8972130407708523</v>
      </c>
      <c r="AM35" s="120">
        <f t="shared" si="6"/>
        <v>-0.26636277108474915</v>
      </c>
      <c r="AN35" s="33" t="str">
        <f t="shared" si="5"/>
        <v/>
      </c>
      <c r="AO35" s="33" t="str">
        <f t="shared" si="2"/>
        <v/>
      </c>
    </row>
    <row r="36" spans="2:41">
      <c r="B36" s="107"/>
      <c r="C36" s="103"/>
      <c r="D36" s="103"/>
      <c r="E36" s="40"/>
      <c r="F36" s="40"/>
      <c r="G36" s="106"/>
      <c r="H36" s="106"/>
      <c r="I36" s="40"/>
      <c r="J36" s="40"/>
      <c r="L36" s="88">
        <f t="shared" si="7"/>
        <v>40989.5</v>
      </c>
      <c r="M36" s="90">
        <v>13.5</v>
      </c>
      <c r="N36" s="28"/>
      <c r="O36" s="25"/>
      <c r="AE36" s="86">
        <v>16</v>
      </c>
      <c r="AF36" s="28"/>
      <c r="AG36" s="25"/>
      <c r="AH36" s="97">
        <v>-1.2569260930157671</v>
      </c>
      <c r="AI36" s="98">
        <v>-1.3939061792181386</v>
      </c>
      <c r="AJ36" s="37">
        <f t="shared" ref="AJ36:AJ64" si="8">IF(AF36="",IF(AE36&lt;$AN$66,AH36-TINV($AN$68,$AN$67-2)*(0.0536816635160681*$AI$2+0.0181)*SQRT(1+1/$AN$67),AH36-TINV($AN$68,$AN$67-2)*(0.0536816635160681*$AI$2+0.0181)*SQRT(1+1/$AN$67+(AE36-$AN$66)^2/$AO$66)),"")</f>
        <v>-2.9567397886610891</v>
      </c>
      <c r="AK36" s="37">
        <f t="shared" ref="AK36:AK64" si="9">IF(AF36="",IF(AE36&lt;$AN$66,AH36+TINV($AN$68,$AN$67-2)*(0.0536816635160681*$AI$2+0.0181)*SQRT(1+1/$AN$67),AH36+TINV($AN$68,$AN$67-2)*(0.0536816635160681*$AI$2+0.0181)*SQRT(1+1/$AN$67+(AE36-$AN$66)^2/$AO$66)),"")</f>
        <v>0.44288760262955473</v>
      </c>
      <c r="AL36" s="120">
        <f t="shared" si="4"/>
        <v>-2.9567397886610891</v>
      </c>
      <c r="AM36" s="120">
        <f t="shared" si="6"/>
        <v>-0.26636277108474915</v>
      </c>
      <c r="AN36" s="33" t="str">
        <f t="shared" si="5"/>
        <v/>
      </c>
      <c r="AO36" s="33" t="str">
        <f t="shared" ref="AO36:AO64" si="10">IF(AN36="","",(AN36-$AN$66)^2)</f>
        <v/>
      </c>
    </row>
    <row r="37" spans="2:41">
      <c r="B37" s="107"/>
      <c r="C37" s="103"/>
      <c r="D37" s="103"/>
      <c r="E37" s="40"/>
      <c r="F37" s="40"/>
      <c r="G37" s="106"/>
      <c r="H37" s="106"/>
      <c r="I37" s="40"/>
      <c r="J37" s="40"/>
      <c r="L37" s="88">
        <f t="shared" si="7"/>
        <v>40990</v>
      </c>
      <c r="M37" s="89">
        <v>14</v>
      </c>
      <c r="N37" s="28"/>
      <c r="O37" s="25"/>
      <c r="AE37" s="70">
        <v>16.5</v>
      </c>
      <c r="AF37" s="28"/>
      <c r="AG37" s="25"/>
      <c r="AH37" s="99">
        <v>-1.2602175020075594</v>
      </c>
      <c r="AI37" s="98">
        <v>5.2299067761999787</v>
      </c>
      <c r="AJ37" s="37">
        <f t="shared" si="8"/>
        <v>-3.0159579933454057</v>
      </c>
      <c r="AK37" s="37">
        <f t="shared" si="9"/>
        <v>0.49552298933028682</v>
      </c>
      <c r="AL37" s="120">
        <f t="shared" si="4"/>
        <v>-3</v>
      </c>
      <c r="AM37" s="120">
        <f t="shared" si="6"/>
        <v>-0.26636277108474915</v>
      </c>
      <c r="AN37" s="33" t="str">
        <f t="shared" si="5"/>
        <v/>
      </c>
      <c r="AO37" s="33" t="str">
        <f t="shared" si="10"/>
        <v/>
      </c>
    </row>
    <row r="38" spans="2:41">
      <c r="B38" s="107"/>
      <c r="C38" s="103"/>
      <c r="D38" s="103"/>
      <c r="E38" s="40"/>
      <c r="F38" s="40"/>
      <c r="G38" s="106"/>
      <c r="H38" s="106"/>
      <c r="I38" s="40"/>
      <c r="J38" s="40"/>
      <c r="L38" s="88">
        <f t="shared" si="7"/>
        <v>40990.5</v>
      </c>
      <c r="M38" s="90">
        <v>14.5</v>
      </c>
      <c r="N38" s="28"/>
      <c r="O38" s="25"/>
      <c r="AE38" s="86">
        <v>17</v>
      </c>
      <c r="AF38" s="28"/>
      <c r="AG38" s="25"/>
      <c r="AH38" s="97">
        <v>-1.2632173149958243</v>
      </c>
      <c r="AI38" s="98">
        <v>-1.4298707280743723</v>
      </c>
      <c r="AJ38" s="37">
        <f t="shared" si="8"/>
        <v>-3.0749068789681022</v>
      </c>
      <c r="AK38" s="37">
        <f t="shared" si="9"/>
        <v>0.54847224897645375</v>
      </c>
      <c r="AL38" s="120">
        <f t="shared" si="4"/>
        <v>-3</v>
      </c>
      <c r="AM38" s="120">
        <f t="shared" si="6"/>
        <v>-0.26636277108474915</v>
      </c>
      <c r="AN38" s="33" t="str">
        <f t="shared" si="5"/>
        <v/>
      </c>
      <c r="AO38" s="33" t="str">
        <f t="shared" si="10"/>
        <v/>
      </c>
    </row>
    <row r="39" spans="2:41">
      <c r="B39" s="40"/>
      <c r="C39" s="40"/>
      <c r="D39" s="40"/>
      <c r="E39" s="40"/>
      <c r="F39" s="40"/>
      <c r="G39" s="106"/>
      <c r="H39" s="106"/>
      <c r="I39" s="40"/>
      <c r="J39" s="40"/>
      <c r="L39" s="88">
        <f t="shared" si="7"/>
        <v>40991</v>
      </c>
      <c r="M39" s="89">
        <v>15</v>
      </c>
      <c r="N39" s="28"/>
      <c r="O39" s="25"/>
      <c r="AE39" s="70">
        <v>17.5</v>
      </c>
      <c r="AF39" s="28"/>
      <c r="AG39" s="25"/>
      <c r="AH39" s="99">
        <v>-1.2659606168561235</v>
      </c>
      <c r="AI39" s="98">
        <v>5.1982923033778423</v>
      </c>
      <c r="AJ39" s="37">
        <f t="shared" si="8"/>
        <v>-3.1336195283685577</v>
      </c>
      <c r="AK39" s="37">
        <f t="shared" si="9"/>
        <v>0.60169829465631075</v>
      </c>
      <c r="AL39" s="120">
        <f t="shared" si="4"/>
        <v>-3</v>
      </c>
      <c r="AM39" s="120">
        <f t="shared" si="6"/>
        <v>-0.26636277108474915</v>
      </c>
      <c r="AN39" s="33" t="str">
        <f t="shared" si="5"/>
        <v/>
      </c>
      <c r="AO39" s="33" t="str">
        <f t="shared" si="10"/>
        <v/>
      </c>
    </row>
    <row r="40" spans="2:41">
      <c r="B40" s="40"/>
      <c r="C40" s="40"/>
      <c r="D40" s="40"/>
      <c r="E40" s="40"/>
      <c r="F40" s="40"/>
      <c r="G40" s="106"/>
      <c r="H40" s="106"/>
      <c r="I40" s="40"/>
      <c r="J40" s="40"/>
      <c r="L40" s="88">
        <f t="shared" si="7"/>
        <v>40991.5</v>
      </c>
      <c r="M40" s="90">
        <v>15.5</v>
      </c>
      <c r="N40" s="28"/>
      <c r="O40" s="25"/>
      <c r="AE40" s="86">
        <v>18</v>
      </c>
      <c r="AF40" s="28"/>
      <c r="AG40" s="25"/>
      <c r="AH40" s="97">
        <v>-1.2684772474453641</v>
      </c>
      <c r="AI40" s="98">
        <v>-1.4577888274050039</v>
      </c>
      <c r="AJ40" s="37">
        <f t="shared" si="8"/>
        <v>-3.1921240116826297</v>
      </c>
      <c r="AK40" s="37">
        <f t="shared" si="9"/>
        <v>0.65516951679190183</v>
      </c>
      <c r="AL40" s="120">
        <f t="shared" si="4"/>
        <v>-3</v>
      </c>
      <c r="AM40" s="120">
        <f t="shared" si="6"/>
        <v>-0.26636277108474915</v>
      </c>
      <c r="AN40" s="33" t="str">
        <f t="shared" si="5"/>
        <v/>
      </c>
      <c r="AO40" s="33" t="str">
        <f t="shared" si="10"/>
        <v/>
      </c>
    </row>
    <row r="41" spans="2:41">
      <c r="B41" s="40"/>
      <c r="C41" s="40"/>
      <c r="D41" s="40"/>
      <c r="E41" s="40"/>
      <c r="F41" s="40"/>
      <c r="G41" s="106"/>
      <c r="H41" s="106"/>
      <c r="I41" s="40"/>
      <c r="J41" s="40"/>
      <c r="L41" s="88">
        <f t="shared" ref="L41:L69" si="11">IF(N$4&lt;0.5,N$3+M41,N$3+M41+0.5)</f>
        <v>40992</v>
      </c>
      <c r="M41" s="89">
        <v>16</v>
      </c>
      <c r="N41" s="28"/>
      <c r="O41" s="25"/>
      <c r="AE41" s="70">
        <v>18.5</v>
      </c>
      <c r="AF41" s="28"/>
      <c r="AG41" s="25"/>
      <c r="AH41" s="99">
        <v>-1.2707927269671297</v>
      </c>
      <c r="AI41" s="98">
        <v>5.1735328002464644</v>
      </c>
      <c r="AJ41" s="37">
        <f t="shared" si="8"/>
        <v>-3.2504442790419246</v>
      </c>
      <c r="AK41" s="37">
        <f t="shared" si="9"/>
        <v>0.70885882510766485</v>
      </c>
      <c r="AL41" s="120">
        <f t="shared" si="4"/>
        <v>-3</v>
      </c>
      <c r="AM41" s="120">
        <f t="shared" si="6"/>
        <v>-0.26636277108474915</v>
      </c>
      <c r="AN41" s="33" t="str">
        <f t="shared" si="5"/>
        <v/>
      </c>
      <c r="AO41" s="33" t="str">
        <f t="shared" si="10"/>
        <v/>
      </c>
    </row>
    <row r="42" spans="2:41">
      <c r="B42" s="40"/>
      <c r="C42" s="40"/>
      <c r="D42" s="40"/>
      <c r="E42" s="40"/>
      <c r="F42" s="40"/>
      <c r="G42" s="106"/>
      <c r="H42" s="106"/>
      <c r="I42" s="40"/>
      <c r="J42" s="40"/>
      <c r="L42" s="88">
        <f t="shared" si="11"/>
        <v>40992.5</v>
      </c>
      <c r="M42" s="90">
        <v>16.5</v>
      </c>
      <c r="N42" s="28"/>
      <c r="O42" s="25"/>
      <c r="AE42" s="86">
        <v>19</v>
      </c>
      <c r="AF42" s="28"/>
      <c r="AG42" s="25"/>
      <c r="AH42" s="97">
        <v>-1.2729289949426377</v>
      </c>
      <c r="AI42" s="98">
        <v>-1.4798350559576341</v>
      </c>
      <c r="AJ42" s="37">
        <f t="shared" si="8"/>
        <v>-3.3086008722270703</v>
      </c>
      <c r="AK42" s="37">
        <f t="shared" si="9"/>
        <v>0.76274288234179521</v>
      </c>
      <c r="AL42" s="120">
        <f t="shared" si="4"/>
        <v>-3</v>
      </c>
      <c r="AM42" s="120">
        <f t="shared" si="6"/>
        <v>-0.26636277108474915</v>
      </c>
      <c r="AN42" s="33" t="str">
        <f t="shared" si="5"/>
        <v/>
      </c>
      <c r="AO42" s="33" t="str">
        <f t="shared" si="10"/>
        <v/>
      </c>
    </row>
    <row r="43" spans="2:41">
      <c r="B43" s="40"/>
      <c r="C43" s="40"/>
      <c r="D43" s="40"/>
      <c r="E43" s="40"/>
      <c r="F43" s="40"/>
      <c r="G43" s="106"/>
      <c r="H43" s="106"/>
      <c r="I43" s="40"/>
      <c r="J43" s="40"/>
      <c r="L43" s="88">
        <f t="shared" si="11"/>
        <v>40993</v>
      </c>
      <c r="M43" s="89">
        <v>17</v>
      </c>
      <c r="N43" s="28"/>
      <c r="O43" s="25"/>
      <c r="AE43" s="70">
        <v>19.5</v>
      </c>
      <c r="AF43" s="28"/>
      <c r="AG43" s="25"/>
      <c r="AH43" s="99">
        <v>-1.2749050046747898</v>
      </c>
      <c r="AI43" s="98">
        <v>5.1538288115272017</v>
      </c>
      <c r="AJ43" s="37">
        <f t="shared" si="8"/>
        <v>-3.3666114961702527</v>
      </c>
      <c r="AK43" s="37">
        <f t="shared" si="9"/>
        <v>0.816801486820673</v>
      </c>
      <c r="AL43" s="120">
        <f t="shared" si="4"/>
        <v>-3</v>
      </c>
      <c r="AM43" s="120">
        <f t="shared" si="6"/>
        <v>-0.26636277108474915</v>
      </c>
      <c r="AN43" s="33" t="str">
        <f t="shared" si="5"/>
        <v/>
      </c>
      <c r="AO43" s="33" t="str">
        <f t="shared" si="10"/>
        <v/>
      </c>
    </row>
    <row r="44" spans="2:41">
      <c r="B44" s="40"/>
      <c r="C44" s="40"/>
      <c r="D44" s="40"/>
      <c r="E44" s="40"/>
      <c r="F44" s="40"/>
      <c r="G44" s="106"/>
      <c r="H44" s="106"/>
      <c r="I44" s="40"/>
      <c r="J44" s="40"/>
      <c r="L44" s="88">
        <f t="shared" si="11"/>
        <v>40993.5</v>
      </c>
      <c r="M44" s="90">
        <v>17.5</v>
      </c>
      <c r="N44" s="28"/>
      <c r="O44" s="25"/>
      <c r="AE44" s="86">
        <v>20</v>
      </c>
      <c r="AF44" s="28"/>
      <c r="AG44" s="25"/>
      <c r="AH44" s="97">
        <v>-1.2767372047675014</v>
      </c>
      <c r="AI44" s="98">
        <v>-1.4975077338850911</v>
      </c>
      <c r="AJ44" s="37">
        <f t="shared" si="8"/>
        <v>-3.4244914810814229</v>
      </c>
      <c r="AK44" s="37">
        <f t="shared" si="9"/>
        <v>0.87101707154642005</v>
      </c>
      <c r="AL44" s="120">
        <f t="shared" si="4"/>
        <v>-3</v>
      </c>
      <c r="AM44" s="120">
        <f t="shared" si="6"/>
        <v>-0.26636277108474915</v>
      </c>
      <c r="AN44" s="33" t="str">
        <f t="shared" si="5"/>
        <v/>
      </c>
      <c r="AO44" s="33" t="str">
        <f t="shared" si="10"/>
        <v/>
      </c>
    </row>
    <row r="45" spans="2:41">
      <c r="B45" s="40"/>
      <c r="C45" s="40"/>
      <c r="D45" s="40"/>
      <c r="E45" s="40"/>
      <c r="F45" s="40"/>
      <c r="G45" s="106"/>
      <c r="H45" s="106"/>
      <c r="I45" s="40"/>
      <c r="J45" s="40"/>
      <c r="L45" s="88">
        <f t="shared" si="11"/>
        <v>40994</v>
      </c>
      <c r="M45" s="89">
        <v>18</v>
      </c>
      <c r="N45" s="28"/>
      <c r="O45" s="25"/>
      <c r="AE45" s="70">
        <v>20.5</v>
      </c>
      <c r="AF45" s="28"/>
      <c r="AG45" s="25"/>
      <c r="AH45" s="99">
        <v>-1.278439931693073</v>
      </c>
      <c r="AI45" s="98">
        <v>5.1379254665666068</v>
      </c>
      <c r="AJ45" s="37">
        <f t="shared" si="8"/>
        <v>-3.4822541585616085</v>
      </c>
      <c r="AK45" s="37">
        <f t="shared" si="9"/>
        <v>0.92537429517546244</v>
      </c>
      <c r="AL45" s="120">
        <f t="shared" si="4"/>
        <v>-3</v>
      </c>
      <c r="AM45" s="120">
        <f t="shared" si="6"/>
        <v>-0.26636277108474915</v>
      </c>
      <c r="AN45" s="33" t="str">
        <f t="shared" si="5"/>
        <v/>
      </c>
      <c r="AO45" s="33" t="str">
        <f t="shared" si="10"/>
        <v/>
      </c>
    </row>
    <row r="46" spans="2:41">
      <c r="B46" s="40"/>
      <c r="C46" s="40"/>
      <c r="D46" s="40"/>
      <c r="E46" s="40"/>
      <c r="F46" s="40"/>
      <c r="G46" s="106"/>
      <c r="H46" s="106"/>
      <c r="I46" s="40"/>
      <c r="J46" s="40"/>
      <c r="L46" s="88">
        <f t="shared" si="11"/>
        <v>40994.5</v>
      </c>
      <c r="M46" s="90">
        <v>18.5</v>
      </c>
      <c r="N46" s="28"/>
      <c r="O46" s="25"/>
      <c r="AE46" s="86">
        <v>21</v>
      </c>
      <c r="AF46" s="28"/>
      <c r="AG46" s="25"/>
      <c r="AH46" s="97">
        <v>-1.2800257317984849</v>
      </c>
      <c r="AI46" s="98">
        <v>-1.511863610264444</v>
      </c>
      <c r="AJ46" s="37">
        <f t="shared" si="8"/>
        <v>-3.5399111695883141</v>
      </c>
      <c r="AK46" s="37">
        <f t="shared" si="9"/>
        <v>0.97985970599134453</v>
      </c>
      <c r="AL46" s="120">
        <f t="shared" si="4"/>
        <v>-3</v>
      </c>
      <c r="AM46" s="120">
        <f t="shared" si="6"/>
        <v>-0.26636277108474915</v>
      </c>
      <c r="AN46" s="33" t="str">
        <f t="shared" si="5"/>
        <v/>
      </c>
      <c r="AO46" s="33" t="str">
        <f t="shared" si="10"/>
        <v/>
      </c>
    </row>
    <row r="47" spans="2:41">
      <c r="B47" s="40"/>
      <c r="C47" s="40"/>
      <c r="D47" s="40"/>
      <c r="E47" s="40"/>
      <c r="F47" s="40"/>
      <c r="G47" s="106"/>
      <c r="H47" s="106"/>
      <c r="I47" s="40"/>
      <c r="J47" s="40"/>
      <c r="L47" s="88">
        <f t="shared" si="11"/>
        <v>40995</v>
      </c>
      <c r="M47" s="89">
        <v>19</v>
      </c>
      <c r="N47" s="28"/>
      <c r="O47" s="25"/>
      <c r="AE47" s="70">
        <v>21.5</v>
      </c>
      <c r="AF47" s="28"/>
      <c r="AG47" s="25"/>
      <c r="AH47" s="99">
        <v>-1.2815056269584688</v>
      </c>
      <c r="AI47" s="98">
        <v>5.1249282574370643</v>
      </c>
      <c r="AJ47" s="37">
        <f t="shared" si="8"/>
        <v>-3.5974727181719528</v>
      </c>
      <c r="AK47" s="37">
        <f t="shared" si="9"/>
        <v>1.0344614642550152</v>
      </c>
      <c r="AL47" s="120">
        <f t="shared" si="4"/>
        <v>-3</v>
      </c>
      <c r="AM47" s="120">
        <f t="shared" si="6"/>
        <v>-0.26636277108474915</v>
      </c>
      <c r="AN47" s="33" t="str">
        <f t="shared" si="5"/>
        <v/>
      </c>
      <c r="AO47" s="33" t="str">
        <f t="shared" si="10"/>
        <v/>
      </c>
    </row>
    <row r="48" spans="2:41">
      <c r="B48" s="40"/>
      <c r="C48" s="40"/>
      <c r="D48" s="40"/>
      <c r="E48" s="40"/>
      <c r="F48" s="40"/>
      <c r="G48" s="106"/>
      <c r="H48" s="106"/>
      <c r="I48" s="40"/>
      <c r="J48" s="40"/>
      <c r="L48" s="88">
        <f t="shared" si="11"/>
        <v>40995.5</v>
      </c>
      <c r="M48" s="90">
        <v>19.5</v>
      </c>
      <c r="N48" s="28"/>
      <c r="O48" s="25"/>
      <c r="AE48" s="86">
        <v>22</v>
      </c>
      <c r="AF48" s="28"/>
      <c r="AG48" s="25"/>
      <c r="AH48" s="97">
        <v>-1.2828893349332164</v>
      </c>
      <c r="AI48" s="98">
        <v>-1.5236635514296657</v>
      </c>
      <c r="AJ48" s="37">
        <f t="shared" si="8"/>
        <v>-3.6549477814087892</v>
      </c>
      <c r="AK48" s="37">
        <f t="shared" si="9"/>
        <v>1.0891691115423561</v>
      </c>
      <c r="AL48" s="120">
        <f t="shared" si="4"/>
        <v>-3</v>
      </c>
      <c r="AM48" s="120">
        <f t="shared" si="6"/>
        <v>-0.26636277108474915</v>
      </c>
      <c r="AN48" s="33" t="str">
        <f t="shared" si="5"/>
        <v/>
      </c>
      <c r="AO48" s="33" t="str">
        <f t="shared" si="10"/>
        <v/>
      </c>
    </row>
    <row r="49" spans="2:41">
      <c r="B49" s="40"/>
      <c r="C49" s="40"/>
      <c r="D49" s="40"/>
      <c r="E49" s="40"/>
      <c r="F49" s="40"/>
      <c r="G49" s="106"/>
      <c r="H49" s="106"/>
      <c r="I49" s="40"/>
      <c r="J49" s="40"/>
      <c r="L49" s="88">
        <f t="shared" si="11"/>
        <v>40996</v>
      </c>
      <c r="M49" s="89">
        <v>20</v>
      </c>
      <c r="N49" s="28"/>
      <c r="O49" s="25"/>
      <c r="AE49" s="70">
        <v>22.5</v>
      </c>
      <c r="AF49" s="28"/>
      <c r="AG49" s="25"/>
      <c r="AH49" s="99">
        <v>-1.2841854530974655</v>
      </c>
      <c r="AI49" s="98">
        <v>5.1141870136546208</v>
      </c>
      <c r="AJ49" s="37">
        <f t="shared" si="8"/>
        <v>-3.7123442843256278</v>
      </c>
      <c r="AK49" s="37">
        <f t="shared" si="9"/>
        <v>1.1439733781306967</v>
      </c>
      <c r="AL49" s="120">
        <f t="shared" si="4"/>
        <v>-3</v>
      </c>
      <c r="AM49" s="120">
        <f t="shared" si="6"/>
        <v>-0.26636277108474915</v>
      </c>
      <c r="AN49" s="33" t="str">
        <f t="shared" si="5"/>
        <v/>
      </c>
      <c r="AO49" s="33" t="str">
        <f t="shared" si="10"/>
        <v/>
      </c>
    </row>
    <row r="50" spans="2:41">
      <c r="B50" s="40"/>
      <c r="C50" s="40"/>
      <c r="D50" s="40"/>
      <c r="E50" s="40"/>
      <c r="F50" s="40"/>
      <c r="G50" s="106"/>
      <c r="H50" s="106"/>
      <c r="I50" s="40"/>
      <c r="J50" s="40"/>
      <c r="L50" s="88">
        <f t="shared" si="11"/>
        <v>40996.5</v>
      </c>
      <c r="M50" s="90">
        <v>20.5</v>
      </c>
      <c r="N50" s="28"/>
      <c r="O50" s="25"/>
      <c r="AE50" s="86">
        <v>23</v>
      </c>
      <c r="AF50" s="28"/>
      <c r="AG50" s="25"/>
      <c r="AH50" s="97">
        <v>-1.2854016123788639</v>
      </c>
      <c r="AI50" s="98">
        <v>-1.5334655558463481</v>
      </c>
      <c r="AJ50" s="37">
        <f t="shared" si="8"/>
        <v>-3.7696692461312078</v>
      </c>
      <c r="AK50" s="37">
        <f t="shared" si="9"/>
        <v>1.1988660213734801</v>
      </c>
      <c r="AL50" s="120">
        <f t="shared" si="4"/>
        <v>-3</v>
      </c>
      <c r="AM50" s="120">
        <f t="shared" si="6"/>
        <v>-0.26636277108474915</v>
      </c>
      <c r="AN50" s="33" t="str">
        <f t="shared" si="5"/>
        <v/>
      </c>
      <c r="AO50" s="33" t="str">
        <f t="shared" si="10"/>
        <v/>
      </c>
    </row>
    <row r="51" spans="2:41">
      <c r="B51" s="40"/>
      <c r="C51" s="40"/>
      <c r="D51" s="40"/>
      <c r="E51" s="40"/>
      <c r="F51" s="40"/>
      <c r="G51" s="106"/>
      <c r="H51" s="106"/>
      <c r="I51" s="40"/>
      <c r="J51" s="40"/>
      <c r="L51" s="88">
        <f t="shared" si="11"/>
        <v>40997</v>
      </c>
      <c r="M51" s="89">
        <v>21</v>
      </c>
      <c r="N51" s="28"/>
      <c r="O51" s="25"/>
      <c r="AE51" s="70">
        <v>23.5</v>
      </c>
      <c r="AF51" s="28"/>
      <c r="AG51" s="25"/>
      <c r="AH51" s="99">
        <v>-1.2865446068346662</v>
      </c>
      <c r="AI51" s="98">
        <v>5.1052208668923189</v>
      </c>
      <c r="AJ51" s="37">
        <f t="shared" si="8"/>
        <v>-3.8269289031194962</v>
      </c>
      <c r="AK51" s="37">
        <f t="shared" si="9"/>
        <v>1.2538396894501638</v>
      </c>
      <c r="AL51" s="120">
        <f t="shared" si="4"/>
        <v>-3</v>
      </c>
      <c r="AM51" s="120">
        <f t="shared" si="6"/>
        <v>-0.26636277108474915</v>
      </c>
      <c r="AN51" s="33" t="str">
        <f t="shared" si="5"/>
        <v/>
      </c>
      <c r="AO51" s="33" t="str">
        <f t="shared" si="10"/>
        <v/>
      </c>
    </row>
    <row r="52" spans="2:41">
      <c r="B52" s="40"/>
      <c r="C52" s="40"/>
      <c r="D52" s="40"/>
      <c r="E52" s="40"/>
      <c r="F52" s="40"/>
      <c r="G52" s="40"/>
      <c r="H52" s="40"/>
      <c r="I52" s="40"/>
      <c r="J52" s="40"/>
      <c r="L52" s="88">
        <f t="shared" si="11"/>
        <v>40997.5</v>
      </c>
      <c r="M52" s="90">
        <v>21.5</v>
      </c>
      <c r="N52" s="28"/>
      <c r="O52" s="25"/>
      <c r="AE52" s="86">
        <v>24</v>
      </c>
      <c r="AF52" s="28"/>
      <c r="AG52" s="25"/>
      <c r="AH52" s="97">
        <v>-1.2876205032030696</v>
      </c>
      <c r="AI52" s="98">
        <v>-1.5416856441145053</v>
      </c>
      <c r="AJ52" s="37">
        <f t="shared" si="8"/>
        <v>-3.8841288124088411</v>
      </c>
      <c r="AK52" s="37">
        <f t="shared" si="9"/>
        <v>1.308887806002702</v>
      </c>
      <c r="AL52" s="120">
        <f t="shared" si="4"/>
        <v>-3</v>
      </c>
      <c r="AM52" s="120">
        <f t="shared" si="6"/>
        <v>-0.26636277108474915</v>
      </c>
      <c r="AN52" s="33" t="str">
        <f t="shared" si="5"/>
        <v/>
      </c>
      <c r="AO52" s="33" t="str">
        <f t="shared" si="10"/>
        <v/>
      </c>
    </row>
    <row r="53" spans="2:41">
      <c r="B53" s="40"/>
      <c r="C53" s="40"/>
      <c r="D53" s="40"/>
      <c r="E53" s="40"/>
      <c r="F53" s="40"/>
      <c r="G53" s="40"/>
      <c r="H53" s="40"/>
      <c r="I53" s="40"/>
      <c r="J53" s="40"/>
      <c r="L53" s="88">
        <f t="shared" si="11"/>
        <v>40998</v>
      </c>
      <c r="M53" s="89">
        <v>22</v>
      </c>
      <c r="N53" s="28"/>
      <c r="O53" s="25"/>
      <c r="AE53" s="70">
        <v>24.5</v>
      </c>
      <c r="AF53" s="28"/>
      <c r="AG53" s="25"/>
      <c r="AH53" s="99">
        <v>-1.2886347339124578</v>
      </c>
      <c r="AI53" s="98">
        <v>5.0976685621319104</v>
      </c>
      <c r="AJ53" s="37">
        <f t="shared" si="8"/>
        <v>-3.9412739398734962</v>
      </c>
      <c r="AK53" s="37">
        <f t="shared" si="9"/>
        <v>1.3640044720485804</v>
      </c>
      <c r="AL53" s="120">
        <f t="shared" si="4"/>
        <v>-3</v>
      </c>
      <c r="AM53" s="120">
        <f t="shared" si="6"/>
        <v>-0.26636277108474915</v>
      </c>
      <c r="AN53" s="33" t="str">
        <f t="shared" si="5"/>
        <v/>
      </c>
      <c r="AO53" s="33" t="str">
        <f t="shared" si="10"/>
        <v/>
      </c>
    </row>
    <row r="54" spans="2:41">
      <c r="B54" s="40"/>
      <c r="C54" s="40"/>
      <c r="D54" s="40"/>
      <c r="E54" s="40"/>
      <c r="F54" s="40"/>
      <c r="G54" s="40"/>
      <c r="H54" s="40"/>
      <c r="I54" s="40"/>
      <c r="J54" s="40"/>
      <c r="L54" s="88">
        <f t="shared" si="11"/>
        <v>40998.5</v>
      </c>
      <c r="M54" s="90">
        <v>22.5</v>
      </c>
      <c r="N54" s="28"/>
      <c r="O54" s="25"/>
      <c r="AE54" s="86">
        <v>25</v>
      </c>
      <c r="AF54" s="28"/>
      <c r="AG54" s="25"/>
      <c r="AH54" s="97">
        <v>-1.2895921763617519</v>
      </c>
      <c r="AI54" s="98">
        <v>-1.5486386232399658</v>
      </c>
      <c r="AJ54" s="37">
        <f t="shared" si="8"/>
        <v>-3.9983687349747994</v>
      </c>
      <c r="AK54" s="37">
        <f t="shared" si="9"/>
        <v>1.4191843822512957</v>
      </c>
      <c r="AL54" s="120">
        <f t="shared" si="4"/>
        <v>-3</v>
      </c>
      <c r="AM54" s="120">
        <f t="shared" si="6"/>
        <v>-0.26636277108474915</v>
      </c>
      <c r="AN54" s="33" t="str">
        <f t="shared" si="5"/>
        <v/>
      </c>
      <c r="AO54" s="33" t="str">
        <f t="shared" si="10"/>
        <v/>
      </c>
    </row>
    <row r="55" spans="2:41">
      <c r="B55" s="40"/>
      <c r="C55" s="40"/>
      <c r="D55" s="40"/>
      <c r="E55" s="40"/>
      <c r="F55" s="40"/>
      <c r="G55" s="40"/>
      <c r="H55" s="40"/>
      <c r="I55" s="40"/>
      <c r="J55" s="40"/>
      <c r="L55" s="88">
        <f t="shared" si="11"/>
        <v>40999</v>
      </c>
      <c r="M55" s="89">
        <v>23</v>
      </c>
      <c r="N55" s="28"/>
      <c r="O55" s="25"/>
      <c r="AE55" s="70">
        <v>25.5</v>
      </c>
      <c r="AF55" s="28"/>
      <c r="AG55" s="25"/>
      <c r="AH55" s="99">
        <v>-1.2904972207556558</v>
      </c>
      <c r="AI55" s="98">
        <v>5.0912548457871365</v>
      </c>
      <c r="AJ55" s="37">
        <f t="shared" si="8"/>
        <v>-4.0554171946869868</v>
      </c>
      <c r="AK55" s="37">
        <f t="shared" si="9"/>
        <v>1.4744227531756748</v>
      </c>
      <c r="AL55" s="120">
        <f t="shared" si="4"/>
        <v>-3</v>
      </c>
      <c r="AM55" s="120">
        <f t="shared" si="6"/>
        <v>-0.26636277108474915</v>
      </c>
      <c r="AN55" s="33" t="str">
        <f t="shared" si="5"/>
        <v/>
      </c>
      <c r="AO55" s="33" t="str">
        <f t="shared" si="10"/>
        <v/>
      </c>
    </row>
    <row r="56" spans="2:41">
      <c r="B56" s="40"/>
      <c r="C56" s="40"/>
      <c r="D56" s="40"/>
      <c r="E56" s="40"/>
      <c r="F56" s="40"/>
      <c r="G56" s="40"/>
      <c r="H56" s="40"/>
      <c r="I56" s="40"/>
      <c r="J56" s="40"/>
      <c r="L56" s="88">
        <f t="shared" si="11"/>
        <v>40999.5</v>
      </c>
      <c r="M56" s="90">
        <v>23.5</v>
      </c>
      <c r="N56" s="28"/>
      <c r="O56" s="25"/>
      <c r="AE56" s="86">
        <v>26</v>
      </c>
      <c r="AF56" s="28"/>
      <c r="AG56" s="25"/>
      <c r="AH56" s="97">
        <v>-1.2913538283579344</v>
      </c>
      <c r="AI56" s="98">
        <v>-1.554565934440499</v>
      </c>
      <c r="AJ56" s="37">
        <f t="shared" si="8"/>
        <v>-4.112422918305974</v>
      </c>
      <c r="AK56" s="37">
        <f t="shared" si="9"/>
        <v>1.5297152615901053</v>
      </c>
      <c r="AL56" s="120">
        <f t="shared" si="4"/>
        <v>-3</v>
      </c>
      <c r="AM56" s="120">
        <f t="shared" si="6"/>
        <v>-0.26636277108474915</v>
      </c>
      <c r="AN56" s="33" t="str">
        <f t="shared" si="5"/>
        <v/>
      </c>
      <c r="AO56" s="33" t="str">
        <f t="shared" si="10"/>
        <v/>
      </c>
    </row>
    <row r="57" spans="2:41">
      <c r="B57" s="40"/>
      <c r="C57" s="40"/>
      <c r="D57" s="40"/>
      <c r="E57" s="40"/>
      <c r="F57" s="40"/>
      <c r="G57" s="40"/>
      <c r="H57" s="40"/>
      <c r="I57" s="40"/>
      <c r="J57" s="40"/>
      <c r="L57" s="88">
        <f t="shared" si="11"/>
        <v>41000</v>
      </c>
      <c r="M57" s="89">
        <v>24</v>
      </c>
      <c r="N57" s="28"/>
      <c r="O57" s="25"/>
      <c r="AE57" s="70">
        <v>26.5</v>
      </c>
      <c r="AF57" s="28"/>
      <c r="AG57" s="25"/>
      <c r="AH57" s="99">
        <v>-1.2921655816898494</v>
      </c>
      <c r="AI57" s="98">
        <v>5.0857672877690954</v>
      </c>
      <c r="AJ57" s="37">
        <f t="shared" si="8"/>
        <v>-4.1693891546050716</v>
      </c>
      <c r="AK57" s="37">
        <f t="shared" si="9"/>
        <v>1.5850579912253728</v>
      </c>
      <c r="AL57" s="120">
        <f t="shared" si="4"/>
        <v>-3</v>
      </c>
      <c r="AM57" s="120">
        <f t="shared" si="6"/>
        <v>-0.26636277108474915</v>
      </c>
      <c r="AN57" s="33" t="str">
        <f t="shared" si="5"/>
        <v/>
      </c>
      <c r="AO57" s="33" t="str">
        <f t="shared" si="10"/>
        <v/>
      </c>
    </row>
    <row r="58" spans="2:41">
      <c r="B58" s="40"/>
      <c r="C58" s="40"/>
      <c r="D58" s="40"/>
      <c r="E58" s="40"/>
      <c r="F58" s="40"/>
      <c r="G58" s="40"/>
      <c r="H58" s="40"/>
      <c r="I58" s="40"/>
      <c r="J58" s="40"/>
      <c r="L58" s="88">
        <f t="shared" si="11"/>
        <v>41000.5</v>
      </c>
      <c r="M58" s="90">
        <v>24.5</v>
      </c>
      <c r="N58" s="28"/>
      <c r="O58" s="25"/>
      <c r="AE58" s="86">
        <v>27</v>
      </c>
      <c r="AF58" s="28"/>
      <c r="AG58" s="25"/>
      <c r="AH58" s="97">
        <v>-1.2929357279310947</v>
      </c>
      <c r="AI58" s="98">
        <v>-1.5596550285714466</v>
      </c>
      <c r="AJ58" s="37">
        <f t="shared" si="8"/>
        <v>-4.2263188425413833</v>
      </c>
      <c r="AK58" s="37">
        <f t="shared" si="9"/>
        <v>1.6404473866791938</v>
      </c>
      <c r="AL58" s="120">
        <f t="shared" si="4"/>
        <v>-3</v>
      </c>
      <c r="AM58" s="120">
        <f t="shared" si="6"/>
        <v>-0.26636277108474915</v>
      </c>
      <c r="AN58" s="33" t="str">
        <f t="shared" si="5"/>
        <v/>
      </c>
      <c r="AO58" s="33" t="str">
        <f t="shared" si="10"/>
        <v/>
      </c>
    </row>
    <row r="59" spans="2:41">
      <c r="B59" s="40"/>
      <c r="C59" s="40"/>
      <c r="D59" s="40"/>
      <c r="E59" s="40"/>
      <c r="F59" s="40"/>
      <c r="G59" s="40"/>
      <c r="H59" s="40"/>
      <c r="I59" s="40"/>
      <c r="J59" s="40"/>
      <c r="L59" s="88">
        <f t="shared" si="11"/>
        <v>41001</v>
      </c>
      <c r="M59" s="89">
        <v>25</v>
      </c>
      <c r="N59" s="28"/>
      <c r="O59" s="25"/>
      <c r="AE59" s="70">
        <v>27.5</v>
      </c>
      <c r="AF59" s="28"/>
      <c r="AG59" s="25"/>
      <c r="AH59" s="99">
        <v>-1.2936672165629068</v>
      </c>
      <c r="AI59" s="98">
        <v>5.081040017235761</v>
      </c>
      <c r="AJ59" s="37">
        <f t="shared" si="8"/>
        <v>-4.283214646507016</v>
      </c>
      <c r="AK59" s="37">
        <f t="shared" si="9"/>
        <v>1.6958802133812019</v>
      </c>
      <c r="AL59" s="120">
        <f t="shared" si="4"/>
        <v>-3</v>
      </c>
      <c r="AM59" s="120">
        <f t="shared" si="6"/>
        <v>-0.26636277108474915</v>
      </c>
      <c r="AN59" s="33" t="str">
        <f t="shared" si="5"/>
        <v/>
      </c>
      <c r="AO59" s="33" t="str">
        <f t="shared" si="10"/>
        <v/>
      </c>
    </row>
    <row r="60" spans="2:41">
      <c r="B60" s="16"/>
      <c r="L60" s="88">
        <f t="shared" si="11"/>
        <v>41001.5</v>
      </c>
      <c r="M60" s="90">
        <v>25.5</v>
      </c>
      <c r="N60" s="28"/>
      <c r="O60" s="25"/>
      <c r="AE60" s="86">
        <v>28</v>
      </c>
      <c r="AF60" s="28"/>
      <c r="AG60" s="25"/>
      <c r="AH60" s="97">
        <v>-1.2943627321165809</v>
      </c>
      <c r="AI60" s="98">
        <v>-1.5640530731244797</v>
      </c>
      <c r="AJ60" s="37">
        <f t="shared" si="8"/>
        <v>-4.3400789869494316</v>
      </c>
      <c r="AK60" s="37">
        <f t="shared" si="9"/>
        <v>1.7513535227162695</v>
      </c>
      <c r="AL60" s="120">
        <f t="shared" si="4"/>
        <v>-3</v>
      </c>
      <c r="AM60" s="120">
        <f t="shared" si="6"/>
        <v>-0.26636277108474915</v>
      </c>
      <c r="AN60" s="33" t="str">
        <f t="shared" si="5"/>
        <v/>
      </c>
      <c r="AO60" s="33" t="str">
        <f t="shared" si="10"/>
        <v/>
      </c>
    </row>
    <row r="61" spans="2:41">
      <c r="B61" s="16"/>
      <c r="L61" s="88">
        <f t="shared" si="11"/>
        <v>41002</v>
      </c>
      <c r="M61" s="89">
        <v>26</v>
      </c>
      <c r="N61" s="28"/>
      <c r="O61" s="25"/>
      <c r="AE61" s="70">
        <v>28.5</v>
      </c>
      <c r="AF61" s="28"/>
      <c r="AG61" s="25"/>
      <c r="AH61" s="99">
        <v>-1.2950247227469562</v>
      </c>
      <c r="AI61" s="98">
        <v>5.0769421267930044</v>
      </c>
      <c r="AJ61" s="37">
        <f t="shared" si="8"/>
        <v>-4.3969140670472333</v>
      </c>
      <c r="AK61" s="37">
        <f t="shared" si="9"/>
        <v>1.8068646215533208</v>
      </c>
      <c r="AL61" s="120">
        <f t="shared" si="4"/>
        <v>-3</v>
      </c>
      <c r="AM61" s="120">
        <f t="shared" si="6"/>
        <v>-0.26636277108474915</v>
      </c>
      <c r="AN61" s="33" t="str">
        <f t="shared" si="5"/>
        <v/>
      </c>
      <c r="AO61" s="33" t="str">
        <f t="shared" si="10"/>
        <v/>
      </c>
    </row>
    <row r="62" spans="2:41">
      <c r="B62" s="16"/>
      <c r="L62" s="88">
        <f t="shared" si="11"/>
        <v>41002.5</v>
      </c>
      <c r="M62" s="90">
        <v>26.5</v>
      </c>
      <c r="N62" s="28"/>
      <c r="O62" s="25"/>
      <c r="AE62" s="86">
        <v>29</v>
      </c>
      <c r="AF62" s="28"/>
      <c r="AG62" s="25"/>
      <c r="AH62" s="97">
        <v>-1.2956554252329466</v>
      </c>
      <c r="AI62" s="98">
        <v>-1.567876797738001</v>
      </c>
      <c r="AJ62" s="37">
        <f t="shared" si="8"/>
        <v>-4.4537218960148888</v>
      </c>
      <c r="AK62" s="37">
        <f t="shared" si="9"/>
        <v>1.8624110455489955</v>
      </c>
      <c r="AL62" s="120">
        <f t="shared" si="4"/>
        <v>-3</v>
      </c>
      <c r="AM62" s="120">
        <f t="shared" si="6"/>
        <v>-0.26636277108474915</v>
      </c>
      <c r="AN62" s="33" t="str">
        <f t="shared" si="5"/>
        <v/>
      </c>
      <c r="AO62" s="33" t="str">
        <f t="shared" si="10"/>
        <v/>
      </c>
    </row>
    <row r="63" spans="2:41">
      <c r="B63" s="16"/>
      <c r="L63" s="88">
        <f t="shared" si="11"/>
        <v>41003</v>
      </c>
      <c r="M63" s="89">
        <v>27</v>
      </c>
      <c r="N63" s="28"/>
      <c r="O63" s="25"/>
      <c r="AE63" s="70">
        <v>29.5</v>
      </c>
      <c r="AF63" s="28"/>
      <c r="AG63" s="25"/>
      <c r="AH63" s="99">
        <v>-1.2962568869107243</v>
      </c>
      <c r="AI63" s="98">
        <v>5.0733692839094777</v>
      </c>
      <c r="AJ63" s="37">
        <f t="shared" si="8"/>
        <v>-4.5105043095173851</v>
      </c>
      <c r="AK63" s="37">
        <f t="shared" si="9"/>
        <v>1.9179905356959368</v>
      </c>
      <c r="AL63" s="120">
        <f t="shared" si="4"/>
        <v>-3</v>
      </c>
      <c r="AM63" s="120">
        <f t="shared" si="6"/>
        <v>-0.26636277108474915</v>
      </c>
      <c r="AN63" s="33" t="str">
        <f t="shared" si="5"/>
        <v/>
      </c>
      <c r="AO63" s="33" t="str">
        <f t="shared" si="10"/>
        <v/>
      </c>
    </row>
    <row r="64" spans="2:41">
      <c r="B64" s="16"/>
      <c r="L64" s="88">
        <f t="shared" si="11"/>
        <v>41003.5</v>
      </c>
      <c r="M64" s="90">
        <v>27.5</v>
      </c>
      <c r="N64" s="28"/>
      <c r="O64" s="25"/>
      <c r="AE64" s="86">
        <v>30</v>
      </c>
      <c r="AF64" s="29"/>
      <c r="AG64" s="26"/>
      <c r="AH64" s="97">
        <v>-1.2968309849656301</v>
      </c>
      <c r="AI64" s="98">
        <v>-1.5712196653642252</v>
      </c>
      <c r="AJ64" s="37">
        <f t="shared" si="8"/>
        <v>-4.5672629875996797</v>
      </c>
      <c r="AK64" s="37">
        <f t="shared" si="9"/>
        <v>1.9736010176684198</v>
      </c>
      <c r="AL64" s="120">
        <f t="shared" si="4"/>
        <v>-3</v>
      </c>
      <c r="AM64" s="120">
        <f t="shared" si="6"/>
        <v>-0.26636277108474915</v>
      </c>
      <c r="AN64" s="33" t="str">
        <f t="shared" si="5"/>
        <v/>
      </c>
      <c r="AO64" s="33" t="str">
        <f t="shared" si="10"/>
        <v/>
      </c>
    </row>
    <row r="65" spans="2:41">
      <c r="B65" s="16"/>
      <c r="L65" s="88">
        <f t="shared" si="11"/>
        <v>41004</v>
      </c>
      <c r="M65" s="89">
        <v>28</v>
      </c>
      <c r="N65" s="28"/>
      <c r="O65" s="25"/>
      <c r="AE65" s="55"/>
    </row>
    <row r="66" spans="2:41">
      <c r="B66" s="16"/>
      <c r="L66" s="88">
        <f t="shared" si="11"/>
        <v>41004.5</v>
      </c>
      <c r="M66" s="90">
        <v>28.5</v>
      </c>
      <c r="N66" s="28"/>
      <c r="O66" s="25"/>
      <c r="AE66" s="55"/>
      <c r="AM66" s="33" t="s">
        <v>52</v>
      </c>
      <c r="AN66" s="33">
        <f>AVERAGE(AN4:AN64)</f>
        <v>1</v>
      </c>
      <c r="AO66" s="33">
        <f>SUM(AO4:AO64)</f>
        <v>2.5</v>
      </c>
    </row>
    <row r="67" spans="2:41">
      <c r="B67" s="16"/>
      <c r="L67" s="88">
        <f t="shared" si="11"/>
        <v>41005</v>
      </c>
      <c r="M67" s="89">
        <v>29</v>
      </c>
      <c r="N67" s="28"/>
      <c r="O67" s="25"/>
      <c r="AE67" s="55"/>
      <c r="AM67" s="33"/>
      <c r="AN67" s="33">
        <f>COUNT(AN4:AN64)</f>
        <v>5</v>
      </c>
      <c r="AO67" s="33"/>
    </row>
    <row r="68" spans="2:41">
      <c r="B68" s="16"/>
      <c r="L68" s="88">
        <f t="shared" si="11"/>
        <v>41005.5</v>
      </c>
      <c r="M68" s="90">
        <v>29.5</v>
      </c>
      <c r="N68" s="28"/>
      <c r="O68" s="25"/>
      <c r="AE68" s="55"/>
      <c r="AM68" t="s">
        <v>73</v>
      </c>
      <c r="AN68">
        <v>0.75</v>
      </c>
    </row>
    <row r="69" spans="2:41">
      <c r="B69" s="16"/>
      <c r="L69" s="88">
        <f t="shared" si="11"/>
        <v>41006</v>
      </c>
      <c r="M69" s="89">
        <v>30</v>
      </c>
      <c r="N69" s="29"/>
      <c r="O69" s="26"/>
    </row>
    <row r="70" spans="2:41">
      <c r="B70" s="16"/>
    </row>
    <row r="71" spans="2:41">
      <c r="B71" s="16"/>
    </row>
    <row r="72" spans="2:41">
      <c r="B72" s="16"/>
    </row>
    <row r="73" spans="2:41">
      <c r="B73" s="16"/>
    </row>
    <row r="74" spans="2:41">
      <c r="B74" s="16"/>
    </row>
    <row r="75" spans="2:41">
      <c r="B75" s="16"/>
    </row>
    <row r="76" spans="2:41">
      <c r="B76" s="16"/>
    </row>
    <row r="77" spans="2:41">
      <c r="B77" s="16"/>
    </row>
    <row r="78" spans="2:41">
      <c r="B78" s="16"/>
    </row>
    <row r="79" spans="2:41">
      <c r="B79" s="16"/>
    </row>
    <row r="80" spans="2:41">
      <c r="B80" s="16"/>
    </row>
    <row r="81" spans="2:2">
      <c r="B81" s="16"/>
    </row>
    <row r="82" spans="2:2">
      <c r="B82" s="16"/>
    </row>
    <row r="83" spans="2:2">
      <c r="B83" s="16"/>
    </row>
    <row r="84" spans="2:2">
      <c r="B84" s="16"/>
    </row>
    <row r="85" spans="2:2">
      <c r="B85" s="16"/>
    </row>
    <row r="86" spans="2:2">
      <c r="B86" s="16"/>
    </row>
    <row r="87" spans="2:2">
      <c r="B87" s="16"/>
    </row>
    <row r="88" spans="2:2">
      <c r="B88" s="16"/>
    </row>
    <row r="89" spans="2:2">
      <c r="B89" s="16"/>
    </row>
    <row r="90" spans="2:2">
      <c r="B90" s="16"/>
    </row>
    <row r="91" spans="2:2">
      <c r="B91" s="16"/>
    </row>
    <row r="92" spans="2:2">
      <c r="B92" s="16"/>
    </row>
    <row r="93" spans="2:2">
      <c r="B93" s="16"/>
    </row>
    <row r="94" spans="2:2">
      <c r="B94" s="16"/>
    </row>
    <row r="95" spans="2:2">
      <c r="B95" s="16"/>
    </row>
    <row r="96" spans="2:2">
      <c r="B96" s="16"/>
    </row>
    <row r="97" spans="2:2">
      <c r="B97" s="16"/>
    </row>
    <row r="98" spans="2:2">
      <c r="B98" s="16"/>
    </row>
    <row r="99" spans="2:2">
      <c r="B99" s="16"/>
    </row>
    <row r="100" spans="2:2">
      <c r="B100" s="16"/>
    </row>
    <row r="101" spans="2:2">
      <c r="B101" s="16"/>
    </row>
    <row r="102" spans="2:2">
      <c r="B102" s="16"/>
    </row>
    <row r="103" spans="2:2">
      <c r="B103" s="16"/>
    </row>
    <row r="104" spans="2:2">
      <c r="B104" s="16"/>
    </row>
    <row r="105" spans="2:2">
      <c r="B105" s="16"/>
    </row>
    <row r="106" spans="2:2">
      <c r="B106" s="16"/>
    </row>
    <row r="107" spans="2:2">
      <c r="B107" s="16"/>
    </row>
    <row r="108" spans="2:2">
      <c r="B108" s="16"/>
    </row>
    <row r="109" spans="2:2">
      <c r="B109" s="16"/>
    </row>
    <row r="110" spans="2:2">
      <c r="B110" s="16"/>
    </row>
    <row r="111" spans="2:2">
      <c r="B111" s="16"/>
    </row>
    <row r="112" spans="2:2">
      <c r="B112" s="16"/>
    </row>
    <row r="113" spans="2:2">
      <c r="B113" s="16"/>
    </row>
    <row r="114" spans="2:2">
      <c r="B114" s="16"/>
    </row>
    <row r="115" spans="2:2">
      <c r="B115" s="16"/>
    </row>
    <row r="116" spans="2:2">
      <c r="B116" s="16"/>
    </row>
    <row r="117" spans="2:2">
      <c r="B117" s="16"/>
    </row>
    <row r="118" spans="2:2">
      <c r="B118" s="16"/>
    </row>
    <row r="119" spans="2:2">
      <c r="B119" s="16"/>
    </row>
    <row r="120" spans="2:2">
      <c r="B120" s="16"/>
    </row>
    <row r="121" spans="2:2">
      <c r="B121" s="16"/>
    </row>
    <row r="122" spans="2:2">
      <c r="B122" s="16"/>
    </row>
    <row r="123" spans="2:2">
      <c r="B123" s="16"/>
    </row>
    <row r="124" spans="2:2">
      <c r="B124" s="16"/>
    </row>
    <row r="125" spans="2:2">
      <c r="B125" s="16"/>
    </row>
    <row r="126" spans="2:2">
      <c r="B126" s="16"/>
    </row>
    <row r="127" spans="2:2">
      <c r="B127" s="16"/>
    </row>
    <row r="128" spans="2:2">
      <c r="B128" s="16"/>
    </row>
    <row r="129" spans="2:2">
      <c r="B129" s="16"/>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11">
      <c r="B145" s="16"/>
    </row>
    <row r="146" spans="2:11">
      <c r="B146" s="16"/>
    </row>
    <row r="147" spans="2:11">
      <c r="B147" s="16"/>
    </row>
    <row r="148" spans="2:11">
      <c r="B148" s="16"/>
    </row>
    <row r="149" spans="2:11">
      <c r="B149" s="16"/>
    </row>
    <row r="150" spans="2:11">
      <c r="B150" s="16"/>
    </row>
    <row r="151" spans="2:11">
      <c r="B151" s="16"/>
    </row>
    <row r="152" spans="2:11">
      <c r="B152" s="16"/>
    </row>
    <row r="153" spans="2:11">
      <c r="B153" s="16"/>
    </row>
    <row r="154" spans="2:11">
      <c r="B154" s="16"/>
    </row>
    <row r="155" spans="2:11">
      <c r="B155" s="16"/>
      <c r="K155" s="55"/>
    </row>
    <row r="156" spans="2:11">
      <c r="B156" s="16"/>
    </row>
    <row r="157" spans="2:11">
      <c r="B157" s="16"/>
    </row>
    <row r="158" spans="2:11">
      <c r="B158" s="16"/>
    </row>
    <row r="159" spans="2:11">
      <c r="B159" s="16"/>
    </row>
    <row r="160" spans="2:11">
      <c r="B160" s="16"/>
    </row>
    <row r="161" spans="2:2">
      <c r="B161" s="16"/>
    </row>
    <row r="162" spans="2:2">
      <c r="B162" s="16"/>
    </row>
    <row r="163" spans="2:2">
      <c r="B163" s="16"/>
    </row>
    <row r="164" spans="2:2">
      <c r="B164" s="16"/>
    </row>
    <row r="165" spans="2:2">
      <c r="B165" s="16"/>
    </row>
    <row r="166" spans="2:2">
      <c r="B166" s="16"/>
    </row>
    <row r="167" spans="2:2">
      <c r="B167" s="16"/>
    </row>
    <row r="168" spans="2:2">
      <c r="B168" s="16"/>
    </row>
    <row r="169" spans="2:2">
      <c r="B169" s="16"/>
    </row>
    <row r="170" spans="2:2">
      <c r="B170" s="16"/>
    </row>
    <row r="171" spans="2:2">
      <c r="B171" s="16"/>
    </row>
    <row r="172" spans="2:2">
      <c r="B172" s="16"/>
    </row>
    <row r="173" spans="2:2">
      <c r="B173" s="16"/>
    </row>
    <row r="174" spans="2:2">
      <c r="B174" s="16"/>
    </row>
    <row r="175" spans="2:2">
      <c r="B175" s="16"/>
    </row>
    <row r="176" spans="2:2">
      <c r="B176" s="16"/>
    </row>
    <row r="177" spans="2:2">
      <c r="B177" s="16"/>
    </row>
    <row r="178" spans="2:2">
      <c r="B178" s="16"/>
    </row>
    <row r="179" spans="2:2">
      <c r="B179" s="16"/>
    </row>
    <row r="180" spans="2:2">
      <c r="B180" s="16"/>
    </row>
    <row r="181" spans="2:2">
      <c r="B181" s="16"/>
    </row>
    <row r="182" spans="2:2">
      <c r="B182" s="16"/>
    </row>
    <row r="183" spans="2:2">
      <c r="B183" s="16"/>
    </row>
    <row r="184" spans="2:2">
      <c r="B184" s="16"/>
    </row>
    <row r="185" spans="2:2">
      <c r="B185" s="16"/>
    </row>
    <row r="186" spans="2:2">
      <c r="B186" s="16"/>
    </row>
    <row r="187" spans="2:2">
      <c r="B187" s="16"/>
    </row>
    <row r="188" spans="2:2">
      <c r="B188" s="16"/>
    </row>
    <row r="189" spans="2:2">
      <c r="B189" s="16"/>
    </row>
    <row r="190" spans="2:2">
      <c r="B190" s="16"/>
    </row>
    <row r="191" spans="2:2">
      <c r="B191" s="16"/>
    </row>
    <row r="192" spans="2:2">
      <c r="B192" s="16"/>
    </row>
    <row r="193" spans="2:2">
      <c r="B193" s="16"/>
    </row>
    <row r="194" spans="2:2">
      <c r="B194" s="16"/>
    </row>
    <row r="195" spans="2:2">
      <c r="B195" s="16"/>
    </row>
    <row r="196" spans="2:2">
      <c r="B196" s="16"/>
    </row>
    <row r="197" spans="2:2">
      <c r="B197" s="16"/>
    </row>
    <row r="198" spans="2:2">
      <c r="B198" s="16"/>
    </row>
    <row r="199" spans="2:2">
      <c r="B199" s="16"/>
    </row>
    <row r="200" spans="2:2">
      <c r="B200" s="16"/>
    </row>
    <row r="201" spans="2:2">
      <c r="B201" s="16"/>
    </row>
    <row r="202" spans="2:2">
      <c r="B202" s="16"/>
    </row>
    <row r="203" spans="2:2">
      <c r="B203" s="16"/>
    </row>
    <row r="204" spans="2:2">
      <c r="B204" s="16"/>
    </row>
    <row r="205" spans="2:2">
      <c r="B205" s="16"/>
    </row>
    <row r="206" spans="2:2">
      <c r="B206" s="16"/>
    </row>
    <row r="207" spans="2:2">
      <c r="B207" s="16"/>
    </row>
    <row r="208" spans="2:2">
      <c r="B208" s="16"/>
    </row>
    <row r="209" spans="2:2">
      <c r="B209" s="16"/>
    </row>
    <row r="210" spans="2:2">
      <c r="B210" s="16"/>
    </row>
    <row r="211" spans="2:2">
      <c r="B211" s="16"/>
    </row>
    <row r="212" spans="2:2">
      <c r="B212" s="16"/>
    </row>
    <row r="213" spans="2:2">
      <c r="B213" s="16"/>
    </row>
    <row r="214" spans="2:2">
      <c r="B214" s="16"/>
    </row>
    <row r="215" spans="2:2">
      <c r="B215" s="16"/>
    </row>
    <row r="216" spans="2:2">
      <c r="B216" s="16"/>
    </row>
    <row r="217" spans="2:2">
      <c r="B217" s="16"/>
    </row>
    <row r="218" spans="2:2">
      <c r="B218" s="16"/>
    </row>
    <row r="219" spans="2:2">
      <c r="B219" s="16"/>
    </row>
    <row r="220" spans="2:2">
      <c r="B220" s="16"/>
    </row>
    <row r="221" spans="2:2">
      <c r="B221" s="16"/>
    </row>
    <row r="222" spans="2:2">
      <c r="B222" s="16"/>
    </row>
    <row r="223" spans="2:2">
      <c r="B223" s="16"/>
    </row>
    <row r="224" spans="2:2">
      <c r="B224" s="16"/>
    </row>
    <row r="225" spans="2:2">
      <c r="B225" s="16"/>
    </row>
    <row r="226" spans="2:2">
      <c r="B226" s="16"/>
    </row>
    <row r="227" spans="2:2">
      <c r="B227" s="16"/>
    </row>
    <row r="228" spans="2:2">
      <c r="B228" s="16"/>
    </row>
    <row r="229" spans="2:2">
      <c r="B229" s="16"/>
    </row>
    <row r="230" spans="2:2">
      <c r="B230" s="16"/>
    </row>
    <row r="231" spans="2:2">
      <c r="B231" s="16"/>
    </row>
    <row r="232" spans="2:2">
      <c r="B232" s="16"/>
    </row>
    <row r="233" spans="2:2">
      <c r="B233" s="16"/>
    </row>
    <row r="234" spans="2:2">
      <c r="B234" s="16"/>
    </row>
    <row r="235" spans="2:2">
      <c r="B235" s="16"/>
    </row>
    <row r="236" spans="2:2">
      <c r="B236" s="16"/>
    </row>
    <row r="237" spans="2:2">
      <c r="B237" s="16"/>
    </row>
    <row r="238" spans="2:2">
      <c r="B238" s="16"/>
    </row>
    <row r="239" spans="2:2">
      <c r="B239" s="16"/>
    </row>
    <row r="240" spans="2:2">
      <c r="B240" s="16"/>
    </row>
    <row r="241" spans="2:2">
      <c r="B241" s="16"/>
    </row>
    <row r="242" spans="2:2">
      <c r="B242" s="16"/>
    </row>
    <row r="243" spans="2:2">
      <c r="B243" s="16"/>
    </row>
    <row r="244" spans="2:2">
      <c r="B244" s="16"/>
    </row>
    <row r="245" spans="2:2">
      <c r="B245" s="16"/>
    </row>
    <row r="246" spans="2:2">
      <c r="B246" s="16"/>
    </row>
    <row r="247" spans="2:2">
      <c r="B247" s="16"/>
    </row>
    <row r="248" spans="2:2">
      <c r="B248" s="16"/>
    </row>
    <row r="249" spans="2:2">
      <c r="B249" s="16"/>
    </row>
    <row r="250" spans="2:2">
      <c r="B250" s="16"/>
    </row>
    <row r="251" spans="2:2">
      <c r="B251" s="16"/>
    </row>
    <row r="252" spans="2:2">
      <c r="B252" s="16"/>
    </row>
    <row r="253" spans="2:2">
      <c r="B253" s="16"/>
    </row>
    <row r="254" spans="2:2">
      <c r="B254" s="16"/>
    </row>
    <row r="255" spans="2:2">
      <c r="B255" s="16"/>
    </row>
    <row r="256" spans="2:2">
      <c r="B256" s="16"/>
    </row>
    <row r="257" spans="2:2">
      <c r="B257" s="16"/>
    </row>
    <row r="258" spans="2:2">
      <c r="B258" s="16"/>
    </row>
    <row r="259" spans="2:2">
      <c r="B259" s="16"/>
    </row>
    <row r="260" spans="2:2">
      <c r="B260" s="16"/>
    </row>
    <row r="261" spans="2:2">
      <c r="B261" s="16"/>
    </row>
    <row r="262" spans="2:2">
      <c r="B262" s="16"/>
    </row>
    <row r="263" spans="2:2">
      <c r="B263" s="16"/>
    </row>
    <row r="264" spans="2:2">
      <c r="B264" s="16"/>
    </row>
    <row r="265" spans="2:2">
      <c r="B265" s="16"/>
    </row>
    <row r="266" spans="2:2">
      <c r="B266" s="16"/>
    </row>
    <row r="267" spans="2:2">
      <c r="B267" s="16"/>
    </row>
    <row r="268" spans="2:2">
      <c r="B268" s="16"/>
    </row>
    <row r="269" spans="2:2">
      <c r="B269" s="16"/>
    </row>
    <row r="270" spans="2:2">
      <c r="B270" s="16"/>
    </row>
    <row r="271" spans="2:2">
      <c r="B271" s="16"/>
    </row>
    <row r="272" spans="2:2">
      <c r="B272" s="16"/>
    </row>
    <row r="273" spans="2:2">
      <c r="B273" s="16"/>
    </row>
    <row r="274" spans="2:2">
      <c r="B274" s="16"/>
    </row>
    <row r="275" spans="2:2">
      <c r="B275" s="16"/>
    </row>
    <row r="276" spans="2:2">
      <c r="B276" s="16"/>
    </row>
    <row r="277" spans="2:2">
      <c r="B277" s="16"/>
    </row>
    <row r="278" spans="2:2">
      <c r="B278" s="16"/>
    </row>
    <row r="279" spans="2:2">
      <c r="B279" s="16"/>
    </row>
    <row r="280" spans="2:2">
      <c r="B280" s="16"/>
    </row>
    <row r="281" spans="2:2">
      <c r="B281" s="16"/>
    </row>
    <row r="282" spans="2:2">
      <c r="B282" s="16"/>
    </row>
    <row r="283" spans="2:2">
      <c r="B283" s="16"/>
    </row>
    <row r="284" spans="2:2">
      <c r="B284" s="16"/>
    </row>
    <row r="285" spans="2:2">
      <c r="B285" s="16"/>
    </row>
    <row r="286" spans="2:2">
      <c r="B286" s="16"/>
    </row>
    <row r="287" spans="2:2">
      <c r="B287" s="16"/>
    </row>
    <row r="288" spans="2:2">
      <c r="B288" s="16"/>
    </row>
    <row r="289" spans="2:2">
      <c r="B289" s="16"/>
    </row>
    <row r="290" spans="2:2">
      <c r="B290" s="16"/>
    </row>
    <row r="291" spans="2:2">
      <c r="B291" s="16"/>
    </row>
    <row r="292" spans="2:2">
      <c r="B292" s="16"/>
    </row>
    <row r="293" spans="2:2">
      <c r="B293" s="16"/>
    </row>
    <row r="294" spans="2:2">
      <c r="B294" s="16"/>
    </row>
    <row r="295" spans="2:2">
      <c r="B295" s="16"/>
    </row>
    <row r="296" spans="2:2">
      <c r="B296" s="16"/>
    </row>
    <row r="297" spans="2:2">
      <c r="B297" s="16"/>
    </row>
    <row r="298" spans="2:2">
      <c r="B298" s="16"/>
    </row>
    <row r="299" spans="2:2">
      <c r="B299" s="16"/>
    </row>
    <row r="300" spans="2:2">
      <c r="B300" s="16"/>
    </row>
    <row r="301" spans="2:2">
      <c r="B301" s="16"/>
    </row>
    <row r="302" spans="2:2">
      <c r="B302" s="16"/>
    </row>
    <row r="303" spans="2:2">
      <c r="B303" s="16"/>
    </row>
    <row r="304" spans="2:2">
      <c r="B304" s="16"/>
    </row>
    <row r="305" spans="2:2">
      <c r="B305" s="16"/>
    </row>
    <row r="306" spans="2:2">
      <c r="B306" s="16"/>
    </row>
    <row r="307" spans="2:2">
      <c r="B307" s="16"/>
    </row>
    <row r="308" spans="2:2">
      <c r="B308" s="16"/>
    </row>
    <row r="309" spans="2:2">
      <c r="B309" s="16"/>
    </row>
    <row r="310" spans="2:2">
      <c r="B310" s="16"/>
    </row>
    <row r="311" spans="2:2">
      <c r="B311" s="16"/>
    </row>
    <row r="312" spans="2:2">
      <c r="B312" s="16"/>
    </row>
    <row r="313" spans="2:2">
      <c r="B313" s="16"/>
    </row>
    <row r="314" spans="2:2">
      <c r="B314" s="16"/>
    </row>
    <row r="315" spans="2:2">
      <c r="B315" s="16"/>
    </row>
    <row r="316" spans="2:2">
      <c r="B316" s="16"/>
    </row>
    <row r="317" spans="2:2">
      <c r="B317" s="16"/>
    </row>
    <row r="318" spans="2:2">
      <c r="B318" s="16"/>
    </row>
    <row r="319" spans="2:2">
      <c r="B319" s="16"/>
    </row>
    <row r="320" spans="2:2">
      <c r="B320" s="16"/>
    </row>
    <row r="321" spans="2:2">
      <c r="B321" s="16"/>
    </row>
    <row r="322" spans="2:2">
      <c r="B322" s="16"/>
    </row>
    <row r="323" spans="2:2">
      <c r="B323" s="16"/>
    </row>
    <row r="324" spans="2:2">
      <c r="B324" s="16"/>
    </row>
    <row r="325" spans="2:2">
      <c r="B325" s="16"/>
    </row>
    <row r="326" spans="2:2">
      <c r="B326" s="16"/>
    </row>
    <row r="327" spans="2:2">
      <c r="B327" s="16"/>
    </row>
    <row r="328" spans="2:2">
      <c r="B328" s="16"/>
    </row>
    <row r="329" spans="2:2">
      <c r="B329" s="16"/>
    </row>
    <row r="330" spans="2:2">
      <c r="B330" s="16"/>
    </row>
    <row r="331" spans="2:2">
      <c r="B331" s="16"/>
    </row>
    <row r="332" spans="2:2">
      <c r="B332" s="16"/>
    </row>
    <row r="333" spans="2:2">
      <c r="B333" s="16"/>
    </row>
    <row r="334" spans="2:2">
      <c r="B334" s="16"/>
    </row>
    <row r="335" spans="2:2">
      <c r="B335" s="16"/>
    </row>
    <row r="336" spans="2:2">
      <c r="B336" s="16"/>
    </row>
    <row r="337" spans="2:2">
      <c r="B337" s="16"/>
    </row>
    <row r="338" spans="2:2">
      <c r="B338" s="16"/>
    </row>
    <row r="339" spans="2:2">
      <c r="B339" s="16"/>
    </row>
    <row r="340" spans="2:2">
      <c r="B340" s="16"/>
    </row>
    <row r="341" spans="2:2">
      <c r="B341" s="16"/>
    </row>
    <row r="342" spans="2:2">
      <c r="B342" s="16"/>
    </row>
    <row r="343" spans="2:2">
      <c r="B343" s="16"/>
    </row>
    <row r="344" spans="2:2">
      <c r="B344" s="16"/>
    </row>
    <row r="345" spans="2:2">
      <c r="B345" s="16"/>
    </row>
    <row r="346" spans="2:2">
      <c r="B346" s="16"/>
    </row>
    <row r="347" spans="2:2">
      <c r="B347" s="16"/>
    </row>
    <row r="348" spans="2:2">
      <c r="B348" s="16"/>
    </row>
    <row r="349" spans="2:2">
      <c r="B349" s="16"/>
    </row>
    <row r="350" spans="2:2">
      <c r="B350" s="16"/>
    </row>
    <row r="351" spans="2:2">
      <c r="B351" s="16"/>
    </row>
    <row r="352" spans="2:2">
      <c r="B352" s="16"/>
    </row>
    <row r="353" spans="2:2">
      <c r="B353" s="16"/>
    </row>
    <row r="354" spans="2:2">
      <c r="B354" s="16"/>
    </row>
    <row r="355" spans="2:2">
      <c r="B355" s="16"/>
    </row>
    <row r="356" spans="2:2">
      <c r="B356" s="16"/>
    </row>
    <row r="357" spans="2:2">
      <c r="B357" s="16"/>
    </row>
    <row r="358" spans="2:2">
      <c r="B358" s="16"/>
    </row>
    <row r="359" spans="2:2">
      <c r="B359" s="16"/>
    </row>
    <row r="360" spans="2:2">
      <c r="B360" s="16"/>
    </row>
    <row r="361" spans="2:2">
      <c r="B361" s="16"/>
    </row>
    <row r="362" spans="2:2">
      <c r="B362" s="16"/>
    </row>
    <row r="363" spans="2:2">
      <c r="B363" s="16"/>
    </row>
    <row r="364" spans="2:2">
      <c r="B364" s="16"/>
    </row>
    <row r="365" spans="2:2">
      <c r="B365" s="16"/>
    </row>
    <row r="366" spans="2:2">
      <c r="B366" s="16"/>
    </row>
    <row r="367" spans="2:2">
      <c r="B367" s="16"/>
    </row>
    <row r="368" spans="2:2">
      <c r="B368" s="16"/>
    </row>
    <row r="369" spans="2:2">
      <c r="B369" s="16"/>
    </row>
    <row r="370" spans="2:2">
      <c r="B370" s="16"/>
    </row>
    <row r="371" spans="2:2">
      <c r="B371" s="16"/>
    </row>
    <row r="372" spans="2:2">
      <c r="B372" s="16"/>
    </row>
    <row r="373" spans="2:2">
      <c r="B373" s="16"/>
    </row>
    <row r="374" spans="2:2">
      <c r="B374" s="16"/>
    </row>
    <row r="375" spans="2:2">
      <c r="B375" s="16"/>
    </row>
    <row r="376" spans="2:2">
      <c r="B376" s="16"/>
    </row>
    <row r="377" spans="2:2">
      <c r="B377" s="16"/>
    </row>
    <row r="378" spans="2:2">
      <c r="B378" s="16"/>
    </row>
    <row r="379" spans="2:2">
      <c r="B379" s="16"/>
    </row>
    <row r="380" spans="2:2">
      <c r="B380" s="16"/>
    </row>
    <row r="381" spans="2:2">
      <c r="B381" s="16"/>
    </row>
    <row r="382" spans="2:2">
      <c r="B382" s="16"/>
    </row>
    <row r="383" spans="2:2">
      <c r="B383" s="16"/>
    </row>
    <row r="384" spans="2:2">
      <c r="B384" s="16"/>
    </row>
    <row r="385" spans="2:2">
      <c r="B385" s="16"/>
    </row>
    <row r="386" spans="2:2">
      <c r="B386" s="16"/>
    </row>
    <row r="387" spans="2:2">
      <c r="B387" s="16"/>
    </row>
    <row r="388" spans="2:2">
      <c r="B388" s="16"/>
    </row>
    <row r="389" spans="2:2">
      <c r="B389" s="16"/>
    </row>
    <row r="390" spans="2:2">
      <c r="B390" s="16"/>
    </row>
    <row r="391" spans="2:2">
      <c r="B391" s="16"/>
    </row>
    <row r="392" spans="2:2">
      <c r="B392" s="16"/>
    </row>
    <row r="393" spans="2:2">
      <c r="B393" s="16"/>
    </row>
    <row r="394" spans="2:2">
      <c r="B394" s="16"/>
    </row>
    <row r="395" spans="2:2">
      <c r="B395" s="16"/>
    </row>
    <row r="396" spans="2:2">
      <c r="B396" s="16"/>
    </row>
    <row r="397" spans="2:2">
      <c r="B397" s="16"/>
    </row>
    <row r="398" spans="2:2">
      <c r="B398" s="16"/>
    </row>
    <row r="399" spans="2:2">
      <c r="B399" s="16"/>
    </row>
    <row r="400" spans="2:2">
      <c r="B400" s="16"/>
    </row>
    <row r="401" spans="2:2">
      <c r="B401" s="16"/>
    </row>
    <row r="402" spans="2:2">
      <c r="B402" s="16"/>
    </row>
    <row r="403" spans="2:2">
      <c r="B403" s="16"/>
    </row>
    <row r="404" spans="2:2">
      <c r="B404" s="16"/>
    </row>
    <row r="405" spans="2:2">
      <c r="B405" s="16"/>
    </row>
    <row r="406" spans="2:2">
      <c r="B406" s="16"/>
    </row>
    <row r="407" spans="2:2">
      <c r="B407" s="16"/>
    </row>
    <row r="408" spans="2:2">
      <c r="B408" s="16"/>
    </row>
    <row r="409" spans="2:2">
      <c r="B409" s="16"/>
    </row>
    <row r="410" spans="2:2">
      <c r="B410" s="16"/>
    </row>
    <row r="411" spans="2:2">
      <c r="B411" s="16"/>
    </row>
    <row r="412" spans="2:2">
      <c r="B412" s="16"/>
    </row>
    <row r="413" spans="2:2">
      <c r="B413" s="16"/>
    </row>
    <row r="414" spans="2:2">
      <c r="B414" s="16"/>
    </row>
    <row r="415" spans="2:2">
      <c r="B415" s="16"/>
    </row>
    <row r="416" spans="2:2">
      <c r="B416" s="16"/>
    </row>
    <row r="417" spans="2:2">
      <c r="B417" s="16"/>
    </row>
    <row r="418" spans="2:2">
      <c r="B418" s="16"/>
    </row>
    <row r="419" spans="2:2">
      <c r="B419" s="16"/>
    </row>
    <row r="420" spans="2:2">
      <c r="B420" s="16"/>
    </row>
    <row r="421" spans="2:2">
      <c r="B421" s="16"/>
    </row>
    <row r="422" spans="2:2">
      <c r="B422" s="16"/>
    </row>
    <row r="423" spans="2:2">
      <c r="B423" s="16"/>
    </row>
    <row r="424" spans="2:2">
      <c r="B424" s="16"/>
    </row>
    <row r="425" spans="2:2">
      <c r="B425" s="16"/>
    </row>
    <row r="426" spans="2:2">
      <c r="B426" s="16"/>
    </row>
    <row r="427" spans="2:2">
      <c r="B427" s="16"/>
    </row>
    <row r="428" spans="2:2">
      <c r="B428" s="16"/>
    </row>
    <row r="429" spans="2:2">
      <c r="B429" s="16"/>
    </row>
    <row r="430" spans="2:2">
      <c r="B430" s="16"/>
    </row>
    <row r="431" spans="2:2">
      <c r="B431" s="16"/>
    </row>
    <row r="432" spans="2:2">
      <c r="B432" s="16"/>
    </row>
    <row r="433" spans="2:2">
      <c r="B433" s="16"/>
    </row>
    <row r="434" spans="2:2">
      <c r="B434" s="16"/>
    </row>
    <row r="435" spans="2:2">
      <c r="B435" s="16"/>
    </row>
    <row r="436" spans="2:2">
      <c r="B436" s="16"/>
    </row>
    <row r="437" spans="2:2">
      <c r="B437" s="16"/>
    </row>
    <row r="438" spans="2:2">
      <c r="B438" s="16"/>
    </row>
    <row r="439" spans="2:2">
      <c r="B439" s="16"/>
    </row>
    <row r="440" spans="2:2">
      <c r="B440" s="16"/>
    </row>
    <row r="441" spans="2:2">
      <c r="B441" s="16"/>
    </row>
    <row r="442" spans="2:2">
      <c r="B442" s="16"/>
    </row>
    <row r="443" spans="2:2">
      <c r="B443" s="16"/>
    </row>
    <row r="444" spans="2:2">
      <c r="B444" s="16"/>
    </row>
    <row r="445" spans="2:2">
      <c r="B445" s="16"/>
    </row>
    <row r="446" spans="2:2">
      <c r="B446" s="16"/>
    </row>
    <row r="447" spans="2:2">
      <c r="B447" s="16"/>
    </row>
    <row r="448" spans="2:2">
      <c r="B448" s="16"/>
    </row>
    <row r="449" spans="2:2">
      <c r="B449" s="16"/>
    </row>
    <row r="450" spans="2:2">
      <c r="B450" s="16"/>
    </row>
    <row r="451" spans="2:2">
      <c r="B451" s="16"/>
    </row>
    <row r="452" spans="2:2">
      <c r="B452" s="16"/>
    </row>
    <row r="453" spans="2:2">
      <c r="B453" s="16"/>
    </row>
    <row r="454" spans="2:2">
      <c r="B454" s="16"/>
    </row>
    <row r="455" spans="2:2">
      <c r="B455" s="16"/>
    </row>
    <row r="456" spans="2:2">
      <c r="B456" s="16"/>
    </row>
    <row r="457" spans="2:2">
      <c r="B457" s="16"/>
    </row>
    <row r="458" spans="2:2">
      <c r="B458" s="16"/>
    </row>
    <row r="459" spans="2:2">
      <c r="B459" s="16"/>
    </row>
    <row r="460" spans="2:2">
      <c r="B460" s="16"/>
    </row>
    <row r="461" spans="2:2">
      <c r="B461" s="16"/>
    </row>
    <row r="462" spans="2:2">
      <c r="B462" s="16"/>
    </row>
    <row r="463" spans="2:2">
      <c r="B463" s="16"/>
    </row>
    <row r="464" spans="2:2">
      <c r="B464" s="16"/>
    </row>
    <row r="465" spans="2:2">
      <c r="B465" s="16"/>
    </row>
    <row r="466" spans="2:2">
      <c r="B466" s="16"/>
    </row>
    <row r="467" spans="2:2">
      <c r="B467" s="16"/>
    </row>
    <row r="468" spans="2:2">
      <c r="B468" s="16"/>
    </row>
    <row r="469" spans="2:2">
      <c r="B469" s="16"/>
    </row>
    <row r="470" spans="2:2">
      <c r="B470" s="16"/>
    </row>
    <row r="471" spans="2:2">
      <c r="B471" s="16"/>
    </row>
    <row r="472" spans="2:2">
      <c r="B472" s="16"/>
    </row>
    <row r="473" spans="2:2">
      <c r="B473" s="16"/>
    </row>
    <row r="474" spans="2:2">
      <c r="B474" s="16"/>
    </row>
    <row r="475" spans="2:2">
      <c r="B475" s="16"/>
    </row>
    <row r="476" spans="2:2">
      <c r="B476" s="16"/>
    </row>
    <row r="477" spans="2:2">
      <c r="B477" s="16"/>
    </row>
    <row r="478" spans="2:2">
      <c r="B478" s="16"/>
    </row>
    <row r="479" spans="2:2">
      <c r="B479" s="16"/>
    </row>
    <row r="480" spans="2:2">
      <c r="B480" s="16"/>
    </row>
    <row r="481" spans="2:2">
      <c r="B481" s="16"/>
    </row>
    <row r="482" spans="2:2">
      <c r="B482" s="16"/>
    </row>
    <row r="483" spans="2:2">
      <c r="B483" s="16"/>
    </row>
    <row r="484" spans="2:2">
      <c r="B484" s="16"/>
    </row>
    <row r="485" spans="2:2">
      <c r="B485" s="16"/>
    </row>
    <row r="486" spans="2:2">
      <c r="B486" s="16"/>
    </row>
    <row r="487" spans="2:2">
      <c r="B487" s="16"/>
    </row>
    <row r="488" spans="2:2">
      <c r="B488" s="16"/>
    </row>
    <row r="489" spans="2:2">
      <c r="B489" s="16"/>
    </row>
    <row r="490" spans="2:2">
      <c r="B490" s="16"/>
    </row>
    <row r="491" spans="2:2">
      <c r="B491" s="16"/>
    </row>
    <row r="492" spans="2:2">
      <c r="B492" s="16"/>
    </row>
    <row r="493" spans="2:2">
      <c r="B493" s="16"/>
    </row>
    <row r="494" spans="2:2">
      <c r="B494" s="16"/>
    </row>
    <row r="495" spans="2:2">
      <c r="B495" s="16"/>
    </row>
    <row r="496" spans="2:2">
      <c r="B496" s="16"/>
    </row>
    <row r="497" spans="2:2">
      <c r="B497" s="16"/>
    </row>
    <row r="498" spans="2:2">
      <c r="B498" s="16"/>
    </row>
    <row r="499" spans="2:2">
      <c r="B499" s="16"/>
    </row>
    <row r="500" spans="2:2">
      <c r="B500" s="16"/>
    </row>
    <row r="501" spans="2:2">
      <c r="B501" s="16"/>
    </row>
    <row r="502" spans="2:2">
      <c r="B502" s="16"/>
    </row>
    <row r="503" spans="2:2">
      <c r="B503" s="16"/>
    </row>
    <row r="504" spans="2:2">
      <c r="B504" s="16"/>
    </row>
    <row r="505" spans="2:2">
      <c r="B505" s="16"/>
    </row>
    <row r="506" spans="2:2">
      <c r="B506" s="16"/>
    </row>
    <row r="507" spans="2:2">
      <c r="B507" s="16"/>
    </row>
    <row r="508" spans="2:2">
      <c r="B508" s="16"/>
    </row>
    <row r="509" spans="2:2">
      <c r="B509" s="16"/>
    </row>
    <row r="510" spans="2:2">
      <c r="B510" s="16"/>
    </row>
    <row r="511" spans="2:2">
      <c r="B511" s="16"/>
    </row>
    <row r="512" spans="2:2">
      <c r="B512" s="16"/>
    </row>
    <row r="513" spans="2:2">
      <c r="B513" s="16"/>
    </row>
    <row r="514" spans="2:2">
      <c r="B514" s="16"/>
    </row>
    <row r="515" spans="2:2">
      <c r="B515" s="16"/>
    </row>
    <row r="516" spans="2:2">
      <c r="B516" s="16"/>
    </row>
    <row r="517" spans="2:2">
      <c r="B517" s="16"/>
    </row>
    <row r="518" spans="2:2">
      <c r="B518" s="16"/>
    </row>
    <row r="519" spans="2:2">
      <c r="B519" s="16"/>
    </row>
    <row r="520" spans="2:2">
      <c r="B520" s="16"/>
    </row>
    <row r="521" spans="2:2">
      <c r="B521" s="16"/>
    </row>
    <row r="522" spans="2:2">
      <c r="B522" s="16"/>
    </row>
    <row r="523" spans="2:2">
      <c r="B523" s="16"/>
    </row>
    <row r="524" spans="2:2">
      <c r="B524" s="16"/>
    </row>
    <row r="525" spans="2:2">
      <c r="B525" s="16"/>
    </row>
    <row r="526" spans="2:2">
      <c r="B526" s="16"/>
    </row>
    <row r="527" spans="2:2">
      <c r="B527" s="16"/>
    </row>
    <row r="528" spans="2:2">
      <c r="B528" s="16"/>
    </row>
    <row r="529" spans="2:2">
      <c r="B529" s="16"/>
    </row>
    <row r="530" spans="2:2">
      <c r="B530" s="16"/>
    </row>
    <row r="531" spans="2:2">
      <c r="B531" s="16"/>
    </row>
    <row r="532" spans="2:2">
      <c r="B532" s="16"/>
    </row>
    <row r="533" spans="2:2">
      <c r="B533" s="16"/>
    </row>
    <row r="534" spans="2:2">
      <c r="B534" s="16"/>
    </row>
    <row r="535" spans="2:2">
      <c r="B535" s="16"/>
    </row>
    <row r="536" spans="2:2">
      <c r="B536" s="16"/>
    </row>
    <row r="537" spans="2:2">
      <c r="B537" s="16"/>
    </row>
    <row r="538" spans="2:2">
      <c r="B538" s="16"/>
    </row>
    <row r="539" spans="2:2">
      <c r="B539" s="16"/>
    </row>
    <row r="540" spans="2:2">
      <c r="B540" s="16"/>
    </row>
    <row r="541" spans="2:2">
      <c r="B541" s="16"/>
    </row>
    <row r="542" spans="2:2">
      <c r="B542" s="16"/>
    </row>
    <row r="543" spans="2:2">
      <c r="B543" s="16"/>
    </row>
    <row r="544" spans="2:2">
      <c r="B544" s="16"/>
    </row>
    <row r="545" spans="2:2">
      <c r="B545" s="16"/>
    </row>
    <row r="546" spans="2:2">
      <c r="B546" s="16"/>
    </row>
    <row r="547" spans="2:2">
      <c r="B547" s="16"/>
    </row>
    <row r="548" spans="2:2">
      <c r="B548" s="16"/>
    </row>
    <row r="549" spans="2:2">
      <c r="B549" s="16"/>
    </row>
    <row r="550" spans="2:2">
      <c r="B550" s="16"/>
    </row>
    <row r="551" spans="2:2">
      <c r="B551" s="16"/>
    </row>
    <row r="552" spans="2:2">
      <c r="B552" s="16"/>
    </row>
    <row r="553" spans="2:2">
      <c r="B553" s="16"/>
    </row>
    <row r="554" spans="2:2">
      <c r="B554" s="16"/>
    </row>
    <row r="555" spans="2:2">
      <c r="B555" s="16"/>
    </row>
    <row r="556" spans="2:2">
      <c r="B556" s="16"/>
    </row>
    <row r="557" spans="2:2">
      <c r="B557" s="16"/>
    </row>
    <row r="558" spans="2:2">
      <c r="B558" s="16"/>
    </row>
    <row r="559" spans="2:2">
      <c r="B559" s="16"/>
    </row>
    <row r="560" spans="2:2">
      <c r="B560" s="16"/>
    </row>
    <row r="561" spans="2:2">
      <c r="B561" s="16"/>
    </row>
    <row r="562" spans="2:2">
      <c r="B562" s="16"/>
    </row>
    <row r="563" spans="2:2">
      <c r="B563" s="16"/>
    </row>
    <row r="564" spans="2:2">
      <c r="B564" s="16"/>
    </row>
    <row r="565" spans="2:2">
      <c r="B565" s="16"/>
    </row>
    <row r="566" spans="2:2">
      <c r="B566" s="16"/>
    </row>
    <row r="567" spans="2:2">
      <c r="B567" s="16"/>
    </row>
    <row r="568" spans="2:2">
      <c r="B568" s="16"/>
    </row>
    <row r="569" spans="2:2">
      <c r="B569" s="16"/>
    </row>
    <row r="570" spans="2:2">
      <c r="B570" s="16"/>
    </row>
    <row r="571" spans="2:2">
      <c r="B571" s="16"/>
    </row>
    <row r="572" spans="2:2">
      <c r="B572" s="16"/>
    </row>
    <row r="573" spans="2:2">
      <c r="B573" s="16"/>
    </row>
    <row r="574" spans="2:2">
      <c r="B574" s="16"/>
    </row>
    <row r="575" spans="2:2">
      <c r="B575" s="16"/>
    </row>
    <row r="576" spans="2:2">
      <c r="B576" s="16"/>
    </row>
    <row r="577" spans="2:2">
      <c r="B577" s="16"/>
    </row>
    <row r="578" spans="2:2">
      <c r="B578" s="16"/>
    </row>
    <row r="579" spans="2:2">
      <c r="B579" s="16"/>
    </row>
    <row r="580" spans="2:2">
      <c r="B580" s="16"/>
    </row>
    <row r="581" spans="2:2">
      <c r="B581" s="16"/>
    </row>
    <row r="582" spans="2:2">
      <c r="B582" s="16"/>
    </row>
    <row r="583" spans="2:2">
      <c r="B583" s="16"/>
    </row>
    <row r="584" spans="2:2">
      <c r="B584" s="16"/>
    </row>
    <row r="585" spans="2:2">
      <c r="B585" s="16"/>
    </row>
    <row r="586" spans="2:2">
      <c r="B586" s="16"/>
    </row>
    <row r="587" spans="2:2">
      <c r="B587" s="16"/>
    </row>
    <row r="588" spans="2:2">
      <c r="B588" s="16"/>
    </row>
    <row r="589" spans="2:2">
      <c r="B589" s="16"/>
    </row>
    <row r="590" spans="2:2">
      <c r="B590" s="16"/>
    </row>
    <row r="591" spans="2:2">
      <c r="B591" s="16"/>
    </row>
    <row r="592" spans="2:2">
      <c r="B592" s="16"/>
    </row>
    <row r="593" spans="2:2">
      <c r="B593" s="16"/>
    </row>
    <row r="594" spans="2:2">
      <c r="B594" s="16"/>
    </row>
    <row r="595" spans="2:2">
      <c r="B595" s="16"/>
    </row>
    <row r="596" spans="2:2">
      <c r="B596" s="16"/>
    </row>
    <row r="597" spans="2:2">
      <c r="B597" s="16"/>
    </row>
    <row r="598" spans="2:2">
      <c r="B598" s="16"/>
    </row>
    <row r="599" spans="2:2">
      <c r="B599" s="16"/>
    </row>
    <row r="600" spans="2:2">
      <c r="B600" s="16"/>
    </row>
    <row r="601" spans="2:2">
      <c r="B601" s="16"/>
    </row>
    <row r="602" spans="2:2">
      <c r="B602" s="16"/>
    </row>
    <row r="603" spans="2:2">
      <c r="B603" s="16"/>
    </row>
    <row r="604" spans="2:2">
      <c r="B604" s="16"/>
    </row>
    <row r="605" spans="2:2">
      <c r="B605" s="16"/>
    </row>
    <row r="606" spans="2:2">
      <c r="B606" s="16"/>
    </row>
    <row r="607" spans="2:2">
      <c r="B607" s="16"/>
    </row>
    <row r="608" spans="2:2">
      <c r="B608" s="16"/>
    </row>
    <row r="609" spans="2:2">
      <c r="B609" s="16"/>
    </row>
    <row r="610" spans="2:2">
      <c r="B610" s="16"/>
    </row>
    <row r="611" spans="2:2">
      <c r="B611" s="16"/>
    </row>
    <row r="612" spans="2:2">
      <c r="B612" s="16"/>
    </row>
    <row r="613" spans="2:2">
      <c r="B613" s="16"/>
    </row>
    <row r="614" spans="2:2">
      <c r="B614" s="16"/>
    </row>
    <row r="615" spans="2:2">
      <c r="B615" s="16"/>
    </row>
    <row r="616" spans="2:2">
      <c r="B616" s="16"/>
    </row>
    <row r="617" spans="2:2">
      <c r="B617" s="16"/>
    </row>
    <row r="618" spans="2:2">
      <c r="B618" s="16"/>
    </row>
    <row r="619" spans="2:2">
      <c r="B619" s="16"/>
    </row>
    <row r="620" spans="2:2">
      <c r="B620" s="16"/>
    </row>
    <row r="621" spans="2:2">
      <c r="B621" s="16"/>
    </row>
    <row r="622" spans="2:2">
      <c r="B622" s="16"/>
    </row>
    <row r="623" spans="2:2">
      <c r="B623" s="16"/>
    </row>
    <row r="624" spans="2:2">
      <c r="B624" s="16"/>
    </row>
    <row r="625" spans="2:2">
      <c r="B625" s="16"/>
    </row>
    <row r="626" spans="2:2">
      <c r="B626" s="16"/>
    </row>
    <row r="627" spans="2:2">
      <c r="B627" s="16"/>
    </row>
    <row r="628" spans="2:2">
      <c r="B628" s="16"/>
    </row>
    <row r="629" spans="2:2">
      <c r="B629" s="16"/>
    </row>
    <row r="630" spans="2:2">
      <c r="B630" s="16"/>
    </row>
    <row r="631" spans="2:2">
      <c r="B631" s="16"/>
    </row>
    <row r="632" spans="2:2">
      <c r="B632" s="16"/>
    </row>
    <row r="633" spans="2:2">
      <c r="B633" s="16"/>
    </row>
    <row r="634" spans="2:2">
      <c r="B634" s="16"/>
    </row>
    <row r="635" spans="2:2">
      <c r="B635" s="16"/>
    </row>
    <row r="636" spans="2:2">
      <c r="B636" s="16"/>
    </row>
    <row r="637" spans="2:2">
      <c r="B637" s="16"/>
    </row>
    <row r="638" spans="2:2">
      <c r="B638" s="16"/>
    </row>
    <row r="639" spans="2:2">
      <c r="B639" s="16"/>
    </row>
    <row r="640" spans="2:2">
      <c r="B640" s="16"/>
    </row>
    <row r="641" spans="2:2">
      <c r="B641" s="16"/>
    </row>
    <row r="642" spans="2:2">
      <c r="B642" s="16"/>
    </row>
    <row r="643" spans="2:2">
      <c r="B643" s="16"/>
    </row>
    <row r="644" spans="2:2">
      <c r="B644" s="16"/>
    </row>
    <row r="645" spans="2:2">
      <c r="B645" s="16"/>
    </row>
    <row r="646" spans="2:2">
      <c r="B646" s="16"/>
    </row>
    <row r="647" spans="2:2">
      <c r="B647" s="16"/>
    </row>
    <row r="648" spans="2:2">
      <c r="B648" s="16"/>
    </row>
    <row r="649" spans="2:2">
      <c r="B649" s="16"/>
    </row>
    <row r="650" spans="2:2">
      <c r="B650" s="16"/>
    </row>
    <row r="651" spans="2:2">
      <c r="B651" s="16"/>
    </row>
    <row r="652" spans="2:2">
      <c r="B652" s="16"/>
    </row>
    <row r="653" spans="2:2">
      <c r="B653" s="16"/>
    </row>
    <row r="654" spans="2:2">
      <c r="B654" s="16"/>
    </row>
    <row r="655" spans="2:2">
      <c r="B655" s="16"/>
    </row>
    <row r="656" spans="2:2">
      <c r="B656" s="16"/>
    </row>
    <row r="657" spans="2:2">
      <c r="B657" s="16"/>
    </row>
    <row r="658" spans="2:2">
      <c r="B658" s="16"/>
    </row>
    <row r="659" spans="2:2">
      <c r="B659" s="16"/>
    </row>
    <row r="660" spans="2:2">
      <c r="B660" s="16"/>
    </row>
    <row r="661" spans="2:2">
      <c r="B661" s="16"/>
    </row>
    <row r="662" spans="2:2">
      <c r="B662" s="16"/>
    </row>
    <row r="663" spans="2:2">
      <c r="B663" s="16"/>
    </row>
    <row r="664" spans="2:2">
      <c r="B664" s="16"/>
    </row>
    <row r="665" spans="2:2">
      <c r="B665" s="16"/>
    </row>
    <row r="666" spans="2:2">
      <c r="B666" s="16"/>
    </row>
    <row r="667" spans="2:2">
      <c r="B667" s="16"/>
    </row>
    <row r="668" spans="2:2">
      <c r="B668" s="16"/>
    </row>
    <row r="669" spans="2:2">
      <c r="B669" s="16"/>
    </row>
    <row r="670" spans="2:2">
      <c r="B670" s="16"/>
    </row>
    <row r="671" spans="2:2">
      <c r="B671" s="16"/>
    </row>
    <row r="672" spans="2:2">
      <c r="B672" s="16"/>
    </row>
    <row r="673" spans="2:2">
      <c r="B673" s="16"/>
    </row>
    <row r="674" spans="2:2">
      <c r="B674" s="16"/>
    </row>
    <row r="675" spans="2:2">
      <c r="B675" s="16"/>
    </row>
    <row r="676" spans="2:2">
      <c r="B676" s="16"/>
    </row>
    <row r="677" spans="2:2">
      <c r="B677" s="16"/>
    </row>
    <row r="678" spans="2:2">
      <c r="B678" s="16"/>
    </row>
    <row r="679" spans="2:2">
      <c r="B679" s="16"/>
    </row>
    <row r="680" spans="2:2">
      <c r="B680" s="16"/>
    </row>
    <row r="681" spans="2:2">
      <c r="B681" s="16"/>
    </row>
    <row r="682" spans="2:2">
      <c r="B682" s="16"/>
    </row>
    <row r="683" spans="2:2">
      <c r="B683" s="16"/>
    </row>
    <row r="684" spans="2:2">
      <c r="B684" s="16"/>
    </row>
    <row r="685" spans="2:2">
      <c r="B685" s="16"/>
    </row>
    <row r="686" spans="2:2">
      <c r="B686" s="16"/>
    </row>
    <row r="687" spans="2:2">
      <c r="B687" s="16"/>
    </row>
    <row r="688" spans="2:2">
      <c r="B688" s="16"/>
    </row>
    <row r="689" spans="2:2">
      <c r="B689" s="16"/>
    </row>
    <row r="690" spans="2:2">
      <c r="B690" s="16"/>
    </row>
    <row r="691" spans="2:2">
      <c r="B691" s="16"/>
    </row>
    <row r="692" spans="2:2">
      <c r="B692" s="16"/>
    </row>
    <row r="693" spans="2:2">
      <c r="B693" s="16"/>
    </row>
    <row r="694" spans="2:2">
      <c r="B694" s="16"/>
    </row>
    <row r="695" spans="2:2">
      <c r="B695" s="16"/>
    </row>
    <row r="696" spans="2:2">
      <c r="B696" s="16"/>
    </row>
    <row r="697" spans="2:2">
      <c r="B697" s="16"/>
    </row>
    <row r="698" spans="2:2">
      <c r="B698" s="16"/>
    </row>
    <row r="699" spans="2:2">
      <c r="B699" s="16"/>
    </row>
    <row r="700" spans="2:2">
      <c r="B700" s="16"/>
    </row>
    <row r="701" spans="2:2">
      <c r="B701" s="16"/>
    </row>
    <row r="702" spans="2:2">
      <c r="B702" s="16"/>
    </row>
    <row r="703" spans="2:2">
      <c r="B703" s="16"/>
    </row>
    <row r="704" spans="2:2">
      <c r="B704" s="16"/>
    </row>
    <row r="705" spans="2:2">
      <c r="B705" s="16"/>
    </row>
    <row r="706" spans="2:2">
      <c r="B706" s="16"/>
    </row>
    <row r="707" spans="2:2">
      <c r="B707" s="16"/>
    </row>
    <row r="708" spans="2:2">
      <c r="B708" s="16"/>
    </row>
    <row r="709" spans="2:2">
      <c r="B709" s="16"/>
    </row>
    <row r="710" spans="2:2">
      <c r="B710" s="16"/>
    </row>
    <row r="711" spans="2:2">
      <c r="B711" s="16"/>
    </row>
    <row r="712" spans="2:2">
      <c r="B712" s="16"/>
    </row>
    <row r="713" spans="2:2">
      <c r="B713" s="16"/>
    </row>
    <row r="714" spans="2:2">
      <c r="B714" s="16"/>
    </row>
    <row r="715" spans="2:2">
      <c r="B715" s="16"/>
    </row>
    <row r="716" spans="2:2">
      <c r="B716" s="16"/>
    </row>
    <row r="717" spans="2:2">
      <c r="B717" s="16"/>
    </row>
    <row r="718" spans="2:2">
      <c r="B718" s="16"/>
    </row>
    <row r="719" spans="2:2">
      <c r="B719" s="16"/>
    </row>
    <row r="720" spans="2:2">
      <c r="B720" s="16"/>
    </row>
    <row r="721" spans="2:2">
      <c r="B721" s="16"/>
    </row>
    <row r="722" spans="2:2">
      <c r="B722" s="16"/>
    </row>
    <row r="723" spans="2:2">
      <c r="B723" s="16"/>
    </row>
    <row r="724" spans="2:2">
      <c r="B724" s="16"/>
    </row>
    <row r="725" spans="2:2">
      <c r="B725" s="16"/>
    </row>
    <row r="726" spans="2:2">
      <c r="B726" s="16"/>
    </row>
    <row r="727" spans="2:2">
      <c r="B727" s="16"/>
    </row>
    <row r="728" spans="2:2">
      <c r="B728" s="16"/>
    </row>
    <row r="729" spans="2:2">
      <c r="B729" s="16"/>
    </row>
    <row r="730" spans="2:2">
      <c r="B730" s="16"/>
    </row>
    <row r="731" spans="2:2">
      <c r="B731" s="16"/>
    </row>
    <row r="732" spans="2:2">
      <c r="B732" s="16"/>
    </row>
    <row r="733" spans="2:2">
      <c r="B733" s="16"/>
    </row>
    <row r="734" spans="2:2">
      <c r="B734" s="16"/>
    </row>
    <row r="735" spans="2:2">
      <c r="B735" s="16"/>
    </row>
    <row r="736" spans="2:2">
      <c r="B736" s="16"/>
    </row>
    <row r="737" spans="2:2">
      <c r="B737" s="16"/>
    </row>
    <row r="738" spans="2:2">
      <c r="B738" s="16"/>
    </row>
    <row r="739" spans="2:2">
      <c r="B739" s="16"/>
    </row>
    <row r="740" spans="2:2">
      <c r="B740" s="16"/>
    </row>
    <row r="741" spans="2:2">
      <c r="B741" s="16"/>
    </row>
    <row r="742" spans="2:2">
      <c r="B742" s="16"/>
    </row>
    <row r="743" spans="2:2">
      <c r="B743" s="16"/>
    </row>
    <row r="744" spans="2:2">
      <c r="B744" s="16"/>
    </row>
    <row r="745" spans="2:2">
      <c r="B745" s="16"/>
    </row>
    <row r="746" spans="2:2">
      <c r="B746" s="16"/>
    </row>
    <row r="747" spans="2:2">
      <c r="B747" s="16"/>
    </row>
    <row r="748" spans="2:2">
      <c r="B748" s="16"/>
    </row>
    <row r="749" spans="2:2">
      <c r="B749" s="16"/>
    </row>
    <row r="750" spans="2:2">
      <c r="B750" s="16"/>
    </row>
    <row r="751" spans="2:2">
      <c r="B751" s="16"/>
    </row>
    <row r="752" spans="2:2">
      <c r="B752" s="16"/>
    </row>
    <row r="753" spans="2:2">
      <c r="B753" s="16"/>
    </row>
    <row r="754" spans="2:2">
      <c r="B754" s="16"/>
    </row>
    <row r="755" spans="2:2">
      <c r="B755" s="16"/>
    </row>
    <row r="756" spans="2:2">
      <c r="B756" s="16"/>
    </row>
    <row r="757" spans="2:2">
      <c r="B757" s="16"/>
    </row>
    <row r="758" spans="2:2">
      <c r="B758" s="16"/>
    </row>
    <row r="759" spans="2:2">
      <c r="B759" s="16"/>
    </row>
    <row r="760" spans="2:2">
      <c r="B760" s="16"/>
    </row>
    <row r="761" spans="2:2">
      <c r="B761" s="16"/>
    </row>
    <row r="762" spans="2:2">
      <c r="B762" s="16"/>
    </row>
    <row r="763" spans="2:2">
      <c r="B763" s="16"/>
    </row>
    <row r="764" spans="2:2">
      <c r="B764" s="16"/>
    </row>
    <row r="765" spans="2:2">
      <c r="B765" s="16"/>
    </row>
    <row r="766" spans="2:2">
      <c r="B766" s="16"/>
    </row>
    <row r="767" spans="2:2">
      <c r="B767" s="16"/>
    </row>
    <row r="768" spans="2:2">
      <c r="B768" s="16"/>
    </row>
    <row r="769" spans="2:2">
      <c r="B769" s="16"/>
    </row>
    <row r="770" spans="2:2">
      <c r="B770" s="16"/>
    </row>
    <row r="771" spans="2:2">
      <c r="B771" s="16"/>
    </row>
    <row r="772" spans="2:2">
      <c r="B772" s="16"/>
    </row>
    <row r="773" spans="2:2">
      <c r="B773" s="16"/>
    </row>
    <row r="774" spans="2:2">
      <c r="B774" s="16"/>
    </row>
    <row r="775" spans="2:2">
      <c r="B775" s="16"/>
    </row>
    <row r="776" spans="2:2">
      <c r="B776" s="16"/>
    </row>
    <row r="777" spans="2:2">
      <c r="B777" s="16"/>
    </row>
    <row r="778" spans="2:2">
      <c r="B778" s="16"/>
    </row>
    <row r="779" spans="2:2">
      <c r="B779" s="16"/>
    </row>
    <row r="780" spans="2:2">
      <c r="B780" s="16"/>
    </row>
    <row r="781" spans="2:2">
      <c r="B781" s="16"/>
    </row>
    <row r="782" spans="2:2">
      <c r="B782" s="16"/>
    </row>
    <row r="783" spans="2:2">
      <c r="B783" s="16"/>
    </row>
    <row r="784" spans="2:2">
      <c r="B784" s="16"/>
    </row>
    <row r="785" spans="2:2">
      <c r="B785" s="16"/>
    </row>
    <row r="786" spans="2:2">
      <c r="B786" s="16"/>
    </row>
    <row r="787" spans="2:2">
      <c r="B787" s="16"/>
    </row>
    <row r="788" spans="2:2">
      <c r="B788" s="16"/>
    </row>
    <row r="789" spans="2:2">
      <c r="B789" s="16"/>
    </row>
    <row r="790" spans="2:2">
      <c r="B790" s="16"/>
    </row>
    <row r="791" spans="2:2">
      <c r="B791" s="16"/>
    </row>
    <row r="792" spans="2:2">
      <c r="B792" s="16"/>
    </row>
    <row r="793" spans="2:2">
      <c r="B793" s="16"/>
    </row>
    <row r="794" spans="2:2">
      <c r="B794" s="16"/>
    </row>
    <row r="795" spans="2:2">
      <c r="B795" s="16"/>
    </row>
    <row r="796" spans="2:2">
      <c r="B796" s="16"/>
    </row>
    <row r="797" spans="2:2">
      <c r="B797" s="16"/>
    </row>
    <row r="798" spans="2:2">
      <c r="B798" s="16"/>
    </row>
    <row r="799" spans="2:2">
      <c r="B799" s="16"/>
    </row>
    <row r="800" spans="2:2">
      <c r="B800" s="16"/>
    </row>
    <row r="801" spans="2:2">
      <c r="B801" s="16"/>
    </row>
    <row r="802" spans="2:2">
      <c r="B802" s="16"/>
    </row>
    <row r="803" spans="2:2">
      <c r="B803" s="16"/>
    </row>
    <row r="804" spans="2:2">
      <c r="B804" s="16"/>
    </row>
    <row r="805" spans="2:2">
      <c r="B805" s="16"/>
    </row>
    <row r="806" spans="2:2">
      <c r="B806" s="16"/>
    </row>
    <row r="807" spans="2:2">
      <c r="B807" s="16"/>
    </row>
    <row r="808" spans="2:2">
      <c r="B808" s="16"/>
    </row>
    <row r="809" spans="2:2">
      <c r="B809" s="16"/>
    </row>
    <row r="810" spans="2:2">
      <c r="B810" s="16"/>
    </row>
    <row r="811" spans="2:2">
      <c r="B811" s="16"/>
    </row>
    <row r="812" spans="2:2">
      <c r="B812" s="16"/>
    </row>
    <row r="813" spans="2:2">
      <c r="B813" s="16"/>
    </row>
    <row r="814" spans="2:2">
      <c r="B814" s="16"/>
    </row>
    <row r="815" spans="2:2">
      <c r="B815" s="16"/>
    </row>
    <row r="816" spans="2:2">
      <c r="B816" s="16"/>
    </row>
    <row r="817" spans="2:2">
      <c r="B817" s="16"/>
    </row>
    <row r="818" spans="2:2">
      <c r="B818" s="16"/>
    </row>
    <row r="819" spans="2:2">
      <c r="B819" s="16"/>
    </row>
    <row r="820" spans="2:2">
      <c r="B820" s="16"/>
    </row>
    <row r="821" spans="2:2">
      <c r="B821" s="16"/>
    </row>
    <row r="822" spans="2:2">
      <c r="B822" s="16"/>
    </row>
    <row r="823" spans="2:2">
      <c r="B823" s="16"/>
    </row>
    <row r="824" spans="2:2">
      <c r="B824" s="16"/>
    </row>
    <row r="825" spans="2:2">
      <c r="B825" s="16"/>
    </row>
    <row r="826" spans="2:2">
      <c r="B826" s="16"/>
    </row>
    <row r="827" spans="2:2">
      <c r="B827" s="16"/>
    </row>
    <row r="828" spans="2:2">
      <c r="B828" s="16"/>
    </row>
    <row r="829" spans="2:2">
      <c r="B829" s="16"/>
    </row>
    <row r="830" spans="2:2">
      <c r="B830" s="16"/>
    </row>
    <row r="831" spans="2:2">
      <c r="B831" s="16"/>
    </row>
    <row r="832" spans="2:2">
      <c r="B832" s="16"/>
    </row>
    <row r="833" spans="2:2">
      <c r="B833" s="16"/>
    </row>
    <row r="834" spans="2:2">
      <c r="B834" s="16"/>
    </row>
    <row r="835" spans="2:2">
      <c r="B835" s="16"/>
    </row>
    <row r="836" spans="2:2">
      <c r="B836" s="16"/>
    </row>
    <row r="837" spans="2:2">
      <c r="B837" s="16"/>
    </row>
    <row r="838" spans="2:2">
      <c r="B838" s="16"/>
    </row>
    <row r="839" spans="2:2">
      <c r="B839" s="16"/>
    </row>
    <row r="840" spans="2:2">
      <c r="B840" s="16"/>
    </row>
    <row r="841" spans="2:2">
      <c r="B841" s="16"/>
    </row>
    <row r="842" spans="2:2">
      <c r="B842" s="16"/>
    </row>
    <row r="843" spans="2:2">
      <c r="B843" s="16"/>
    </row>
    <row r="844" spans="2:2">
      <c r="B844" s="16"/>
    </row>
    <row r="845" spans="2:2">
      <c r="B845" s="16"/>
    </row>
    <row r="846" spans="2:2">
      <c r="B846" s="16"/>
    </row>
    <row r="847" spans="2:2">
      <c r="B847" s="16"/>
    </row>
    <row r="848" spans="2:2">
      <c r="B848" s="16"/>
    </row>
    <row r="849" spans="2:2">
      <c r="B849" s="16"/>
    </row>
    <row r="850" spans="2:2">
      <c r="B850" s="16"/>
    </row>
    <row r="851" spans="2:2">
      <c r="B851" s="16"/>
    </row>
    <row r="852" spans="2:2">
      <c r="B852" s="16"/>
    </row>
    <row r="853" spans="2:2">
      <c r="B853" s="16"/>
    </row>
    <row r="854" spans="2:2">
      <c r="B854" s="16"/>
    </row>
    <row r="855" spans="2:2">
      <c r="B855" s="16"/>
    </row>
    <row r="856" spans="2:2">
      <c r="B856" s="16"/>
    </row>
    <row r="857" spans="2:2">
      <c r="B857" s="16"/>
    </row>
    <row r="858" spans="2:2">
      <c r="B858" s="16"/>
    </row>
    <row r="859" spans="2:2">
      <c r="B859" s="16"/>
    </row>
    <row r="860" spans="2:2">
      <c r="B860" s="16"/>
    </row>
    <row r="861" spans="2:2">
      <c r="B861" s="16"/>
    </row>
    <row r="862" spans="2:2">
      <c r="B862" s="16"/>
    </row>
    <row r="863" spans="2:2">
      <c r="B863" s="16"/>
    </row>
    <row r="864" spans="2:2">
      <c r="B864" s="16"/>
    </row>
    <row r="865" spans="2:2">
      <c r="B865" s="16"/>
    </row>
    <row r="866" spans="2:2">
      <c r="B866" s="16"/>
    </row>
    <row r="867" spans="2:2">
      <c r="B867" s="16"/>
    </row>
    <row r="868" spans="2:2">
      <c r="B868" s="16"/>
    </row>
    <row r="869" spans="2:2">
      <c r="B869" s="16"/>
    </row>
    <row r="870" spans="2:2">
      <c r="B870" s="16"/>
    </row>
    <row r="871" spans="2:2">
      <c r="B871" s="16"/>
    </row>
    <row r="872" spans="2:2">
      <c r="B872" s="16"/>
    </row>
    <row r="873" spans="2:2">
      <c r="B873" s="16"/>
    </row>
    <row r="874" spans="2:2">
      <c r="B874" s="16"/>
    </row>
    <row r="875" spans="2:2">
      <c r="B875" s="16"/>
    </row>
    <row r="876" spans="2:2">
      <c r="B876" s="16"/>
    </row>
    <row r="877" spans="2:2">
      <c r="B877" s="16"/>
    </row>
    <row r="878" spans="2:2">
      <c r="B878" s="16"/>
    </row>
    <row r="879" spans="2:2">
      <c r="B879" s="16"/>
    </row>
    <row r="880" spans="2:2">
      <c r="B880" s="16"/>
    </row>
    <row r="881" spans="2:2">
      <c r="B881" s="16"/>
    </row>
    <row r="882" spans="2:2">
      <c r="B882" s="16"/>
    </row>
    <row r="883" spans="2:2">
      <c r="B883" s="16"/>
    </row>
    <row r="884" spans="2:2">
      <c r="B884" s="16"/>
    </row>
    <row r="885" spans="2:2">
      <c r="B885" s="16"/>
    </row>
    <row r="886" spans="2:2">
      <c r="B886" s="16"/>
    </row>
    <row r="887" spans="2:2">
      <c r="B887" s="16"/>
    </row>
    <row r="888" spans="2:2">
      <c r="B888" s="16"/>
    </row>
    <row r="889" spans="2:2">
      <c r="B889" s="16"/>
    </row>
    <row r="890" spans="2:2">
      <c r="B890" s="16"/>
    </row>
    <row r="891" spans="2:2">
      <c r="B891" s="16"/>
    </row>
    <row r="892" spans="2:2">
      <c r="B892" s="16"/>
    </row>
    <row r="893" spans="2:2">
      <c r="B893" s="16"/>
    </row>
    <row r="894" spans="2:2">
      <c r="B894" s="16"/>
    </row>
    <row r="895" spans="2:2">
      <c r="B895" s="16"/>
    </row>
    <row r="896" spans="2:2">
      <c r="B896" s="16"/>
    </row>
    <row r="897" spans="2:2">
      <c r="B897" s="16"/>
    </row>
    <row r="898" spans="2:2">
      <c r="B898" s="16"/>
    </row>
    <row r="899" spans="2:2">
      <c r="B899" s="16"/>
    </row>
    <row r="900" spans="2:2">
      <c r="B900" s="16"/>
    </row>
    <row r="901" spans="2:2">
      <c r="B901" s="16"/>
    </row>
    <row r="902" spans="2:2">
      <c r="B902" s="16"/>
    </row>
    <row r="903" spans="2:2">
      <c r="B903" s="16"/>
    </row>
    <row r="904" spans="2:2">
      <c r="B904" s="16"/>
    </row>
    <row r="905" spans="2:2">
      <c r="B905" s="16"/>
    </row>
    <row r="906" spans="2:2">
      <c r="B906" s="16"/>
    </row>
    <row r="907" spans="2:2">
      <c r="B907" s="16"/>
    </row>
    <row r="908" spans="2:2">
      <c r="B908" s="16"/>
    </row>
    <row r="909" spans="2:2">
      <c r="B909" s="16"/>
    </row>
    <row r="910" spans="2:2">
      <c r="B910" s="16"/>
    </row>
    <row r="911" spans="2:2">
      <c r="B911" s="16"/>
    </row>
    <row r="912" spans="2:2">
      <c r="B912" s="16"/>
    </row>
    <row r="913" spans="2:2">
      <c r="B913" s="16"/>
    </row>
    <row r="914" spans="2:2">
      <c r="B914" s="16"/>
    </row>
    <row r="915" spans="2:2">
      <c r="B915" s="16"/>
    </row>
    <row r="916" spans="2:2">
      <c r="B916" s="16"/>
    </row>
    <row r="917" spans="2:2">
      <c r="B917" s="16"/>
    </row>
    <row r="918" spans="2:2">
      <c r="B918" s="16"/>
    </row>
    <row r="919" spans="2:2">
      <c r="B919" s="16"/>
    </row>
    <row r="920" spans="2:2">
      <c r="B920" s="16"/>
    </row>
    <row r="921" spans="2:2">
      <c r="B921" s="16"/>
    </row>
    <row r="922" spans="2:2">
      <c r="B922" s="16"/>
    </row>
    <row r="923" spans="2:2">
      <c r="B923" s="16"/>
    </row>
    <row r="924" spans="2:2">
      <c r="B924" s="16"/>
    </row>
    <row r="925" spans="2:2">
      <c r="B925" s="16"/>
    </row>
    <row r="926" spans="2:2">
      <c r="B926" s="16"/>
    </row>
    <row r="927" spans="2:2">
      <c r="B927" s="16"/>
    </row>
    <row r="928" spans="2:2">
      <c r="B928" s="16"/>
    </row>
    <row r="929" spans="2:2">
      <c r="B929" s="16"/>
    </row>
    <row r="930" spans="2:2">
      <c r="B930" s="16"/>
    </row>
    <row r="931" spans="2:2">
      <c r="B931" s="16"/>
    </row>
    <row r="932" spans="2:2">
      <c r="B932" s="16"/>
    </row>
    <row r="933" spans="2:2">
      <c r="B933" s="16"/>
    </row>
    <row r="934" spans="2:2">
      <c r="B934" s="16"/>
    </row>
    <row r="935" spans="2:2">
      <c r="B935" s="16"/>
    </row>
    <row r="936" spans="2:2">
      <c r="B936" s="16"/>
    </row>
    <row r="937" spans="2:2">
      <c r="B937" s="16"/>
    </row>
    <row r="938" spans="2:2">
      <c r="B938" s="16"/>
    </row>
    <row r="939" spans="2:2">
      <c r="B939" s="16"/>
    </row>
    <row r="940" spans="2:2">
      <c r="B940" s="16"/>
    </row>
    <row r="941" spans="2:2">
      <c r="B941" s="16"/>
    </row>
    <row r="942" spans="2:2">
      <c r="B942" s="16"/>
    </row>
    <row r="943" spans="2:2">
      <c r="B943" s="16"/>
    </row>
    <row r="944" spans="2:2">
      <c r="B944" s="16"/>
    </row>
    <row r="945" spans="2:2">
      <c r="B945" s="16"/>
    </row>
    <row r="946" spans="2:2">
      <c r="B946" s="16"/>
    </row>
    <row r="947" spans="2:2">
      <c r="B947" s="16"/>
    </row>
    <row r="948" spans="2:2">
      <c r="B948" s="16"/>
    </row>
    <row r="949" spans="2:2">
      <c r="B949" s="16"/>
    </row>
    <row r="950" spans="2:2">
      <c r="B950" s="16"/>
    </row>
    <row r="951" spans="2:2">
      <c r="B951" s="16"/>
    </row>
    <row r="952" spans="2:2">
      <c r="B952" s="16"/>
    </row>
    <row r="953" spans="2:2">
      <c r="B953" s="16"/>
    </row>
    <row r="954" spans="2:2">
      <c r="B954" s="16"/>
    </row>
    <row r="955" spans="2:2">
      <c r="B955" s="16"/>
    </row>
    <row r="956" spans="2:2">
      <c r="B956" s="16"/>
    </row>
    <row r="957" spans="2:2">
      <c r="B957" s="16"/>
    </row>
    <row r="958" spans="2:2">
      <c r="B958" s="16"/>
    </row>
    <row r="959" spans="2:2">
      <c r="B959" s="16"/>
    </row>
    <row r="960" spans="2:2">
      <c r="B960" s="16"/>
    </row>
    <row r="961" spans="2:2">
      <c r="B961" s="16"/>
    </row>
    <row r="962" spans="2:2">
      <c r="B962" s="16"/>
    </row>
    <row r="963" spans="2:2">
      <c r="B963" s="16"/>
    </row>
    <row r="964" spans="2:2">
      <c r="B964" s="16"/>
    </row>
    <row r="965" spans="2:2">
      <c r="B965" s="16"/>
    </row>
    <row r="966" spans="2:2">
      <c r="B966" s="16"/>
    </row>
    <row r="967" spans="2:2">
      <c r="B967" s="16"/>
    </row>
    <row r="968" spans="2:2">
      <c r="B968" s="16"/>
    </row>
    <row r="969" spans="2:2">
      <c r="B969" s="16"/>
    </row>
    <row r="970" spans="2:2">
      <c r="B970" s="16"/>
    </row>
    <row r="971" spans="2:2">
      <c r="B971" s="16"/>
    </row>
    <row r="972" spans="2:2">
      <c r="B972" s="16"/>
    </row>
    <row r="973" spans="2:2">
      <c r="B973" s="16"/>
    </row>
    <row r="974" spans="2:2">
      <c r="B974" s="16"/>
    </row>
    <row r="975" spans="2:2">
      <c r="B975" s="16"/>
    </row>
    <row r="976" spans="2:2">
      <c r="B976" s="16"/>
    </row>
    <row r="977" spans="2:2">
      <c r="B977" s="16"/>
    </row>
    <row r="978" spans="2:2">
      <c r="B978" s="16"/>
    </row>
    <row r="979" spans="2:2">
      <c r="B979" s="16"/>
    </row>
    <row r="980" spans="2:2">
      <c r="B980" s="16"/>
    </row>
    <row r="981" spans="2:2">
      <c r="B981" s="16"/>
    </row>
    <row r="982" spans="2:2">
      <c r="B982" s="16"/>
    </row>
    <row r="983" spans="2:2">
      <c r="B983" s="16"/>
    </row>
    <row r="984" spans="2:2">
      <c r="B984" s="16"/>
    </row>
    <row r="985" spans="2:2">
      <c r="B985" s="16"/>
    </row>
    <row r="986" spans="2:2">
      <c r="B986" s="16"/>
    </row>
    <row r="987" spans="2:2">
      <c r="B987" s="16"/>
    </row>
    <row r="988" spans="2:2">
      <c r="B988" s="16"/>
    </row>
    <row r="989" spans="2:2">
      <c r="B989" s="16"/>
    </row>
    <row r="990" spans="2:2">
      <c r="B990" s="16"/>
    </row>
    <row r="991" spans="2:2">
      <c r="B991" s="16"/>
    </row>
    <row r="992" spans="2:2">
      <c r="B992" s="16"/>
    </row>
    <row r="993" spans="2:2">
      <c r="B993" s="16"/>
    </row>
    <row r="994" spans="2:2">
      <c r="B994" s="16"/>
    </row>
    <row r="995" spans="2:2">
      <c r="B995" s="16"/>
    </row>
    <row r="996" spans="2:2">
      <c r="B996" s="16"/>
    </row>
    <row r="997" spans="2:2">
      <c r="B997" s="16"/>
    </row>
    <row r="998" spans="2:2">
      <c r="B998" s="16"/>
    </row>
    <row r="999" spans="2:2">
      <c r="B999" s="16"/>
    </row>
    <row r="1000" spans="2:2">
      <c r="B1000" s="16"/>
    </row>
    <row r="1001" spans="2:2">
      <c r="B1001" s="16"/>
    </row>
  </sheetData>
  <conditionalFormatting sqref="C60:C1001">
    <cfRule type="cellIs" dxfId="8" priority="1" operator="greaterThan">
      <formula>#REF!</formula>
    </cfRule>
  </conditionalFormatting>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sheetPr codeName="Sheet6"/>
  <dimension ref="A1:CFO83"/>
  <sheetViews>
    <sheetView zoomScale="70" zoomScaleNormal="70" workbookViewId="0">
      <selection sqref="A1:D1"/>
    </sheetView>
  </sheetViews>
  <sheetFormatPr defaultRowHeight="13.2"/>
  <cols>
    <col min="1" max="1" width="12.33203125" style="55" customWidth="1"/>
    <col min="2" max="2" width="9.109375" style="55"/>
    <col min="3" max="3" width="16.109375" customWidth="1"/>
    <col min="5" max="5" width="11.109375" customWidth="1"/>
    <col min="6" max="6" width="22.5546875" customWidth="1"/>
    <col min="11" max="11" width="18.6640625" customWidth="1"/>
    <col min="12" max="12" width="13.109375" customWidth="1"/>
    <col min="13" max="13" width="9.33203125" bestFit="1" customWidth="1"/>
    <col min="16" max="16" width="13.109375" bestFit="1" customWidth="1"/>
    <col min="19" max="19" width="11.44140625" customWidth="1"/>
    <col min="20" max="20" width="11" customWidth="1"/>
    <col min="21" max="21" width="16" customWidth="1"/>
    <col min="23" max="23" width="11.5546875" customWidth="1"/>
    <col min="33" max="33" width="11" bestFit="1" customWidth="1"/>
    <col min="34" max="34" width="13" customWidth="1"/>
    <col min="41" max="41" width="11.6640625" bestFit="1" customWidth="1"/>
    <col min="42" max="42" width="10.5546875" bestFit="1" customWidth="1"/>
    <col min="43" max="43" width="15.6640625" bestFit="1" customWidth="1"/>
    <col min="45" max="45" width="10.6640625" customWidth="1"/>
    <col min="56" max="56" width="13.109375" customWidth="1"/>
    <col min="67" max="67" width="11.44140625" customWidth="1"/>
    <col min="78" max="78" width="13" customWidth="1"/>
    <col min="89" max="89" width="12.44140625" customWidth="1"/>
    <col min="100" max="100" width="13.88671875" customWidth="1"/>
    <col min="111" max="111" width="13.44140625" customWidth="1"/>
    <col min="122" max="122" width="14.33203125" customWidth="1"/>
    <col min="133" max="133" width="11.5546875" customWidth="1"/>
    <col min="144" max="144" width="13" customWidth="1"/>
    <col min="155" max="155" width="13.88671875" customWidth="1"/>
    <col min="166" max="166" width="13.6640625" customWidth="1"/>
    <col min="177" max="177" width="13.44140625" customWidth="1"/>
    <col min="199" max="199" width="11.44140625" customWidth="1"/>
    <col min="210" max="210" width="13.6640625" customWidth="1"/>
    <col min="221" max="221" width="12" customWidth="1"/>
    <col min="232" max="232" width="14" customWidth="1"/>
    <col min="243" max="243" width="12.5546875" customWidth="1"/>
    <col min="254" max="254" width="14.33203125" customWidth="1"/>
    <col min="265" max="265" width="12.5546875" customWidth="1"/>
    <col min="276" max="276" width="14.44140625" customWidth="1"/>
    <col min="287" max="287" width="12.44140625" customWidth="1"/>
    <col min="298" max="298" width="13.44140625" customWidth="1"/>
    <col min="309" max="309" width="14.44140625" customWidth="1"/>
    <col min="320" max="320" width="14.44140625" customWidth="1"/>
    <col min="331" max="331" width="13.88671875" customWidth="1"/>
    <col min="342" max="342" width="15.109375" customWidth="1"/>
    <col min="353" max="353" width="13.44140625" customWidth="1"/>
    <col min="364" max="364" width="14.44140625" customWidth="1"/>
    <col min="375" max="375" width="12.109375" customWidth="1"/>
    <col min="386" max="386" width="15.44140625" customWidth="1"/>
    <col min="397" max="397" width="12.88671875" customWidth="1"/>
    <col min="408" max="408" width="14.6640625" customWidth="1"/>
    <col min="419" max="419" width="13.33203125" customWidth="1"/>
    <col min="430" max="430" width="14.6640625" customWidth="1"/>
    <col min="441" max="441" width="19.5546875" bestFit="1" customWidth="1"/>
    <col min="452" max="452" width="13.88671875" customWidth="1"/>
    <col min="463" max="463" width="13.33203125" customWidth="1"/>
    <col min="474" max="474" width="13.88671875" customWidth="1"/>
    <col min="485" max="485" width="13.44140625" customWidth="1"/>
    <col min="496" max="496" width="14.88671875" customWidth="1"/>
    <col min="507" max="507" width="12.88671875" customWidth="1"/>
    <col min="518" max="518" width="15" customWidth="1"/>
    <col min="529" max="529" width="13" customWidth="1"/>
    <col min="540" max="540" width="14.6640625" customWidth="1"/>
    <col min="551" max="551" width="11.5546875" customWidth="1"/>
    <col min="562" max="562" width="15.109375" customWidth="1"/>
    <col min="573" max="573" width="13.88671875" customWidth="1"/>
    <col min="584" max="584" width="14.88671875" customWidth="1"/>
    <col min="595" max="595" width="13.5546875" customWidth="1"/>
    <col min="606" max="606" width="14.33203125" customWidth="1"/>
    <col min="617" max="617" width="13.5546875" customWidth="1"/>
    <col min="628" max="628" width="14" customWidth="1"/>
    <col min="639" max="639" width="13.5546875" customWidth="1"/>
    <col min="650" max="650" width="14.44140625" customWidth="1"/>
    <col min="661" max="661" width="14.88671875" customWidth="1"/>
    <col min="672" max="672" width="16.6640625" customWidth="1"/>
    <col min="683" max="683" width="12.109375" customWidth="1"/>
    <col min="694" max="694" width="15.44140625" customWidth="1"/>
    <col min="705" max="705" width="13.33203125" customWidth="1"/>
    <col min="716" max="716" width="14.6640625" customWidth="1"/>
    <col min="727" max="727" width="13.5546875" customWidth="1"/>
    <col min="738" max="738" width="13.88671875" customWidth="1"/>
    <col min="749" max="749" width="15" customWidth="1"/>
    <col min="760" max="760" width="13.88671875" customWidth="1"/>
    <col min="771" max="771" width="13.88671875" customWidth="1"/>
    <col min="782" max="782" width="15.88671875" customWidth="1"/>
    <col min="793" max="793" width="14.6640625" customWidth="1"/>
    <col min="804" max="804" width="14.44140625" customWidth="1"/>
    <col min="815" max="815" width="13.33203125" customWidth="1"/>
    <col min="826" max="826" width="17.33203125" customWidth="1"/>
    <col min="837" max="837" width="13.44140625" customWidth="1"/>
    <col min="848" max="848" width="14.88671875" customWidth="1"/>
    <col min="859" max="859" width="14" customWidth="1"/>
    <col min="870" max="870" width="14.6640625" customWidth="1"/>
    <col min="881" max="881" width="13" customWidth="1"/>
    <col min="892" max="892" width="15.33203125" customWidth="1"/>
    <col min="903" max="903" width="12.88671875" customWidth="1"/>
    <col min="914" max="914" width="15.44140625" customWidth="1"/>
    <col min="925" max="925" width="13.5546875" customWidth="1"/>
    <col min="936" max="936" width="14.44140625" customWidth="1"/>
    <col min="947" max="947" width="12.88671875" customWidth="1"/>
    <col min="958" max="958" width="14.88671875" customWidth="1"/>
    <col min="969" max="969" width="12.33203125" customWidth="1"/>
    <col min="980" max="980" width="15.6640625" customWidth="1"/>
    <col min="991" max="991" width="12.5546875" customWidth="1"/>
    <col min="1002" max="1002" width="14.6640625" customWidth="1"/>
    <col min="1013" max="1013" width="12.88671875" customWidth="1"/>
    <col min="1024" max="1024" width="13" customWidth="1"/>
    <col min="1035" max="1035" width="11.5546875" customWidth="1"/>
    <col min="1046" max="1046" width="15" customWidth="1"/>
    <col min="1057" max="1057" width="13.5546875" customWidth="1"/>
    <col min="1068" max="1068" width="15" customWidth="1"/>
    <col min="1079" max="1079" width="13" customWidth="1"/>
    <col min="1090" max="1090" width="15.6640625" customWidth="1"/>
    <col min="1101" max="1101" width="13.44140625" customWidth="1"/>
    <col min="1123" max="1123" width="13" customWidth="1"/>
    <col min="1134" max="1134" width="14.5546875" customWidth="1"/>
    <col min="1145" max="1145" width="13" customWidth="1"/>
    <col min="1156" max="1156" width="14.88671875" customWidth="1"/>
    <col min="1167" max="1167" width="14.88671875" customWidth="1"/>
    <col min="1178" max="1178" width="16.33203125" customWidth="1"/>
    <col min="1189" max="1189" width="12" customWidth="1"/>
    <col min="1200" max="1200" width="15.33203125" customWidth="1"/>
    <col min="1211" max="1211" width="14.6640625" customWidth="1"/>
    <col min="1222" max="1222" width="15" customWidth="1"/>
    <col min="1233" max="1233" width="12.5546875" customWidth="1"/>
    <col min="1244" max="1244" width="15.33203125" customWidth="1"/>
    <col min="1255" max="1255" width="14.88671875" customWidth="1"/>
    <col min="1266" max="1266" width="16.88671875" customWidth="1"/>
    <col min="1277" max="1277" width="13.88671875" customWidth="1"/>
    <col min="1299" max="1299" width="14.88671875" customWidth="1"/>
    <col min="1310" max="1310" width="14.88671875" customWidth="1"/>
    <col min="1321" max="1321" width="13.88671875" customWidth="1"/>
    <col min="1332" max="1332" width="13.88671875" customWidth="1"/>
    <col min="1343" max="1343" width="12.88671875" customWidth="1"/>
    <col min="1354" max="1354" width="15.88671875" customWidth="1"/>
    <col min="1365" max="1365" width="13.33203125" customWidth="1"/>
    <col min="1376" max="1376" width="14.44140625" customWidth="1"/>
    <col min="1387" max="1387" width="14.6640625" customWidth="1"/>
    <col min="1398" max="1398" width="16.6640625" customWidth="1"/>
    <col min="1409" max="1409" width="14.33203125" customWidth="1"/>
    <col min="1420" max="1420" width="14.88671875" customWidth="1"/>
    <col min="1431" max="1431" width="15.88671875" customWidth="1"/>
    <col min="1442" max="1442" width="15.33203125" customWidth="1"/>
    <col min="1453" max="1453" width="13" customWidth="1"/>
    <col min="1464" max="1464" width="15.88671875" customWidth="1"/>
    <col min="1475" max="1475" width="14.44140625" customWidth="1"/>
    <col min="1486" max="1486" width="15" customWidth="1"/>
    <col min="1497" max="1497" width="13.33203125" customWidth="1"/>
    <col min="1508" max="1508" width="17.109375" customWidth="1"/>
    <col min="1519" max="1519" width="12" customWidth="1"/>
    <col min="1530" max="1530" width="14.5546875" customWidth="1"/>
    <col min="1541" max="1541" width="12.88671875" customWidth="1"/>
    <col min="1552" max="1552" width="14.33203125" customWidth="1"/>
    <col min="1563" max="1563" width="14" customWidth="1"/>
    <col min="1574" max="1574" width="15.44140625" customWidth="1"/>
    <col min="1585" max="1585" width="13" customWidth="1"/>
    <col min="1596" max="1596" width="15.109375" customWidth="1"/>
    <col min="1607" max="1607" width="13.33203125" customWidth="1"/>
    <col min="1618" max="1618" width="14.44140625" customWidth="1"/>
    <col min="1629" max="1629" width="13" customWidth="1"/>
    <col min="1640" max="1640" width="14.88671875" customWidth="1"/>
    <col min="1651" max="1651" width="12" customWidth="1"/>
    <col min="1662" max="1662" width="14.33203125" customWidth="1"/>
    <col min="1673" max="1673" width="13.33203125" customWidth="1"/>
    <col min="1684" max="1684" width="15.6640625" customWidth="1"/>
    <col min="1695" max="1695" width="15.33203125" customWidth="1"/>
    <col min="1706" max="1706" width="14" customWidth="1"/>
    <col min="1717" max="1717" width="13" customWidth="1"/>
    <col min="1728" max="1728" width="13.5546875" customWidth="1"/>
    <col min="1739" max="1739" width="12.5546875" customWidth="1"/>
    <col min="1750" max="1750" width="14.33203125" customWidth="1"/>
    <col min="1761" max="1761" width="13.44140625" customWidth="1"/>
    <col min="1772" max="1772" width="14.88671875" customWidth="1"/>
    <col min="1783" max="1783" width="13.44140625" customWidth="1"/>
    <col min="1794" max="1794" width="14.6640625" customWidth="1"/>
    <col min="1805" max="1805" width="12.109375" customWidth="1"/>
    <col min="1816" max="1816" width="14.6640625" customWidth="1"/>
    <col min="1827" max="1827" width="14.88671875" customWidth="1"/>
    <col min="1838" max="1838" width="15.44140625" customWidth="1"/>
    <col min="1849" max="1849" width="13.44140625" customWidth="1"/>
    <col min="1860" max="1860" width="15.109375" customWidth="1"/>
    <col min="1871" max="1871" width="14.33203125" customWidth="1"/>
    <col min="1882" max="1882" width="14.88671875" customWidth="1"/>
    <col min="1893" max="1893" width="13.5546875" customWidth="1"/>
    <col min="1904" max="1904" width="14.6640625" customWidth="1"/>
    <col min="1915" max="1915" width="13.44140625" customWidth="1"/>
    <col min="1926" max="1926" width="15.44140625" customWidth="1"/>
    <col min="1937" max="1937" width="15.44140625" customWidth="1"/>
    <col min="1948" max="1948" width="16.33203125" customWidth="1"/>
    <col min="1959" max="1959" width="14" customWidth="1"/>
    <col min="1970" max="1970" width="14.6640625" customWidth="1"/>
    <col min="1981" max="1981" width="13.33203125" customWidth="1"/>
    <col min="1992" max="1992" width="15.44140625" customWidth="1"/>
    <col min="2003" max="2003" width="13.5546875" customWidth="1"/>
    <col min="2014" max="2014" width="16.88671875" customWidth="1"/>
    <col min="2025" max="2025" width="13.33203125" customWidth="1"/>
    <col min="2036" max="2036" width="14.88671875" customWidth="1"/>
    <col min="2047" max="2047" width="12.88671875" customWidth="1"/>
    <col min="2058" max="2058" width="14.33203125" customWidth="1"/>
    <col min="2069" max="2069" width="11.5546875" customWidth="1"/>
    <col min="2080" max="2080" width="15" customWidth="1"/>
    <col min="2091" max="2091" width="12.88671875" customWidth="1"/>
    <col min="2102" max="2102" width="15.33203125" customWidth="1"/>
    <col min="2113" max="2113" width="12.5546875" customWidth="1"/>
    <col min="2124" max="2124" width="14" customWidth="1"/>
    <col min="2135" max="2135" width="13.88671875" customWidth="1"/>
    <col min="2146" max="2146" width="15.6640625" customWidth="1"/>
    <col min="2157" max="2157" width="12.88671875" customWidth="1"/>
    <col min="2168" max="2168" width="14.6640625" customWidth="1"/>
    <col min="2179" max="2179" width="13" customWidth="1"/>
  </cols>
  <sheetData>
    <row r="1" spans="1:2199" ht="79.5" customHeight="1">
      <c r="A1" s="141" t="s">
        <v>55</v>
      </c>
      <c r="B1" s="141"/>
      <c r="C1" s="141"/>
      <c r="D1" s="141"/>
    </row>
    <row r="2" spans="1:2199" ht="13.8" thickBot="1">
      <c r="A2" s="55" t="s">
        <v>25</v>
      </c>
      <c r="B2"/>
      <c r="C2" s="13">
        <v>1</v>
      </c>
      <c r="W2" s="55" t="s">
        <v>25</v>
      </c>
      <c r="Y2" s="13">
        <v>1</v>
      </c>
      <c r="AS2" s="55" t="s">
        <v>25</v>
      </c>
      <c r="AU2" s="13">
        <v>1</v>
      </c>
      <c r="BO2" s="55" t="s">
        <v>25</v>
      </c>
      <c r="BQ2" s="13">
        <v>1</v>
      </c>
      <c r="CK2" s="55" t="s">
        <v>25</v>
      </c>
      <c r="CM2" s="13">
        <v>1</v>
      </c>
      <c r="DG2" s="55" t="s">
        <v>25</v>
      </c>
      <c r="DI2" s="13">
        <v>1</v>
      </c>
      <c r="EC2" s="55" t="s">
        <v>25</v>
      </c>
      <c r="EE2" s="13">
        <v>1</v>
      </c>
      <c r="EY2" s="55" t="s">
        <v>25</v>
      </c>
      <c r="FA2" s="13">
        <v>1</v>
      </c>
      <c r="FU2" s="55" t="s">
        <v>25</v>
      </c>
      <c r="FW2" s="13">
        <v>1</v>
      </c>
      <c r="GQ2" s="55" t="s">
        <v>25</v>
      </c>
      <c r="GS2" s="13">
        <v>1</v>
      </c>
      <c r="HM2" s="55" t="s">
        <v>25</v>
      </c>
      <c r="HO2" s="13">
        <v>1</v>
      </c>
      <c r="II2" s="55" t="s">
        <v>25</v>
      </c>
      <c r="IK2" s="13">
        <v>1</v>
      </c>
      <c r="JE2" s="55" t="s">
        <v>25</v>
      </c>
      <c r="JG2" s="13">
        <v>1</v>
      </c>
      <c r="KA2" s="55" t="s">
        <v>25</v>
      </c>
      <c r="KC2" s="13">
        <v>1</v>
      </c>
      <c r="KW2" s="55" t="s">
        <v>25</v>
      </c>
      <c r="KY2" s="13">
        <v>1</v>
      </c>
      <c r="LS2" s="55" t="s">
        <v>25</v>
      </c>
      <c r="LU2" s="13">
        <v>1</v>
      </c>
      <c r="MO2" s="55" t="s">
        <v>25</v>
      </c>
      <c r="MQ2" s="13">
        <v>1</v>
      </c>
      <c r="NK2" s="55" t="s">
        <v>25</v>
      </c>
      <c r="NM2" s="13">
        <v>1</v>
      </c>
      <c r="OG2" s="55" t="s">
        <v>25</v>
      </c>
      <c r="OI2" s="13">
        <v>1</v>
      </c>
      <c r="PC2" s="55" t="s">
        <v>25</v>
      </c>
      <c r="PE2" s="13">
        <v>1</v>
      </c>
      <c r="PY2" s="55" t="s">
        <v>25</v>
      </c>
      <c r="QA2" s="13">
        <v>1</v>
      </c>
      <c r="QU2" s="55" t="s">
        <v>25</v>
      </c>
      <c r="QW2" s="13">
        <v>1</v>
      </c>
      <c r="RQ2" s="55" t="s">
        <v>25</v>
      </c>
      <c r="RS2" s="13">
        <v>1</v>
      </c>
      <c r="SM2" s="55" t="s">
        <v>25</v>
      </c>
      <c r="SO2" s="13">
        <v>1</v>
      </c>
      <c r="TI2" s="55" t="s">
        <v>25</v>
      </c>
      <c r="TK2" s="13">
        <v>1</v>
      </c>
      <c r="UE2" s="55" t="s">
        <v>25</v>
      </c>
      <c r="UG2" s="13">
        <v>1</v>
      </c>
      <c r="VA2" s="55" t="s">
        <v>25</v>
      </c>
      <c r="VC2" s="13">
        <v>1</v>
      </c>
      <c r="VW2" s="55" t="s">
        <v>25</v>
      </c>
      <c r="VY2" s="13">
        <v>1</v>
      </c>
      <c r="WS2" s="55" t="s">
        <v>25</v>
      </c>
      <c r="WU2" s="13">
        <v>1</v>
      </c>
      <c r="XO2" s="55" t="s">
        <v>25</v>
      </c>
      <c r="XQ2" s="13">
        <v>1</v>
      </c>
      <c r="YK2" s="55" t="s">
        <v>25</v>
      </c>
      <c r="YM2" s="13">
        <v>1</v>
      </c>
      <c r="ZG2" s="55" t="s">
        <v>25</v>
      </c>
      <c r="ZI2" s="13">
        <v>1</v>
      </c>
      <c r="AAC2" s="55" t="s">
        <v>25</v>
      </c>
      <c r="AAE2" s="13">
        <v>1</v>
      </c>
      <c r="AAY2" s="55" t="s">
        <v>25</v>
      </c>
      <c r="ABA2" s="13">
        <v>1</v>
      </c>
      <c r="ABU2" s="55" t="s">
        <v>25</v>
      </c>
      <c r="ABW2" s="13">
        <v>1</v>
      </c>
      <c r="ACQ2" s="55" t="s">
        <v>25</v>
      </c>
      <c r="ACS2" s="13">
        <v>1</v>
      </c>
      <c r="ADM2" s="55" t="s">
        <v>25</v>
      </c>
      <c r="ADO2" s="13">
        <v>1</v>
      </c>
      <c r="AEI2" s="55" t="s">
        <v>25</v>
      </c>
      <c r="AEK2" s="13">
        <v>1</v>
      </c>
      <c r="AFE2" s="55" t="s">
        <v>25</v>
      </c>
      <c r="AFG2" s="13">
        <v>1</v>
      </c>
      <c r="AGA2" s="55" t="s">
        <v>25</v>
      </c>
      <c r="AGC2" s="13">
        <v>1</v>
      </c>
      <c r="AGW2" s="55" t="s">
        <v>25</v>
      </c>
      <c r="AGY2" s="13">
        <v>1</v>
      </c>
      <c r="AHS2" s="55" t="s">
        <v>25</v>
      </c>
      <c r="AHU2" s="13">
        <v>1</v>
      </c>
      <c r="AIO2" s="55" t="s">
        <v>25</v>
      </c>
      <c r="AIQ2" s="13">
        <v>1</v>
      </c>
      <c r="AJK2" s="55" t="s">
        <v>25</v>
      </c>
      <c r="AJM2" s="13">
        <v>1</v>
      </c>
      <c r="AKG2" s="55" t="s">
        <v>25</v>
      </c>
      <c r="AKI2" s="13">
        <v>1</v>
      </c>
      <c r="ALC2" s="55" t="s">
        <v>25</v>
      </c>
      <c r="ALE2" s="13">
        <v>1</v>
      </c>
      <c r="ALY2" s="55" t="s">
        <v>25</v>
      </c>
      <c r="AMA2" s="13">
        <v>1</v>
      </c>
      <c r="AMU2" s="55" t="s">
        <v>25</v>
      </c>
      <c r="AMW2" s="13">
        <v>1</v>
      </c>
      <c r="ANQ2" s="55" t="s">
        <v>25</v>
      </c>
      <c r="ANS2" s="13">
        <v>1</v>
      </c>
      <c r="AOM2" s="55" t="s">
        <v>25</v>
      </c>
      <c r="AOO2" s="13">
        <v>1</v>
      </c>
      <c r="API2" s="55" t="s">
        <v>25</v>
      </c>
      <c r="APK2" s="13">
        <v>1</v>
      </c>
      <c r="AQE2" s="55" t="s">
        <v>25</v>
      </c>
      <c r="AQG2" s="13">
        <v>1</v>
      </c>
      <c r="ARA2" s="55" t="s">
        <v>25</v>
      </c>
      <c r="ARC2" s="13">
        <v>1</v>
      </c>
      <c r="ARW2" s="55" t="s">
        <v>25</v>
      </c>
      <c r="ARY2" s="13">
        <v>1</v>
      </c>
      <c r="ASS2" s="55" t="s">
        <v>25</v>
      </c>
      <c r="ASU2" s="13">
        <v>1</v>
      </c>
      <c r="ATO2" s="55" t="s">
        <v>25</v>
      </c>
      <c r="ATQ2" s="13">
        <v>1</v>
      </c>
      <c r="AUK2" s="55" t="s">
        <v>25</v>
      </c>
      <c r="AUM2" s="13">
        <v>1</v>
      </c>
      <c r="AVG2" s="55" t="s">
        <v>25</v>
      </c>
      <c r="AVI2" s="13">
        <v>1</v>
      </c>
      <c r="AWC2" s="55" t="s">
        <v>25</v>
      </c>
      <c r="AWE2" s="13">
        <v>1</v>
      </c>
      <c r="AWY2" s="55" t="s">
        <v>25</v>
      </c>
      <c r="AXA2" s="13">
        <v>1</v>
      </c>
      <c r="AXU2" s="55" t="s">
        <v>25</v>
      </c>
      <c r="AXW2" s="13">
        <v>1</v>
      </c>
      <c r="AYQ2" s="55" t="s">
        <v>25</v>
      </c>
      <c r="AYS2" s="13">
        <v>1</v>
      </c>
      <c r="AZM2" s="55" t="s">
        <v>25</v>
      </c>
      <c r="AZO2" s="13">
        <v>1</v>
      </c>
      <c r="BAI2" s="55" t="s">
        <v>25</v>
      </c>
      <c r="BAK2" s="13">
        <v>1</v>
      </c>
      <c r="BBE2" s="55" t="s">
        <v>25</v>
      </c>
      <c r="BBG2" s="13">
        <v>1</v>
      </c>
      <c r="BCA2" s="55" t="s">
        <v>25</v>
      </c>
      <c r="BCC2" s="13">
        <v>1</v>
      </c>
      <c r="BCW2" s="55" t="s">
        <v>25</v>
      </c>
      <c r="BCY2" s="13">
        <v>1</v>
      </c>
      <c r="BDS2" s="55" t="s">
        <v>25</v>
      </c>
      <c r="BDU2" s="13">
        <v>1</v>
      </c>
      <c r="BEO2" s="55" t="s">
        <v>25</v>
      </c>
      <c r="BEQ2" s="13">
        <v>1</v>
      </c>
      <c r="BFK2" s="55" t="s">
        <v>25</v>
      </c>
      <c r="BFM2" s="13">
        <v>1</v>
      </c>
      <c r="BGG2" s="55" t="s">
        <v>25</v>
      </c>
      <c r="BGI2" s="13">
        <v>1</v>
      </c>
      <c r="BHC2" s="55" t="s">
        <v>25</v>
      </c>
      <c r="BHE2" s="13">
        <v>1</v>
      </c>
      <c r="BHY2" s="55" t="s">
        <v>25</v>
      </c>
      <c r="BIA2" s="13">
        <v>1</v>
      </c>
      <c r="BIU2" s="55" t="s">
        <v>25</v>
      </c>
      <c r="BIW2" s="13">
        <v>1</v>
      </c>
      <c r="BJQ2" s="55" t="s">
        <v>25</v>
      </c>
      <c r="BJS2" s="13">
        <v>1</v>
      </c>
      <c r="BKM2" s="55" t="s">
        <v>25</v>
      </c>
      <c r="BKO2" s="13">
        <v>1</v>
      </c>
      <c r="BLI2" s="55" t="s">
        <v>25</v>
      </c>
      <c r="BLK2" s="13">
        <v>1</v>
      </c>
      <c r="BME2" s="55" t="s">
        <v>25</v>
      </c>
      <c r="BMG2" s="13">
        <v>1</v>
      </c>
      <c r="BNA2" s="55" t="s">
        <v>25</v>
      </c>
      <c r="BNC2" s="13">
        <v>1</v>
      </c>
      <c r="BNW2" s="55" t="s">
        <v>25</v>
      </c>
      <c r="BNY2" s="13">
        <v>1</v>
      </c>
      <c r="BOS2" s="55" t="s">
        <v>25</v>
      </c>
      <c r="BOU2" s="13">
        <v>1</v>
      </c>
      <c r="BPO2" s="55" t="s">
        <v>25</v>
      </c>
      <c r="BPQ2" s="13">
        <v>1</v>
      </c>
      <c r="BQK2" s="55" t="s">
        <v>25</v>
      </c>
      <c r="BQM2" s="13">
        <v>1</v>
      </c>
      <c r="BRG2" s="55" t="s">
        <v>25</v>
      </c>
      <c r="BRI2" s="13">
        <v>1</v>
      </c>
      <c r="BSC2" s="55" t="s">
        <v>25</v>
      </c>
      <c r="BSE2" s="13">
        <v>1</v>
      </c>
      <c r="BSY2" s="55" t="s">
        <v>25</v>
      </c>
      <c r="BTA2" s="13">
        <v>1</v>
      </c>
      <c r="BTU2" s="55" t="s">
        <v>25</v>
      </c>
      <c r="BTW2" s="13">
        <v>1</v>
      </c>
      <c r="BUQ2" s="55" t="s">
        <v>25</v>
      </c>
      <c r="BUS2" s="13">
        <v>1</v>
      </c>
      <c r="BVM2" s="55" t="s">
        <v>25</v>
      </c>
      <c r="BVO2" s="13">
        <v>1</v>
      </c>
      <c r="BWI2" s="55" t="s">
        <v>25</v>
      </c>
      <c r="BWK2" s="13">
        <v>1</v>
      </c>
      <c r="BXE2" s="55" t="s">
        <v>25</v>
      </c>
      <c r="BXG2" s="13">
        <v>1</v>
      </c>
      <c r="BYA2" s="55" t="s">
        <v>25</v>
      </c>
      <c r="BYC2" s="13">
        <v>1</v>
      </c>
      <c r="BYW2" s="55" t="s">
        <v>25</v>
      </c>
      <c r="BYY2" s="13">
        <v>1</v>
      </c>
      <c r="BZS2" s="55" t="s">
        <v>25</v>
      </c>
      <c r="BZU2" s="13">
        <v>1</v>
      </c>
      <c r="CAO2" s="55" t="s">
        <v>25</v>
      </c>
      <c r="CAQ2" s="13">
        <v>1</v>
      </c>
      <c r="CBK2" s="55" t="s">
        <v>25</v>
      </c>
      <c r="CBM2" s="13">
        <v>1</v>
      </c>
      <c r="CCG2" s="55" t="s">
        <v>25</v>
      </c>
      <c r="CCI2" s="13">
        <v>1</v>
      </c>
      <c r="CDC2" s="55" t="s">
        <v>25</v>
      </c>
      <c r="CDE2" s="13">
        <v>1</v>
      </c>
      <c r="CDY2" s="55" t="s">
        <v>25</v>
      </c>
      <c r="CEA2" s="13">
        <v>1</v>
      </c>
      <c r="CEU2" s="55" t="s">
        <v>25</v>
      </c>
      <c r="CEW2" s="13">
        <v>1</v>
      </c>
    </row>
    <row r="3" spans="1:2199">
      <c r="A3" s="55" t="s">
        <v>56</v>
      </c>
      <c r="B3"/>
      <c r="C3" s="13">
        <v>1</v>
      </c>
      <c r="F3" s="55" t="s">
        <v>435</v>
      </c>
      <c r="H3" s="13">
        <v>1</v>
      </c>
      <c r="J3" s="1"/>
      <c r="K3" s="55" t="s">
        <v>436</v>
      </c>
      <c r="M3" s="13">
        <v>1</v>
      </c>
      <c r="O3" s="1"/>
      <c r="P3" s="124" t="s">
        <v>448</v>
      </c>
      <c r="Q3" s="125">
        <v>0</v>
      </c>
      <c r="R3" s="126" t="s">
        <v>449</v>
      </c>
      <c r="S3" s="127"/>
      <c r="T3" s="1"/>
      <c r="W3" s="55" t="s">
        <v>56</v>
      </c>
      <c r="Y3" s="13">
        <v>2</v>
      </c>
      <c r="AB3" s="55" t="s">
        <v>435</v>
      </c>
      <c r="AD3" s="13">
        <v>1</v>
      </c>
      <c r="AF3" s="1"/>
      <c r="AG3" s="55" t="s">
        <v>436</v>
      </c>
      <c r="AI3" s="13">
        <v>1</v>
      </c>
      <c r="AK3" s="1"/>
      <c r="AL3" s="124" t="s">
        <v>448</v>
      </c>
      <c r="AM3" s="125">
        <v>1</v>
      </c>
      <c r="AN3" s="126" t="s">
        <v>449</v>
      </c>
      <c r="AO3" s="127"/>
      <c r="AP3" s="1"/>
      <c r="AS3" s="55" t="s">
        <v>56</v>
      </c>
      <c r="AU3" s="13">
        <v>3</v>
      </c>
      <c r="AX3" s="55" t="s">
        <v>435</v>
      </c>
      <c r="AZ3" s="13">
        <v>1</v>
      </c>
      <c r="BB3" s="1"/>
      <c r="BC3" s="55" t="s">
        <v>436</v>
      </c>
      <c r="BE3" s="13">
        <v>1</v>
      </c>
      <c r="BG3" s="1"/>
      <c r="BH3" s="124" t="s">
        <v>448</v>
      </c>
      <c r="BI3" s="125">
        <v>1</v>
      </c>
      <c r="BJ3" s="126" t="s">
        <v>449</v>
      </c>
      <c r="BK3" s="127"/>
      <c r="BL3" s="1"/>
      <c r="BO3" s="55" t="s">
        <v>56</v>
      </c>
      <c r="BQ3" s="13">
        <v>4</v>
      </c>
      <c r="BT3" s="55" t="s">
        <v>435</v>
      </c>
      <c r="BV3" s="13">
        <v>0</v>
      </c>
      <c r="BX3" s="1"/>
      <c r="BY3" s="55" t="s">
        <v>436</v>
      </c>
      <c r="CA3" s="13">
        <v>0</v>
      </c>
      <c r="CC3" s="1"/>
      <c r="CD3" s="124" t="s">
        <v>448</v>
      </c>
      <c r="CE3" s="125">
        <v>1</v>
      </c>
      <c r="CF3" s="126" t="s">
        <v>449</v>
      </c>
      <c r="CG3" s="127"/>
      <c r="CH3" s="1"/>
      <c r="CK3" s="55" t="s">
        <v>56</v>
      </c>
      <c r="CM3" s="13">
        <v>5</v>
      </c>
      <c r="CP3" s="55" t="s">
        <v>435</v>
      </c>
      <c r="CR3" s="13">
        <v>0</v>
      </c>
      <c r="CT3" s="1"/>
      <c r="CU3" s="55" t="s">
        <v>436</v>
      </c>
      <c r="CW3" s="13">
        <v>0</v>
      </c>
      <c r="CY3" s="1"/>
      <c r="CZ3" s="124" t="s">
        <v>448</v>
      </c>
      <c r="DA3" s="125">
        <v>1</v>
      </c>
      <c r="DB3" s="126" t="s">
        <v>449</v>
      </c>
      <c r="DC3" s="127"/>
      <c r="DD3" s="1"/>
      <c r="DG3" s="55" t="s">
        <v>56</v>
      </c>
      <c r="DI3" s="13">
        <v>6</v>
      </c>
      <c r="DL3" s="55" t="s">
        <v>435</v>
      </c>
      <c r="DN3" s="13">
        <v>0</v>
      </c>
      <c r="DP3" s="1"/>
      <c r="DQ3" s="55" t="s">
        <v>436</v>
      </c>
      <c r="DS3" s="13">
        <v>0</v>
      </c>
      <c r="DU3" s="1"/>
      <c r="DV3" s="124" t="s">
        <v>448</v>
      </c>
      <c r="DW3" s="125">
        <v>1</v>
      </c>
      <c r="DX3" s="126" t="s">
        <v>449</v>
      </c>
      <c r="DY3" s="127"/>
      <c r="DZ3" s="1"/>
      <c r="EC3" s="55" t="s">
        <v>56</v>
      </c>
      <c r="EE3" s="13">
        <v>7</v>
      </c>
      <c r="EH3" s="55" t="s">
        <v>435</v>
      </c>
      <c r="EJ3" s="13">
        <v>0</v>
      </c>
      <c r="EL3" s="1"/>
      <c r="EM3" s="55" t="s">
        <v>436</v>
      </c>
      <c r="EO3" s="13">
        <v>0</v>
      </c>
      <c r="EQ3" s="1"/>
      <c r="ER3" s="124" t="s">
        <v>448</v>
      </c>
      <c r="ES3" s="125">
        <v>1</v>
      </c>
      <c r="ET3" s="126" t="s">
        <v>449</v>
      </c>
      <c r="EU3" s="127"/>
      <c r="EV3" s="1"/>
      <c r="EY3" s="55" t="s">
        <v>56</v>
      </c>
      <c r="FA3" s="13">
        <v>8</v>
      </c>
      <c r="FD3" s="55" t="s">
        <v>435</v>
      </c>
      <c r="FF3" s="13">
        <v>0</v>
      </c>
      <c r="FH3" s="1"/>
      <c r="FI3" s="55" t="s">
        <v>436</v>
      </c>
      <c r="FK3" s="13">
        <v>0</v>
      </c>
      <c r="FM3" s="1"/>
      <c r="FN3" s="124" t="s">
        <v>448</v>
      </c>
      <c r="FO3" s="125">
        <v>1</v>
      </c>
      <c r="FP3" s="126" t="s">
        <v>449</v>
      </c>
      <c r="FQ3" s="127"/>
      <c r="FR3" s="1"/>
      <c r="FU3" s="55" t="s">
        <v>56</v>
      </c>
      <c r="FW3" s="13">
        <v>9</v>
      </c>
      <c r="FZ3" s="55" t="s">
        <v>435</v>
      </c>
      <c r="GB3" s="13">
        <v>0</v>
      </c>
      <c r="GD3" s="1"/>
      <c r="GE3" s="55" t="s">
        <v>436</v>
      </c>
      <c r="GG3" s="13">
        <v>0</v>
      </c>
      <c r="GI3" s="1"/>
      <c r="GJ3" s="124" t="s">
        <v>448</v>
      </c>
      <c r="GK3" s="125">
        <v>1</v>
      </c>
      <c r="GL3" s="126" t="s">
        <v>449</v>
      </c>
      <c r="GM3" s="127"/>
      <c r="GN3" s="1"/>
      <c r="GQ3" s="55" t="s">
        <v>56</v>
      </c>
      <c r="GS3" s="13">
        <v>10</v>
      </c>
      <c r="GV3" s="55" t="s">
        <v>435</v>
      </c>
      <c r="GX3" s="13">
        <v>0</v>
      </c>
      <c r="GZ3" s="1"/>
      <c r="HA3" s="55" t="s">
        <v>436</v>
      </c>
      <c r="HC3" s="13">
        <v>0</v>
      </c>
      <c r="HE3" s="1"/>
      <c r="HF3" s="124" t="s">
        <v>448</v>
      </c>
      <c r="HG3" s="125">
        <v>1</v>
      </c>
      <c r="HH3" s="126" t="s">
        <v>449</v>
      </c>
      <c r="HI3" s="127"/>
      <c r="HJ3" s="1"/>
      <c r="HM3" s="55" t="s">
        <v>56</v>
      </c>
      <c r="HO3" s="13">
        <v>11</v>
      </c>
      <c r="HR3" s="55" t="s">
        <v>435</v>
      </c>
      <c r="HT3" s="13">
        <v>0</v>
      </c>
      <c r="HV3" s="1"/>
      <c r="HW3" s="55" t="s">
        <v>436</v>
      </c>
      <c r="HY3" s="13">
        <v>0</v>
      </c>
      <c r="IA3" s="1"/>
      <c r="IB3" s="124" t="s">
        <v>448</v>
      </c>
      <c r="IC3" s="125">
        <v>1</v>
      </c>
      <c r="ID3" s="126" t="s">
        <v>449</v>
      </c>
      <c r="IE3" s="127"/>
      <c r="IF3" s="1"/>
      <c r="II3" s="55" t="s">
        <v>56</v>
      </c>
      <c r="IK3" s="13">
        <v>12</v>
      </c>
      <c r="IN3" s="55" t="s">
        <v>435</v>
      </c>
      <c r="IP3" s="13">
        <v>0</v>
      </c>
      <c r="IR3" s="1"/>
      <c r="IS3" s="55" t="s">
        <v>436</v>
      </c>
      <c r="IU3" s="13">
        <v>0</v>
      </c>
      <c r="IW3" s="1"/>
      <c r="IX3" s="124" t="s">
        <v>448</v>
      </c>
      <c r="IY3" s="125">
        <v>1</v>
      </c>
      <c r="IZ3" s="126" t="s">
        <v>449</v>
      </c>
      <c r="JA3" s="127"/>
      <c r="JB3" s="1"/>
      <c r="JE3" s="55" t="s">
        <v>56</v>
      </c>
      <c r="JG3" s="13">
        <v>13</v>
      </c>
      <c r="JJ3" s="55" t="s">
        <v>435</v>
      </c>
      <c r="JL3" s="13">
        <v>0</v>
      </c>
      <c r="JN3" s="1"/>
      <c r="JO3" s="55" t="s">
        <v>436</v>
      </c>
      <c r="JQ3" s="13">
        <v>0</v>
      </c>
      <c r="JS3" s="1"/>
      <c r="JT3" s="124" t="s">
        <v>448</v>
      </c>
      <c r="JU3" s="125">
        <v>1</v>
      </c>
      <c r="JV3" s="126" t="s">
        <v>449</v>
      </c>
      <c r="JW3" s="127"/>
      <c r="JX3" s="1"/>
      <c r="KA3" s="55" t="s">
        <v>56</v>
      </c>
      <c r="KC3" s="13">
        <v>14</v>
      </c>
      <c r="KF3" s="55" t="s">
        <v>435</v>
      </c>
      <c r="KH3" s="13">
        <v>0</v>
      </c>
      <c r="KJ3" s="1"/>
      <c r="KK3" s="55" t="s">
        <v>436</v>
      </c>
      <c r="KM3" s="13">
        <v>0</v>
      </c>
      <c r="KO3" s="1"/>
      <c r="KP3" s="124" t="s">
        <v>448</v>
      </c>
      <c r="KQ3" s="125">
        <v>1</v>
      </c>
      <c r="KR3" s="126" t="s">
        <v>449</v>
      </c>
      <c r="KS3" s="127"/>
      <c r="KT3" s="1"/>
      <c r="KW3" s="55" t="s">
        <v>56</v>
      </c>
      <c r="KY3" s="13">
        <v>15</v>
      </c>
      <c r="LB3" s="55" t="s">
        <v>435</v>
      </c>
      <c r="LD3" s="13">
        <v>0</v>
      </c>
      <c r="LF3" s="1"/>
      <c r="LG3" s="55" t="s">
        <v>436</v>
      </c>
      <c r="LI3" s="13">
        <v>0</v>
      </c>
      <c r="LK3" s="1"/>
      <c r="LL3" s="124" t="s">
        <v>448</v>
      </c>
      <c r="LM3" s="125">
        <v>1</v>
      </c>
      <c r="LN3" s="126" t="s">
        <v>449</v>
      </c>
      <c r="LO3" s="127"/>
      <c r="LP3" s="1"/>
      <c r="LS3" s="55" t="s">
        <v>56</v>
      </c>
      <c r="LU3" s="13">
        <v>16</v>
      </c>
      <c r="LX3" s="55" t="s">
        <v>435</v>
      </c>
      <c r="LZ3" s="13">
        <v>0</v>
      </c>
      <c r="MB3" s="1"/>
      <c r="MC3" s="55" t="s">
        <v>436</v>
      </c>
      <c r="ME3" s="13">
        <v>0</v>
      </c>
      <c r="MG3" s="1"/>
      <c r="MH3" s="124" t="s">
        <v>448</v>
      </c>
      <c r="MI3" s="125">
        <v>1</v>
      </c>
      <c r="MJ3" s="126" t="s">
        <v>449</v>
      </c>
      <c r="MK3" s="127"/>
      <c r="ML3" s="1"/>
      <c r="MO3" s="55" t="s">
        <v>56</v>
      </c>
      <c r="MQ3" s="13">
        <v>17</v>
      </c>
      <c r="MT3" s="55" t="s">
        <v>435</v>
      </c>
      <c r="MV3" s="13">
        <v>0</v>
      </c>
      <c r="MX3" s="1"/>
      <c r="MY3" s="55" t="s">
        <v>436</v>
      </c>
      <c r="NA3" s="13">
        <v>0</v>
      </c>
      <c r="NC3" s="1"/>
      <c r="ND3" s="124" t="s">
        <v>448</v>
      </c>
      <c r="NE3" s="125">
        <v>1</v>
      </c>
      <c r="NF3" s="126" t="s">
        <v>449</v>
      </c>
      <c r="NG3" s="127"/>
      <c r="NH3" s="1"/>
      <c r="NK3" s="55" t="s">
        <v>56</v>
      </c>
      <c r="NM3" s="13">
        <v>18</v>
      </c>
      <c r="NP3" s="55" t="s">
        <v>435</v>
      </c>
      <c r="NR3" s="13">
        <v>0</v>
      </c>
      <c r="NT3" s="1"/>
      <c r="NU3" s="55" t="s">
        <v>436</v>
      </c>
      <c r="NW3" s="13">
        <v>0</v>
      </c>
      <c r="NY3" s="1"/>
      <c r="NZ3" s="124" t="s">
        <v>448</v>
      </c>
      <c r="OA3" s="125">
        <v>1</v>
      </c>
      <c r="OB3" s="126" t="s">
        <v>449</v>
      </c>
      <c r="OC3" s="127"/>
      <c r="OD3" s="1"/>
      <c r="OG3" s="55" t="s">
        <v>56</v>
      </c>
      <c r="OI3" s="13">
        <v>19</v>
      </c>
      <c r="OL3" s="55" t="s">
        <v>435</v>
      </c>
      <c r="ON3" s="13">
        <v>0</v>
      </c>
      <c r="OP3" s="1"/>
      <c r="OQ3" s="55" t="s">
        <v>436</v>
      </c>
      <c r="OS3" s="13">
        <v>0</v>
      </c>
      <c r="OU3" s="1"/>
      <c r="OV3" s="124" t="s">
        <v>448</v>
      </c>
      <c r="OW3" s="125">
        <v>1</v>
      </c>
      <c r="OX3" s="126" t="s">
        <v>449</v>
      </c>
      <c r="OY3" s="127"/>
      <c r="OZ3" s="1"/>
      <c r="PC3" s="55" t="s">
        <v>56</v>
      </c>
      <c r="PE3" s="13">
        <v>20</v>
      </c>
      <c r="PH3" s="55" t="s">
        <v>435</v>
      </c>
      <c r="PJ3" s="13">
        <v>0</v>
      </c>
      <c r="PL3" s="1"/>
      <c r="PM3" s="55" t="s">
        <v>436</v>
      </c>
      <c r="PO3" s="13">
        <v>0</v>
      </c>
      <c r="PQ3" s="1"/>
      <c r="PR3" s="124" t="s">
        <v>448</v>
      </c>
      <c r="PS3" s="125">
        <v>1</v>
      </c>
      <c r="PT3" s="126" t="s">
        <v>449</v>
      </c>
      <c r="PU3" s="127"/>
      <c r="PV3" s="1"/>
      <c r="PY3" s="55" t="s">
        <v>56</v>
      </c>
      <c r="QA3" s="13">
        <v>21</v>
      </c>
      <c r="QD3" s="55" t="s">
        <v>435</v>
      </c>
      <c r="QF3" s="13">
        <v>0</v>
      </c>
      <c r="QH3" s="1"/>
      <c r="QI3" s="55" t="s">
        <v>436</v>
      </c>
      <c r="QK3" s="13">
        <v>0</v>
      </c>
      <c r="QM3" s="1"/>
      <c r="QN3" s="124" t="s">
        <v>448</v>
      </c>
      <c r="QO3" s="125">
        <v>1</v>
      </c>
      <c r="QP3" s="126" t="s">
        <v>449</v>
      </c>
      <c r="QQ3" s="127"/>
      <c r="QR3" s="1"/>
      <c r="QU3" s="55" t="s">
        <v>56</v>
      </c>
      <c r="QW3" s="13">
        <v>22</v>
      </c>
      <c r="QZ3" s="55" t="s">
        <v>435</v>
      </c>
      <c r="RB3" s="13">
        <v>0</v>
      </c>
      <c r="RD3" s="1"/>
      <c r="RE3" s="55" t="s">
        <v>436</v>
      </c>
      <c r="RG3" s="13">
        <v>0</v>
      </c>
      <c r="RI3" s="1"/>
      <c r="RJ3" s="124" t="s">
        <v>448</v>
      </c>
      <c r="RK3" s="125">
        <v>1</v>
      </c>
      <c r="RL3" s="126" t="s">
        <v>449</v>
      </c>
      <c r="RM3" s="127"/>
      <c r="RN3" s="1"/>
      <c r="RQ3" s="55" t="s">
        <v>56</v>
      </c>
      <c r="RS3" s="13">
        <v>23</v>
      </c>
      <c r="RV3" s="55" t="s">
        <v>435</v>
      </c>
      <c r="RX3" s="13">
        <v>0</v>
      </c>
      <c r="RZ3" s="1"/>
      <c r="SA3" s="55" t="s">
        <v>436</v>
      </c>
      <c r="SC3" s="13">
        <v>0</v>
      </c>
      <c r="SE3" s="1"/>
      <c r="SF3" s="124" t="s">
        <v>448</v>
      </c>
      <c r="SG3" s="125">
        <v>1</v>
      </c>
      <c r="SH3" s="126" t="s">
        <v>449</v>
      </c>
      <c r="SI3" s="127"/>
      <c r="SJ3" s="1"/>
      <c r="SM3" s="55" t="s">
        <v>56</v>
      </c>
      <c r="SO3" s="13">
        <v>24</v>
      </c>
      <c r="SR3" s="55" t="s">
        <v>435</v>
      </c>
      <c r="ST3" s="13">
        <v>0</v>
      </c>
      <c r="SV3" s="1"/>
      <c r="SW3" s="55" t="s">
        <v>436</v>
      </c>
      <c r="SY3" s="13">
        <v>0</v>
      </c>
      <c r="TA3" s="1"/>
      <c r="TB3" s="124" t="s">
        <v>448</v>
      </c>
      <c r="TC3" s="125">
        <v>1</v>
      </c>
      <c r="TD3" s="126" t="s">
        <v>449</v>
      </c>
      <c r="TE3" s="127"/>
      <c r="TF3" s="1"/>
      <c r="TI3" s="55" t="s">
        <v>56</v>
      </c>
      <c r="TK3" s="13">
        <v>25</v>
      </c>
      <c r="TN3" s="55" t="s">
        <v>435</v>
      </c>
      <c r="TP3" s="13">
        <v>0</v>
      </c>
      <c r="TR3" s="1"/>
      <c r="TS3" s="55" t="s">
        <v>436</v>
      </c>
      <c r="TU3" s="13">
        <v>0</v>
      </c>
      <c r="TW3" s="1"/>
      <c r="TX3" s="124" t="s">
        <v>448</v>
      </c>
      <c r="TY3" s="125">
        <v>1</v>
      </c>
      <c r="TZ3" s="126" t="s">
        <v>449</v>
      </c>
      <c r="UA3" s="127"/>
      <c r="UB3" s="1"/>
      <c r="UE3" s="55" t="s">
        <v>56</v>
      </c>
      <c r="UG3" s="13">
        <v>26</v>
      </c>
      <c r="UJ3" s="55" t="s">
        <v>435</v>
      </c>
      <c r="UL3" s="13">
        <v>0</v>
      </c>
      <c r="UN3" s="1"/>
      <c r="UO3" s="55" t="s">
        <v>436</v>
      </c>
      <c r="UQ3" s="13">
        <v>0</v>
      </c>
      <c r="US3" s="1"/>
      <c r="UT3" s="124" t="s">
        <v>448</v>
      </c>
      <c r="UU3" s="125">
        <v>1</v>
      </c>
      <c r="UV3" s="126" t="s">
        <v>449</v>
      </c>
      <c r="UW3" s="127"/>
      <c r="UX3" s="1"/>
      <c r="VA3" s="55" t="s">
        <v>56</v>
      </c>
      <c r="VC3" s="13">
        <v>27</v>
      </c>
      <c r="VF3" s="55" t="s">
        <v>435</v>
      </c>
      <c r="VH3" s="13">
        <v>0</v>
      </c>
      <c r="VJ3" s="1"/>
      <c r="VK3" s="55" t="s">
        <v>436</v>
      </c>
      <c r="VM3" s="13">
        <v>0</v>
      </c>
      <c r="VO3" s="1"/>
      <c r="VP3" s="124" t="s">
        <v>448</v>
      </c>
      <c r="VQ3" s="125">
        <v>1</v>
      </c>
      <c r="VR3" s="126" t="s">
        <v>449</v>
      </c>
      <c r="VS3" s="127"/>
      <c r="VT3" s="1"/>
      <c r="VW3" s="55" t="s">
        <v>56</v>
      </c>
      <c r="VY3" s="13">
        <v>28</v>
      </c>
      <c r="WB3" s="55" t="s">
        <v>435</v>
      </c>
      <c r="WD3" s="13">
        <v>0</v>
      </c>
      <c r="WF3" s="1"/>
      <c r="WG3" s="55" t="s">
        <v>436</v>
      </c>
      <c r="WI3" s="13">
        <v>0</v>
      </c>
      <c r="WK3" s="1"/>
      <c r="WL3" s="124" t="s">
        <v>448</v>
      </c>
      <c r="WM3" s="125">
        <v>1</v>
      </c>
      <c r="WN3" s="126" t="s">
        <v>449</v>
      </c>
      <c r="WO3" s="127"/>
      <c r="WP3" s="1"/>
      <c r="WS3" s="55" t="s">
        <v>56</v>
      </c>
      <c r="WU3" s="13">
        <v>29</v>
      </c>
      <c r="WX3" s="55" t="s">
        <v>435</v>
      </c>
      <c r="WZ3" s="13">
        <v>0</v>
      </c>
      <c r="XB3" s="1"/>
      <c r="XC3" s="55" t="s">
        <v>436</v>
      </c>
      <c r="XE3" s="13">
        <v>0</v>
      </c>
      <c r="XG3" s="1"/>
      <c r="XH3" s="124" t="s">
        <v>448</v>
      </c>
      <c r="XI3" s="125">
        <v>1</v>
      </c>
      <c r="XJ3" s="126" t="s">
        <v>449</v>
      </c>
      <c r="XK3" s="127"/>
      <c r="XL3" s="1"/>
      <c r="XO3" s="55" t="s">
        <v>56</v>
      </c>
      <c r="XQ3" s="13">
        <v>30</v>
      </c>
      <c r="XT3" s="55" t="s">
        <v>435</v>
      </c>
      <c r="XV3" s="13">
        <v>0</v>
      </c>
      <c r="XX3" s="1"/>
      <c r="XY3" s="55" t="s">
        <v>436</v>
      </c>
      <c r="YA3" s="13">
        <v>0</v>
      </c>
      <c r="YC3" s="1"/>
      <c r="YD3" s="124" t="s">
        <v>448</v>
      </c>
      <c r="YE3" s="125">
        <v>1</v>
      </c>
      <c r="YF3" s="126" t="s">
        <v>449</v>
      </c>
      <c r="YG3" s="127"/>
      <c r="YH3" s="1"/>
      <c r="YK3" s="55" t="s">
        <v>56</v>
      </c>
      <c r="YM3" s="13">
        <v>31</v>
      </c>
      <c r="YP3" s="55" t="s">
        <v>435</v>
      </c>
      <c r="YR3" s="13">
        <v>0</v>
      </c>
      <c r="YT3" s="1"/>
      <c r="YU3" s="55" t="s">
        <v>436</v>
      </c>
      <c r="YW3" s="13">
        <v>0</v>
      </c>
      <c r="YY3" s="1"/>
      <c r="YZ3" s="124" t="s">
        <v>448</v>
      </c>
      <c r="ZA3" s="125">
        <v>1</v>
      </c>
      <c r="ZB3" s="126" t="s">
        <v>449</v>
      </c>
      <c r="ZC3" s="127"/>
      <c r="ZD3" s="1"/>
      <c r="ZG3" s="55" t="s">
        <v>56</v>
      </c>
      <c r="ZI3" s="13">
        <v>32</v>
      </c>
      <c r="ZL3" s="55" t="s">
        <v>435</v>
      </c>
      <c r="ZN3" s="13">
        <v>0</v>
      </c>
      <c r="ZP3" s="1"/>
      <c r="ZQ3" s="55" t="s">
        <v>436</v>
      </c>
      <c r="ZS3" s="13">
        <v>0</v>
      </c>
      <c r="ZU3" s="1"/>
      <c r="ZV3" s="124" t="s">
        <v>448</v>
      </c>
      <c r="ZW3" s="125">
        <v>1</v>
      </c>
      <c r="ZX3" s="126" t="s">
        <v>449</v>
      </c>
      <c r="ZY3" s="127"/>
      <c r="ZZ3" s="1"/>
      <c r="AAC3" s="55" t="s">
        <v>56</v>
      </c>
      <c r="AAE3" s="13">
        <v>33</v>
      </c>
      <c r="AAH3" s="55" t="s">
        <v>435</v>
      </c>
      <c r="AAJ3" s="13">
        <v>0</v>
      </c>
      <c r="AAL3" s="1"/>
      <c r="AAM3" s="55" t="s">
        <v>436</v>
      </c>
      <c r="AAO3" s="13">
        <v>0</v>
      </c>
      <c r="AAQ3" s="1"/>
      <c r="AAR3" s="124" t="s">
        <v>448</v>
      </c>
      <c r="AAS3" s="125">
        <v>1</v>
      </c>
      <c r="AAT3" s="126" t="s">
        <v>449</v>
      </c>
      <c r="AAU3" s="127"/>
      <c r="AAV3" s="1"/>
      <c r="AAY3" s="55" t="s">
        <v>56</v>
      </c>
      <c r="ABA3" s="13">
        <v>34</v>
      </c>
      <c r="ABD3" s="55" t="s">
        <v>435</v>
      </c>
      <c r="ABF3" s="13">
        <v>0</v>
      </c>
      <c r="ABH3" s="1"/>
      <c r="ABI3" s="55" t="s">
        <v>436</v>
      </c>
      <c r="ABK3" s="13">
        <v>0</v>
      </c>
      <c r="ABM3" s="1"/>
      <c r="ABN3" s="124" t="s">
        <v>448</v>
      </c>
      <c r="ABO3" s="125">
        <v>1</v>
      </c>
      <c r="ABP3" s="126" t="s">
        <v>449</v>
      </c>
      <c r="ABQ3" s="127"/>
      <c r="ABR3" s="1"/>
      <c r="ABU3" s="55" t="s">
        <v>56</v>
      </c>
      <c r="ABW3" s="13">
        <v>35</v>
      </c>
      <c r="ABZ3" s="55" t="s">
        <v>435</v>
      </c>
      <c r="ACB3" s="13">
        <v>0</v>
      </c>
      <c r="ACD3" s="1"/>
      <c r="ACE3" s="55" t="s">
        <v>436</v>
      </c>
      <c r="ACG3" s="13">
        <v>0</v>
      </c>
      <c r="ACI3" s="1"/>
      <c r="ACJ3" s="124" t="s">
        <v>448</v>
      </c>
      <c r="ACK3" s="125">
        <v>1</v>
      </c>
      <c r="ACL3" s="126" t="s">
        <v>449</v>
      </c>
      <c r="ACM3" s="127"/>
      <c r="ACN3" s="1"/>
      <c r="ACQ3" s="55" t="s">
        <v>56</v>
      </c>
      <c r="ACS3" s="13">
        <v>36</v>
      </c>
      <c r="ACV3" s="55" t="s">
        <v>435</v>
      </c>
      <c r="ACX3" s="13">
        <v>0</v>
      </c>
      <c r="ACZ3" s="1"/>
      <c r="ADA3" s="55" t="s">
        <v>436</v>
      </c>
      <c r="ADC3" s="13">
        <v>0</v>
      </c>
      <c r="ADE3" s="1"/>
      <c r="ADF3" s="124" t="s">
        <v>448</v>
      </c>
      <c r="ADG3" s="125">
        <v>1</v>
      </c>
      <c r="ADH3" s="126" t="s">
        <v>449</v>
      </c>
      <c r="ADI3" s="127"/>
      <c r="ADJ3" s="1"/>
      <c r="ADM3" s="55" t="s">
        <v>56</v>
      </c>
      <c r="ADO3" s="13">
        <v>37</v>
      </c>
      <c r="ADR3" s="55" t="s">
        <v>435</v>
      </c>
      <c r="ADT3" s="13">
        <v>0</v>
      </c>
      <c r="ADV3" s="1"/>
      <c r="ADW3" s="55" t="s">
        <v>436</v>
      </c>
      <c r="ADY3" s="13">
        <v>0</v>
      </c>
      <c r="AEA3" s="1"/>
      <c r="AEB3" s="124" t="s">
        <v>448</v>
      </c>
      <c r="AEC3" s="125">
        <v>1</v>
      </c>
      <c r="AED3" s="126" t="s">
        <v>449</v>
      </c>
      <c r="AEE3" s="127"/>
      <c r="AEF3" s="1"/>
      <c r="AEI3" s="55" t="s">
        <v>56</v>
      </c>
      <c r="AEK3" s="13">
        <v>38</v>
      </c>
      <c r="AEN3" s="55" t="s">
        <v>435</v>
      </c>
      <c r="AEP3" s="13">
        <v>0</v>
      </c>
      <c r="AER3" s="1"/>
      <c r="AES3" s="55" t="s">
        <v>436</v>
      </c>
      <c r="AEU3" s="13">
        <v>0</v>
      </c>
      <c r="AEW3" s="1"/>
      <c r="AEX3" s="124" t="s">
        <v>448</v>
      </c>
      <c r="AEY3" s="125">
        <v>1</v>
      </c>
      <c r="AEZ3" s="126" t="s">
        <v>449</v>
      </c>
      <c r="AFA3" s="127"/>
      <c r="AFB3" s="1"/>
      <c r="AFE3" s="55" t="s">
        <v>56</v>
      </c>
      <c r="AFG3" s="13">
        <v>39</v>
      </c>
      <c r="AFJ3" s="55" t="s">
        <v>435</v>
      </c>
      <c r="AFL3" s="13">
        <v>0</v>
      </c>
      <c r="AFN3" s="1"/>
      <c r="AFO3" s="55" t="s">
        <v>436</v>
      </c>
      <c r="AFQ3" s="13">
        <v>0</v>
      </c>
      <c r="AFS3" s="1"/>
      <c r="AFT3" s="124" t="s">
        <v>448</v>
      </c>
      <c r="AFU3" s="125">
        <v>1</v>
      </c>
      <c r="AFV3" s="126" t="s">
        <v>449</v>
      </c>
      <c r="AFW3" s="127"/>
      <c r="AFX3" s="1"/>
      <c r="AGA3" s="55" t="s">
        <v>56</v>
      </c>
      <c r="AGC3" s="13">
        <v>40</v>
      </c>
      <c r="AGF3" s="55" t="s">
        <v>435</v>
      </c>
      <c r="AGH3" s="13">
        <v>0</v>
      </c>
      <c r="AGJ3" s="1"/>
      <c r="AGK3" s="55" t="s">
        <v>436</v>
      </c>
      <c r="AGM3" s="13">
        <v>0</v>
      </c>
      <c r="AGO3" s="1"/>
      <c r="AGP3" s="124" t="s">
        <v>448</v>
      </c>
      <c r="AGQ3" s="125">
        <v>1</v>
      </c>
      <c r="AGR3" s="126" t="s">
        <v>449</v>
      </c>
      <c r="AGS3" s="127"/>
      <c r="AGT3" s="1"/>
      <c r="AGW3" s="55" t="s">
        <v>56</v>
      </c>
      <c r="AGY3" s="13">
        <v>41</v>
      </c>
      <c r="AHB3" s="55" t="s">
        <v>435</v>
      </c>
      <c r="AHD3" s="13">
        <v>0</v>
      </c>
      <c r="AHF3" s="1"/>
      <c r="AHG3" s="55" t="s">
        <v>436</v>
      </c>
      <c r="AHI3" s="13">
        <v>0</v>
      </c>
      <c r="AHK3" s="1"/>
      <c r="AHL3" s="124" t="s">
        <v>448</v>
      </c>
      <c r="AHM3" s="125">
        <v>1</v>
      </c>
      <c r="AHN3" s="126" t="s">
        <v>449</v>
      </c>
      <c r="AHO3" s="127"/>
      <c r="AHP3" s="1"/>
      <c r="AHS3" s="55" t="s">
        <v>56</v>
      </c>
      <c r="AHU3" s="13">
        <v>42</v>
      </c>
      <c r="AHX3" s="55" t="s">
        <v>435</v>
      </c>
      <c r="AHZ3" s="13">
        <v>0</v>
      </c>
      <c r="AIB3" s="1"/>
      <c r="AIC3" s="55" t="s">
        <v>436</v>
      </c>
      <c r="AIE3" s="13">
        <v>0</v>
      </c>
      <c r="AIG3" s="1"/>
      <c r="AIH3" s="124" t="s">
        <v>448</v>
      </c>
      <c r="AII3" s="125">
        <v>1</v>
      </c>
      <c r="AIJ3" s="126" t="s">
        <v>449</v>
      </c>
      <c r="AIK3" s="127"/>
      <c r="AIL3" s="1"/>
      <c r="AIO3" s="55" t="s">
        <v>56</v>
      </c>
      <c r="AIQ3" s="13">
        <v>43</v>
      </c>
      <c r="AIT3" s="55" t="s">
        <v>435</v>
      </c>
      <c r="AIV3" s="13">
        <v>0</v>
      </c>
      <c r="AIX3" s="1"/>
      <c r="AIY3" s="55" t="s">
        <v>436</v>
      </c>
      <c r="AJA3" s="13">
        <v>0</v>
      </c>
      <c r="AJC3" s="1"/>
      <c r="AJD3" s="124" t="s">
        <v>448</v>
      </c>
      <c r="AJE3" s="125">
        <v>1</v>
      </c>
      <c r="AJF3" s="126" t="s">
        <v>449</v>
      </c>
      <c r="AJG3" s="127"/>
      <c r="AJH3" s="1"/>
      <c r="AJK3" s="55" t="s">
        <v>56</v>
      </c>
      <c r="AJM3" s="13">
        <v>44</v>
      </c>
      <c r="AJP3" s="55" t="s">
        <v>435</v>
      </c>
      <c r="AJR3" s="13">
        <v>0</v>
      </c>
      <c r="AJT3" s="1"/>
      <c r="AJU3" s="55" t="s">
        <v>436</v>
      </c>
      <c r="AJW3" s="13">
        <v>0</v>
      </c>
      <c r="AJY3" s="1"/>
      <c r="AJZ3" s="124" t="s">
        <v>448</v>
      </c>
      <c r="AKA3" s="125">
        <v>1</v>
      </c>
      <c r="AKB3" s="126" t="s">
        <v>449</v>
      </c>
      <c r="AKC3" s="127"/>
      <c r="AKD3" s="1"/>
      <c r="AKG3" s="55" t="s">
        <v>56</v>
      </c>
      <c r="AKI3" s="13">
        <v>45</v>
      </c>
      <c r="AKL3" s="55" t="s">
        <v>435</v>
      </c>
      <c r="AKN3" s="13">
        <v>0</v>
      </c>
      <c r="AKP3" s="1"/>
      <c r="AKQ3" s="55" t="s">
        <v>436</v>
      </c>
      <c r="AKS3" s="13">
        <v>0</v>
      </c>
      <c r="AKU3" s="1"/>
      <c r="AKV3" s="124" t="s">
        <v>448</v>
      </c>
      <c r="AKW3" s="125">
        <v>1</v>
      </c>
      <c r="AKX3" s="126" t="s">
        <v>449</v>
      </c>
      <c r="AKY3" s="127"/>
      <c r="AKZ3" s="1"/>
      <c r="ALC3" s="55" t="s">
        <v>56</v>
      </c>
      <c r="ALE3" s="13">
        <v>46</v>
      </c>
      <c r="ALH3" s="55" t="s">
        <v>435</v>
      </c>
      <c r="ALJ3" s="13">
        <v>0</v>
      </c>
      <c r="ALL3" s="1"/>
      <c r="ALM3" s="55" t="s">
        <v>436</v>
      </c>
      <c r="ALO3" s="13">
        <v>0</v>
      </c>
      <c r="ALQ3" s="1"/>
      <c r="ALR3" s="124" t="s">
        <v>448</v>
      </c>
      <c r="ALS3" s="125">
        <v>1</v>
      </c>
      <c r="ALT3" s="126" t="s">
        <v>449</v>
      </c>
      <c r="ALU3" s="127"/>
      <c r="ALV3" s="1"/>
      <c r="ALY3" s="55" t="s">
        <v>56</v>
      </c>
      <c r="AMA3" s="13">
        <v>47</v>
      </c>
      <c r="AMD3" s="55" t="s">
        <v>435</v>
      </c>
      <c r="AMF3" s="13">
        <v>0</v>
      </c>
      <c r="AMH3" s="1"/>
      <c r="AMI3" s="55" t="s">
        <v>436</v>
      </c>
      <c r="AMK3" s="13">
        <v>0</v>
      </c>
      <c r="AMM3" s="1"/>
      <c r="AMN3" s="124" t="s">
        <v>448</v>
      </c>
      <c r="AMO3" s="125">
        <v>1</v>
      </c>
      <c r="AMP3" s="126" t="s">
        <v>449</v>
      </c>
      <c r="AMQ3" s="127"/>
      <c r="AMR3" s="1"/>
      <c r="AMU3" s="55" t="s">
        <v>56</v>
      </c>
      <c r="AMW3" s="13">
        <v>48</v>
      </c>
      <c r="AMZ3" s="55" t="s">
        <v>435</v>
      </c>
      <c r="ANB3" s="13">
        <v>0</v>
      </c>
      <c r="AND3" s="1"/>
      <c r="ANE3" s="55" t="s">
        <v>436</v>
      </c>
      <c r="ANG3" s="13">
        <v>0</v>
      </c>
      <c r="ANI3" s="1"/>
      <c r="ANJ3" s="124" t="s">
        <v>448</v>
      </c>
      <c r="ANK3" s="125">
        <v>1</v>
      </c>
      <c r="ANL3" s="126" t="s">
        <v>449</v>
      </c>
      <c r="ANM3" s="127"/>
      <c r="ANN3" s="1"/>
      <c r="ANQ3" s="55" t="s">
        <v>56</v>
      </c>
      <c r="ANS3" s="13">
        <v>49</v>
      </c>
      <c r="ANV3" s="55" t="s">
        <v>435</v>
      </c>
      <c r="ANX3" s="13">
        <v>0</v>
      </c>
      <c r="ANZ3" s="1"/>
      <c r="AOA3" s="55" t="s">
        <v>436</v>
      </c>
      <c r="AOC3" s="13">
        <v>0</v>
      </c>
      <c r="AOE3" s="1"/>
      <c r="AOF3" s="124" t="s">
        <v>448</v>
      </c>
      <c r="AOG3" s="125">
        <v>1</v>
      </c>
      <c r="AOH3" s="126" t="s">
        <v>449</v>
      </c>
      <c r="AOI3" s="127"/>
      <c r="AOJ3" s="1"/>
      <c r="AOM3" s="55" t="s">
        <v>56</v>
      </c>
      <c r="AOO3" s="13">
        <v>50</v>
      </c>
      <c r="AOR3" s="55" t="s">
        <v>435</v>
      </c>
      <c r="AOT3" s="13">
        <v>0</v>
      </c>
      <c r="AOV3" s="1"/>
      <c r="AOW3" s="55" t="s">
        <v>436</v>
      </c>
      <c r="AOY3" s="13">
        <v>0</v>
      </c>
      <c r="APA3" s="1"/>
      <c r="APB3" s="124" t="s">
        <v>448</v>
      </c>
      <c r="APC3" s="125">
        <v>1</v>
      </c>
      <c r="APD3" s="126" t="s">
        <v>449</v>
      </c>
      <c r="APE3" s="127"/>
      <c r="APF3" s="1"/>
      <c r="API3" s="55" t="s">
        <v>56</v>
      </c>
      <c r="APK3" s="13">
        <v>51</v>
      </c>
      <c r="APN3" s="55" t="s">
        <v>435</v>
      </c>
      <c r="APP3" s="13">
        <v>0</v>
      </c>
      <c r="APR3" s="1"/>
      <c r="APS3" s="55" t="s">
        <v>436</v>
      </c>
      <c r="APU3" s="13">
        <v>0</v>
      </c>
      <c r="APW3" s="1"/>
      <c r="APX3" s="124" t="s">
        <v>448</v>
      </c>
      <c r="APY3" s="125">
        <v>1</v>
      </c>
      <c r="APZ3" s="126" t="s">
        <v>449</v>
      </c>
      <c r="AQA3" s="127"/>
      <c r="AQB3" s="1"/>
      <c r="AQE3" s="55" t="s">
        <v>56</v>
      </c>
      <c r="AQG3" s="13">
        <v>52</v>
      </c>
      <c r="AQJ3" s="55" t="s">
        <v>435</v>
      </c>
      <c r="AQL3" s="13">
        <v>0</v>
      </c>
      <c r="AQN3" s="1"/>
      <c r="AQO3" s="55" t="s">
        <v>436</v>
      </c>
      <c r="AQQ3" s="13">
        <v>0</v>
      </c>
      <c r="AQS3" s="1"/>
      <c r="AQT3" s="124" t="s">
        <v>448</v>
      </c>
      <c r="AQU3" s="125">
        <v>1</v>
      </c>
      <c r="AQV3" s="126" t="s">
        <v>449</v>
      </c>
      <c r="AQW3" s="127"/>
      <c r="AQX3" s="1"/>
      <c r="ARA3" s="55" t="s">
        <v>56</v>
      </c>
      <c r="ARC3" s="13">
        <v>53</v>
      </c>
      <c r="ARF3" s="55" t="s">
        <v>435</v>
      </c>
      <c r="ARH3" s="13">
        <v>0</v>
      </c>
      <c r="ARJ3" s="1"/>
      <c r="ARK3" s="55" t="s">
        <v>436</v>
      </c>
      <c r="ARM3" s="13">
        <v>0</v>
      </c>
      <c r="ARO3" s="1"/>
      <c r="ARP3" s="124" t="s">
        <v>448</v>
      </c>
      <c r="ARQ3" s="125">
        <v>1</v>
      </c>
      <c r="ARR3" s="126" t="s">
        <v>449</v>
      </c>
      <c r="ARS3" s="127"/>
      <c r="ART3" s="1"/>
      <c r="ARW3" s="55" t="s">
        <v>56</v>
      </c>
      <c r="ARY3" s="13">
        <v>54</v>
      </c>
      <c r="ASB3" s="55" t="s">
        <v>435</v>
      </c>
      <c r="ASD3" s="13">
        <v>0</v>
      </c>
      <c r="ASF3" s="1"/>
      <c r="ASG3" s="55" t="s">
        <v>436</v>
      </c>
      <c r="ASI3" s="13">
        <v>0</v>
      </c>
      <c r="ASK3" s="1"/>
      <c r="ASL3" s="124" t="s">
        <v>448</v>
      </c>
      <c r="ASM3" s="125">
        <v>1</v>
      </c>
      <c r="ASN3" s="126" t="s">
        <v>449</v>
      </c>
      <c r="ASO3" s="127"/>
      <c r="ASP3" s="1"/>
      <c r="ASS3" s="55" t="s">
        <v>56</v>
      </c>
      <c r="ASU3" s="13">
        <v>55</v>
      </c>
      <c r="ASX3" s="55" t="s">
        <v>435</v>
      </c>
      <c r="ASZ3" s="13">
        <v>0</v>
      </c>
      <c r="ATB3" s="1"/>
      <c r="ATC3" s="55" t="s">
        <v>436</v>
      </c>
      <c r="ATE3" s="13">
        <v>0</v>
      </c>
      <c r="ATG3" s="1"/>
      <c r="ATH3" s="124" t="s">
        <v>448</v>
      </c>
      <c r="ATI3" s="125">
        <v>1</v>
      </c>
      <c r="ATJ3" s="126" t="s">
        <v>449</v>
      </c>
      <c r="ATK3" s="127"/>
      <c r="ATL3" s="1"/>
      <c r="ATO3" s="55" t="s">
        <v>56</v>
      </c>
      <c r="ATQ3" s="13">
        <v>56</v>
      </c>
      <c r="ATT3" s="55" t="s">
        <v>435</v>
      </c>
      <c r="ATV3" s="13">
        <v>0</v>
      </c>
      <c r="ATX3" s="1"/>
      <c r="ATY3" s="55" t="s">
        <v>436</v>
      </c>
      <c r="AUA3" s="13">
        <v>0</v>
      </c>
      <c r="AUC3" s="1"/>
      <c r="AUD3" s="124" t="s">
        <v>448</v>
      </c>
      <c r="AUE3" s="125">
        <v>1</v>
      </c>
      <c r="AUF3" s="126" t="s">
        <v>449</v>
      </c>
      <c r="AUG3" s="127"/>
      <c r="AUH3" s="1"/>
      <c r="AUK3" s="55" t="s">
        <v>56</v>
      </c>
      <c r="AUM3" s="13">
        <v>57</v>
      </c>
      <c r="AUP3" s="55" t="s">
        <v>435</v>
      </c>
      <c r="AUR3" s="13">
        <v>0</v>
      </c>
      <c r="AUT3" s="1"/>
      <c r="AUU3" s="55" t="s">
        <v>436</v>
      </c>
      <c r="AUW3" s="13">
        <v>0</v>
      </c>
      <c r="AUY3" s="1"/>
      <c r="AUZ3" s="124" t="s">
        <v>448</v>
      </c>
      <c r="AVA3" s="125">
        <v>1</v>
      </c>
      <c r="AVB3" s="126" t="s">
        <v>449</v>
      </c>
      <c r="AVC3" s="127"/>
      <c r="AVD3" s="1"/>
      <c r="AVG3" s="55" t="s">
        <v>56</v>
      </c>
      <c r="AVI3" s="13">
        <v>58</v>
      </c>
      <c r="AVL3" s="55" t="s">
        <v>435</v>
      </c>
      <c r="AVN3" s="13">
        <v>0</v>
      </c>
      <c r="AVP3" s="1"/>
      <c r="AVQ3" s="55" t="s">
        <v>436</v>
      </c>
      <c r="AVS3" s="13">
        <v>0</v>
      </c>
      <c r="AVU3" s="1"/>
      <c r="AVV3" s="124" t="s">
        <v>448</v>
      </c>
      <c r="AVW3" s="125">
        <v>1</v>
      </c>
      <c r="AVX3" s="126" t="s">
        <v>449</v>
      </c>
      <c r="AVY3" s="127"/>
      <c r="AVZ3" s="1"/>
      <c r="AWC3" s="55" t="s">
        <v>56</v>
      </c>
      <c r="AWE3" s="13">
        <v>59</v>
      </c>
      <c r="AWH3" s="55" t="s">
        <v>435</v>
      </c>
      <c r="AWJ3" s="13">
        <v>0</v>
      </c>
      <c r="AWL3" s="1"/>
      <c r="AWM3" s="55" t="s">
        <v>436</v>
      </c>
      <c r="AWO3" s="13">
        <v>0</v>
      </c>
      <c r="AWQ3" s="1"/>
      <c r="AWR3" s="124" t="s">
        <v>448</v>
      </c>
      <c r="AWS3" s="125">
        <v>1</v>
      </c>
      <c r="AWT3" s="126" t="s">
        <v>449</v>
      </c>
      <c r="AWU3" s="127"/>
      <c r="AWV3" s="1"/>
      <c r="AWY3" s="55" t="s">
        <v>56</v>
      </c>
      <c r="AXA3" s="13">
        <v>60</v>
      </c>
      <c r="AXD3" s="55" t="s">
        <v>435</v>
      </c>
      <c r="AXF3" s="13">
        <v>0</v>
      </c>
      <c r="AXH3" s="1"/>
      <c r="AXI3" s="55" t="s">
        <v>436</v>
      </c>
      <c r="AXK3" s="13">
        <v>0</v>
      </c>
      <c r="AXM3" s="1"/>
      <c r="AXN3" s="124" t="s">
        <v>448</v>
      </c>
      <c r="AXO3" s="125">
        <v>1</v>
      </c>
      <c r="AXP3" s="126" t="s">
        <v>449</v>
      </c>
      <c r="AXQ3" s="127"/>
      <c r="AXR3" s="1"/>
      <c r="AXU3" s="55" t="s">
        <v>56</v>
      </c>
      <c r="AXW3" s="13">
        <v>61</v>
      </c>
      <c r="AXZ3" s="55" t="s">
        <v>435</v>
      </c>
      <c r="AYB3" s="13">
        <v>0</v>
      </c>
      <c r="AYD3" s="1"/>
      <c r="AYE3" s="55" t="s">
        <v>436</v>
      </c>
      <c r="AYG3" s="13">
        <v>0</v>
      </c>
      <c r="AYI3" s="1"/>
      <c r="AYJ3" s="124" t="s">
        <v>448</v>
      </c>
      <c r="AYK3" s="125">
        <v>1</v>
      </c>
      <c r="AYL3" s="126" t="s">
        <v>449</v>
      </c>
      <c r="AYM3" s="127"/>
      <c r="AYN3" s="1"/>
      <c r="AYQ3" s="55" t="s">
        <v>56</v>
      </c>
      <c r="AYS3" s="13">
        <v>62</v>
      </c>
      <c r="AYV3" s="55" t="s">
        <v>435</v>
      </c>
      <c r="AYX3" s="13">
        <v>0</v>
      </c>
      <c r="AYZ3" s="1"/>
      <c r="AZA3" s="55" t="s">
        <v>436</v>
      </c>
      <c r="AZC3" s="13">
        <v>0</v>
      </c>
      <c r="AZE3" s="1"/>
      <c r="AZF3" s="124" t="s">
        <v>448</v>
      </c>
      <c r="AZG3" s="125">
        <v>1</v>
      </c>
      <c r="AZH3" s="126" t="s">
        <v>449</v>
      </c>
      <c r="AZI3" s="127"/>
      <c r="AZJ3" s="1"/>
      <c r="AZM3" s="55" t="s">
        <v>56</v>
      </c>
      <c r="AZO3" s="13">
        <v>63</v>
      </c>
      <c r="AZR3" s="55" t="s">
        <v>435</v>
      </c>
      <c r="AZT3" s="13">
        <v>0</v>
      </c>
      <c r="AZV3" s="1"/>
      <c r="AZW3" s="55" t="s">
        <v>436</v>
      </c>
      <c r="AZY3" s="13">
        <v>0</v>
      </c>
      <c r="BAA3" s="1"/>
      <c r="BAB3" s="124" t="s">
        <v>448</v>
      </c>
      <c r="BAC3" s="125">
        <v>1</v>
      </c>
      <c r="BAD3" s="126" t="s">
        <v>449</v>
      </c>
      <c r="BAE3" s="127"/>
      <c r="BAF3" s="1"/>
      <c r="BAI3" s="55" t="s">
        <v>56</v>
      </c>
      <c r="BAK3" s="13">
        <v>64</v>
      </c>
      <c r="BAN3" s="55" t="s">
        <v>435</v>
      </c>
      <c r="BAP3" s="13">
        <v>0</v>
      </c>
      <c r="BAR3" s="1"/>
      <c r="BAS3" s="55" t="s">
        <v>436</v>
      </c>
      <c r="BAU3" s="13">
        <v>0</v>
      </c>
      <c r="BAW3" s="1"/>
      <c r="BAX3" s="124" t="s">
        <v>448</v>
      </c>
      <c r="BAY3" s="125">
        <v>1</v>
      </c>
      <c r="BAZ3" s="126" t="s">
        <v>449</v>
      </c>
      <c r="BBA3" s="127"/>
      <c r="BBB3" s="1"/>
      <c r="BBE3" s="55" t="s">
        <v>56</v>
      </c>
      <c r="BBG3" s="13">
        <v>65</v>
      </c>
      <c r="BBJ3" s="55" t="s">
        <v>435</v>
      </c>
      <c r="BBL3" s="13">
        <v>0</v>
      </c>
      <c r="BBN3" s="1"/>
      <c r="BBO3" s="55" t="s">
        <v>436</v>
      </c>
      <c r="BBQ3" s="13">
        <v>0</v>
      </c>
      <c r="BBS3" s="1"/>
      <c r="BBT3" s="124" t="s">
        <v>448</v>
      </c>
      <c r="BBU3" s="125">
        <v>1</v>
      </c>
      <c r="BBV3" s="126" t="s">
        <v>449</v>
      </c>
      <c r="BBW3" s="127"/>
      <c r="BBX3" s="1"/>
      <c r="BCA3" s="55" t="s">
        <v>56</v>
      </c>
      <c r="BCC3" s="13">
        <v>66</v>
      </c>
      <c r="BCF3" s="55" t="s">
        <v>435</v>
      </c>
      <c r="BCH3" s="13">
        <v>0</v>
      </c>
      <c r="BCJ3" s="1"/>
      <c r="BCK3" s="55" t="s">
        <v>436</v>
      </c>
      <c r="BCM3" s="13">
        <v>0</v>
      </c>
      <c r="BCO3" s="1"/>
      <c r="BCP3" s="124" t="s">
        <v>448</v>
      </c>
      <c r="BCQ3" s="125">
        <v>1</v>
      </c>
      <c r="BCR3" s="126" t="s">
        <v>449</v>
      </c>
      <c r="BCS3" s="127"/>
      <c r="BCT3" s="1"/>
      <c r="BCW3" s="55" t="s">
        <v>56</v>
      </c>
      <c r="BCY3" s="13">
        <v>67</v>
      </c>
      <c r="BDB3" s="55" t="s">
        <v>435</v>
      </c>
      <c r="BDD3" s="13">
        <v>0</v>
      </c>
      <c r="BDF3" s="1"/>
      <c r="BDG3" s="55" t="s">
        <v>436</v>
      </c>
      <c r="BDI3" s="13">
        <v>0</v>
      </c>
      <c r="BDK3" s="1"/>
      <c r="BDL3" s="124" t="s">
        <v>448</v>
      </c>
      <c r="BDM3" s="125">
        <v>1</v>
      </c>
      <c r="BDN3" s="126" t="s">
        <v>449</v>
      </c>
      <c r="BDO3" s="127"/>
      <c r="BDP3" s="1"/>
      <c r="BDS3" s="55" t="s">
        <v>56</v>
      </c>
      <c r="BDU3" s="13">
        <v>68</v>
      </c>
      <c r="BDX3" s="55" t="s">
        <v>435</v>
      </c>
      <c r="BDZ3" s="13">
        <v>0</v>
      </c>
      <c r="BEB3" s="1"/>
      <c r="BEC3" s="55" t="s">
        <v>436</v>
      </c>
      <c r="BEE3" s="13">
        <v>0</v>
      </c>
      <c r="BEG3" s="1"/>
      <c r="BEH3" s="124" t="s">
        <v>448</v>
      </c>
      <c r="BEI3" s="125">
        <v>1</v>
      </c>
      <c r="BEJ3" s="126" t="s">
        <v>449</v>
      </c>
      <c r="BEK3" s="127"/>
      <c r="BEL3" s="1"/>
      <c r="BEO3" s="55" t="s">
        <v>56</v>
      </c>
      <c r="BEQ3" s="13">
        <v>69</v>
      </c>
      <c r="BET3" s="55" t="s">
        <v>435</v>
      </c>
      <c r="BEV3" s="13">
        <v>0</v>
      </c>
      <c r="BEX3" s="1"/>
      <c r="BEY3" s="55" t="s">
        <v>436</v>
      </c>
      <c r="BFA3" s="13">
        <v>0</v>
      </c>
      <c r="BFC3" s="1"/>
      <c r="BFD3" s="124" t="s">
        <v>448</v>
      </c>
      <c r="BFE3" s="125">
        <v>1</v>
      </c>
      <c r="BFF3" s="126" t="s">
        <v>449</v>
      </c>
      <c r="BFG3" s="127"/>
      <c r="BFH3" s="1"/>
      <c r="BFK3" s="55" t="s">
        <v>56</v>
      </c>
      <c r="BFM3" s="13">
        <v>70</v>
      </c>
      <c r="BFP3" s="55" t="s">
        <v>435</v>
      </c>
      <c r="BFR3" s="13">
        <v>0</v>
      </c>
      <c r="BFT3" s="1"/>
      <c r="BFU3" s="55" t="s">
        <v>436</v>
      </c>
      <c r="BFW3" s="13">
        <v>0</v>
      </c>
      <c r="BFY3" s="1"/>
      <c r="BFZ3" s="124" t="s">
        <v>448</v>
      </c>
      <c r="BGA3" s="125">
        <v>1</v>
      </c>
      <c r="BGB3" s="126" t="s">
        <v>449</v>
      </c>
      <c r="BGC3" s="127"/>
      <c r="BGD3" s="1"/>
      <c r="BGG3" s="55" t="s">
        <v>56</v>
      </c>
      <c r="BGI3" s="13">
        <v>71</v>
      </c>
      <c r="BGL3" s="55" t="s">
        <v>435</v>
      </c>
      <c r="BGN3" s="13">
        <v>0</v>
      </c>
      <c r="BGP3" s="1"/>
      <c r="BGQ3" s="55" t="s">
        <v>436</v>
      </c>
      <c r="BGS3" s="13">
        <v>0</v>
      </c>
      <c r="BGU3" s="1"/>
      <c r="BGV3" s="124" t="s">
        <v>448</v>
      </c>
      <c r="BGW3" s="125">
        <v>1</v>
      </c>
      <c r="BGX3" s="126" t="s">
        <v>449</v>
      </c>
      <c r="BGY3" s="127"/>
      <c r="BGZ3" s="1"/>
      <c r="BHC3" s="55" t="s">
        <v>56</v>
      </c>
      <c r="BHE3" s="13">
        <v>72</v>
      </c>
      <c r="BHH3" s="55" t="s">
        <v>435</v>
      </c>
      <c r="BHJ3" s="13">
        <v>0</v>
      </c>
      <c r="BHL3" s="1"/>
      <c r="BHM3" s="55" t="s">
        <v>436</v>
      </c>
      <c r="BHO3" s="13">
        <v>0</v>
      </c>
      <c r="BHQ3" s="1"/>
      <c r="BHR3" s="124" t="s">
        <v>448</v>
      </c>
      <c r="BHS3" s="125">
        <v>1</v>
      </c>
      <c r="BHT3" s="126" t="s">
        <v>449</v>
      </c>
      <c r="BHU3" s="127"/>
      <c r="BHV3" s="1"/>
      <c r="BHY3" s="55" t="s">
        <v>56</v>
      </c>
      <c r="BIA3" s="13">
        <v>73</v>
      </c>
      <c r="BID3" s="55" t="s">
        <v>435</v>
      </c>
      <c r="BIF3" s="13">
        <v>0</v>
      </c>
      <c r="BIH3" s="1"/>
      <c r="BII3" s="55" t="s">
        <v>436</v>
      </c>
      <c r="BIK3" s="13">
        <v>0</v>
      </c>
      <c r="BIM3" s="1"/>
      <c r="BIN3" s="124" t="s">
        <v>448</v>
      </c>
      <c r="BIO3" s="125">
        <v>1</v>
      </c>
      <c r="BIP3" s="126" t="s">
        <v>449</v>
      </c>
      <c r="BIQ3" s="127"/>
      <c r="BIR3" s="1"/>
      <c r="BIU3" s="55" t="s">
        <v>56</v>
      </c>
      <c r="BIW3" s="13">
        <v>74</v>
      </c>
      <c r="BIZ3" s="55" t="s">
        <v>435</v>
      </c>
      <c r="BJB3" s="13">
        <v>0</v>
      </c>
      <c r="BJD3" s="1"/>
      <c r="BJE3" s="55" t="s">
        <v>436</v>
      </c>
      <c r="BJG3" s="13">
        <v>0</v>
      </c>
      <c r="BJI3" s="1"/>
      <c r="BJJ3" s="124" t="s">
        <v>448</v>
      </c>
      <c r="BJK3" s="125">
        <v>1</v>
      </c>
      <c r="BJL3" s="126" t="s">
        <v>449</v>
      </c>
      <c r="BJM3" s="127"/>
      <c r="BJN3" s="1"/>
      <c r="BJQ3" s="55" t="s">
        <v>56</v>
      </c>
      <c r="BJS3" s="13">
        <v>75</v>
      </c>
      <c r="BJV3" s="55" t="s">
        <v>435</v>
      </c>
      <c r="BJX3" s="13">
        <v>0</v>
      </c>
      <c r="BJZ3" s="1"/>
      <c r="BKA3" s="55" t="s">
        <v>436</v>
      </c>
      <c r="BKC3" s="13">
        <v>0</v>
      </c>
      <c r="BKE3" s="1"/>
      <c r="BKF3" s="124" t="s">
        <v>448</v>
      </c>
      <c r="BKG3" s="125">
        <v>1</v>
      </c>
      <c r="BKH3" s="126" t="s">
        <v>449</v>
      </c>
      <c r="BKI3" s="127"/>
      <c r="BKJ3" s="1"/>
      <c r="BKM3" s="55" t="s">
        <v>56</v>
      </c>
      <c r="BKO3" s="13">
        <v>76</v>
      </c>
      <c r="BKR3" s="55" t="s">
        <v>435</v>
      </c>
      <c r="BKT3" s="13">
        <v>0</v>
      </c>
      <c r="BKV3" s="1"/>
      <c r="BKW3" s="55" t="s">
        <v>436</v>
      </c>
      <c r="BKY3" s="13">
        <v>0</v>
      </c>
      <c r="BLA3" s="1"/>
      <c r="BLB3" s="124" t="s">
        <v>448</v>
      </c>
      <c r="BLC3" s="125">
        <v>1</v>
      </c>
      <c r="BLD3" s="126" t="s">
        <v>449</v>
      </c>
      <c r="BLE3" s="127"/>
      <c r="BLF3" s="1"/>
      <c r="BLI3" s="55" t="s">
        <v>56</v>
      </c>
      <c r="BLK3" s="13">
        <v>77</v>
      </c>
      <c r="BLN3" s="55" t="s">
        <v>435</v>
      </c>
      <c r="BLP3" s="13">
        <v>0</v>
      </c>
      <c r="BLR3" s="1"/>
      <c r="BLS3" s="55" t="s">
        <v>436</v>
      </c>
      <c r="BLU3" s="13">
        <v>0</v>
      </c>
      <c r="BLW3" s="1"/>
      <c r="BLX3" s="124" t="s">
        <v>448</v>
      </c>
      <c r="BLY3" s="125">
        <v>1</v>
      </c>
      <c r="BLZ3" s="126" t="s">
        <v>449</v>
      </c>
      <c r="BMA3" s="127"/>
      <c r="BMB3" s="1"/>
      <c r="BME3" s="55" t="s">
        <v>56</v>
      </c>
      <c r="BMG3" s="13">
        <v>78</v>
      </c>
      <c r="BMJ3" s="55" t="s">
        <v>435</v>
      </c>
      <c r="BML3" s="13">
        <v>0</v>
      </c>
      <c r="BMN3" s="1"/>
      <c r="BMO3" s="55" t="s">
        <v>436</v>
      </c>
      <c r="BMQ3" s="13">
        <v>0</v>
      </c>
      <c r="BMS3" s="1"/>
      <c r="BMT3" s="124" t="s">
        <v>448</v>
      </c>
      <c r="BMU3" s="125">
        <v>1</v>
      </c>
      <c r="BMV3" s="126" t="s">
        <v>449</v>
      </c>
      <c r="BMW3" s="127"/>
      <c r="BMX3" s="1"/>
      <c r="BNA3" s="55" t="s">
        <v>56</v>
      </c>
      <c r="BNC3" s="13">
        <v>79</v>
      </c>
      <c r="BNF3" s="55" t="s">
        <v>435</v>
      </c>
      <c r="BNH3" s="13">
        <v>0</v>
      </c>
      <c r="BNJ3" s="1"/>
      <c r="BNK3" s="55" t="s">
        <v>436</v>
      </c>
      <c r="BNM3" s="13">
        <v>0</v>
      </c>
      <c r="BNO3" s="1"/>
      <c r="BNP3" s="124" t="s">
        <v>448</v>
      </c>
      <c r="BNQ3" s="125">
        <v>1</v>
      </c>
      <c r="BNR3" s="126" t="s">
        <v>449</v>
      </c>
      <c r="BNS3" s="127"/>
      <c r="BNT3" s="1"/>
      <c r="BNW3" s="55" t="s">
        <v>56</v>
      </c>
      <c r="BNY3" s="13">
        <v>80</v>
      </c>
      <c r="BOB3" s="55" t="s">
        <v>435</v>
      </c>
      <c r="BOD3" s="13">
        <v>0</v>
      </c>
      <c r="BOF3" s="1"/>
      <c r="BOG3" s="55" t="s">
        <v>436</v>
      </c>
      <c r="BOI3" s="13">
        <v>0</v>
      </c>
      <c r="BOK3" s="1"/>
      <c r="BOL3" s="124" t="s">
        <v>448</v>
      </c>
      <c r="BOM3" s="125">
        <v>1</v>
      </c>
      <c r="BON3" s="126" t="s">
        <v>449</v>
      </c>
      <c r="BOO3" s="127"/>
      <c r="BOP3" s="1"/>
      <c r="BOS3" s="55" t="s">
        <v>56</v>
      </c>
      <c r="BOU3" s="13">
        <v>81</v>
      </c>
      <c r="BOX3" s="55" t="s">
        <v>435</v>
      </c>
      <c r="BOZ3" s="13">
        <v>0</v>
      </c>
      <c r="BPB3" s="1"/>
      <c r="BPC3" s="55" t="s">
        <v>436</v>
      </c>
      <c r="BPE3" s="13">
        <v>0</v>
      </c>
      <c r="BPG3" s="1"/>
      <c r="BPH3" s="124" t="s">
        <v>448</v>
      </c>
      <c r="BPI3" s="125">
        <v>1</v>
      </c>
      <c r="BPJ3" s="126" t="s">
        <v>449</v>
      </c>
      <c r="BPK3" s="127"/>
      <c r="BPL3" s="1"/>
      <c r="BPO3" s="55" t="s">
        <v>56</v>
      </c>
      <c r="BPQ3" s="13">
        <v>82</v>
      </c>
      <c r="BPT3" s="55" t="s">
        <v>435</v>
      </c>
      <c r="BPV3" s="13">
        <v>0</v>
      </c>
      <c r="BPX3" s="1"/>
      <c r="BPY3" s="55" t="s">
        <v>436</v>
      </c>
      <c r="BQA3" s="13">
        <v>0</v>
      </c>
      <c r="BQC3" s="1"/>
      <c r="BQD3" s="124" t="s">
        <v>448</v>
      </c>
      <c r="BQE3" s="125">
        <v>1</v>
      </c>
      <c r="BQF3" s="126" t="s">
        <v>449</v>
      </c>
      <c r="BQG3" s="127"/>
      <c r="BQH3" s="1"/>
      <c r="BQK3" s="55" t="s">
        <v>56</v>
      </c>
      <c r="BQM3" s="13">
        <v>83</v>
      </c>
      <c r="BQP3" s="55" t="s">
        <v>435</v>
      </c>
      <c r="BQR3" s="13">
        <v>0</v>
      </c>
      <c r="BQT3" s="1"/>
      <c r="BQU3" s="55" t="s">
        <v>436</v>
      </c>
      <c r="BQW3" s="13">
        <v>0</v>
      </c>
      <c r="BQY3" s="1"/>
      <c r="BQZ3" s="124" t="s">
        <v>448</v>
      </c>
      <c r="BRA3" s="125">
        <v>1</v>
      </c>
      <c r="BRB3" s="126" t="s">
        <v>449</v>
      </c>
      <c r="BRC3" s="127"/>
      <c r="BRD3" s="1"/>
      <c r="BRG3" s="55" t="s">
        <v>56</v>
      </c>
      <c r="BRI3" s="13">
        <v>84</v>
      </c>
      <c r="BRL3" s="55" t="s">
        <v>435</v>
      </c>
      <c r="BRN3" s="13">
        <v>0</v>
      </c>
      <c r="BRP3" s="1"/>
      <c r="BRQ3" s="55" t="s">
        <v>436</v>
      </c>
      <c r="BRS3" s="13">
        <v>0</v>
      </c>
      <c r="BRU3" s="1"/>
      <c r="BRV3" s="124" t="s">
        <v>448</v>
      </c>
      <c r="BRW3" s="125">
        <v>1</v>
      </c>
      <c r="BRX3" s="126" t="s">
        <v>449</v>
      </c>
      <c r="BRY3" s="127"/>
      <c r="BRZ3" s="1"/>
      <c r="BSC3" s="55" t="s">
        <v>56</v>
      </c>
      <c r="BSE3" s="13">
        <v>85</v>
      </c>
      <c r="BSH3" s="55" t="s">
        <v>435</v>
      </c>
      <c r="BSJ3" s="13">
        <v>0</v>
      </c>
      <c r="BSL3" s="1"/>
      <c r="BSM3" s="55" t="s">
        <v>436</v>
      </c>
      <c r="BSO3" s="13">
        <v>0</v>
      </c>
      <c r="BSQ3" s="1"/>
      <c r="BSR3" s="124" t="s">
        <v>448</v>
      </c>
      <c r="BSS3" s="125">
        <v>1</v>
      </c>
      <c r="BST3" s="126" t="s">
        <v>449</v>
      </c>
      <c r="BSU3" s="127"/>
      <c r="BSV3" s="1"/>
      <c r="BSY3" s="55" t="s">
        <v>56</v>
      </c>
      <c r="BTA3" s="13">
        <v>86</v>
      </c>
      <c r="BTD3" s="55" t="s">
        <v>435</v>
      </c>
      <c r="BTF3" s="13">
        <v>0</v>
      </c>
      <c r="BTH3" s="1"/>
      <c r="BTI3" s="55" t="s">
        <v>436</v>
      </c>
      <c r="BTK3" s="13">
        <v>0</v>
      </c>
      <c r="BTM3" s="1"/>
      <c r="BTN3" s="124" t="s">
        <v>448</v>
      </c>
      <c r="BTO3" s="125">
        <v>1</v>
      </c>
      <c r="BTP3" s="126" t="s">
        <v>449</v>
      </c>
      <c r="BTQ3" s="127"/>
      <c r="BTR3" s="1"/>
      <c r="BTU3" s="55" t="s">
        <v>56</v>
      </c>
      <c r="BTW3" s="13">
        <v>87</v>
      </c>
      <c r="BTZ3" s="55" t="s">
        <v>435</v>
      </c>
      <c r="BUB3" s="13">
        <v>0</v>
      </c>
      <c r="BUD3" s="1"/>
      <c r="BUE3" s="55" t="s">
        <v>436</v>
      </c>
      <c r="BUG3" s="13">
        <v>0</v>
      </c>
      <c r="BUI3" s="1"/>
      <c r="BUJ3" s="124" t="s">
        <v>448</v>
      </c>
      <c r="BUK3" s="125">
        <v>1</v>
      </c>
      <c r="BUL3" s="126" t="s">
        <v>449</v>
      </c>
      <c r="BUM3" s="127"/>
      <c r="BUN3" s="1"/>
      <c r="BUQ3" s="55" t="s">
        <v>56</v>
      </c>
      <c r="BUS3" s="13">
        <v>88</v>
      </c>
      <c r="BUV3" s="55" t="s">
        <v>435</v>
      </c>
      <c r="BUX3" s="13">
        <v>0</v>
      </c>
      <c r="BUZ3" s="1"/>
      <c r="BVA3" s="55" t="s">
        <v>436</v>
      </c>
      <c r="BVC3" s="13">
        <v>0</v>
      </c>
      <c r="BVE3" s="1"/>
      <c r="BVF3" s="124" t="s">
        <v>448</v>
      </c>
      <c r="BVG3" s="125">
        <v>1</v>
      </c>
      <c r="BVH3" s="126" t="s">
        <v>449</v>
      </c>
      <c r="BVI3" s="127"/>
      <c r="BVJ3" s="1"/>
      <c r="BVM3" s="55" t="s">
        <v>56</v>
      </c>
      <c r="BVO3" s="13">
        <v>89</v>
      </c>
      <c r="BVR3" s="55" t="s">
        <v>435</v>
      </c>
      <c r="BVT3" s="13">
        <v>0</v>
      </c>
      <c r="BVV3" s="1"/>
      <c r="BVW3" s="55" t="s">
        <v>436</v>
      </c>
      <c r="BVY3" s="13">
        <v>0</v>
      </c>
      <c r="BWA3" s="1"/>
      <c r="BWB3" s="124" t="s">
        <v>448</v>
      </c>
      <c r="BWC3" s="125">
        <v>1</v>
      </c>
      <c r="BWD3" s="126" t="s">
        <v>449</v>
      </c>
      <c r="BWE3" s="127"/>
      <c r="BWF3" s="1"/>
      <c r="BWI3" s="55" t="s">
        <v>56</v>
      </c>
      <c r="BWK3" s="13">
        <v>90</v>
      </c>
      <c r="BWN3" s="55" t="s">
        <v>435</v>
      </c>
      <c r="BWP3" s="13">
        <v>0</v>
      </c>
      <c r="BWR3" s="1"/>
      <c r="BWS3" s="55" t="s">
        <v>436</v>
      </c>
      <c r="BWU3" s="13">
        <v>0</v>
      </c>
      <c r="BWW3" s="1"/>
      <c r="BWX3" s="124" t="s">
        <v>448</v>
      </c>
      <c r="BWY3" s="125">
        <v>1</v>
      </c>
      <c r="BWZ3" s="126" t="s">
        <v>449</v>
      </c>
      <c r="BXA3" s="127"/>
      <c r="BXB3" s="1"/>
      <c r="BXE3" s="55" t="s">
        <v>56</v>
      </c>
      <c r="BXG3" s="13">
        <v>91</v>
      </c>
      <c r="BXJ3" s="55" t="s">
        <v>435</v>
      </c>
      <c r="BXL3" s="13">
        <v>0</v>
      </c>
      <c r="BXN3" s="1"/>
      <c r="BXO3" s="55" t="s">
        <v>436</v>
      </c>
      <c r="BXQ3" s="13">
        <v>0</v>
      </c>
      <c r="BXS3" s="1"/>
      <c r="BXT3" s="124" t="s">
        <v>448</v>
      </c>
      <c r="BXU3" s="125">
        <v>1</v>
      </c>
      <c r="BXV3" s="126" t="s">
        <v>449</v>
      </c>
      <c r="BXW3" s="127"/>
      <c r="BXX3" s="1"/>
      <c r="BYA3" s="55" t="s">
        <v>56</v>
      </c>
      <c r="BYC3" s="13">
        <v>92</v>
      </c>
      <c r="BYF3" s="55" t="s">
        <v>435</v>
      </c>
      <c r="BYH3" s="13">
        <v>0</v>
      </c>
      <c r="BYJ3" s="1"/>
      <c r="BYK3" s="55" t="s">
        <v>436</v>
      </c>
      <c r="BYM3" s="13">
        <v>0</v>
      </c>
      <c r="BYO3" s="1"/>
      <c r="BYP3" s="124" t="s">
        <v>448</v>
      </c>
      <c r="BYQ3" s="125">
        <v>1</v>
      </c>
      <c r="BYR3" s="126" t="s">
        <v>449</v>
      </c>
      <c r="BYS3" s="127"/>
      <c r="BYT3" s="1"/>
      <c r="BYW3" s="55" t="s">
        <v>56</v>
      </c>
      <c r="BYY3" s="13">
        <v>93</v>
      </c>
      <c r="BZB3" s="55" t="s">
        <v>435</v>
      </c>
      <c r="BZD3" s="13">
        <v>0</v>
      </c>
      <c r="BZF3" s="1"/>
      <c r="BZG3" s="55" t="s">
        <v>436</v>
      </c>
      <c r="BZI3" s="13">
        <v>0</v>
      </c>
      <c r="BZK3" s="1"/>
      <c r="BZL3" s="124" t="s">
        <v>448</v>
      </c>
      <c r="BZM3" s="125">
        <v>1</v>
      </c>
      <c r="BZN3" s="126" t="s">
        <v>449</v>
      </c>
      <c r="BZO3" s="127"/>
      <c r="BZP3" s="1"/>
      <c r="BZS3" s="55" t="s">
        <v>56</v>
      </c>
      <c r="BZU3" s="13">
        <v>94</v>
      </c>
      <c r="BZX3" s="55" t="s">
        <v>435</v>
      </c>
      <c r="BZZ3" s="13">
        <v>0</v>
      </c>
      <c r="CAB3" s="1"/>
      <c r="CAC3" s="55" t="s">
        <v>436</v>
      </c>
      <c r="CAE3" s="13">
        <v>0</v>
      </c>
      <c r="CAG3" s="1"/>
      <c r="CAH3" s="124" t="s">
        <v>448</v>
      </c>
      <c r="CAI3" s="125">
        <v>1</v>
      </c>
      <c r="CAJ3" s="126" t="s">
        <v>449</v>
      </c>
      <c r="CAK3" s="127"/>
      <c r="CAL3" s="1"/>
      <c r="CAO3" s="55" t="s">
        <v>56</v>
      </c>
      <c r="CAQ3" s="13">
        <v>95</v>
      </c>
      <c r="CAT3" s="55" t="s">
        <v>435</v>
      </c>
      <c r="CAV3" s="13">
        <v>0</v>
      </c>
      <c r="CAX3" s="1"/>
      <c r="CAY3" s="55" t="s">
        <v>436</v>
      </c>
      <c r="CBA3" s="13">
        <v>0</v>
      </c>
      <c r="CBC3" s="1"/>
      <c r="CBD3" s="124" t="s">
        <v>448</v>
      </c>
      <c r="CBE3" s="125">
        <v>1</v>
      </c>
      <c r="CBF3" s="126" t="s">
        <v>449</v>
      </c>
      <c r="CBG3" s="127"/>
      <c r="CBH3" s="1"/>
      <c r="CBK3" s="55" t="s">
        <v>56</v>
      </c>
      <c r="CBM3" s="13">
        <v>96</v>
      </c>
      <c r="CBP3" s="55" t="s">
        <v>435</v>
      </c>
      <c r="CBR3" s="13">
        <v>0</v>
      </c>
      <c r="CBT3" s="1"/>
      <c r="CBU3" s="55" t="s">
        <v>436</v>
      </c>
      <c r="CBW3" s="13">
        <v>0</v>
      </c>
      <c r="CBY3" s="1"/>
      <c r="CBZ3" s="124" t="s">
        <v>448</v>
      </c>
      <c r="CCA3" s="125">
        <v>1</v>
      </c>
      <c r="CCB3" s="126" t="s">
        <v>449</v>
      </c>
      <c r="CCC3" s="127"/>
      <c r="CCD3" s="1"/>
      <c r="CCG3" s="55" t="s">
        <v>56</v>
      </c>
      <c r="CCI3" s="13">
        <v>97</v>
      </c>
      <c r="CCL3" s="55" t="s">
        <v>435</v>
      </c>
      <c r="CCN3" s="13">
        <v>0</v>
      </c>
      <c r="CCP3" s="1"/>
      <c r="CCQ3" s="55" t="s">
        <v>436</v>
      </c>
      <c r="CCS3" s="13">
        <v>0</v>
      </c>
      <c r="CCU3" s="1"/>
      <c r="CCV3" s="124" t="s">
        <v>448</v>
      </c>
      <c r="CCW3" s="125">
        <v>1</v>
      </c>
      <c r="CCX3" s="126" t="s">
        <v>449</v>
      </c>
      <c r="CCY3" s="127"/>
      <c r="CCZ3" s="1"/>
      <c r="CDC3" s="55" t="s">
        <v>56</v>
      </c>
      <c r="CDE3" s="13">
        <v>98</v>
      </c>
      <c r="CDH3" s="55" t="s">
        <v>435</v>
      </c>
      <c r="CDJ3" s="13">
        <v>0</v>
      </c>
      <c r="CDL3" s="1"/>
      <c r="CDM3" s="55" t="s">
        <v>436</v>
      </c>
      <c r="CDO3" s="13">
        <v>0</v>
      </c>
      <c r="CDQ3" s="1"/>
      <c r="CDR3" s="124" t="s">
        <v>448</v>
      </c>
      <c r="CDS3" s="125">
        <v>1</v>
      </c>
      <c r="CDT3" s="126" t="s">
        <v>449</v>
      </c>
      <c r="CDU3" s="127"/>
      <c r="CDV3" s="1"/>
      <c r="CDY3" s="55" t="s">
        <v>56</v>
      </c>
      <c r="CEA3" s="13">
        <v>99</v>
      </c>
      <c r="CED3" s="55" t="s">
        <v>435</v>
      </c>
      <c r="CEF3" s="13">
        <v>0</v>
      </c>
      <c r="CEH3" s="1"/>
      <c r="CEI3" s="55" t="s">
        <v>436</v>
      </c>
      <c r="CEK3" s="13">
        <v>0</v>
      </c>
      <c r="CEM3" s="1"/>
      <c r="CEN3" s="124" t="s">
        <v>448</v>
      </c>
      <c r="CEO3" s="125">
        <v>1</v>
      </c>
      <c r="CEP3" s="126" t="s">
        <v>449</v>
      </c>
      <c r="CEQ3" s="127"/>
      <c r="CER3" s="1"/>
      <c r="CEU3" s="55" t="s">
        <v>56</v>
      </c>
      <c r="CEW3" s="13">
        <v>100</v>
      </c>
      <c r="CEZ3" s="55" t="s">
        <v>435</v>
      </c>
      <c r="CFB3" s="13">
        <v>0</v>
      </c>
      <c r="CFD3" s="1"/>
      <c r="CFE3" s="55" t="s">
        <v>436</v>
      </c>
      <c r="CFG3" s="13">
        <v>0</v>
      </c>
      <c r="CFI3" s="1"/>
      <c r="CFJ3" s="124" t="s">
        <v>448</v>
      </c>
      <c r="CFK3" s="125">
        <v>1</v>
      </c>
      <c r="CFL3" s="126" t="s">
        <v>449</v>
      </c>
      <c r="CFM3" s="127"/>
      <c r="CFN3" s="1"/>
    </row>
    <row r="4" spans="1:2199">
      <c r="A4" t="s">
        <v>424</v>
      </c>
      <c r="C4" s="13" t="s">
        <v>439</v>
      </c>
      <c r="F4" t="s">
        <v>413</v>
      </c>
      <c r="H4" s="14">
        <v>41275</v>
      </c>
      <c r="J4" s="1"/>
      <c r="K4" t="s">
        <v>418</v>
      </c>
      <c r="M4" s="14">
        <v>41276</v>
      </c>
      <c r="O4" s="1"/>
      <c r="P4" s="128" t="s">
        <v>450</v>
      </c>
      <c r="Q4" s="129">
        <v>1</v>
      </c>
      <c r="R4" s="85" t="s">
        <v>449</v>
      </c>
      <c r="S4" s="130"/>
      <c r="T4" s="1"/>
      <c r="W4" t="s">
        <v>424</v>
      </c>
      <c r="X4" s="55"/>
      <c r="Y4" s="13" t="s">
        <v>443</v>
      </c>
      <c r="AB4" t="s">
        <v>413</v>
      </c>
      <c r="AD4" s="14">
        <v>41275</v>
      </c>
      <c r="AF4" s="1"/>
      <c r="AG4" t="s">
        <v>418</v>
      </c>
      <c r="AI4" s="14">
        <v>41276</v>
      </c>
      <c r="AK4" s="1"/>
      <c r="AL4" s="128" t="s">
        <v>450</v>
      </c>
      <c r="AM4" s="129">
        <v>0</v>
      </c>
      <c r="AN4" s="85" t="s">
        <v>449</v>
      </c>
      <c r="AO4" s="130"/>
      <c r="AP4" s="1"/>
      <c r="AS4" t="s">
        <v>424</v>
      </c>
      <c r="AT4" s="55"/>
      <c r="AU4" s="13" t="s">
        <v>444</v>
      </c>
      <c r="AX4" t="s">
        <v>413</v>
      </c>
      <c r="AZ4" s="14">
        <v>41275</v>
      </c>
      <c r="BB4" s="1"/>
      <c r="BC4" t="s">
        <v>418</v>
      </c>
      <c r="BE4" s="14">
        <v>41276</v>
      </c>
      <c r="BG4" s="1"/>
      <c r="BH4" s="128" t="s">
        <v>450</v>
      </c>
      <c r="BI4" s="129">
        <v>0</v>
      </c>
      <c r="BJ4" s="85" t="s">
        <v>449</v>
      </c>
      <c r="BK4" s="130"/>
      <c r="BL4" s="1"/>
      <c r="BO4" t="s">
        <v>424</v>
      </c>
      <c r="BP4" s="55"/>
      <c r="BQ4" s="13" t="s">
        <v>445</v>
      </c>
      <c r="BT4" t="s">
        <v>413</v>
      </c>
      <c r="BV4" s="14"/>
      <c r="BX4" s="1"/>
      <c r="BY4" t="s">
        <v>418</v>
      </c>
      <c r="CA4" s="14"/>
      <c r="CC4" s="1"/>
      <c r="CD4" s="128" t="s">
        <v>450</v>
      </c>
      <c r="CE4" s="129">
        <v>0</v>
      </c>
      <c r="CF4" s="85" t="s">
        <v>449</v>
      </c>
      <c r="CG4" s="130"/>
      <c r="CH4" s="1"/>
      <c r="CK4" t="s">
        <v>424</v>
      </c>
      <c r="CL4" s="55"/>
      <c r="CM4" s="13" t="s">
        <v>425</v>
      </c>
      <c r="CP4" t="s">
        <v>413</v>
      </c>
      <c r="CR4" s="14"/>
      <c r="CT4" s="1"/>
      <c r="CU4" t="s">
        <v>418</v>
      </c>
      <c r="CW4" s="14"/>
      <c r="CY4" s="1"/>
      <c r="CZ4" s="128" t="s">
        <v>450</v>
      </c>
      <c r="DA4" s="129">
        <v>0</v>
      </c>
      <c r="DB4" s="85" t="s">
        <v>449</v>
      </c>
      <c r="DC4" s="130"/>
      <c r="DD4" s="1"/>
      <c r="DG4" t="s">
        <v>424</v>
      </c>
      <c r="DH4" s="55"/>
      <c r="DI4" s="13" t="s">
        <v>425</v>
      </c>
      <c r="DL4" t="s">
        <v>413</v>
      </c>
      <c r="DN4" s="14"/>
      <c r="DP4" s="1"/>
      <c r="DQ4" t="s">
        <v>418</v>
      </c>
      <c r="DS4" s="14"/>
      <c r="DU4" s="1"/>
      <c r="DV4" s="128" t="s">
        <v>450</v>
      </c>
      <c r="DW4" s="129">
        <v>0</v>
      </c>
      <c r="DX4" s="85" t="s">
        <v>449</v>
      </c>
      <c r="DY4" s="130"/>
      <c r="DZ4" s="1"/>
      <c r="EC4" t="s">
        <v>424</v>
      </c>
      <c r="ED4" s="55"/>
      <c r="EE4" s="13" t="s">
        <v>425</v>
      </c>
      <c r="EH4" t="s">
        <v>413</v>
      </c>
      <c r="EJ4" s="14"/>
      <c r="EL4" s="1"/>
      <c r="EM4" t="s">
        <v>418</v>
      </c>
      <c r="EO4" s="14"/>
      <c r="EQ4" s="1"/>
      <c r="ER4" s="128" t="s">
        <v>450</v>
      </c>
      <c r="ES4" s="129">
        <v>0</v>
      </c>
      <c r="ET4" s="85" t="s">
        <v>449</v>
      </c>
      <c r="EU4" s="130"/>
      <c r="EV4" s="1"/>
      <c r="EY4" t="s">
        <v>424</v>
      </c>
      <c r="EZ4" s="55"/>
      <c r="FA4" s="13" t="s">
        <v>425</v>
      </c>
      <c r="FD4" t="s">
        <v>413</v>
      </c>
      <c r="FF4" s="14"/>
      <c r="FH4" s="1"/>
      <c r="FI4" t="s">
        <v>418</v>
      </c>
      <c r="FK4" s="14"/>
      <c r="FM4" s="1"/>
      <c r="FN4" s="128" t="s">
        <v>450</v>
      </c>
      <c r="FO4" s="129">
        <v>0</v>
      </c>
      <c r="FP4" s="85" t="s">
        <v>449</v>
      </c>
      <c r="FQ4" s="130"/>
      <c r="FR4" s="1"/>
      <c r="FU4" t="s">
        <v>424</v>
      </c>
      <c r="FV4" s="55"/>
      <c r="FW4" s="13" t="s">
        <v>425</v>
      </c>
      <c r="FZ4" t="s">
        <v>413</v>
      </c>
      <c r="GB4" s="14"/>
      <c r="GD4" s="1"/>
      <c r="GE4" t="s">
        <v>418</v>
      </c>
      <c r="GG4" s="14"/>
      <c r="GI4" s="1"/>
      <c r="GJ4" s="128" t="s">
        <v>450</v>
      </c>
      <c r="GK4" s="129">
        <v>0</v>
      </c>
      <c r="GL4" s="85" t="s">
        <v>449</v>
      </c>
      <c r="GM4" s="130"/>
      <c r="GN4" s="1"/>
      <c r="GQ4" t="s">
        <v>424</v>
      </c>
      <c r="GR4" s="55"/>
      <c r="GS4" s="13" t="s">
        <v>425</v>
      </c>
      <c r="GV4" t="s">
        <v>413</v>
      </c>
      <c r="GX4" s="14"/>
      <c r="GZ4" s="1"/>
      <c r="HA4" t="s">
        <v>418</v>
      </c>
      <c r="HC4" s="14"/>
      <c r="HE4" s="1"/>
      <c r="HF4" s="128" t="s">
        <v>450</v>
      </c>
      <c r="HG4" s="129">
        <v>0</v>
      </c>
      <c r="HH4" s="85" t="s">
        <v>449</v>
      </c>
      <c r="HI4" s="130"/>
      <c r="HJ4" s="1"/>
      <c r="HM4" t="s">
        <v>424</v>
      </c>
      <c r="HN4" s="55"/>
      <c r="HO4" s="13" t="s">
        <v>425</v>
      </c>
      <c r="HR4" t="s">
        <v>413</v>
      </c>
      <c r="HT4" s="14"/>
      <c r="HV4" s="1"/>
      <c r="HW4" t="s">
        <v>418</v>
      </c>
      <c r="HY4" s="14"/>
      <c r="IA4" s="1"/>
      <c r="IB4" s="128" t="s">
        <v>450</v>
      </c>
      <c r="IC4" s="129">
        <v>0</v>
      </c>
      <c r="ID4" s="85" t="s">
        <v>449</v>
      </c>
      <c r="IE4" s="130"/>
      <c r="IF4" s="1"/>
      <c r="II4" t="s">
        <v>424</v>
      </c>
      <c r="IJ4" s="55"/>
      <c r="IK4" s="13" t="s">
        <v>425</v>
      </c>
      <c r="IN4" t="s">
        <v>413</v>
      </c>
      <c r="IP4" s="14"/>
      <c r="IR4" s="1"/>
      <c r="IS4" t="s">
        <v>418</v>
      </c>
      <c r="IU4" s="14"/>
      <c r="IW4" s="1"/>
      <c r="IX4" s="128" t="s">
        <v>450</v>
      </c>
      <c r="IY4" s="129">
        <v>0</v>
      </c>
      <c r="IZ4" s="85" t="s">
        <v>449</v>
      </c>
      <c r="JA4" s="130"/>
      <c r="JB4" s="1"/>
      <c r="JE4" t="s">
        <v>424</v>
      </c>
      <c r="JF4" s="55"/>
      <c r="JG4" s="13" t="s">
        <v>425</v>
      </c>
      <c r="JJ4" t="s">
        <v>413</v>
      </c>
      <c r="JL4" s="14"/>
      <c r="JN4" s="1"/>
      <c r="JO4" t="s">
        <v>418</v>
      </c>
      <c r="JQ4" s="14"/>
      <c r="JS4" s="1"/>
      <c r="JT4" s="128" t="s">
        <v>450</v>
      </c>
      <c r="JU4" s="129">
        <v>0</v>
      </c>
      <c r="JV4" s="85" t="s">
        <v>449</v>
      </c>
      <c r="JW4" s="130"/>
      <c r="JX4" s="1"/>
      <c r="KA4" t="s">
        <v>424</v>
      </c>
      <c r="KB4" s="55"/>
      <c r="KC4" s="13" t="s">
        <v>425</v>
      </c>
      <c r="KF4" t="s">
        <v>413</v>
      </c>
      <c r="KH4" s="14"/>
      <c r="KJ4" s="1"/>
      <c r="KK4" t="s">
        <v>418</v>
      </c>
      <c r="KM4" s="14"/>
      <c r="KO4" s="1"/>
      <c r="KP4" s="128" t="s">
        <v>450</v>
      </c>
      <c r="KQ4" s="129">
        <v>0</v>
      </c>
      <c r="KR4" s="85" t="s">
        <v>449</v>
      </c>
      <c r="KS4" s="130"/>
      <c r="KT4" s="1"/>
      <c r="KW4" t="s">
        <v>424</v>
      </c>
      <c r="KX4" s="55"/>
      <c r="KY4" s="13" t="s">
        <v>425</v>
      </c>
      <c r="LB4" t="s">
        <v>413</v>
      </c>
      <c r="LD4" s="14"/>
      <c r="LF4" s="1"/>
      <c r="LG4" t="s">
        <v>418</v>
      </c>
      <c r="LI4" s="14"/>
      <c r="LK4" s="1"/>
      <c r="LL4" s="128" t="s">
        <v>450</v>
      </c>
      <c r="LM4" s="129">
        <v>0</v>
      </c>
      <c r="LN4" s="85" t="s">
        <v>449</v>
      </c>
      <c r="LO4" s="130"/>
      <c r="LP4" s="1"/>
      <c r="LS4" t="s">
        <v>424</v>
      </c>
      <c r="LT4" s="55"/>
      <c r="LU4" s="13" t="s">
        <v>425</v>
      </c>
      <c r="LX4" t="s">
        <v>413</v>
      </c>
      <c r="LZ4" s="14"/>
      <c r="MB4" s="1"/>
      <c r="MC4" t="s">
        <v>418</v>
      </c>
      <c r="ME4" s="14"/>
      <c r="MG4" s="1"/>
      <c r="MH4" s="128" t="s">
        <v>450</v>
      </c>
      <c r="MI4" s="129">
        <v>0</v>
      </c>
      <c r="MJ4" s="85" t="s">
        <v>449</v>
      </c>
      <c r="MK4" s="130"/>
      <c r="ML4" s="1"/>
      <c r="MO4" t="s">
        <v>424</v>
      </c>
      <c r="MP4" s="55"/>
      <c r="MQ4" s="13" t="s">
        <v>425</v>
      </c>
      <c r="MT4" t="s">
        <v>413</v>
      </c>
      <c r="MV4" s="14"/>
      <c r="MX4" s="1"/>
      <c r="MY4" t="s">
        <v>418</v>
      </c>
      <c r="NA4" s="14"/>
      <c r="NC4" s="1"/>
      <c r="ND4" s="128" t="s">
        <v>450</v>
      </c>
      <c r="NE4" s="129">
        <v>0</v>
      </c>
      <c r="NF4" s="85" t="s">
        <v>449</v>
      </c>
      <c r="NG4" s="130"/>
      <c r="NH4" s="1"/>
      <c r="NK4" t="s">
        <v>424</v>
      </c>
      <c r="NL4" s="55"/>
      <c r="NM4" s="13" t="s">
        <v>425</v>
      </c>
      <c r="NP4" t="s">
        <v>413</v>
      </c>
      <c r="NR4" s="14"/>
      <c r="NT4" s="1"/>
      <c r="NU4" t="s">
        <v>418</v>
      </c>
      <c r="NW4" s="14"/>
      <c r="NY4" s="1"/>
      <c r="NZ4" s="128" t="s">
        <v>450</v>
      </c>
      <c r="OA4" s="129">
        <v>0</v>
      </c>
      <c r="OB4" s="85" t="s">
        <v>449</v>
      </c>
      <c r="OC4" s="130"/>
      <c r="OD4" s="1"/>
      <c r="OG4" t="s">
        <v>424</v>
      </c>
      <c r="OH4" s="55"/>
      <c r="OI4" s="13" t="s">
        <v>425</v>
      </c>
      <c r="OL4" t="s">
        <v>413</v>
      </c>
      <c r="ON4" s="14"/>
      <c r="OP4" s="1"/>
      <c r="OQ4" t="s">
        <v>418</v>
      </c>
      <c r="OS4" s="14"/>
      <c r="OU4" s="1"/>
      <c r="OV4" s="128" t="s">
        <v>450</v>
      </c>
      <c r="OW4" s="129">
        <v>0</v>
      </c>
      <c r="OX4" s="85" t="s">
        <v>449</v>
      </c>
      <c r="OY4" s="130"/>
      <c r="OZ4" s="1"/>
      <c r="PC4" t="s">
        <v>424</v>
      </c>
      <c r="PD4" s="55"/>
      <c r="PE4" s="13" t="s">
        <v>425</v>
      </c>
      <c r="PH4" t="s">
        <v>413</v>
      </c>
      <c r="PJ4" s="14"/>
      <c r="PL4" s="1"/>
      <c r="PM4" t="s">
        <v>418</v>
      </c>
      <c r="PO4" s="14"/>
      <c r="PQ4" s="1"/>
      <c r="PR4" s="128" t="s">
        <v>450</v>
      </c>
      <c r="PS4" s="129">
        <v>0</v>
      </c>
      <c r="PT4" s="85" t="s">
        <v>449</v>
      </c>
      <c r="PU4" s="130"/>
      <c r="PV4" s="1"/>
      <c r="PY4" t="s">
        <v>424</v>
      </c>
      <c r="PZ4" s="55"/>
      <c r="QA4" s="13" t="s">
        <v>425</v>
      </c>
      <c r="QD4" t="s">
        <v>413</v>
      </c>
      <c r="QF4" s="14"/>
      <c r="QH4" s="1"/>
      <c r="QI4" t="s">
        <v>418</v>
      </c>
      <c r="QK4" s="14"/>
      <c r="QM4" s="1"/>
      <c r="QN4" s="128" t="s">
        <v>450</v>
      </c>
      <c r="QO4" s="129">
        <v>0</v>
      </c>
      <c r="QP4" s="85" t="s">
        <v>449</v>
      </c>
      <c r="QQ4" s="130"/>
      <c r="QR4" s="1"/>
      <c r="QU4" t="s">
        <v>424</v>
      </c>
      <c r="QV4" s="55"/>
      <c r="QW4" s="13" t="s">
        <v>425</v>
      </c>
      <c r="QZ4" t="s">
        <v>413</v>
      </c>
      <c r="RB4" s="14"/>
      <c r="RD4" s="1"/>
      <c r="RE4" t="s">
        <v>418</v>
      </c>
      <c r="RG4" s="14"/>
      <c r="RI4" s="1"/>
      <c r="RJ4" s="128" t="s">
        <v>450</v>
      </c>
      <c r="RK4" s="129">
        <v>0</v>
      </c>
      <c r="RL4" s="85" t="s">
        <v>449</v>
      </c>
      <c r="RM4" s="130"/>
      <c r="RN4" s="1"/>
      <c r="RQ4" t="s">
        <v>424</v>
      </c>
      <c r="RR4" s="55"/>
      <c r="RS4" s="13" t="s">
        <v>425</v>
      </c>
      <c r="RV4" t="s">
        <v>413</v>
      </c>
      <c r="RX4" s="14"/>
      <c r="RZ4" s="1"/>
      <c r="SA4" t="s">
        <v>418</v>
      </c>
      <c r="SC4" s="14"/>
      <c r="SE4" s="1"/>
      <c r="SF4" s="128" t="s">
        <v>450</v>
      </c>
      <c r="SG4" s="129">
        <v>0</v>
      </c>
      <c r="SH4" s="85" t="s">
        <v>449</v>
      </c>
      <c r="SI4" s="130"/>
      <c r="SJ4" s="1"/>
      <c r="SM4" t="s">
        <v>424</v>
      </c>
      <c r="SN4" s="55"/>
      <c r="SO4" s="13" t="s">
        <v>425</v>
      </c>
      <c r="SR4" t="s">
        <v>413</v>
      </c>
      <c r="ST4" s="14"/>
      <c r="SV4" s="1"/>
      <c r="SW4" t="s">
        <v>418</v>
      </c>
      <c r="SY4" s="14"/>
      <c r="TA4" s="1"/>
      <c r="TB4" s="128" t="s">
        <v>450</v>
      </c>
      <c r="TC4" s="129">
        <v>0</v>
      </c>
      <c r="TD4" s="85" t="s">
        <v>449</v>
      </c>
      <c r="TE4" s="130"/>
      <c r="TF4" s="1"/>
      <c r="TI4" t="s">
        <v>424</v>
      </c>
      <c r="TJ4" s="55"/>
      <c r="TK4" s="13" t="s">
        <v>425</v>
      </c>
      <c r="TN4" t="s">
        <v>413</v>
      </c>
      <c r="TP4" s="14"/>
      <c r="TR4" s="1"/>
      <c r="TS4" t="s">
        <v>418</v>
      </c>
      <c r="TU4" s="14"/>
      <c r="TW4" s="1"/>
      <c r="TX4" s="128" t="s">
        <v>450</v>
      </c>
      <c r="TY4" s="129">
        <v>0</v>
      </c>
      <c r="TZ4" s="85" t="s">
        <v>449</v>
      </c>
      <c r="UA4" s="130"/>
      <c r="UB4" s="1"/>
      <c r="UE4" t="s">
        <v>424</v>
      </c>
      <c r="UF4" s="55"/>
      <c r="UG4" s="13" t="s">
        <v>425</v>
      </c>
      <c r="UJ4" t="s">
        <v>413</v>
      </c>
      <c r="UL4" s="14"/>
      <c r="UN4" s="1"/>
      <c r="UO4" t="s">
        <v>418</v>
      </c>
      <c r="UQ4" s="14"/>
      <c r="US4" s="1"/>
      <c r="UT4" s="128" t="s">
        <v>450</v>
      </c>
      <c r="UU4" s="129">
        <v>0</v>
      </c>
      <c r="UV4" s="85" t="s">
        <v>449</v>
      </c>
      <c r="UW4" s="130"/>
      <c r="UX4" s="1"/>
      <c r="VA4" t="s">
        <v>424</v>
      </c>
      <c r="VB4" s="55"/>
      <c r="VC4" s="13" t="s">
        <v>425</v>
      </c>
      <c r="VF4" t="s">
        <v>413</v>
      </c>
      <c r="VH4" s="14"/>
      <c r="VJ4" s="1"/>
      <c r="VK4" t="s">
        <v>418</v>
      </c>
      <c r="VM4" s="14"/>
      <c r="VO4" s="1"/>
      <c r="VP4" s="128" t="s">
        <v>450</v>
      </c>
      <c r="VQ4" s="129">
        <v>0</v>
      </c>
      <c r="VR4" s="85" t="s">
        <v>449</v>
      </c>
      <c r="VS4" s="130"/>
      <c r="VT4" s="1"/>
      <c r="VW4" t="s">
        <v>424</v>
      </c>
      <c r="VX4" s="55"/>
      <c r="VY4" s="13" t="s">
        <v>425</v>
      </c>
      <c r="WB4" t="s">
        <v>413</v>
      </c>
      <c r="WD4" s="14"/>
      <c r="WF4" s="1"/>
      <c r="WG4" t="s">
        <v>418</v>
      </c>
      <c r="WI4" s="14"/>
      <c r="WK4" s="1"/>
      <c r="WL4" s="128" t="s">
        <v>450</v>
      </c>
      <c r="WM4" s="129">
        <v>0</v>
      </c>
      <c r="WN4" s="85" t="s">
        <v>449</v>
      </c>
      <c r="WO4" s="130"/>
      <c r="WP4" s="1"/>
      <c r="WS4" t="s">
        <v>424</v>
      </c>
      <c r="WT4" s="55"/>
      <c r="WU4" s="13" t="s">
        <v>425</v>
      </c>
      <c r="WX4" t="s">
        <v>413</v>
      </c>
      <c r="WZ4" s="14"/>
      <c r="XB4" s="1"/>
      <c r="XC4" t="s">
        <v>418</v>
      </c>
      <c r="XE4" s="14"/>
      <c r="XG4" s="1"/>
      <c r="XH4" s="128" t="s">
        <v>450</v>
      </c>
      <c r="XI4" s="129">
        <v>0</v>
      </c>
      <c r="XJ4" s="85" t="s">
        <v>449</v>
      </c>
      <c r="XK4" s="130"/>
      <c r="XL4" s="1"/>
      <c r="XO4" t="s">
        <v>424</v>
      </c>
      <c r="XP4" s="55"/>
      <c r="XQ4" s="13" t="s">
        <v>425</v>
      </c>
      <c r="XT4" t="s">
        <v>413</v>
      </c>
      <c r="XV4" s="14"/>
      <c r="XX4" s="1"/>
      <c r="XY4" t="s">
        <v>418</v>
      </c>
      <c r="YA4" s="14"/>
      <c r="YC4" s="1"/>
      <c r="YD4" s="128" t="s">
        <v>450</v>
      </c>
      <c r="YE4" s="129">
        <v>0</v>
      </c>
      <c r="YF4" s="85" t="s">
        <v>449</v>
      </c>
      <c r="YG4" s="130"/>
      <c r="YH4" s="1"/>
      <c r="YK4" t="s">
        <v>424</v>
      </c>
      <c r="YL4" s="55"/>
      <c r="YM4" s="13" t="s">
        <v>425</v>
      </c>
      <c r="YP4" t="s">
        <v>413</v>
      </c>
      <c r="YR4" s="14"/>
      <c r="YT4" s="1"/>
      <c r="YU4" t="s">
        <v>418</v>
      </c>
      <c r="YW4" s="14"/>
      <c r="YY4" s="1"/>
      <c r="YZ4" s="128" t="s">
        <v>450</v>
      </c>
      <c r="ZA4" s="129">
        <v>0</v>
      </c>
      <c r="ZB4" s="85" t="s">
        <v>449</v>
      </c>
      <c r="ZC4" s="130"/>
      <c r="ZD4" s="1"/>
      <c r="ZG4" t="s">
        <v>424</v>
      </c>
      <c r="ZH4" s="55"/>
      <c r="ZI4" s="13" t="s">
        <v>425</v>
      </c>
      <c r="ZL4" t="s">
        <v>413</v>
      </c>
      <c r="ZN4" s="14"/>
      <c r="ZP4" s="1"/>
      <c r="ZQ4" t="s">
        <v>418</v>
      </c>
      <c r="ZS4" s="14"/>
      <c r="ZU4" s="1"/>
      <c r="ZV4" s="128" t="s">
        <v>450</v>
      </c>
      <c r="ZW4" s="129">
        <v>0</v>
      </c>
      <c r="ZX4" s="85" t="s">
        <v>449</v>
      </c>
      <c r="ZY4" s="130"/>
      <c r="ZZ4" s="1"/>
      <c r="AAC4" t="s">
        <v>424</v>
      </c>
      <c r="AAD4" s="55"/>
      <c r="AAE4" s="13" t="s">
        <v>425</v>
      </c>
      <c r="AAH4" t="s">
        <v>413</v>
      </c>
      <c r="AAJ4" s="14"/>
      <c r="AAL4" s="1"/>
      <c r="AAM4" t="s">
        <v>418</v>
      </c>
      <c r="AAO4" s="14"/>
      <c r="AAQ4" s="1"/>
      <c r="AAR4" s="128" t="s">
        <v>450</v>
      </c>
      <c r="AAS4" s="129">
        <v>0</v>
      </c>
      <c r="AAT4" s="85" t="s">
        <v>449</v>
      </c>
      <c r="AAU4" s="130"/>
      <c r="AAV4" s="1"/>
      <c r="AAY4" t="s">
        <v>424</v>
      </c>
      <c r="AAZ4" s="55"/>
      <c r="ABA4" s="13" t="s">
        <v>425</v>
      </c>
      <c r="ABD4" t="s">
        <v>413</v>
      </c>
      <c r="ABF4" s="14"/>
      <c r="ABH4" s="1"/>
      <c r="ABI4" t="s">
        <v>418</v>
      </c>
      <c r="ABK4" s="14"/>
      <c r="ABM4" s="1"/>
      <c r="ABN4" s="128" t="s">
        <v>450</v>
      </c>
      <c r="ABO4" s="129">
        <v>0</v>
      </c>
      <c r="ABP4" s="85" t="s">
        <v>449</v>
      </c>
      <c r="ABQ4" s="130"/>
      <c r="ABR4" s="1"/>
      <c r="ABU4" t="s">
        <v>424</v>
      </c>
      <c r="ABV4" s="55"/>
      <c r="ABW4" s="13" t="s">
        <v>425</v>
      </c>
      <c r="ABZ4" t="s">
        <v>413</v>
      </c>
      <c r="ACB4" s="14"/>
      <c r="ACD4" s="1"/>
      <c r="ACE4" t="s">
        <v>418</v>
      </c>
      <c r="ACG4" s="14"/>
      <c r="ACI4" s="1"/>
      <c r="ACJ4" s="128" t="s">
        <v>450</v>
      </c>
      <c r="ACK4" s="129">
        <v>0</v>
      </c>
      <c r="ACL4" s="85" t="s">
        <v>449</v>
      </c>
      <c r="ACM4" s="130"/>
      <c r="ACN4" s="1"/>
      <c r="ACQ4" t="s">
        <v>424</v>
      </c>
      <c r="ACR4" s="55"/>
      <c r="ACS4" s="13" t="s">
        <v>425</v>
      </c>
      <c r="ACV4" t="s">
        <v>413</v>
      </c>
      <c r="ACX4" s="14"/>
      <c r="ACZ4" s="1"/>
      <c r="ADA4" t="s">
        <v>418</v>
      </c>
      <c r="ADC4" s="14"/>
      <c r="ADE4" s="1"/>
      <c r="ADF4" s="128" t="s">
        <v>450</v>
      </c>
      <c r="ADG4" s="129">
        <v>0</v>
      </c>
      <c r="ADH4" s="85" t="s">
        <v>449</v>
      </c>
      <c r="ADI4" s="130"/>
      <c r="ADJ4" s="1"/>
      <c r="ADM4" t="s">
        <v>424</v>
      </c>
      <c r="ADN4" s="55"/>
      <c r="ADO4" s="13" t="s">
        <v>425</v>
      </c>
      <c r="ADR4" t="s">
        <v>413</v>
      </c>
      <c r="ADT4" s="14"/>
      <c r="ADV4" s="1"/>
      <c r="ADW4" t="s">
        <v>418</v>
      </c>
      <c r="ADY4" s="14"/>
      <c r="AEA4" s="1"/>
      <c r="AEB4" s="128" t="s">
        <v>450</v>
      </c>
      <c r="AEC4" s="129">
        <v>0</v>
      </c>
      <c r="AED4" s="85" t="s">
        <v>449</v>
      </c>
      <c r="AEE4" s="130"/>
      <c r="AEF4" s="1"/>
      <c r="AEI4" t="s">
        <v>424</v>
      </c>
      <c r="AEJ4" s="55"/>
      <c r="AEK4" s="13" t="s">
        <v>425</v>
      </c>
      <c r="AEN4" t="s">
        <v>413</v>
      </c>
      <c r="AEP4" s="14"/>
      <c r="AER4" s="1"/>
      <c r="AES4" t="s">
        <v>418</v>
      </c>
      <c r="AEU4" s="14"/>
      <c r="AEW4" s="1"/>
      <c r="AEX4" s="128" t="s">
        <v>450</v>
      </c>
      <c r="AEY4" s="129">
        <v>0</v>
      </c>
      <c r="AEZ4" s="85" t="s">
        <v>449</v>
      </c>
      <c r="AFA4" s="130"/>
      <c r="AFB4" s="1"/>
      <c r="AFE4" t="s">
        <v>424</v>
      </c>
      <c r="AFF4" s="55"/>
      <c r="AFG4" s="13" t="s">
        <v>425</v>
      </c>
      <c r="AFJ4" t="s">
        <v>413</v>
      </c>
      <c r="AFL4" s="14"/>
      <c r="AFN4" s="1"/>
      <c r="AFO4" t="s">
        <v>418</v>
      </c>
      <c r="AFQ4" s="14"/>
      <c r="AFS4" s="1"/>
      <c r="AFT4" s="128" t="s">
        <v>450</v>
      </c>
      <c r="AFU4" s="129">
        <v>0</v>
      </c>
      <c r="AFV4" s="85" t="s">
        <v>449</v>
      </c>
      <c r="AFW4" s="130"/>
      <c r="AFX4" s="1"/>
      <c r="AGA4" t="s">
        <v>424</v>
      </c>
      <c r="AGB4" s="55"/>
      <c r="AGC4" s="13" t="s">
        <v>425</v>
      </c>
      <c r="AGF4" t="s">
        <v>413</v>
      </c>
      <c r="AGH4" s="14"/>
      <c r="AGJ4" s="1"/>
      <c r="AGK4" t="s">
        <v>418</v>
      </c>
      <c r="AGM4" s="14"/>
      <c r="AGO4" s="1"/>
      <c r="AGP4" s="128" t="s">
        <v>450</v>
      </c>
      <c r="AGQ4" s="129">
        <v>0</v>
      </c>
      <c r="AGR4" s="85" t="s">
        <v>449</v>
      </c>
      <c r="AGS4" s="130"/>
      <c r="AGT4" s="1"/>
      <c r="AGW4" t="s">
        <v>424</v>
      </c>
      <c r="AGX4" s="55"/>
      <c r="AGY4" s="13" t="s">
        <v>425</v>
      </c>
      <c r="AHB4" t="s">
        <v>413</v>
      </c>
      <c r="AHD4" s="14"/>
      <c r="AHF4" s="1"/>
      <c r="AHG4" t="s">
        <v>418</v>
      </c>
      <c r="AHI4" s="14"/>
      <c r="AHK4" s="1"/>
      <c r="AHL4" s="128" t="s">
        <v>450</v>
      </c>
      <c r="AHM4" s="129">
        <v>0</v>
      </c>
      <c r="AHN4" s="85" t="s">
        <v>449</v>
      </c>
      <c r="AHO4" s="130"/>
      <c r="AHP4" s="1"/>
      <c r="AHS4" t="s">
        <v>424</v>
      </c>
      <c r="AHT4" s="55"/>
      <c r="AHU4" s="13" t="s">
        <v>425</v>
      </c>
      <c r="AHX4" t="s">
        <v>413</v>
      </c>
      <c r="AHZ4" s="14"/>
      <c r="AIB4" s="1"/>
      <c r="AIC4" t="s">
        <v>418</v>
      </c>
      <c r="AIE4" s="14"/>
      <c r="AIG4" s="1"/>
      <c r="AIH4" s="128" t="s">
        <v>450</v>
      </c>
      <c r="AII4" s="129">
        <v>0</v>
      </c>
      <c r="AIJ4" s="85" t="s">
        <v>449</v>
      </c>
      <c r="AIK4" s="130"/>
      <c r="AIL4" s="1"/>
      <c r="AIO4" t="s">
        <v>424</v>
      </c>
      <c r="AIP4" s="55"/>
      <c r="AIQ4" s="13" t="s">
        <v>425</v>
      </c>
      <c r="AIT4" t="s">
        <v>413</v>
      </c>
      <c r="AIV4" s="14"/>
      <c r="AIX4" s="1"/>
      <c r="AIY4" t="s">
        <v>418</v>
      </c>
      <c r="AJA4" s="14"/>
      <c r="AJC4" s="1"/>
      <c r="AJD4" s="128" t="s">
        <v>450</v>
      </c>
      <c r="AJE4" s="129">
        <v>0</v>
      </c>
      <c r="AJF4" s="85" t="s">
        <v>449</v>
      </c>
      <c r="AJG4" s="130"/>
      <c r="AJH4" s="1"/>
      <c r="AJK4" t="s">
        <v>424</v>
      </c>
      <c r="AJL4" s="55"/>
      <c r="AJM4" s="13" t="s">
        <v>425</v>
      </c>
      <c r="AJP4" t="s">
        <v>413</v>
      </c>
      <c r="AJR4" s="14"/>
      <c r="AJT4" s="1"/>
      <c r="AJU4" t="s">
        <v>418</v>
      </c>
      <c r="AJW4" s="14"/>
      <c r="AJY4" s="1"/>
      <c r="AJZ4" s="128" t="s">
        <v>450</v>
      </c>
      <c r="AKA4" s="129">
        <v>0</v>
      </c>
      <c r="AKB4" s="85" t="s">
        <v>449</v>
      </c>
      <c r="AKC4" s="130"/>
      <c r="AKD4" s="1"/>
      <c r="AKG4" t="s">
        <v>424</v>
      </c>
      <c r="AKH4" s="55"/>
      <c r="AKI4" s="13" t="s">
        <v>425</v>
      </c>
      <c r="AKL4" t="s">
        <v>413</v>
      </c>
      <c r="AKN4" s="14"/>
      <c r="AKP4" s="1"/>
      <c r="AKQ4" t="s">
        <v>418</v>
      </c>
      <c r="AKS4" s="14"/>
      <c r="AKU4" s="1"/>
      <c r="AKV4" s="128" t="s">
        <v>450</v>
      </c>
      <c r="AKW4" s="129">
        <v>0</v>
      </c>
      <c r="AKX4" s="85" t="s">
        <v>449</v>
      </c>
      <c r="AKY4" s="130"/>
      <c r="AKZ4" s="1"/>
      <c r="ALC4" t="s">
        <v>424</v>
      </c>
      <c r="ALD4" s="55"/>
      <c r="ALE4" s="13" t="s">
        <v>425</v>
      </c>
      <c r="ALH4" t="s">
        <v>413</v>
      </c>
      <c r="ALJ4" s="14"/>
      <c r="ALL4" s="1"/>
      <c r="ALM4" t="s">
        <v>418</v>
      </c>
      <c r="ALO4" s="14"/>
      <c r="ALQ4" s="1"/>
      <c r="ALR4" s="128" t="s">
        <v>450</v>
      </c>
      <c r="ALS4" s="129">
        <v>0</v>
      </c>
      <c r="ALT4" s="85" t="s">
        <v>449</v>
      </c>
      <c r="ALU4" s="130"/>
      <c r="ALV4" s="1"/>
      <c r="ALY4" t="s">
        <v>424</v>
      </c>
      <c r="ALZ4" s="55"/>
      <c r="AMA4" s="13" t="s">
        <v>425</v>
      </c>
      <c r="AMD4" t="s">
        <v>413</v>
      </c>
      <c r="AMF4" s="14"/>
      <c r="AMH4" s="1"/>
      <c r="AMI4" t="s">
        <v>418</v>
      </c>
      <c r="AMK4" s="14"/>
      <c r="AMM4" s="1"/>
      <c r="AMN4" s="128" t="s">
        <v>450</v>
      </c>
      <c r="AMO4" s="129">
        <v>0</v>
      </c>
      <c r="AMP4" s="85" t="s">
        <v>449</v>
      </c>
      <c r="AMQ4" s="130"/>
      <c r="AMR4" s="1"/>
      <c r="AMU4" t="s">
        <v>424</v>
      </c>
      <c r="AMV4" s="55"/>
      <c r="AMW4" s="13" t="s">
        <v>425</v>
      </c>
      <c r="AMZ4" t="s">
        <v>413</v>
      </c>
      <c r="ANB4" s="14"/>
      <c r="AND4" s="1"/>
      <c r="ANE4" t="s">
        <v>418</v>
      </c>
      <c r="ANG4" s="14"/>
      <c r="ANI4" s="1"/>
      <c r="ANJ4" s="128" t="s">
        <v>450</v>
      </c>
      <c r="ANK4" s="129">
        <v>0</v>
      </c>
      <c r="ANL4" s="85" t="s">
        <v>449</v>
      </c>
      <c r="ANM4" s="130"/>
      <c r="ANN4" s="1"/>
      <c r="ANQ4" t="s">
        <v>424</v>
      </c>
      <c r="ANR4" s="55"/>
      <c r="ANS4" s="13" t="s">
        <v>425</v>
      </c>
      <c r="ANV4" t="s">
        <v>413</v>
      </c>
      <c r="ANX4" s="14"/>
      <c r="ANZ4" s="1"/>
      <c r="AOA4" t="s">
        <v>418</v>
      </c>
      <c r="AOC4" s="14"/>
      <c r="AOE4" s="1"/>
      <c r="AOF4" s="128" t="s">
        <v>450</v>
      </c>
      <c r="AOG4" s="129">
        <v>0</v>
      </c>
      <c r="AOH4" s="85" t="s">
        <v>449</v>
      </c>
      <c r="AOI4" s="130"/>
      <c r="AOJ4" s="1"/>
      <c r="AOM4" t="s">
        <v>424</v>
      </c>
      <c r="AON4" s="55"/>
      <c r="AOO4" s="13" t="s">
        <v>425</v>
      </c>
      <c r="AOR4" t="s">
        <v>413</v>
      </c>
      <c r="AOT4" s="14"/>
      <c r="AOV4" s="1"/>
      <c r="AOW4" t="s">
        <v>418</v>
      </c>
      <c r="AOY4" s="14"/>
      <c r="APA4" s="1"/>
      <c r="APB4" s="128" t="s">
        <v>450</v>
      </c>
      <c r="APC4" s="129">
        <v>0</v>
      </c>
      <c r="APD4" s="85" t="s">
        <v>449</v>
      </c>
      <c r="APE4" s="130"/>
      <c r="APF4" s="1"/>
      <c r="API4" t="s">
        <v>424</v>
      </c>
      <c r="APJ4" s="55"/>
      <c r="APK4" s="13" t="s">
        <v>425</v>
      </c>
      <c r="APN4" t="s">
        <v>413</v>
      </c>
      <c r="APP4" s="14"/>
      <c r="APR4" s="1"/>
      <c r="APS4" t="s">
        <v>418</v>
      </c>
      <c r="APU4" s="14"/>
      <c r="APW4" s="1"/>
      <c r="APX4" s="128" t="s">
        <v>450</v>
      </c>
      <c r="APY4" s="129">
        <v>0</v>
      </c>
      <c r="APZ4" s="85" t="s">
        <v>449</v>
      </c>
      <c r="AQA4" s="130"/>
      <c r="AQB4" s="1"/>
      <c r="AQE4" t="s">
        <v>424</v>
      </c>
      <c r="AQF4" s="55"/>
      <c r="AQG4" s="13" t="s">
        <v>425</v>
      </c>
      <c r="AQJ4" t="s">
        <v>413</v>
      </c>
      <c r="AQL4" s="14"/>
      <c r="AQN4" s="1"/>
      <c r="AQO4" t="s">
        <v>418</v>
      </c>
      <c r="AQQ4" s="14"/>
      <c r="AQS4" s="1"/>
      <c r="AQT4" s="128" t="s">
        <v>450</v>
      </c>
      <c r="AQU4" s="129">
        <v>0</v>
      </c>
      <c r="AQV4" s="85" t="s">
        <v>449</v>
      </c>
      <c r="AQW4" s="130"/>
      <c r="AQX4" s="1"/>
      <c r="ARA4" t="s">
        <v>424</v>
      </c>
      <c r="ARB4" s="55"/>
      <c r="ARC4" s="13" t="s">
        <v>425</v>
      </c>
      <c r="ARF4" t="s">
        <v>413</v>
      </c>
      <c r="ARH4" s="14"/>
      <c r="ARJ4" s="1"/>
      <c r="ARK4" t="s">
        <v>418</v>
      </c>
      <c r="ARM4" s="14"/>
      <c r="ARO4" s="1"/>
      <c r="ARP4" s="128" t="s">
        <v>450</v>
      </c>
      <c r="ARQ4" s="129">
        <v>0</v>
      </c>
      <c r="ARR4" s="85" t="s">
        <v>449</v>
      </c>
      <c r="ARS4" s="130"/>
      <c r="ART4" s="1"/>
      <c r="ARW4" t="s">
        <v>424</v>
      </c>
      <c r="ARX4" s="55"/>
      <c r="ARY4" s="13" t="s">
        <v>425</v>
      </c>
      <c r="ASB4" t="s">
        <v>413</v>
      </c>
      <c r="ASD4" s="14"/>
      <c r="ASF4" s="1"/>
      <c r="ASG4" t="s">
        <v>418</v>
      </c>
      <c r="ASI4" s="14"/>
      <c r="ASK4" s="1"/>
      <c r="ASL4" s="128" t="s">
        <v>450</v>
      </c>
      <c r="ASM4" s="129">
        <v>0</v>
      </c>
      <c r="ASN4" s="85" t="s">
        <v>449</v>
      </c>
      <c r="ASO4" s="130"/>
      <c r="ASP4" s="1"/>
      <c r="ASS4" t="s">
        <v>424</v>
      </c>
      <c r="AST4" s="55"/>
      <c r="ASU4" s="13" t="s">
        <v>425</v>
      </c>
      <c r="ASX4" t="s">
        <v>413</v>
      </c>
      <c r="ASZ4" s="14"/>
      <c r="ATB4" s="1"/>
      <c r="ATC4" t="s">
        <v>418</v>
      </c>
      <c r="ATE4" s="14"/>
      <c r="ATG4" s="1"/>
      <c r="ATH4" s="128" t="s">
        <v>450</v>
      </c>
      <c r="ATI4" s="129">
        <v>0</v>
      </c>
      <c r="ATJ4" s="85" t="s">
        <v>449</v>
      </c>
      <c r="ATK4" s="130"/>
      <c r="ATL4" s="1"/>
      <c r="ATO4" t="s">
        <v>424</v>
      </c>
      <c r="ATP4" s="55"/>
      <c r="ATQ4" s="13" t="s">
        <v>425</v>
      </c>
      <c r="ATT4" t="s">
        <v>413</v>
      </c>
      <c r="ATV4" s="14"/>
      <c r="ATX4" s="1"/>
      <c r="ATY4" t="s">
        <v>418</v>
      </c>
      <c r="AUA4" s="14"/>
      <c r="AUC4" s="1"/>
      <c r="AUD4" s="128" t="s">
        <v>450</v>
      </c>
      <c r="AUE4" s="129">
        <v>0</v>
      </c>
      <c r="AUF4" s="85" t="s">
        <v>449</v>
      </c>
      <c r="AUG4" s="130"/>
      <c r="AUH4" s="1"/>
      <c r="AUK4" t="s">
        <v>424</v>
      </c>
      <c r="AUL4" s="55"/>
      <c r="AUM4" s="13" t="s">
        <v>425</v>
      </c>
      <c r="AUP4" t="s">
        <v>413</v>
      </c>
      <c r="AUR4" s="14"/>
      <c r="AUT4" s="1"/>
      <c r="AUU4" t="s">
        <v>418</v>
      </c>
      <c r="AUW4" s="14"/>
      <c r="AUY4" s="1"/>
      <c r="AUZ4" s="128" t="s">
        <v>450</v>
      </c>
      <c r="AVA4" s="129">
        <v>0</v>
      </c>
      <c r="AVB4" s="85" t="s">
        <v>449</v>
      </c>
      <c r="AVC4" s="130"/>
      <c r="AVD4" s="1"/>
      <c r="AVG4" t="s">
        <v>424</v>
      </c>
      <c r="AVH4" s="55"/>
      <c r="AVI4" s="13" t="s">
        <v>425</v>
      </c>
      <c r="AVL4" t="s">
        <v>413</v>
      </c>
      <c r="AVN4" s="14"/>
      <c r="AVP4" s="1"/>
      <c r="AVQ4" t="s">
        <v>418</v>
      </c>
      <c r="AVS4" s="14"/>
      <c r="AVU4" s="1"/>
      <c r="AVV4" s="128" t="s">
        <v>450</v>
      </c>
      <c r="AVW4" s="129">
        <v>0</v>
      </c>
      <c r="AVX4" s="85" t="s">
        <v>449</v>
      </c>
      <c r="AVY4" s="130"/>
      <c r="AVZ4" s="1"/>
      <c r="AWC4" t="s">
        <v>424</v>
      </c>
      <c r="AWD4" s="55"/>
      <c r="AWE4" s="13" t="s">
        <v>425</v>
      </c>
      <c r="AWH4" t="s">
        <v>413</v>
      </c>
      <c r="AWJ4" s="14"/>
      <c r="AWL4" s="1"/>
      <c r="AWM4" t="s">
        <v>418</v>
      </c>
      <c r="AWO4" s="14"/>
      <c r="AWQ4" s="1"/>
      <c r="AWR4" s="128" t="s">
        <v>450</v>
      </c>
      <c r="AWS4" s="129">
        <v>0</v>
      </c>
      <c r="AWT4" s="85" t="s">
        <v>449</v>
      </c>
      <c r="AWU4" s="130"/>
      <c r="AWV4" s="1"/>
      <c r="AWY4" t="s">
        <v>424</v>
      </c>
      <c r="AWZ4" s="55"/>
      <c r="AXA4" s="13" t="s">
        <v>425</v>
      </c>
      <c r="AXD4" t="s">
        <v>413</v>
      </c>
      <c r="AXF4" s="14"/>
      <c r="AXH4" s="1"/>
      <c r="AXI4" t="s">
        <v>418</v>
      </c>
      <c r="AXK4" s="14"/>
      <c r="AXM4" s="1"/>
      <c r="AXN4" s="128" t="s">
        <v>450</v>
      </c>
      <c r="AXO4" s="129">
        <v>0</v>
      </c>
      <c r="AXP4" s="85" t="s">
        <v>449</v>
      </c>
      <c r="AXQ4" s="130"/>
      <c r="AXR4" s="1"/>
      <c r="AXU4" t="s">
        <v>424</v>
      </c>
      <c r="AXV4" s="55"/>
      <c r="AXW4" s="13" t="s">
        <v>425</v>
      </c>
      <c r="AXZ4" t="s">
        <v>413</v>
      </c>
      <c r="AYB4" s="14"/>
      <c r="AYD4" s="1"/>
      <c r="AYE4" t="s">
        <v>418</v>
      </c>
      <c r="AYG4" s="14"/>
      <c r="AYI4" s="1"/>
      <c r="AYJ4" s="128" t="s">
        <v>450</v>
      </c>
      <c r="AYK4" s="129">
        <v>0</v>
      </c>
      <c r="AYL4" s="85" t="s">
        <v>449</v>
      </c>
      <c r="AYM4" s="130"/>
      <c r="AYN4" s="1"/>
      <c r="AYQ4" t="s">
        <v>424</v>
      </c>
      <c r="AYR4" s="55"/>
      <c r="AYS4" s="13" t="s">
        <v>425</v>
      </c>
      <c r="AYV4" t="s">
        <v>413</v>
      </c>
      <c r="AYX4" s="14"/>
      <c r="AYZ4" s="1"/>
      <c r="AZA4" t="s">
        <v>418</v>
      </c>
      <c r="AZC4" s="14"/>
      <c r="AZE4" s="1"/>
      <c r="AZF4" s="128" t="s">
        <v>450</v>
      </c>
      <c r="AZG4" s="129">
        <v>0</v>
      </c>
      <c r="AZH4" s="85" t="s">
        <v>449</v>
      </c>
      <c r="AZI4" s="130"/>
      <c r="AZJ4" s="1"/>
      <c r="AZM4" t="s">
        <v>424</v>
      </c>
      <c r="AZN4" s="55"/>
      <c r="AZO4" s="13" t="s">
        <v>425</v>
      </c>
      <c r="AZR4" t="s">
        <v>413</v>
      </c>
      <c r="AZT4" s="14"/>
      <c r="AZV4" s="1"/>
      <c r="AZW4" t="s">
        <v>418</v>
      </c>
      <c r="AZY4" s="14"/>
      <c r="BAA4" s="1"/>
      <c r="BAB4" s="128" t="s">
        <v>450</v>
      </c>
      <c r="BAC4" s="129">
        <v>0</v>
      </c>
      <c r="BAD4" s="85" t="s">
        <v>449</v>
      </c>
      <c r="BAE4" s="130"/>
      <c r="BAF4" s="1"/>
      <c r="BAI4" t="s">
        <v>424</v>
      </c>
      <c r="BAJ4" s="55"/>
      <c r="BAK4" s="13" t="s">
        <v>425</v>
      </c>
      <c r="BAN4" t="s">
        <v>413</v>
      </c>
      <c r="BAP4" s="14"/>
      <c r="BAR4" s="1"/>
      <c r="BAS4" t="s">
        <v>418</v>
      </c>
      <c r="BAU4" s="14"/>
      <c r="BAW4" s="1"/>
      <c r="BAX4" s="128" t="s">
        <v>450</v>
      </c>
      <c r="BAY4" s="129">
        <v>0</v>
      </c>
      <c r="BAZ4" s="85" t="s">
        <v>449</v>
      </c>
      <c r="BBA4" s="130"/>
      <c r="BBB4" s="1"/>
      <c r="BBE4" t="s">
        <v>424</v>
      </c>
      <c r="BBF4" s="55"/>
      <c r="BBG4" s="13" t="s">
        <v>425</v>
      </c>
      <c r="BBJ4" t="s">
        <v>413</v>
      </c>
      <c r="BBL4" s="14"/>
      <c r="BBN4" s="1"/>
      <c r="BBO4" t="s">
        <v>418</v>
      </c>
      <c r="BBQ4" s="14"/>
      <c r="BBS4" s="1"/>
      <c r="BBT4" s="128" t="s">
        <v>450</v>
      </c>
      <c r="BBU4" s="129">
        <v>0</v>
      </c>
      <c r="BBV4" s="85" t="s">
        <v>449</v>
      </c>
      <c r="BBW4" s="130"/>
      <c r="BBX4" s="1"/>
      <c r="BCA4" t="s">
        <v>424</v>
      </c>
      <c r="BCB4" s="55"/>
      <c r="BCC4" s="13" t="s">
        <v>425</v>
      </c>
      <c r="BCF4" t="s">
        <v>413</v>
      </c>
      <c r="BCH4" s="14"/>
      <c r="BCJ4" s="1"/>
      <c r="BCK4" t="s">
        <v>418</v>
      </c>
      <c r="BCM4" s="14"/>
      <c r="BCO4" s="1"/>
      <c r="BCP4" s="128" t="s">
        <v>450</v>
      </c>
      <c r="BCQ4" s="129">
        <v>0</v>
      </c>
      <c r="BCR4" s="85" t="s">
        <v>449</v>
      </c>
      <c r="BCS4" s="130"/>
      <c r="BCT4" s="1"/>
      <c r="BCW4" t="s">
        <v>424</v>
      </c>
      <c r="BCX4" s="55"/>
      <c r="BCY4" s="13" t="s">
        <v>425</v>
      </c>
      <c r="BDB4" t="s">
        <v>413</v>
      </c>
      <c r="BDD4" s="14"/>
      <c r="BDF4" s="1"/>
      <c r="BDG4" t="s">
        <v>418</v>
      </c>
      <c r="BDI4" s="14"/>
      <c r="BDK4" s="1"/>
      <c r="BDL4" s="128" t="s">
        <v>450</v>
      </c>
      <c r="BDM4" s="129">
        <v>0</v>
      </c>
      <c r="BDN4" s="85" t="s">
        <v>449</v>
      </c>
      <c r="BDO4" s="130"/>
      <c r="BDP4" s="1"/>
      <c r="BDS4" t="s">
        <v>424</v>
      </c>
      <c r="BDT4" s="55"/>
      <c r="BDU4" s="13" t="s">
        <v>425</v>
      </c>
      <c r="BDX4" t="s">
        <v>413</v>
      </c>
      <c r="BDZ4" s="14"/>
      <c r="BEB4" s="1"/>
      <c r="BEC4" t="s">
        <v>418</v>
      </c>
      <c r="BEE4" s="14"/>
      <c r="BEG4" s="1"/>
      <c r="BEH4" s="128" t="s">
        <v>450</v>
      </c>
      <c r="BEI4" s="129">
        <v>0</v>
      </c>
      <c r="BEJ4" s="85" t="s">
        <v>449</v>
      </c>
      <c r="BEK4" s="130"/>
      <c r="BEL4" s="1"/>
      <c r="BEO4" t="s">
        <v>424</v>
      </c>
      <c r="BEP4" s="55"/>
      <c r="BEQ4" s="13" t="s">
        <v>425</v>
      </c>
      <c r="BET4" t="s">
        <v>413</v>
      </c>
      <c r="BEV4" s="14"/>
      <c r="BEX4" s="1"/>
      <c r="BEY4" t="s">
        <v>418</v>
      </c>
      <c r="BFA4" s="14"/>
      <c r="BFC4" s="1"/>
      <c r="BFD4" s="128" t="s">
        <v>450</v>
      </c>
      <c r="BFE4" s="129">
        <v>0</v>
      </c>
      <c r="BFF4" s="85" t="s">
        <v>449</v>
      </c>
      <c r="BFG4" s="130"/>
      <c r="BFH4" s="1"/>
      <c r="BFK4" t="s">
        <v>424</v>
      </c>
      <c r="BFL4" s="55"/>
      <c r="BFM4" s="13" t="s">
        <v>425</v>
      </c>
      <c r="BFP4" t="s">
        <v>413</v>
      </c>
      <c r="BFR4" s="14"/>
      <c r="BFT4" s="1"/>
      <c r="BFU4" t="s">
        <v>418</v>
      </c>
      <c r="BFW4" s="14"/>
      <c r="BFY4" s="1"/>
      <c r="BFZ4" s="128" t="s">
        <v>450</v>
      </c>
      <c r="BGA4" s="129">
        <v>0</v>
      </c>
      <c r="BGB4" s="85" t="s">
        <v>449</v>
      </c>
      <c r="BGC4" s="130"/>
      <c r="BGD4" s="1"/>
      <c r="BGG4" t="s">
        <v>424</v>
      </c>
      <c r="BGH4" s="55"/>
      <c r="BGI4" s="13" t="s">
        <v>425</v>
      </c>
      <c r="BGL4" t="s">
        <v>413</v>
      </c>
      <c r="BGN4" s="14"/>
      <c r="BGP4" s="1"/>
      <c r="BGQ4" t="s">
        <v>418</v>
      </c>
      <c r="BGS4" s="14"/>
      <c r="BGU4" s="1"/>
      <c r="BGV4" s="128" t="s">
        <v>450</v>
      </c>
      <c r="BGW4" s="129">
        <v>0</v>
      </c>
      <c r="BGX4" s="85" t="s">
        <v>449</v>
      </c>
      <c r="BGY4" s="130"/>
      <c r="BGZ4" s="1"/>
      <c r="BHC4" t="s">
        <v>424</v>
      </c>
      <c r="BHD4" s="55"/>
      <c r="BHE4" s="13" t="s">
        <v>425</v>
      </c>
      <c r="BHH4" t="s">
        <v>413</v>
      </c>
      <c r="BHJ4" s="14"/>
      <c r="BHL4" s="1"/>
      <c r="BHM4" t="s">
        <v>418</v>
      </c>
      <c r="BHO4" s="14"/>
      <c r="BHQ4" s="1"/>
      <c r="BHR4" s="128" t="s">
        <v>450</v>
      </c>
      <c r="BHS4" s="129">
        <v>0</v>
      </c>
      <c r="BHT4" s="85" t="s">
        <v>449</v>
      </c>
      <c r="BHU4" s="130"/>
      <c r="BHV4" s="1"/>
      <c r="BHY4" t="s">
        <v>424</v>
      </c>
      <c r="BHZ4" s="55"/>
      <c r="BIA4" s="13" t="s">
        <v>425</v>
      </c>
      <c r="BID4" t="s">
        <v>413</v>
      </c>
      <c r="BIF4" s="14"/>
      <c r="BIH4" s="1"/>
      <c r="BII4" t="s">
        <v>418</v>
      </c>
      <c r="BIK4" s="14"/>
      <c r="BIM4" s="1"/>
      <c r="BIN4" s="128" t="s">
        <v>450</v>
      </c>
      <c r="BIO4" s="129">
        <v>0</v>
      </c>
      <c r="BIP4" s="85" t="s">
        <v>449</v>
      </c>
      <c r="BIQ4" s="130"/>
      <c r="BIR4" s="1"/>
      <c r="BIU4" t="s">
        <v>424</v>
      </c>
      <c r="BIV4" s="55"/>
      <c r="BIW4" s="13" t="s">
        <v>425</v>
      </c>
      <c r="BIZ4" t="s">
        <v>413</v>
      </c>
      <c r="BJB4" s="14"/>
      <c r="BJD4" s="1"/>
      <c r="BJE4" t="s">
        <v>418</v>
      </c>
      <c r="BJG4" s="14"/>
      <c r="BJI4" s="1"/>
      <c r="BJJ4" s="128" t="s">
        <v>450</v>
      </c>
      <c r="BJK4" s="129">
        <v>0</v>
      </c>
      <c r="BJL4" s="85" t="s">
        <v>449</v>
      </c>
      <c r="BJM4" s="130"/>
      <c r="BJN4" s="1"/>
      <c r="BJQ4" t="s">
        <v>424</v>
      </c>
      <c r="BJR4" s="55"/>
      <c r="BJS4" s="13" t="s">
        <v>425</v>
      </c>
      <c r="BJV4" t="s">
        <v>413</v>
      </c>
      <c r="BJX4" s="14"/>
      <c r="BJZ4" s="1"/>
      <c r="BKA4" t="s">
        <v>418</v>
      </c>
      <c r="BKC4" s="14"/>
      <c r="BKE4" s="1"/>
      <c r="BKF4" s="128" t="s">
        <v>450</v>
      </c>
      <c r="BKG4" s="129">
        <v>0</v>
      </c>
      <c r="BKH4" s="85" t="s">
        <v>449</v>
      </c>
      <c r="BKI4" s="130"/>
      <c r="BKJ4" s="1"/>
      <c r="BKM4" t="s">
        <v>424</v>
      </c>
      <c r="BKN4" s="55"/>
      <c r="BKO4" s="13" t="s">
        <v>425</v>
      </c>
      <c r="BKR4" t="s">
        <v>413</v>
      </c>
      <c r="BKT4" s="14"/>
      <c r="BKV4" s="1"/>
      <c r="BKW4" t="s">
        <v>418</v>
      </c>
      <c r="BKY4" s="14"/>
      <c r="BLA4" s="1"/>
      <c r="BLB4" s="128" t="s">
        <v>450</v>
      </c>
      <c r="BLC4" s="129">
        <v>0</v>
      </c>
      <c r="BLD4" s="85" t="s">
        <v>449</v>
      </c>
      <c r="BLE4" s="130"/>
      <c r="BLF4" s="1"/>
      <c r="BLI4" t="s">
        <v>424</v>
      </c>
      <c r="BLJ4" s="55"/>
      <c r="BLK4" s="13" t="s">
        <v>425</v>
      </c>
      <c r="BLN4" t="s">
        <v>413</v>
      </c>
      <c r="BLP4" s="14"/>
      <c r="BLR4" s="1"/>
      <c r="BLS4" t="s">
        <v>418</v>
      </c>
      <c r="BLU4" s="14"/>
      <c r="BLW4" s="1"/>
      <c r="BLX4" s="128" t="s">
        <v>450</v>
      </c>
      <c r="BLY4" s="129">
        <v>0</v>
      </c>
      <c r="BLZ4" s="85" t="s">
        <v>449</v>
      </c>
      <c r="BMA4" s="130"/>
      <c r="BMB4" s="1"/>
      <c r="BME4" t="s">
        <v>424</v>
      </c>
      <c r="BMF4" s="55"/>
      <c r="BMG4" s="13" t="s">
        <v>425</v>
      </c>
      <c r="BMJ4" t="s">
        <v>413</v>
      </c>
      <c r="BML4" s="14"/>
      <c r="BMN4" s="1"/>
      <c r="BMO4" t="s">
        <v>418</v>
      </c>
      <c r="BMQ4" s="14"/>
      <c r="BMS4" s="1"/>
      <c r="BMT4" s="128" t="s">
        <v>450</v>
      </c>
      <c r="BMU4" s="129">
        <v>0</v>
      </c>
      <c r="BMV4" s="85" t="s">
        <v>449</v>
      </c>
      <c r="BMW4" s="130"/>
      <c r="BMX4" s="1"/>
      <c r="BNA4" t="s">
        <v>424</v>
      </c>
      <c r="BNB4" s="55"/>
      <c r="BNC4" s="13" t="s">
        <v>425</v>
      </c>
      <c r="BNF4" t="s">
        <v>413</v>
      </c>
      <c r="BNH4" s="14"/>
      <c r="BNJ4" s="1"/>
      <c r="BNK4" t="s">
        <v>418</v>
      </c>
      <c r="BNM4" s="14"/>
      <c r="BNO4" s="1"/>
      <c r="BNP4" s="128" t="s">
        <v>450</v>
      </c>
      <c r="BNQ4" s="129">
        <v>0</v>
      </c>
      <c r="BNR4" s="85" t="s">
        <v>449</v>
      </c>
      <c r="BNS4" s="130"/>
      <c r="BNT4" s="1"/>
      <c r="BNW4" t="s">
        <v>424</v>
      </c>
      <c r="BNX4" s="55"/>
      <c r="BNY4" s="13" t="s">
        <v>425</v>
      </c>
      <c r="BOB4" t="s">
        <v>413</v>
      </c>
      <c r="BOD4" s="14"/>
      <c r="BOF4" s="1"/>
      <c r="BOG4" t="s">
        <v>418</v>
      </c>
      <c r="BOI4" s="14"/>
      <c r="BOK4" s="1"/>
      <c r="BOL4" s="128" t="s">
        <v>450</v>
      </c>
      <c r="BOM4" s="129">
        <v>0</v>
      </c>
      <c r="BON4" s="85" t="s">
        <v>449</v>
      </c>
      <c r="BOO4" s="130"/>
      <c r="BOP4" s="1"/>
      <c r="BOS4" t="s">
        <v>424</v>
      </c>
      <c r="BOT4" s="55"/>
      <c r="BOU4" s="13" t="s">
        <v>425</v>
      </c>
      <c r="BOX4" t="s">
        <v>413</v>
      </c>
      <c r="BOZ4" s="14"/>
      <c r="BPB4" s="1"/>
      <c r="BPC4" t="s">
        <v>418</v>
      </c>
      <c r="BPE4" s="14"/>
      <c r="BPG4" s="1"/>
      <c r="BPH4" s="128" t="s">
        <v>450</v>
      </c>
      <c r="BPI4" s="129">
        <v>0</v>
      </c>
      <c r="BPJ4" s="85" t="s">
        <v>449</v>
      </c>
      <c r="BPK4" s="130"/>
      <c r="BPL4" s="1"/>
      <c r="BPO4" t="s">
        <v>424</v>
      </c>
      <c r="BPP4" s="55"/>
      <c r="BPQ4" s="13" t="s">
        <v>425</v>
      </c>
      <c r="BPT4" t="s">
        <v>413</v>
      </c>
      <c r="BPV4" s="14"/>
      <c r="BPX4" s="1"/>
      <c r="BPY4" t="s">
        <v>418</v>
      </c>
      <c r="BQA4" s="14"/>
      <c r="BQC4" s="1"/>
      <c r="BQD4" s="128" t="s">
        <v>450</v>
      </c>
      <c r="BQE4" s="129">
        <v>0</v>
      </c>
      <c r="BQF4" s="85" t="s">
        <v>449</v>
      </c>
      <c r="BQG4" s="130"/>
      <c r="BQH4" s="1"/>
      <c r="BQK4" t="s">
        <v>424</v>
      </c>
      <c r="BQL4" s="55"/>
      <c r="BQM4" s="13" t="s">
        <v>425</v>
      </c>
      <c r="BQP4" t="s">
        <v>413</v>
      </c>
      <c r="BQR4" s="14"/>
      <c r="BQT4" s="1"/>
      <c r="BQU4" t="s">
        <v>418</v>
      </c>
      <c r="BQW4" s="14"/>
      <c r="BQY4" s="1"/>
      <c r="BQZ4" s="128" t="s">
        <v>450</v>
      </c>
      <c r="BRA4" s="129">
        <v>0</v>
      </c>
      <c r="BRB4" s="85" t="s">
        <v>449</v>
      </c>
      <c r="BRC4" s="130"/>
      <c r="BRD4" s="1"/>
      <c r="BRG4" t="s">
        <v>424</v>
      </c>
      <c r="BRH4" s="55"/>
      <c r="BRI4" s="13" t="s">
        <v>425</v>
      </c>
      <c r="BRL4" t="s">
        <v>413</v>
      </c>
      <c r="BRN4" s="14"/>
      <c r="BRP4" s="1"/>
      <c r="BRQ4" t="s">
        <v>418</v>
      </c>
      <c r="BRS4" s="14"/>
      <c r="BRU4" s="1"/>
      <c r="BRV4" s="128" t="s">
        <v>450</v>
      </c>
      <c r="BRW4" s="129">
        <v>0</v>
      </c>
      <c r="BRX4" s="85" t="s">
        <v>449</v>
      </c>
      <c r="BRY4" s="130"/>
      <c r="BRZ4" s="1"/>
      <c r="BSC4" t="s">
        <v>424</v>
      </c>
      <c r="BSD4" s="55"/>
      <c r="BSE4" s="13" t="s">
        <v>425</v>
      </c>
      <c r="BSH4" t="s">
        <v>413</v>
      </c>
      <c r="BSJ4" s="14"/>
      <c r="BSL4" s="1"/>
      <c r="BSM4" t="s">
        <v>418</v>
      </c>
      <c r="BSO4" s="14"/>
      <c r="BSQ4" s="1"/>
      <c r="BSR4" s="128" t="s">
        <v>450</v>
      </c>
      <c r="BSS4" s="129">
        <v>0</v>
      </c>
      <c r="BST4" s="85" t="s">
        <v>449</v>
      </c>
      <c r="BSU4" s="130"/>
      <c r="BSV4" s="1"/>
      <c r="BSY4" t="s">
        <v>424</v>
      </c>
      <c r="BSZ4" s="55"/>
      <c r="BTA4" s="13" t="s">
        <v>425</v>
      </c>
      <c r="BTD4" t="s">
        <v>413</v>
      </c>
      <c r="BTF4" s="14"/>
      <c r="BTH4" s="1"/>
      <c r="BTI4" t="s">
        <v>418</v>
      </c>
      <c r="BTK4" s="14"/>
      <c r="BTM4" s="1"/>
      <c r="BTN4" s="128" t="s">
        <v>450</v>
      </c>
      <c r="BTO4" s="129">
        <v>0</v>
      </c>
      <c r="BTP4" s="85" t="s">
        <v>449</v>
      </c>
      <c r="BTQ4" s="130"/>
      <c r="BTR4" s="1"/>
      <c r="BTU4" t="s">
        <v>424</v>
      </c>
      <c r="BTV4" s="55"/>
      <c r="BTW4" s="13" t="s">
        <v>425</v>
      </c>
      <c r="BTZ4" t="s">
        <v>413</v>
      </c>
      <c r="BUB4" s="14"/>
      <c r="BUD4" s="1"/>
      <c r="BUE4" t="s">
        <v>418</v>
      </c>
      <c r="BUG4" s="14"/>
      <c r="BUI4" s="1"/>
      <c r="BUJ4" s="128" t="s">
        <v>450</v>
      </c>
      <c r="BUK4" s="129">
        <v>0</v>
      </c>
      <c r="BUL4" s="85" t="s">
        <v>449</v>
      </c>
      <c r="BUM4" s="130"/>
      <c r="BUN4" s="1"/>
      <c r="BUQ4" t="s">
        <v>424</v>
      </c>
      <c r="BUR4" s="55"/>
      <c r="BUS4" s="13" t="s">
        <v>425</v>
      </c>
      <c r="BUV4" t="s">
        <v>413</v>
      </c>
      <c r="BUX4" s="14"/>
      <c r="BUZ4" s="1"/>
      <c r="BVA4" t="s">
        <v>418</v>
      </c>
      <c r="BVC4" s="14"/>
      <c r="BVE4" s="1"/>
      <c r="BVF4" s="128" t="s">
        <v>450</v>
      </c>
      <c r="BVG4" s="129">
        <v>0</v>
      </c>
      <c r="BVH4" s="85" t="s">
        <v>449</v>
      </c>
      <c r="BVI4" s="130"/>
      <c r="BVJ4" s="1"/>
      <c r="BVM4" t="s">
        <v>424</v>
      </c>
      <c r="BVN4" s="55"/>
      <c r="BVO4" s="13" t="s">
        <v>425</v>
      </c>
      <c r="BVR4" t="s">
        <v>413</v>
      </c>
      <c r="BVT4" s="14"/>
      <c r="BVV4" s="1"/>
      <c r="BVW4" t="s">
        <v>418</v>
      </c>
      <c r="BVY4" s="14"/>
      <c r="BWA4" s="1"/>
      <c r="BWB4" s="128" t="s">
        <v>450</v>
      </c>
      <c r="BWC4" s="129">
        <v>0</v>
      </c>
      <c r="BWD4" s="85" t="s">
        <v>449</v>
      </c>
      <c r="BWE4" s="130"/>
      <c r="BWF4" s="1"/>
      <c r="BWI4" t="s">
        <v>424</v>
      </c>
      <c r="BWJ4" s="55"/>
      <c r="BWK4" s="13" t="s">
        <v>425</v>
      </c>
      <c r="BWN4" t="s">
        <v>413</v>
      </c>
      <c r="BWP4" s="14"/>
      <c r="BWR4" s="1"/>
      <c r="BWS4" t="s">
        <v>418</v>
      </c>
      <c r="BWU4" s="14"/>
      <c r="BWW4" s="1"/>
      <c r="BWX4" s="128" t="s">
        <v>450</v>
      </c>
      <c r="BWY4" s="129">
        <v>0</v>
      </c>
      <c r="BWZ4" s="85" t="s">
        <v>449</v>
      </c>
      <c r="BXA4" s="130"/>
      <c r="BXB4" s="1"/>
      <c r="BXE4" t="s">
        <v>424</v>
      </c>
      <c r="BXF4" s="55"/>
      <c r="BXG4" s="13" t="s">
        <v>425</v>
      </c>
      <c r="BXJ4" t="s">
        <v>413</v>
      </c>
      <c r="BXL4" s="14"/>
      <c r="BXN4" s="1"/>
      <c r="BXO4" t="s">
        <v>418</v>
      </c>
      <c r="BXQ4" s="14"/>
      <c r="BXS4" s="1"/>
      <c r="BXT4" s="128" t="s">
        <v>450</v>
      </c>
      <c r="BXU4" s="129">
        <v>0</v>
      </c>
      <c r="BXV4" s="85" t="s">
        <v>449</v>
      </c>
      <c r="BXW4" s="130"/>
      <c r="BXX4" s="1"/>
      <c r="BYA4" t="s">
        <v>424</v>
      </c>
      <c r="BYB4" s="55"/>
      <c r="BYC4" s="13" t="s">
        <v>425</v>
      </c>
      <c r="BYF4" t="s">
        <v>413</v>
      </c>
      <c r="BYH4" s="14"/>
      <c r="BYJ4" s="1"/>
      <c r="BYK4" t="s">
        <v>418</v>
      </c>
      <c r="BYM4" s="14"/>
      <c r="BYO4" s="1"/>
      <c r="BYP4" s="128" t="s">
        <v>450</v>
      </c>
      <c r="BYQ4" s="129">
        <v>0</v>
      </c>
      <c r="BYR4" s="85" t="s">
        <v>449</v>
      </c>
      <c r="BYS4" s="130"/>
      <c r="BYT4" s="1"/>
      <c r="BYW4" t="s">
        <v>424</v>
      </c>
      <c r="BYX4" s="55"/>
      <c r="BYY4" s="13" t="s">
        <v>425</v>
      </c>
      <c r="BZB4" t="s">
        <v>413</v>
      </c>
      <c r="BZD4" s="14"/>
      <c r="BZF4" s="1"/>
      <c r="BZG4" t="s">
        <v>418</v>
      </c>
      <c r="BZI4" s="14"/>
      <c r="BZK4" s="1"/>
      <c r="BZL4" s="128" t="s">
        <v>450</v>
      </c>
      <c r="BZM4" s="129">
        <v>0</v>
      </c>
      <c r="BZN4" s="85" t="s">
        <v>449</v>
      </c>
      <c r="BZO4" s="130"/>
      <c r="BZP4" s="1"/>
      <c r="BZS4" t="s">
        <v>424</v>
      </c>
      <c r="BZT4" s="55"/>
      <c r="BZU4" s="13" t="s">
        <v>425</v>
      </c>
      <c r="BZX4" t="s">
        <v>413</v>
      </c>
      <c r="BZZ4" s="14"/>
      <c r="CAB4" s="1"/>
      <c r="CAC4" t="s">
        <v>418</v>
      </c>
      <c r="CAE4" s="14"/>
      <c r="CAG4" s="1"/>
      <c r="CAH4" s="128" t="s">
        <v>450</v>
      </c>
      <c r="CAI4" s="129">
        <v>0</v>
      </c>
      <c r="CAJ4" s="85" t="s">
        <v>449</v>
      </c>
      <c r="CAK4" s="130"/>
      <c r="CAL4" s="1"/>
      <c r="CAO4" t="s">
        <v>424</v>
      </c>
      <c r="CAP4" s="55"/>
      <c r="CAQ4" s="13" t="s">
        <v>425</v>
      </c>
      <c r="CAT4" t="s">
        <v>413</v>
      </c>
      <c r="CAV4" s="14"/>
      <c r="CAX4" s="1"/>
      <c r="CAY4" t="s">
        <v>418</v>
      </c>
      <c r="CBA4" s="14"/>
      <c r="CBC4" s="1"/>
      <c r="CBD4" s="128" t="s">
        <v>450</v>
      </c>
      <c r="CBE4" s="129">
        <v>0</v>
      </c>
      <c r="CBF4" s="85" t="s">
        <v>449</v>
      </c>
      <c r="CBG4" s="130"/>
      <c r="CBH4" s="1"/>
      <c r="CBK4" t="s">
        <v>424</v>
      </c>
      <c r="CBL4" s="55"/>
      <c r="CBM4" s="13" t="s">
        <v>425</v>
      </c>
      <c r="CBP4" t="s">
        <v>413</v>
      </c>
      <c r="CBR4" s="14"/>
      <c r="CBT4" s="1"/>
      <c r="CBU4" t="s">
        <v>418</v>
      </c>
      <c r="CBW4" s="14"/>
      <c r="CBY4" s="1"/>
      <c r="CBZ4" s="128" t="s">
        <v>450</v>
      </c>
      <c r="CCA4" s="129">
        <v>0</v>
      </c>
      <c r="CCB4" s="85" t="s">
        <v>449</v>
      </c>
      <c r="CCC4" s="130"/>
      <c r="CCD4" s="1"/>
      <c r="CCG4" t="s">
        <v>424</v>
      </c>
      <c r="CCH4" s="55"/>
      <c r="CCI4" s="13" t="s">
        <v>425</v>
      </c>
      <c r="CCL4" t="s">
        <v>413</v>
      </c>
      <c r="CCN4" s="14"/>
      <c r="CCP4" s="1"/>
      <c r="CCQ4" t="s">
        <v>418</v>
      </c>
      <c r="CCS4" s="14"/>
      <c r="CCU4" s="1"/>
      <c r="CCV4" s="128" t="s">
        <v>450</v>
      </c>
      <c r="CCW4" s="129">
        <v>0</v>
      </c>
      <c r="CCX4" s="85" t="s">
        <v>449</v>
      </c>
      <c r="CCY4" s="130"/>
      <c r="CCZ4" s="1"/>
      <c r="CDC4" t="s">
        <v>424</v>
      </c>
      <c r="CDD4" s="55"/>
      <c r="CDE4" s="13" t="s">
        <v>425</v>
      </c>
      <c r="CDH4" t="s">
        <v>413</v>
      </c>
      <c r="CDJ4" s="14"/>
      <c r="CDL4" s="1"/>
      <c r="CDM4" t="s">
        <v>418</v>
      </c>
      <c r="CDO4" s="14"/>
      <c r="CDQ4" s="1"/>
      <c r="CDR4" s="128" t="s">
        <v>450</v>
      </c>
      <c r="CDS4" s="129">
        <v>0</v>
      </c>
      <c r="CDT4" s="85" t="s">
        <v>449</v>
      </c>
      <c r="CDU4" s="130"/>
      <c r="CDV4" s="1"/>
      <c r="CDY4" t="s">
        <v>424</v>
      </c>
      <c r="CDZ4" s="55"/>
      <c r="CEA4" s="13" t="s">
        <v>425</v>
      </c>
      <c r="CED4" t="s">
        <v>413</v>
      </c>
      <c r="CEF4" s="14"/>
      <c r="CEH4" s="1"/>
      <c r="CEI4" t="s">
        <v>418</v>
      </c>
      <c r="CEK4" s="14"/>
      <c r="CEM4" s="1"/>
      <c r="CEN4" s="128" t="s">
        <v>450</v>
      </c>
      <c r="CEO4" s="129">
        <v>0</v>
      </c>
      <c r="CEP4" s="85" t="s">
        <v>449</v>
      </c>
      <c r="CEQ4" s="130"/>
      <c r="CER4" s="1"/>
      <c r="CEU4" t="s">
        <v>424</v>
      </c>
      <c r="CEV4" s="55"/>
      <c r="CEW4" s="13" t="s">
        <v>425</v>
      </c>
      <c r="CEZ4" t="s">
        <v>413</v>
      </c>
      <c r="CFB4" s="14"/>
      <c r="CFD4" s="1"/>
      <c r="CFE4" t="s">
        <v>418</v>
      </c>
      <c r="CFG4" s="14"/>
      <c r="CFI4" s="1"/>
      <c r="CFJ4" s="128" t="s">
        <v>450</v>
      </c>
      <c r="CFK4" s="129">
        <v>0</v>
      </c>
      <c r="CFL4" s="85" t="s">
        <v>449</v>
      </c>
      <c r="CFM4" s="130"/>
      <c r="CFN4" s="1"/>
    </row>
    <row r="5" spans="1:2199" ht="13.8" thickBot="1">
      <c r="A5" s="55" t="s">
        <v>19</v>
      </c>
      <c r="B5"/>
      <c r="C5" s="14">
        <v>40978</v>
      </c>
      <c r="F5" t="s">
        <v>412</v>
      </c>
      <c r="H5" s="15">
        <v>0.41666666666666669</v>
      </c>
      <c r="J5" s="1"/>
      <c r="K5" t="s">
        <v>419</v>
      </c>
      <c r="M5" s="15">
        <v>0.41666666666666669</v>
      </c>
      <c r="O5" s="1"/>
      <c r="P5" s="131" t="s">
        <v>451</v>
      </c>
      <c r="Q5" s="132">
        <v>0</v>
      </c>
      <c r="R5" s="71" t="s">
        <v>449</v>
      </c>
      <c r="S5" s="133"/>
      <c r="T5" s="1"/>
      <c r="U5" s="17"/>
      <c r="W5" s="55" t="s">
        <v>19</v>
      </c>
      <c r="Y5" s="14">
        <v>40977</v>
      </c>
      <c r="AB5" t="s">
        <v>412</v>
      </c>
      <c r="AD5" s="15">
        <v>0.41666666666666669</v>
      </c>
      <c r="AF5" s="1"/>
      <c r="AG5" t="s">
        <v>419</v>
      </c>
      <c r="AI5" s="15">
        <v>0.41666666666666669</v>
      </c>
      <c r="AK5" s="1"/>
      <c r="AL5" s="131" t="s">
        <v>451</v>
      </c>
      <c r="AM5" s="132">
        <v>0</v>
      </c>
      <c r="AN5" s="71" t="s">
        <v>449</v>
      </c>
      <c r="AO5" s="133"/>
      <c r="AP5" s="1"/>
      <c r="AQ5" s="17"/>
      <c r="AS5" s="55" t="s">
        <v>19</v>
      </c>
      <c r="AU5" s="14">
        <v>40977</v>
      </c>
      <c r="AX5" t="s">
        <v>412</v>
      </c>
      <c r="AZ5" s="15">
        <v>0.41666666666666669</v>
      </c>
      <c r="BB5" s="1"/>
      <c r="BC5" t="s">
        <v>419</v>
      </c>
      <c r="BE5" s="15">
        <v>0.41666666666666669</v>
      </c>
      <c r="BG5" s="1"/>
      <c r="BH5" s="131" t="s">
        <v>451</v>
      </c>
      <c r="BI5" s="132">
        <v>0</v>
      </c>
      <c r="BJ5" s="71" t="s">
        <v>449</v>
      </c>
      <c r="BK5" s="133"/>
      <c r="BL5" s="1"/>
      <c r="BM5" s="17"/>
      <c r="BO5" s="55" t="s">
        <v>19</v>
      </c>
      <c r="BQ5" s="14">
        <v>40977</v>
      </c>
      <c r="BT5" t="s">
        <v>412</v>
      </c>
      <c r="BV5" s="15"/>
      <c r="BX5" s="1"/>
      <c r="BY5" t="s">
        <v>419</v>
      </c>
      <c r="CA5" s="15"/>
      <c r="CC5" s="1"/>
      <c r="CD5" s="131" t="s">
        <v>451</v>
      </c>
      <c r="CE5" s="132">
        <v>0</v>
      </c>
      <c r="CF5" s="71" t="s">
        <v>449</v>
      </c>
      <c r="CG5" s="133"/>
      <c r="CH5" s="1"/>
      <c r="CI5" s="17"/>
      <c r="CK5" s="55" t="s">
        <v>19</v>
      </c>
      <c r="CM5" s="14">
        <v>40976</v>
      </c>
      <c r="CP5" t="s">
        <v>412</v>
      </c>
      <c r="CR5" s="15"/>
      <c r="CT5" s="1"/>
      <c r="CU5" t="s">
        <v>419</v>
      </c>
      <c r="CW5" s="15"/>
      <c r="CY5" s="1"/>
      <c r="CZ5" s="131" t="s">
        <v>451</v>
      </c>
      <c r="DA5" s="132">
        <v>0</v>
      </c>
      <c r="DB5" s="71" t="s">
        <v>449</v>
      </c>
      <c r="DC5" s="133"/>
      <c r="DD5" s="1"/>
      <c r="DE5" s="17"/>
      <c r="DG5" s="55" t="s">
        <v>19</v>
      </c>
      <c r="DI5" s="14">
        <v>40979</v>
      </c>
      <c r="DL5" t="s">
        <v>412</v>
      </c>
      <c r="DN5" s="15"/>
      <c r="DP5" s="1"/>
      <c r="DQ5" t="s">
        <v>419</v>
      </c>
      <c r="DS5" s="15"/>
      <c r="DU5" s="1"/>
      <c r="DV5" s="131" t="s">
        <v>451</v>
      </c>
      <c r="DW5" s="132">
        <v>0</v>
      </c>
      <c r="DX5" s="71" t="s">
        <v>449</v>
      </c>
      <c r="DY5" s="133"/>
      <c r="DZ5" s="1"/>
      <c r="EA5" s="17"/>
      <c r="EC5" s="55" t="s">
        <v>19</v>
      </c>
      <c r="EE5" s="14">
        <v>40978</v>
      </c>
      <c r="EH5" t="s">
        <v>412</v>
      </c>
      <c r="EJ5" s="15"/>
      <c r="EL5" s="1"/>
      <c r="EM5" t="s">
        <v>419</v>
      </c>
      <c r="EO5" s="15"/>
      <c r="EQ5" s="1"/>
      <c r="ER5" s="131" t="s">
        <v>451</v>
      </c>
      <c r="ES5" s="132">
        <v>0</v>
      </c>
      <c r="ET5" s="71" t="s">
        <v>449</v>
      </c>
      <c r="EU5" s="133"/>
      <c r="EV5" s="1"/>
      <c r="EW5" s="17"/>
      <c r="EY5" s="55" t="s">
        <v>19</v>
      </c>
      <c r="FA5" s="14">
        <v>40976</v>
      </c>
      <c r="FD5" t="s">
        <v>412</v>
      </c>
      <c r="FF5" s="15"/>
      <c r="FH5" s="1"/>
      <c r="FI5" t="s">
        <v>419</v>
      </c>
      <c r="FK5" s="15"/>
      <c r="FM5" s="1"/>
      <c r="FN5" s="131" t="s">
        <v>451</v>
      </c>
      <c r="FO5" s="132">
        <v>0</v>
      </c>
      <c r="FP5" s="71" t="s">
        <v>449</v>
      </c>
      <c r="FQ5" s="133"/>
      <c r="FR5" s="1"/>
      <c r="FS5" s="17"/>
      <c r="FU5" s="55" t="s">
        <v>19</v>
      </c>
      <c r="FW5" s="14">
        <v>40977</v>
      </c>
      <c r="FZ5" t="s">
        <v>412</v>
      </c>
      <c r="GB5" s="15"/>
      <c r="GD5" s="1"/>
      <c r="GE5" t="s">
        <v>419</v>
      </c>
      <c r="GG5" s="15"/>
      <c r="GI5" s="1"/>
      <c r="GJ5" s="131" t="s">
        <v>451</v>
      </c>
      <c r="GK5" s="132">
        <v>0</v>
      </c>
      <c r="GL5" s="71" t="s">
        <v>449</v>
      </c>
      <c r="GM5" s="133"/>
      <c r="GN5" s="1"/>
      <c r="GO5" s="17"/>
      <c r="GQ5" s="55" t="s">
        <v>19</v>
      </c>
      <c r="GS5" s="14">
        <v>40977</v>
      </c>
      <c r="GV5" t="s">
        <v>412</v>
      </c>
      <c r="GX5" s="15"/>
      <c r="GZ5" s="1"/>
      <c r="HA5" t="s">
        <v>419</v>
      </c>
      <c r="HC5" s="15"/>
      <c r="HE5" s="1"/>
      <c r="HF5" s="131" t="s">
        <v>451</v>
      </c>
      <c r="HG5" s="132">
        <v>0</v>
      </c>
      <c r="HH5" s="71" t="s">
        <v>449</v>
      </c>
      <c r="HI5" s="133"/>
      <c r="HJ5" s="1"/>
      <c r="HK5" s="17"/>
      <c r="HM5" s="55" t="s">
        <v>19</v>
      </c>
      <c r="HO5" s="14">
        <v>40977</v>
      </c>
      <c r="HR5" t="s">
        <v>412</v>
      </c>
      <c r="HT5" s="15"/>
      <c r="HV5" s="1"/>
      <c r="HW5" t="s">
        <v>419</v>
      </c>
      <c r="HY5" s="15"/>
      <c r="IA5" s="1"/>
      <c r="IB5" s="131" t="s">
        <v>451</v>
      </c>
      <c r="IC5" s="132">
        <v>0</v>
      </c>
      <c r="ID5" s="71" t="s">
        <v>449</v>
      </c>
      <c r="IE5" s="133"/>
      <c r="IF5" s="1"/>
      <c r="IG5" s="17"/>
      <c r="II5" s="55" t="s">
        <v>19</v>
      </c>
      <c r="IK5" s="14">
        <v>40976</v>
      </c>
      <c r="IN5" t="s">
        <v>412</v>
      </c>
      <c r="IP5" s="15"/>
      <c r="IR5" s="1"/>
      <c r="IS5" t="s">
        <v>419</v>
      </c>
      <c r="IU5" s="15"/>
      <c r="IW5" s="1"/>
      <c r="IX5" s="131" t="s">
        <v>451</v>
      </c>
      <c r="IY5" s="132">
        <v>0</v>
      </c>
      <c r="IZ5" s="71" t="s">
        <v>449</v>
      </c>
      <c r="JA5" s="133"/>
      <c r="JB5" s="1"/>
      <c r="JC5" s="17"/>
      <c r="JE5" s="55" t="s">
        <v>19</v>
      </c>
      <c r="JG5" s="14">
        <v>40979</v>
      </c>
      <c r="JJ5" t="s">
        <v>412</v>
      </c>
      <c r="JL5" s="15"/>
      <c r="JN5" s="1"/>
      <c r="JO5" t="s">
        <v>419</v>
      </c>
      <c r="JQ5" s="15"/>
      <c r="JS5" s="1"/>
      <c r="JT5" s="131" t="s">
        <v>451</v>
      </c>
      <c r="JU5" s="132">
        <v>0</v>
      </c>
      <c r="JV5" s="71" t="s">
        <v>449</v>
      </c>
      <c r="JW5" s="133"/>
      <c r="JX5" s="1"/>
      <c r="JY5" s="17"/>
      <c r="KA5" s="55" t="s">
        <v>19</v>
      </c>
      <c r="KC5" s="14">
        <v>40980</v>
      </c>
      <c r="KF5" t="s">
        <v>412</v>
      </c>
      <c r="KH5" s="15"/>
      <c r="KJ5" s="1"/>
      <c r="KK5" t="s">
        <v>419</v>
      </c>
      <c r="KM5" s="15"/>
      <c r="KO5" s="1"/>
      <c r="KP5" s="131" t="s">
        <v>451</v>
      </c>
      <c r="KQ5" s="132">
        <v>0</v>
      </c>
      <c r="KR5" s="71" t="s">
        <v>449</v>
      </c>
      <c r="KS5" s="133"/>
      <c r="KT5" s="1"/>
      <c r="KU5" s="17"/>
      <c r="KW5" s="55" t="s">
        <v>19</v>
      </c>
      <c r="KY5" s="14">
        <v>40978</v>
      </c>
      <c r="LB5" t="s">
        <v>412</v>
      </c>
      <c r="LD5" s="15"/>
      <c r="LF5" s="1"/>
      <c r="LG5" t="s">
        <v>419</v>
      </c>
      <c r="LI5" s="15"/>
      <c r="LK5" s="1"/>
      <c r="LL5" s="131" t="s">
        <v>451</v>
      </c>
      <c r="LM5" s="132">
        <v>0</v>
      </c>
      <c r="LN5" s="71" t="s">
        <v>449</v>
      </c>
      <c r="LO5" s="133"/>
      <c r="LP5" s="1"/>
      <c r="LQ5" s="17"/>
      <c r="LS5" s="55" t="s">
        <v>19</v>
      </c>
      <c r="LU5" s="14">
        <v>40979</v>
      </c>
      <c r="LX5" t="s">
        <v>412</v>
      </c>
      <c r="LZ5" s="15"/>
      <c r="MB5" s="1"/>
      <c r="MC5" t="s">
        <v>419</v>
      </c>
      <c r="ME5" s="15"/>
      <c r="MG5" s="1"/>
      <c r="MH5" s="131" t="s">
        <v>451</v>
      </c>
      <c r="MI5" s="132">
        <v>0</v>
      </c>
      <c r="MJ5" s="71" t="s">
        <v>449</v>
      </c>
      <c r="MK5" s="133"/>
      <c r="ML5" s="1"/>
      <c r="MM5" s="17"/>
      <c r="MO5" s="55" t="s">
        <v>19</v>
      </c>
      <c r="MQ5" s="14">
        <v>40975</v>
      </c>
      <c r="MT5" t="s">
        <v>412</v>
      </c>
      <c r="MV5" s="15"/>
      <c r="MX5" s="1"/>
      <c r="MY5" t="s">
        <v>419</v>
      </c>
      <c r="NA5" s="15"/>
      <c r="NC5" s="1"/>
      <c r="ND5" s="131" t="s">
        <v>451</v>
      </c>
      <c r="NE5" s="132">
        <v>0</v>
      </c>
      <c r="NF5" s="71" t="s">
        <v>449</v>
      </c>
      <c r="NG5" s="133"/>
      <c r="NH5" s="1"/>
      <c r="NI5" s="17"/>
      <c r="NK5" s="55" t="s">
        <v>19</v>
      </c>
      <c r="NM5" s="14">
        <v>40978</v>
      </c>
      <c r="NP5" t="s">
        <v>412</v>
      </c>
      <c r="NR5" s="15"/>
      <c r="NT5" s="1"/>
      <c r="NU5" t="s">
        <v>419</v>
      </c>
      <c r="NW5" s="15"/>
      <c r="NY5" s="1"/>
      <c r="NZ5" s="131" t="s">
        <v>451</v>
      </c>
      <c r="OA5" s="132">
        <v>0</v>
      </c>
      <c r="OB5" s="71" t="s">
        <v>449</v>
      </c>
      <c r="OC5" s="133"/>
      <c r="OD5" s="1"/>
      <c r="OE5" s="17"/>
      <c r="OG5" s="55" t="s">
        <v>19</v>
      </c>
      <c r="OI5" s="14">
        <v>40976</v>
      </c>
      <c r="OL5" t="s">
        <v>412</v>
      </c>
      <c r="ON5" s="15"/>
      <c r="OP5" s="1"/>
      <c r="OQ5" t="s">
        <v>419</v>
      </c>
      <c r="OS5" s="15"/>
      <c r="OU5" s="1"/>
      <c r="OV5" s="131" t="s">
        <v>451</v>
      </c>
      <c r="OW5" s="132">
        <v>0</v>
      </c>
      <c r="OX5" s="71" t="s">
        <v>449</v>
      </c>
      <c r="OY5" s="133"/>
      <c r="OZ5" s="1"/>
      <c r="PA5" s="17"/>
      <c r="PC5" s="55" t="s">
        <v>19</v>
      </c>
      <c r="PE5" s="14">
        <v>40975</v>
      </c>
      <c r="PH5" t="s">
        <v>412</v>
      </c>
      <c r="PJ5" s="15"/>
      <c r="PL5" s="1"/>
      <c r="PM5" t="s">
        <v>419</v>
      </c>
      <c r="PO5" s="15"/>
      <c r="PQ5" s="1"/>
      <c r="PR5" s="131" t="s">
        <v>451</v>
      </c>
      <c r="PS5" s="132">
        <v>0</v>
      </c>
      <c r="PT5" s="71" t="s">
        <v>449</v>
      </c>
      <c r="PU5" s="133"/>
      <c r="PV5" s="1"/>
      <c r="PW5" s="17"/>
      <c r="PY5" s="55" t="s">
        <v>19</v>
      </c>
      <c r="QA5" s="14">
        <v>40978</v>
      </c>
      <c r="QD5" t="s">
        <v>412</v>
      </c>
      <c r="QF5" s="15"/>
      <c r="QH5" s="1"/>
      <c r="QI5" t="s">
        <v>419</v>
      </c>
      <c r="QK5" s="15"/>
      <c r="QM5" s="1"/>
      <c r="QN5" s="131" t="s">
        <v>451</v>
      </c>
      <c r="QO5" s="132">
        <v>0</v>
      </c>
      <c r="QP5" s="71" t="s">
        <v>449</v>
      </c>
      <c r="QQ5" s="133"/>
      <c r="QR5" s="1"/>
      <c r="QS5" s="17"/>
      <c r="QU5" s="55" t="s">
        <v>19</v>
      </c>
      <c r="QW5" s="14">
        <v>40977</v>
      </c>
      <c r="QZ5" t="s">
        <v>412</v>
      </c>
      <c r="RB5" s="15"/>
      <c r="RD5" s="1"/>
      <c r="RE5" t="s">
        <v>419</v>
      </c>
      <c r="RG5" s="15"/>
      <c r="RI5" s="1"/>
      <c r="RJ5" s="131" t="s">
        <v>451</v>
      </c>
      <c r="RK5" s="132">
        <v>0</v>
      </c>
      <c r="RL5" s="71" t="s">
        <v>449</v>
      </c>
      <c r="RM5" s="133"/>
      <c r="RN5" s="1"/>
      <c r="RO5" s="17"/>
      <c r="RQ5" s="55" t="s">
        <v>19</v>
      </c>
      <c r="RS5" s="14">
        <v>40977</v>
      </c>
      <c r="RV5" t="s">
        <v>412</v>
      </c>
      <c r="RX5" s="15"/>
      <c r="RZ5" s="1"/>
      <c r="SA5" t="s">
        <v>419</v>
      </c>
      <c r="SC5" s="15"/>
      <c r="SE5" s="1"/>
      <c r="SF5" s="131" t="s">
        <v>451</v>
      </c>
      <c r="SG5" s="132">
        <v>0</v>
      </c>
      <c r="SH5" s="71" t="s">
        <v>449</v>
      </c>
      <c r="SI5" s="133"/>
      <c r="SJ5" s="1"/>
      <c r="SK5" s="17"/>
      <c r="SM5" s="55" t="s">
        <v>19</v>
      </c>
      <c r="SO5" s="14">
        <v>40977</v>
      </c>
      <c r="SR5" t="s">
        <v>412</v>
      </c>
      <c r="ST5" s="15"/>
      <c r="SV5" s="1"/>
      <c r="SW5" t="s">
        <v>419</v>
      </c>
      <c r="SY5" s="15"/>
      <c r="TA5" s="1"/>
      <c r="TB5" s="131" t="s">
        <v>451</v>
      </c>
      <c r="TC5" s="132">
        <v>0</v>
      </c>
      <c r="TD5" s="71" t="s">
        <v>449</v>
      </c>
      <c r="TE5" s="133"/>
      <c r="TF5" s="1"/>
      <c r="TG5" s="17"/>
      <c r="TI5" s="55" t="s">
        <v>19</v>
      </c>
      <c r="TK5" s="14">
        <v>40976</v>
      </c>
      <c r="TN5" t="s">
        <v>412</v>
      </c>
      <c r="TP5" s="15"/>
      <c r="TR5" s="1"/>
      <c r="TS5" t="s">
        <v>419</v>
      </c>
      <c r="TU5" s="15"/>
      <c r="TW5" s="1"/>
      <c r="TX5" s="131" t="s">
        <v>451</v>
      </c>
      <c r="TY5" s="132">
        <v>0</v>
      </c>
      <c r="TZ5" s="71" t="s">
        <v>449</v>
      </c>
      <c r="UA5" s="133"/>
      <c r="UB5" s="1"/>
      <c r="UC5" s="17"/>
      <c r="UE5" s="55" t="s">
        <v>19</v>
      </c>
      <c r="UG5" s="14">
        <v>40979</v>
      </c>
      <c r="UJ5" t="s">
        <v>412</v>
      </c>
      <c r="UL5" s="15"/>
      <c r="UN5" s="1"/>
      <c r="UO5" t="s">
        <v>419</v>
      </c>
      <c r="UQ5" s="15"/>
      <c r="US5" s="1"/>
      <c r="UT5" s="131" t="s">
        <v>451</v>
      </c>
      <c r="UU5" s="132">
        <v>0</v>
      </c>
      <c r="UV5" s="71" t="s">
        <v>449</v>
      </c>
      <c r="UW5" s="133"/>
      <c r="UX5" s="1"/>
      <c r="UY5" s="17"/>
      <c r="VA5" s="55" t="s">
        <v>19</v>
      </c>
      <c r="VC5" s="14">
        <v>40978</v>
      </c>
      <c r="VF5" t="s">
        <v>412</v>
      </c>
      <c r="VH5" s="15"/>
      <c r="VJ5" s="1"/>
      <c r="VK5" t="s">
        <v>419</v>
      </c>
      <c r="VM5" s="15"/>
      <c r="VO5" s="1"/>
      <c r="VP5" s="131" t="s">
        <v>451</v>
      </c>
      <c r="VQ5" s="132">
        <v>0</v>
      </c>
      <c r="VR5" s="71" t="s">
        <v>449</v>
      </c>
      <c r="VS5" s="133"/>
      <c r="VT5" s="1"/>
      <c r="VU5" s="17"/>
      <c r="VW5" s="55" t="s">
        <v>19</v>
      </c>
      <c r="VY5" s="14">
        <v>40976</v>
      </c>
      <c r="WB5" t="s">
        <v>412</v>
      </c>
      <c r="WD5" s="15"/>
      <c r="WF5" s="1"/>
      <c r="WG5" t="s">
        <v>419</v>
      </c>
      <c r="WI5" s="15"/>
      <c r="WK5" s="1"/>
      <c r="WL5" s="131" t="s">
        <v>451</v>
      </c>
      <c r="WM5" s="132">
        <v>0</v>
      </c>
      <c r="WN5" s="71" t="s">
        <v>449</v>
      </c>
      <c r="WO5" s="133"/>
      <c r="WP5" s="1"/>
      <c r="WQ5" s="17"/>
      <c r="WS5" s="55" t="s">
        <v>19</v>
      </c>
      <c r="WU5" s="14">
        <v>40977</v>
      </c>
      <c r="WX5" t="s">
        <v>412</v>
      </c>
      <c r="WZ5" s="15"/>
      <c r="XB5" s="1"/>
      <c r="XC5" t="s">
        <v>419</v>
      </c>
      <c r="XE5" s="15"/>
      <c r="XG5" s="1"/>
      <c r="XH5" s="131" t="s">
        <v>451</v>
      </c>
      <c r="XI5" s="132">
        <v>0</v>
      </c>
      <c r="XJ5" s="71" t="s">
        <v>449</v>
      </c>
      <c r="XK5" s="133"/>
      <c r="XL5" s="1"/>
      <c r="XM5" s="17"/>
      <c r="XO5" s="55" t="s">
        <v>19</v>
      </c>
      <c r="XQ5" s="14">
        <v>40977</v>
      </c>
      <c r="XT5" t="s">
        <v>412</v>
      </c>
      <c r="XV5" s="15"/>
      <c r="XX5" s="1"/>
      <c r="XY5" t="s">
        <v>419</v>
      </c>
      <c r="YA5" s="15"/>
      <c r="YC5" s="1"/>
      <c r="YD5" s="131" t="s">
        <v>451</v>
      </c>
      <c r="YE5" s="132">
        <v>0</v>
      </c>
      <c r="YF5" s="71" t="s">
        <v>449</v>
      </c>
      <c r="YG5" s="133"/>
      <c r="YH5" s="1"/>
      <c r="YI5" s="17"/>
      <c r="YK5" s="55" t="s">
        <v>19</v>
      </c>
      <c r="YM5" s="14">
        <v>40977</v>
      </c>
      <c r="YP5" t="s">
        <v>412</v>
      </c>
      <c r="YR5" s="15"/>
      <c r="YT5" s="1"/>
      <c r="YU5" t="s">
        <v>419</v>
      </c>
      <c r="YW5" s="15"/>
      <c r="YY5" s="1"/>
      <c r="YZ5" s="131" t="s">
        <v>451</v>
      </c>
      <c r="ZA5" s="132">
        <v>0</v>
      </c>
      <c r="ZB5" s="71" t="s">
        <v>449</v>
      </c>
      <c r="ZC5" s="133"/>
      <c r="ZD5" s="1"/>
      <c r="ZE5" s="17"/>
      <c r="ZG5" s="55" t="s">
        <v>19</v>
      </c>
      <c r="ZI5" s="14">
        <v>40976</v>
      </c>
      <c r="ZL5" t="s">
        <v>412</v>
      </c>
      <c r="ZN5" s="15"/>
      <c r="ZP5" s="1"/>
      <c r="ZQ5" t="s">
        <v>419</v>
      </c>
      <c r="ZS5" s="15"/>
      <c r="ZU5" s="1"/>
      <c r="ZV5" s="131" t="s">
        <v>451</v>
      </c>
      <c r="ZW5" s="132">
        <v>0</v>
      </c>
      <c r="ZX5" s="71" t="s">
        <v>449</v>
      </c>
      <c r="ZY5" s="133"/>
      <c r="ZZ5" s="1"/>
      <c r="AAA5" s="17"/>
      <c r="AAC5" s="55" t="s">
        <v>19</v>
      </c>
      <c r="AAE5" s="14">
        <v>40979</v>
      </c>
      <c r="AAH5" t="s">
        <v>412</v>
      </c>
      <c r="AAJ5" s="15"/>
      <c r="AAL5" s="1"/>
      <c r="AAM5" t="s">
        <v>419</v>
      </c>
      <c r="AAO5" s="15"/>
      <c r="AAQ5" s="1"/>
      <c r="AAR5" s="131" t="s">
        <v>451</v>
      </c>
      <c r="AAS5" s="132">
        <v>0</v>
      </c>
      <c r="AAT5" s="71" t="s">
        <v>449</v>
      </c>
      <c r="AAU5" s="133"/>
      <c r="AAV5" s="1"/>
      <c r="AAW5" s="17"/>
      <c r="AAY5" s="55" t="s">
        <v>19</v>
      </c>
      <c r="ABA5" s="14">
        <v>40980</v>
      </c>
      <c r="ABD5" t="s">
        <v>412</v>
      </c>
      <c r="ABF5" s="15"/>
      <c r="ABH5" s="1"/>
      <c r="ABI5" t="s">
        <v>419</v>
      </c>
      <c r="ABK5" s="15"/>
      <c r="ABM5" s="1"/>
      <c r="ABN5" s="131" t="s">
        <v>451</v>
      </c>
      <c r="ABO5" s="132">
        <v>0</v>
      </c>
      <c r="ABP5" s="71" t="s">
        <v>449</v>
      </c>
      <c r="ABQ5" s="133"/>
      <c r="ABR5" s="1"/>
      <c r="ABS5" s="17"/>
      <c r="ABU5" s="55" t="s">
        <v>19</v>
      </c>
      <c r="ABW5" s="14">
        <v>40978</v>
      </c>
      <c r="ABZ5" t="s">
        <v>412</v>
      </c>
      <c r="ACB5" s="15"/>
      <c r="ACD5" s="1"/>
      <c r="ACE5" t="s">
        <v>419</v>
      </c>
      <c r="ACG5" s="15"/>
      <c r="ACI5" s="1"/>
      <c r="ACJ5" s="131" t="s">
        <v>451</v>
      </c>
      <c r="ACK5" s="132">
        <v>0</v>
      </c>
      <c r="ACL5" s="71" t="s">
        <v>449</v>
      </c>
      <c r="ACM5" s="133"/>
      <c r="ACN5" s="1"/>
      <c r="ACO5" s="17"/>
      <c r="ACQ5" s="55" t="s">
        <v>19</v>
      </c>
      <c r="ACS5" s="14">
        <v>40979</v>
      </c>
      <c r="ACV5" t="s">
        <v>412</v>
      </c>
      <c r="ACX5" s="15"/>
      <c r="ACZ5" s="1"/>
      <c r="ADA5" t="s">
        <v>419</v>
      </c>
      <c r="ADC5" s="15"/>
      <c r="ADE5" s="1"/>
      <c r="ADF5" s="131" t="s">
        <v>451</v>
      </c>
      <c r="ADG5" s="132">
        <v>0</v>
      </c>
      <c r="ADH5" s="71" t="s">
        <v>449</v>
      </c>
      <c r="ADI5" s="133"/>
      <c r="ADJ5" s="1"/>
      <c r="ADK5" s="17"/>
      <c r="ADM5" s="55" t="s">
        <v>19</v>
      </c>
      <c r="ADO5" s="14">
        <v>40975</v>
      </c>
      <c r="ADR5" t="s">
        <v>412</v>
      </c>
      <c r="ADT5" s="15"/>
      <c r="ADV5" s="1"/>
      <c r="ADW5" t="s">
        <v>419</v>
      </c>
      <c r="ADY5" s="15"/>
      <c r="AEA5" s="1"/>
      <c r="AEB5" s="131" t="s">
        <v>451</v>
      </c>
      <c r="AEC5" s="132">
        <v>0</v>
      </c>
      <c r="AED5" s="71" t="s">
        <v>449</v>
      </c>
      <c r="AEE5" s="133"/>
      <c r="AEF5" s="1"/>
      <c r="AEG5" s="17"/>
      <c r="AEI5" s="55" t="s">
        <v>19</v>
      </c>
      <c r="AEK5" s="14">
        <v>40978</v>
      </c>
      <c r="AEN5" t="s">
        <v>412</v>
      </c>
      <c r="AEP5" s="15"/>
      <c r="AER5" s="1"/>
      <c r="AES5" t="s">
        <v>419</v>
      </c>
      <c r="AEU5" s="15"/>
      <c r="AEW5" s="1"/>
      <c r="AEX5" s="131" t="s">
        <v>451</v>
      </c>
      <c r="AEY5" s="132">
        <v>0</v>
      </c>
      <c r="AEZ5" s="71" t="s">
        <v>449</v>
      </c>
      <c r="AFA5" s="133"/>
      <c r="AFB5" s="1"/>
      <c r="AFC5" s="17"/>
      <c r="AFE5" s="55" t="s">
        <v>19</v>
      </c>
      <c r="AFG5" s="14">
        <v>40976</v>
      </c>
      <c r="AFJ5" t="s">
        <v>412</v>
      </c>
      <c r="AFL5" s="15"/>
      <c r="AFN5" s="1"/>
      <c r="AFO5" t="s">
        <v>419</v>
      </c>
      <c r="AFQ5" s="15"/>
      <c r="AFS5" s="1"/>
      <c r="AFT5" s="131" t="s">
        <v>451</v>
      </c>
      <c r="AFU5" s="132">
        <v>0</v>
      </c>
      <c r="AFV5" s="71" t="s">
        <v>449</v>
      </c>
      <c r="AFW5" s="133"/>
      <c r="AFX5" s="1"/>
      <c r="AFY5" s="17"/>
      <c r="AGA5" s="55" t="s">
        <v>19</v>
      </c>
      <c r="AGC5" s="14">
        <v>40975</v>
      </c>
      <c r="AGF5" t="s">
        <v>412</v>
      </c>
      <c r="AGH5" s="15"/>
      <c r="AGJ5" s="1"/>
      <c r="AGK5" t="s">
        <v>419</v>
      </c>
      <c r="AGM5" s="15"/>
      <c r="AGO5" s="1"/>
      <c r="AGP5" s="131" t="s">
        <v>451</v>
      </c>
      <c r="AGQ5" s="132">
        <v>0</v>
      </c>
      <c r="AGR5" s="71" t="s">
        <v>449</v>
      </c>
      <c r="AGS5" s="133"/>
      <c r="AGT5" s="1"/>
      <c r="AGU5" s="17"/>
      <c r="AGW5" s="55" t="s">
        <v>19</v>
      </c>
      <c r="AGY5" s="14">
        <v>40978</v>
      </c>
      <c r="AHB5" t="s">
        <v>412</v>
      </c>
      <c r="AHD5" s="15"/>
      <c r="AHF5" s="1"/>
      <c r="AHG5" t="s">
        <v>419</v>
      </c>
      <c r="AHI5" s="15"/>
      <c r="AHK5" s="1"/>
      <c r="AHL5" s="131" t="s">
        <v>451</v>
      </c>
      <c r="AHM5" s="132">
        <v>0</v>
      </c>
      <c r="AHN5" s="71" t="s">
        <v>449</v>
      </c>
      <c r="AHO5" s="133"/>
      <c r="AHP5" s="1"/>
      <c r="AHQ5" s="17"/>
      <c r="AHS5" s="55" t="s">
        <v>19</v>
      </c>
      <c r="AHU5" s="14">
        <v>40977</v>
      </c>
      <c r="AHX5" t="s">
        <v>412</v>
      </c>
      <c r="AHZ5" s="15"/>
      <c r="AIB5" s="1"/>
      <c r="AIC5" t="s">
        <v>419</v>
      </c>
      <c r="AIE5" s="15"/>
      <c r="AIG5" s="1"/>
      <c r="AIH5" s="131" t="s">
        <v>451</v>
      </c>
      <c r="AII5" s="132">
        <v>0</v>
      </c>
      <c r="AIJ5" s="71" t="s">
        <v>449</v>
      </c>
      <c r="AIK5" s="133"/>
      <c r="AIL5" s="1"/>
      <c r="AIM5" s="17"/>
      <c r="AIO5" s="55" t="s">
        <v>19</v>
      </c>
      <c r="AIQ5" s="14">
        <v>40977</v>
      </c>
      <c r="AIT5" t="s">
        <v>412</v>
      </c>
      <c r="AIV5" s="15"/>
      <c r="AIX5" s="1"/>
      <c r="AIY5" t="s">
        <v>419</v>
      </c>
      <c r="AJA5" s="15"/>
      <c r="AJC5" s="1"/>
      <c r="AJD5" s="131" t="s">
        <v>451</v>
      </c>
      <c r="AJE5" s="132">
        <v>0</v>
      </c>
      <c r="AJF5" s="71" t="s">
        <v>449</v>
      </c>
      <c r="AJG5" s="133"/>
      <c r="AJH5" s="1"/>
      <c r="AJI5" s="17"/>
      <c r="AJK5" s="55" t="s">
        <v>19</v>
      </c>
      <c r="AJM5" s="14">
        <v>40977</v>
      </c>
      <c r="AJP5" t="s">
        <v>412</v>
      </c>
      <c r="AJR5" s="15"/>
      <c r="AJT5" s="1"/>
      <c r="AJU5" t="s">
        <v>419</v>
      </c>
      <c r="AJW5" s="15"/>
      <c r="AJY5" s="1"/>
      <c r="AJZ5" s="131" t="s">
        <v>451</v>
      </c>
      <c r="AKA5" s="132">
        <v>0</v>
      </c>
      <c r="AKB5" s="71" t="s">
        <v>449</v>
      </c>
      <c r="AKC5" s="133"/>
      <c r="AKD5" s="1"/>
      <c r="AKE5" s="17"/>
      <c r="AKG5" s="55" t="s">
        <v>19</v>
      </c>
      <c r="AKI5" s="14">
        <v>40976</v>
      </c>
      <c r="AKL5" t="s">
        <v>412</v>
      </c>
      <c r="AKN5" s="15"/>
      <c r="AKP5" s="1"/>
      <c r="AKQ5" t="s">
        <v>419</v>
      </c>
      <c r="AKS5" s="15"/>
      <c r="AKU5" s="1"/>
      <c r="AKV5" s="131" t="s">
        <v>451</v>
      </c>
      <c r="AKW5" s="132">
        <v>0</v>
      </c>
      <c r="AKX5" s="71" t="s">
        <v>449</v>
      </c>
      <c r="AKY5" s="133"/>
      <c r="AKZ5" s="1"/>
      <c r="ALA5" s="17"/>
      <c r="ALC5" s="55" t="s">
        <v>19</v>
      </c>
      <c r="ALE5" s="14">
        <v>40979</v>
      </c>
      <c r="ALH5" t="s">
        <v>412</v>
      </c>
      <c r="ALJ5" s="15"/>
      <c r="ALL5" s="1"/>
      <c r="ALM5" t="s">
        <v>419</v>
      </c>
      <c r="ALO5" s="15"/>
      <c r="ALQ5" s="1"/>
      <c r="ALR5" s="131" t="s">
        <v>451</v>
      </c>
      <c r="ALS5" s="132">
        <v>0</v>
      </c>
      <c r="ALT5" s="71" t="s">
        <v>449</v>
      </c>
      <c r="ALU5" s="133"/>
      <c r="ALV5" s="1"/>
      <c r="ALW5" s="17"/>
      <c r="ALY5" s="55" t="s">
        <v>19</v>
      </c>
      <c r="AMA5" s="14">
        <v>40978</v>
      </c>
      <c r="AMD5" t="s">
        <v>412</v>
      </c>
      <c r="AMF5" s="15"/>
      <c r="AMH5" s="1"/>
      <c r="AMI5" t="s">
        <v>419</v>
      </c>
      <c r="AMK5" s="15"/>
      <c r="AMM5" s="1"/>
      <c r="AMN5" s="131" t="s">
        <v>451</v>
      </c>
      <c r="AMO5" s="132">
        <v>0</v>
      </c>
      <c r="AMP5" s="71" t="s">
        <v>449</v>
      </c>
      <c r="AMQ5" s="133"/>
      <c r="AMR5" s="1"/>
      <c r="AMS5" s="17"/>
      <c r="AMU5" s="55" t="s">
        <v>19</v>
      </c>
      <c r="AMW5" s="14">
        <v>40976</v>
      </c>
      <c r="AMZ5" t="s">
        <v>412</v>
      </c>
      <c r="ANB5" s="15"/>
      <c r="AND5" s="1"/>
      <c r="ANE5" t="s">
        <v>419</v>
      </c>
      <c r="ANG5" s="15"/>
      <c r="ANI5" s="1"/>
      <c r="ANJ5" s="131" t="s">
        <v>451</v>
      </c>
      <c r="ANK5" s="132">
        <v>0</v>
      </c>
      <c r="ANL5" s="71" t="s">
        <v>449</v>
      </c>
      <c r="ANM5" s="133"/>
      <c r="ANN5" s="1"/>
      <c r="ANO5" s="17"/>
      <c r="ANQ5" s="55" t="s">
        <v>19</v>
      </c>
      <c r="ANS5" s="14">
        <v>40977</v>
      </c>
      <c r="ANV5" t="s">
        <v>412</v>
      </c>
      <c r="ANX5" s="15"/>
      <c r="ANZ5" s="1"/>
      <c r="AOA5" t="s">
        <v>419</v>
      </c>
      <c r="AOC5" s="15"/>
      <c r="AOE5" s="1"/>
      <c r="AOF5" s="131" t="s">
        <v>451</v>
      </c>
      <c r="AOG5" s="132">
        <v>0</v>
      </c>
      <c r="AOH5" s="71" t="s">
        <v>449</v>
      </c>
      <c r="AOI5" s="133"/>
      <c r="AOJ5" s="1"/>
      <c r="AOK5" s="17"/>
      <c r="AOM5" s="55" t="s">
        <v>19</v>
      </c>
      <c r="AOO5" s="14">
        <v>40977</v>
      </c>
      <c r="AOR5" t="s">
        <v>412</v>
      </c>
      <c r="AOT5" s="15"/>
      <c r="AOV5" s="1"/>
      <c r="AOW5" t="s">
        <v>419</v>
      </c>
      <c r="AOY5" s="15"/>
      <c r="APA5" s="1"/>
      <c r="APB5" s="131" t="s">
        <v>451</v>
      </c>
      <c r="APC5" s="132">
        <v>0</v>
      </c>
      <c r="APD5" s="71" t="s">
        <v>449</v>
      </c>
      <c r="APE5" s="133"/>
      <c r="APF5" s="1"/>
      <c r="APG5" s="17"/>
      <c r="API5" s="55" t="s">
        <v>19</v>
      </c>
      <c r="APK5" s="14">
        <v>40977</v>
      </c>
      <c r="APN5" t="s">
        <v>412</v>
      </c>
      <c r="APP5" s="15"/>
      <c r="APR5" s="1"/>
      <c r="APS5" t="s">
        <v>419</v>
      </c>
      <c r="APU5" s="15"/>
      <c r="APW5" s="1"/>
      <c r="APX5" s="131" t="s">
        <v>451</v>
      </c>
      <c r="APY5" s="132">
        <v>0</v>
      </c>
      <c r="APZ5" s="71" t="s">
        <v>449</v>
      </c>
      <c r="AQA5" s="133"/>
      <c r="AQB5" s="1"/>
      <c r="AQC5" s="17"/>
      <c r="AQE5" s="55" t="s">
        <v>19</v>
      </c>
      <c r="AQG5" s="14">
        <v>40976</v>
      </c>
      <c r="AQJ5" t="s">
        <v>412</v>
      </c>
      <c r="AQL5" s="15"/>
      <c r="AQN5" s="1"/>
      <c r="AQO5" t="s">
        <v>419</v>
      </c>
      <c r="AQQ5" s="15"/>
      <c r="AQS5" s="1"/>
      <c r="AQT5" s="131" t="s">
        <v>451</v>
      </c>
      <c r="AQU5" s="132">
        <v>0</v>
      </c>
      <c r="AQV5" s="71" t="s">
        <v>449</v>
      </c>
      <c r="AQW5" s="133"/>
      <c r="AQX5" s="1"/>
      <c r="AQY5" s="17"/>
      <c r="ARA5" s="55" t="s">
        <v>19</v>
      </c>
      <c r="ARC5" s="14">
        <v>40979</v>
      </c>
      <c r="ARF5" t="s">
        <v>412</v>
      </c>
      <c r="ARH5" s="15"/>
      <c r="ARJ5" s="1"/>
      <c r="ARK5" t="s">
        <v>419</v>
      </c>
      <c r="ARM5" s="15"/>
      <c r="ARO5" s="1"/>
      <c r="ARP5" s="131" t="s">
        <v>451</v>
      </c>
      <c r="ARQ5" s="132">
        <v>0</v>
      </c>
      <c r="ARR5" s="71" t="s">
        <v>449</v>
      </c>
      <c r="ARS5" s="133"/>
      <c r="ART5" s="1"/>
      <c r="ARU5" s="17"/>
      <c r="ARW5" s="55" t="s">
        <v>19</v>
      </c>
      <c r="ARY5" s="14">
        <v>40980</v>
      </c>
      <c r="ASB5" t="s">
        <v>412</v>
      </c>
      <c r="ASD5" s="15"/>
      <c r="ASF5" s="1"/>
      <c r="ASG5" t="s">
        <v>419</v>
      </c>
      <c r="ASI5" s="15"/>
      <c r="ASK5" s="1"/>
      <c r="ASL5" s="131" t="s">
        <v>451</v>
      </c>
      <c r="ASM5" s="132">
        <v>0</v>
      </c>
      <c r="ASN5" s="71" t="s">
        <v>449</v>
      </c>
      <c r="ASO5" s="133"/>
      <c r="ASP5" s="1"/>
      <c r="ASQ5" s="17"/>
      <c r="ASS5" s="55" t="s">
        <v>19</v>
      </c>
      <c r="ASU5" s="14">
        <v>40978</v>
      </c>
      <c r="ASX5" t="s">
        <v>412</v>
      </c>
      <c r="ASZ5" s="15"/>
      <c r="ATB5" s="1"/>
      <c r="ATC5" t="s">
        <v>419</v>
      </c>
      <c r="ATE5" s="15"/>
      <c r="ATG5" s="1"/>
      <c r="ATH5" s="131" t="s">
        <v>451</v>
      </c>
      <c r="ATI5" s="132">
        <v>0</v>
      </c>
      <c r="ATJ5" s="71" t="s">
        <v>449</v>
      </c>
      <c r="ATK5" s="133"/>
      <c r="ATL5" s="1"/>
      <c r="ATM5" s="17"/>
      <c r="ATO5" s="55" t="s">
        <v>19</v>
      </c>
      <c r="ATQ5" s="14">
        <v>40979</v>
      </c>
      <c r="ATT5" t="s">
        <v>412</v>
      </c>
      <c r="ATV5" s="15"/>
      <c r="ATX5" s="1"/>
      <c r="ATY5" t="s">
        <v>419</v>
      </c>
      <c r="AUA5" s="15"/>
      <c r="AUC5" s="1"/>
      <c r="AUD5" s="131" t="s">
        <v>451</v>
      </c>
      <c r="AUE5" s="132">
        <v>0</v>
      </c>
      <c r="AUF5" s="71" t="s">
        <v>449</v>
      </c>
      <c r="AUG5" s="133"/>
      <c r="AUH5" s="1"/>
      <c r="AUI5" s="17"/>
      <c r="AUK5" s="55" t="s">
        <v>19</v>
      </c>
      <c r="AUM5" s="14">
        <v>40975</v>
      </c>
      <c r="AUP5" t="s">
        <v>412</v>
      </c>
      <c r="AUR5" s="15"/>
      <c r="AUT5" s="1"/>
      <c r="AUU5" t="s">
        <v>419</v>
      </c>
      <c r="AUW5" s="15"/>
      <c r="AUY5" s="1"/>
      <c r="AUZ5" s="131" t="s">
        <v>451</v>
      </c>
      <c r="AVA5" s="132">
        <v>0</v>
      </c>
      <c r="AVB5" s="71" t="s">
        <v>449</v>
      </c>
      <c r="AVC5" s="133"/>
      <c r="AVD5" s="1"/>
      <c r="AVE5" s="17"/>
      <c r="AVG5" s="55" t="s">
        <v>19</v>
      </c>
      <c r="AVI5" s="14">
        <v>40978</v>
      </c>
      <c r="AVL5" t="s">
        <v>412</v>
      </c>
      <c r="AVN5" s="15"/>
      <c r="AVP5" s="1"/>
      <c r="AVQ5" t="s">
        <v>419</v>
      </c>
      <c r="AVS5" s="15"/>
      <c r="AVU5" s="1"/>
      <c r="AVV5" s="131" t="s">
        <v>451</v>
      </c>
      <c r="AVW5" s="132">
        <v>0</v>
      </c>
      <c r="AVX5" s="71" t="s">
        <v>449</v>
      </c>
      <c r="AVY5" s="133"/>
      <c r="AVZ5" s="1"/>
      <c r="AWA5" s="17"/>
      <c r="AWC5" s="55" t="s">
        <v>19</v>
      </c>
      <c r="AWE5" s="14">
        <v>40976</v>
      </c>
      <c r="AWH5" t="s">
        <v>412</v>
      </c>
      <c r="AWJ5" s="15"/>
      <c r="AWL5" s="1"/>
      <c r="AWM5" t="s">
        <v>419</v>
      </c>
      <c r="AWO5" s="15"/>
      <c r="AWQ5" s="1"/>
      <c r="AWR5" s="131" t="s">
        <v>451</v>
      </c>
      <c r="AWS5" s="132">
        <v>0</v>
      </c>
      <c r="AWT5" s="71" t="s">
        <v>449</v>
      </c>
      <c r="AWU5" s="133"/>
      <c r="AWV5" s="1"/>
      <c r="AWW5" s="17"/>
      <c r="AWY5" s="55" t="s">
        <v>19</v>
      </c>
      <c r="AXA5" s="14">
        <v>40975</v>
      </c>
      <c r="AXD5" t="s">
        <v>412</v>
      </c>
      <c r="AXF5" s="15"/>
      <c r="AXH5" s="1"/>
      <c r="AXI5" t="s">
        <v>419</v>
      </c>
      <c r="AXK5" s="15"/>
      <c r="AXM5" s="1"/>
      <c r="AXN5" s="131" t="s">
        <v>451</v>
      </c>
      <c r="AXO5" s="132">
        <v>0</v>
      </c>
      <c r="AXP5" s="71" t="s">
        <v>449</v>
      </c>
      <c r="AXQ5" s="133"/>
      <c r="AXR5" s="1"/>
      <c r="AXS5" s="17"/>
      <c r="AXU5" s="55" t="s">
        <v>19</v>
      </c>
      <c r="AXW5" s="14">
        <v>40978</v>
      </c>
      <c r="AXZ5" t="s">
        <v>412</v>
      </c>
      <c r="AYB5" s="15"/>
      <c r="AYD5" s="1"/>
      <c r="AYE5" t="s">
        <v>419</v>
      </c>
      <c r="AYG5" s="15"/>
      <c r="AYI5" s="1"/>
      <c r="AYJ5" s="131" t="s">
        <v>451</v>
      </c>
      <c r="AYK5" s="132">
        <v>0</v>
      </c>
      <c r="AYL5" s="71" t="s">
        <v>449</v>
      </c>
      <c r="AYM5" s="133"/>
      <c r="AYN5" s="1"/>
      <c r="AYO5" s="17"/>
      <c r="AYQ5" s="55" t="s">
        <v>19</v>
      </c>
      <c r="AYS5" s="14">
        <v>40977</v>
      </c>
      <c r="AYV5" t="s">
        <v>412</v>
      </c>
      <c r="AYX5" s="15"/>
      <c r="AYZ5" s="1"/>
      <c r="AZA5" t="s">
        <v>419</v>
      </c>
      <c r="AZC5" s="15"/>
      <c r="AZE5" s="1"/>
      <c r="AZF5" s="131" t="s">
        <v>451</v>
      </c>
      <c r="AZG5" s="132">
        <v>0</v>
      </c>
      <c r="AZH5" s="71" t="s">
        <v>449</v>
      </c>
      <c r="AZI5" s="133"/>
      <c r="AZJ5" s="1"/>
      <c r="AZK5" s="17"/>
      <c r="AZM5" s="55" t="s">
        <v>19</v>
      </c>
      <c r="AZO5" s="14">
        <v>40977</v>
      </c>
      <c r="AZR5" t="s">
        <v>412</v>
      </c>
      <c r="AZT5" s="15"/>
      <c r="AZV5" s="1"/>
      <c r="AZW5" t="s">
        <v>419</v>
      </c>
      <c r="AZY5" s="15"/>
      <c r="BAA5" s="1"/>
      <c r="BAB5" s="131" t="s">
        <v>451</v>
      </c>
      <c r="BAC5" s="132">
        <v>0</v>
      </c>
      <c r="BAD5" s="71" t="s">
        <v>449</v>
      </c>
      <c r="BAE5" s="133"/>
      <c r="BAF5" s="1"/>
      <c r="BAG5" s="17"/>
      <c r="BAI5" s="55" t="s">
        <v>19</v>
      </c>
      <c r="BAK5" s="14">
        <v>40977</v>
      </c>
      <c r="BAN5" t="s">
        <v>412</v>
      </c>
      <c r="BAP5" s="15"/>
      <c r="BAR5" s="1"/>
      <c r="BAS5" t="s">
        <v>419</v>
      </c>
      <c r="BAU5" s="15"/>
      <c r="BAW5" s="1"/>
      <c r="BAX5" s="131" t="s">
        <v>451</v>
      </c>
      <c r="BAY5" s="132">
        <v>0</v>
      </c>
      <c r="BAZ5" s="71" t="s">
        <v>449</v>
      </c>
      <c r="BBA5" s="133"/>
      <c r="BBB5" s="1"/>
      <c r="BBC5" s="17"/>
      <c r="BBE5" s="55" t="s">
        <v>19</v>
      </c>
      <c r="BBG5" s="14">
        <v>40976</v>
      </c>
      <c r="BBJ5" t="s">
        <v>412</v>
      </c>
      <c r="BBL5" s="15"/>
      <c r="BBN5" s="1"/>
      <c r="BBO5" t="s">
        <v>419</v>
      </c>
      <c r="BBQ5" s="15"/>
      <c r="BBS5" s="1"/>
      <c r="BBT5" s="131" t="s">
        <v>451</v>
      </c>
      <c r="BBU5" s="132">
        <v>0</v>
      </c>
      <c r="BBV5" s="71" t="s">
        <v>449</v>
      </c>
      <c r="BBW5" s="133"/>
      <c r="BBX5" s="1"/>
      <c r="BBY5" s="17"/>
      <c r="BCA5" s="55" t="s">
        <v>19</v>
      </c>
      <c r="BCC5" s="14">
        <v>40979</v>
      </c>
      <c r="BCF5" t="s">
        <v>412</v>
      </c>
      <c r="BCH5" s="15"/>
      <c r="BCJ5" s="1"/>
      <c r="BCK5" t="s">
        <v>419</v>
      </c>
      <c r="BCM5" s="15"/>
      <c r="BCO5" s="1"/>
      <c r="BCP5" s="131" t="s">
        <v>451</v>
      </c>
      <c r="BCQ5" s="132">
        <v>0</v>
      </c>
      <c r="BCR5" s="71" t="s">
        <v>449</v>
      </c>
      <c r="BCS5" s="133"/>
      <c r="BCT5" s="1"/>
      <c r="BCU5" s="17"/>
      <c r="BCW5" s="55" t="s">
        <v>19</v>
      </c>
      <c r="BCY5" s="14">
        <v>40978</v>
      </c>
      <c r="BDB5" t="s">
        <v>412</v>
      </c>
      <c r="BDD5" s="15"/>
      <c r="BDF5" s="1"/>
      <c r="BDG5" t="s">
        <v>419</v>
      </c>
      <c r="BDI5" s="15"/>
      <c r="BDK5" s="1"/>
      <c r="BDL5" s="131" t="s">
        <v>451</v>
      </c>
      <c r="BDM5" s="132">
        <v>0</v>
      </c>
      <c r="BDN5" s="71" t="s">
        <v>449</v>
      </c>
      <c r="BDO5" s="133"/>
      <c r="BDP5" s="1"/>
      <c r="BDQ5" s="17"/>
      <c r="BDS5" s="55" t="s">
        <v>19</v>
      </c>
      <c r="BDU5" s="14">
        <v>40976</v>
      </c>
      <c r="BDX5" t="s">
        <v>412</v>
      </c>
      <c r="BDZ5" s="15"/>
      <c r="BEB5" s="1"/>
      <c r="BEC5" t="s">
        <v>419</v>
      </c>
      <c r="BEE5" s="15"/>
      <c r="BEG5" s="1"/>
      <c r="BEH5" s="131" t="s">
        <v>451</v>
      </c>
      <c r="BEI5" s="132">
        <v>0</v>
      </c>
      <c r="BEJ5" s="71" t="s">
        <v>449</v>
      </c>
      <c r="BEK5" s="133"/>
      <c r="BEL5" s="1"/>
      <c r="BEM5" s="17"/>
      <c r="BEO5" s="55" t="s">
        <v>19</v>
      </c>
      <c r="BEQ5" s="14">
        <v>40977</v>
      </c>
      <c r="BET5" t="s">
        <v>412</v>
      </c>
      <c r="BEV5" s="15"/>
      <c r="BEX5" s="1"/>
      <c r="BEY5" t="s">
        <v>419</v>
      </c>
      <c r="BFA5" s="15"/>
      <c r="BFC5" s="1"/>
      <c r="BFD5" s="131" t="s">
        <v>451</v>
      </c>
      <c r="BFE5" s="132">
        <v>0</v>
      </c>
      <c r="BFF5" s="71" t="s">
        <v>449</v>
      </c>
      <c r="BFG5" s="133"/>
      <c r="BFH5" s="1"/>
      <c r="BFI5" s="17"/>
      <c r="BFK5" s="55" t="s">
        <v>19</v>
      </c>
      <c r="BFM5" s="14">
        <v>40977</v>
      </c>
      <c r="BFP5" t="s">
        <v>412</v>
      </c>
      <c r="BFR5" s="15"/>
      <c r="BFT5" s="1"/>
      <c r="BFU5" t="s">
        <v>419</v>
      </c>
      <c r="BFW5" s="15"/>
      <c r="BFY5" s="1"/>
      <c r="BFZ5" s="131" t="s">
        <v>451</v>
      </c>
      <c r="BGA5" s="132">
        <v>0</v>
      </c>
      <c r="BGB5" s="71" t="s">
        <v>449</v>
      </c>
      <c r="BGC5" s="133"/>
      <c r="BGD5" s="1"/>
      <c r="BGE5" s="17"/>
      <c r="BGG5" s="55" t="s">
        <v>19</v>
      </c>
      <c r="BGI5" s="14">
        <v>40977</v>
      </c>
      <c r="BGL5" t="s">
        <v>412</v>
      </c>
      <c r="BGN5" s="15"/>
      <c r="BGP5" s="1"/>
      <c r="BGQ5" t="s">
        <v>419</v>
      </c>
      <c r="BGS5" s="15"/>
      <c r="BGU5" s="1"/>
      <c r="BGV5" s="131" t="s">
        <v>451</v>
      </c>
      <c r="BGW5" s="132">
        <v>0</v>
      </c>
      <c r="BGX5" s="71" t="s">
        <v>449</v>
      </c>
      <c r="BGY5" s="133"/>
      <c r="BGZ5" s="1"/>
      <c r="BHA5" s="17"/>
      <c r="BHC5" s="55" t="s">
        <v>19</v>
      </c>
      <c r="BHE5" s="14">
        <v>40976</v>
      </c>
      <c r="BHH5" t="s">
        <v>412</v>
      </c>
      <c r="BHJ5" s="15"/>
      <c r="BHL5" s="1"/>
      <c r="BHM5" t="s">
        <v>419</v>
      </c>
      <c r="BHO5" s="15"/>
      <c r="BHQ5" s="1"/>
      <c r="BHR5" s="131" t="s">
        <v>451</v>
      </c>
      <c r="BHS5" s="132">
        <v>0</v>
      </c>
      <c r="BHT5" s="71" t="s">
        <v>449</v>
      </c>
      <c r="BHU5" s="133"/>
      <c r="BHV5" s="1"/>
      <c r="BHW5" s="17"/>
      <c r="BHY5" s="55" t="s">
        <v>19</v>
      </c>
      <c r="BIA5" s="14">
        <v>40979</v>
      </c>
      <c r="BID5" t="s">
        <v>412</v>
      </c>
      <c r="BIF5" s="15"/>
      <c r="BIH5" s="1"/>
      <c r="BII5" t="s">
        <v>419</v>
      </c>
      <c r="BIK5" s="15"/>
      <c r="BIM5" s="1"/>
      <c r="BIN5" s="131" t="s">
        <v>451</v>
      </c>
      <c r="BIO5" s="132">
        <v>0</v>
      </c>
      <c r="BIP5" s="71" t="s">
        <v>449</v>
      </c>
      <c r="BIQ5" s="133"/>
      <c r="BIR5" s="1"/>
      <c r="BIS5" s="17"/>
      <c r="BIU5" s="55" t="s">
        <v>19</v>
      </c>
      <c r="BIW5" s="14">
        <v>40980</v>
      </c>
      <c r="BIZ5" t="s">
        <v>412</v>
      </c>
      <c r="BJB5" s="15"/>
      <c r="BJD5" s="1"/>
      <c r="BJE5" t="s">
        <v>419</v>
      </c>
      <c r="BJG5" s="15"/>
      <c r="BJI5" s="1"/>
      <c r="BJJ5" s="131" t="s">
        <v>451</v>
      </c>
      <c r="BJK5" s="132">
        <v>0</v>
      </c>
      <c r="BJL5" s="71" t="s">
        <v>449</v>
      </c>
      <c r="BJM5" s="133"/>
      <c r="BJN5" s="1"/>
      <c r="BJO5" s="17"/>
      <c r="BJQ5" s="55" t="s">
        <v>19</v>
      </c>
      <c r="BJS5" s="14">
        <v>40978</v>
      </c>
      <c r="BJV5" t="s">
        <v>412</v>
      </c>
      <c r="BJX5" s="15"/>
      <c r="BJZ5" s="1"/>
      <c r="BKA5" t="s">
        <v>419</v>
      </c>
      <c r="BKC5" s="15"/>
      <c r="BKE5" s="1"/>
      <c r="BKF5" s="131" t="s">
        <v>451</v>
      </c>
      <c r="BKG5" s="132">
        <v>0</v>
      </c>
      <c r="BKH5" s="71" t="s">
        <v>449</v>
      </c>
      <c r="BKI5" s="133"/>
      <c r="BKJ5" s="1"/>
      <c r="BKK5" s="17"/>
      <c r="BKM5" s="55" t="s">
        <v>19</v>
      </c>
      <c r="BKO5" s="14">
        <v>40979</v>
      </c>
      <c r="BKR5" t="s">
        <v>412</v>
      </c>
      <c r="BKT5" s="15"/>
      <c r="BKV5" s="1"/>
      <c r="BKW5" t="s">
        <v>419</v>
      </c>
      <c r="BKY5" s="15"/>
      <c r="BLA5" s="1"/>
      <c r="BLB5" s="131" t="s">
        <v>451</v>
      </c>
      <c r="BLC5" s="132">
        <v>0</v>
      </c>
      <c r="BLD5" s="71" t="s">
        <v>449</v>
      </c>
      <c r="BLE5" s="133"/>
      <c r="BLF5" s="1"/>
      <c r="BLG5" s="17"/>
      <c r="BLI5" s="55" t="s">
        <v>19</v>
      </c>
      <c r="BLK5" s="14">
        <v>40975</v>
      </c>
      <c r="BLN5" t="s">
        <v>412</v>
      </c>
      <c r="BLP5" s="15"/>
      <c r="BLR5" s="1"/>
      <c r="BLS5" t="s">
        <v>419</v>
      </c>
      <c r="BLU5" s="15"/>
      <c r="BLW5" s="1"/>
      <c r="BLX5" s="131" t="s">
        <v>451</v>
      </c>
      <c r="BLY5" s="132">
        <v>0</v>
      </c>
      <c r="BLZ5" s="71" t="s">
        <v>449</v>
      </c>
      <c r="BMA5" s="133"/>
      <c r="BMB5" s="1"/>
      <c r="BMC5" s="17"/>
      <c r="BME5" s="55" t="s">
        <v>19</v>
      </c>
      <c r="BMG5" s="14">
        <v>40978</v>
      </c>
      <c r="BMJ5" t="s">
        <v>412</v>
      </c>
      <c r="BML5" s="15"/>
      <c r="BMN5" s="1"/>
      <c r="BMO5" t="s">
        <v>419</v>
      </c>
      <c r="BMQ5" s="15"/>
      <c r="BMS5" s="1"/>
      <c r="BMT5" s="131" t="s">
        <v>451</v>
      </c>
      <c r="BMU5" s="132">
        <v>0</v>
      </c>
      <c r="BMV5" s="71" t="s">
        <v>449</v>
      </c>
      <c r="BMW5" s="133"/>
      <c r="BMX5" s="1"/>
      <c r="BMY5" s="17"/>
      <c r="BNA5" s="55" t="s">
        <v>19</v>
      </c>
      <c r="BNC5" s="14">
        <v>40976</v>
      </c>
      <c r="BNF5" t="s">
        <v>412</v>
      </c>
      <c r="BNH5" s="15"/>
      <c r="BNJ5" s="1"/>
      <c r="BNK5" t="s">
        <v>419</v>
      </c>
      <c r="BNM5" s="15"/>
      <c r="BNO5" s="1"/>
      <c r="BNP5" s="131" t="s">
        <v>451</v>
      </c>
      <c r="BNQ5" s="132">
        <v>0</v>
      </c>
      <c r="BNR5" s="71" t="s">
        <v>449</v>
      </c>
      <c r="BNS5" s="133"/>
      <c r="BNT5" s="1"/>
      <c r="BNU5" s="17"/>
      <c r="BNW5" s="55" t="s">
        <v>19</v>
      </c>
      <c r="BNY5" s="14">
        <v>40975</v>
      </c>
      <c r="BOB5" t="s">
        <v>412</v>
      </c>
      <c r="BOD5" s="15"/>
      <c r="BOF5" s="1"/>
      <c r="BOG5" t="s">
        <v>419</v>
      </c>
      <c r="BOI5" s="15"/>
      <c r="BOK5" s="1"/>
      <c r="BOL5" s="131" t="s">
        <v>451</v>
      </c>
      <c r="BOM5" s="132">
        <v>0</v>
      </c>
      <c r="BON5" s="71" t="s">
        <v>449</v>
      </c>
      <c r="BOO5" s="133"/>
      <c r="BOP5" s="1"/>
      <c r="BOQ5" s="17"/>
      <c r="BOS5" s="55" t="s">
        <v>19</v>
      </c>
      <c r="BOU5" s="14">
        <v>40978</v>
      </c>
      <c r="BOX5" t="s">
        <v>412</v>
      </c>
      <c r="BOZ5" s="15"/>
      <c r="BPB5" s="1"/>
      <c r="BPC5" t="s">
        <v>419</v>
      </c>
      <c r="BPE5" s="15"/>
      <c r="BPG5" s="1"/>
      <c r="BPH5" s="131" t="s">
        <v>451</v>
      </c>
      <c r="BPI5" s="132">
        <v>0</v>
      </c>
      <c r="BPJ5" s="71" t="s">
        <v>449</v>
      </c>
      <c r="BPK5" s="133"/>
      <c r="BPL5" s="1"/>
      <c r="BPM5" s="17"/>
      <c r="BPO5" s="55" t="s">
        <v>19</v>
      </c>
      <c r="BPQ5" s="14">
        <v>40977</v>
      </c>
      <c r="BPT5" t="s">
        <v>412</v>
      </c>
      <c r="BPV5" s="15"/>
      <c r="BPX5" s="1"/>
      <c r="BPY5" t="s">
        <v>419</v>
      </c>
      <c r="BQA5" s="15"/>
      <c r="BQC5" s="1"/>
      <c r="BQD5" s="131" t="s">
        <v>451</v>
      </c>
      <c r="BQE5" s="132">
        <v>0</v>
      </c>
      <c r="BQF5" s="71" t="s">
        <v>449</v>
      </c>
      <c r="BQG5" s="133"/>
      <c r="BQH5" s="1"/>
      <c r="BQI5" s="17"/>
      <c r="BQK5" s="55" t="s">
        <v>19</v>
      </c>
      <c r="BQM5" s="14">
        <v>40977</v>
      </c>
      <c r="BQP5" t="s">
        <v>412</v>
      </c>
      <c r="BQR5" s="15"/>
      <c r="BQT5" s="1"/>
      <c r="BQU5" t="s">
        <v>419</v>
      </c>
      <c r="BQW5" s="15"/>
      <c r="BQY5" s="1"/>
      <c r="BQZ5" s="131" t="s">
        <v>451</v>
      </c>
      <c r="BRA5" s="132">
        <v>0</v>
      </c>
      <c r="BRB5" s="71" t="s">
        <v>449</v>
      </c>
      <c r="BRC5" s="133"/>
      <c r="BRD5" s="1"/>
      <c r="BRE5" s="17"/>
      <c r="BRG5" s="55" t="s">
        <v>19</v>
      </c>
      <c r="BRI5" s="14">
        <v>40977</v>
      </c>
      <c r="BRL5" t="s">
        <v>412</v>
      </c>
      <c r="BRN5" s="15"/>
      <c r="BRP5" s="1"/>
      <c r="BRQ5" t="s">
        <v>419</v>
      </c>
      <c r="BRS5" s="15"/>
      <c r="BRU5" s="1"/>
      <c r="BRV5" s="131" t="s">
        <v>451</v>
      </c>
      <c r="BRW5" s="132">
        <v>0</v>
      </c>
      <c r="BRX5" s="71" t="s">
        <v>449</v>
      </c>
      <c r="BRY5" s="133"/>
      <c r="BRZ5" s="1"/>
      <c r="BSA5" s="17"/>
      <c r="BSC5" s="55" t="s">
        <v>19</v>
      </c>
      <c r="BSE5" s="14">
        <v>40976</v>
      </c>
      <c r="BSH5" t="s">
        <v>412</v>
      </c>
      <c r="BSJ5" s="15"/>
      <c r="BSL5" s="1"/>
      <c r="BSM5" t="s">
        <v>419</v>
      </c>
      <c r="BSO5" s="15"/>
      <c r="BSQ5" s="1"/>
      <c r="BSR5" s="131" t="s">
        <v>451</v>
      </c>
      <c r="BSS5" s="132">
        <v>0</v>
      </c>
      <c r="BST5" s="71" t="s">
        <v>449</v>
      </c>
      <c r="BSU5" s="133"/>
      <c r="BSV5" s="1"/>
      <c r="BSW5" s="17"/>
      <c r="BSY5" s="55" t="s">
        <v>19</v>
      </c>
      <c r="BTA5" s="14">
        <v>40979</v>
      </c>
      <c r="BTD5" t="s">
        <v>412</v>
      </c>
      <c r="BTF5" s="15"/>
      <c r="BTH5" s="1"/>
      <c r="BTI5" t="s">
        <v>419</v>
      </c>
      <c r="BTK5" s="15"/>
      <c r="BTM5" s="1"/>
      <c r="BTN5" s="131" t="s">
        <v>451</v>
      </c>
      <c r="BTO5" s="132">
        <v>0</v>
      </c>
      <c r="BTP5" s="71" t="s">
        <v>449</v>
      </c>
      <c r="BTQ5" s="133"/>
      <c r="BTR5" s="1"/>
      <c r="BTS5" s="17"/>
      <c r="BTU5" s="55" t="s">
        <v>19</v>
      </c>
      <c r="BTW5" s="14">
        <v>40978</v>
      </c>
      <c r="BTZ5" t="s">
        <v>412</v>
      </c>
      <c r="BUB5" s="15"/>
      <c r="BUD5" s="1"/>
      <c r="BUE5" t="s">
        <v>419</v>
      </c>
      <c r="BUG5" s="15"/>
      <c r="BUI5" s="1"/>
      <c r="BUJ5" s="131" t="s">
        <v>451</v>
      </c>
      <c r="BUK5" s="132">
        <v>0</v>
      </c>
      <c r="BUL5" s="71" t="s">
        <v>449</v>
      </c>
      <c r="BUM5" s="133"/>
      <c r="BUN5" s="1"/>
      <c r="BUO5" s="17"/>
      <c r="BUQ5" s="55" t="s">
        <v>19</v>
      </c>
      <c r="BUS5" s="14">
        <v>40976</v>
      </c>
      <c r="BUV5" t="s">
        <v>412</v>
      </c>
      <c r="BUX5" s="15"/>
      <c r="BUZ5" s="1"/>
      <c r="BVA5" t="s">
        <v>419</v>
      </c>
      <c r="BVC5" s="15"/>
      <c r="BVE5" s="1"/>
      <c r="BVF5" s="131" t="s">
        <v>451</v>
      </c>
      <c r="BVG5" s="132">
        <v>0</v>
      </c>
      <c r="BVH5" s="71" t="s">
        <v>449</v>
      </c>
      <c r="BVI5" s="133"/>
      <c r="BVJ5" s="1"/>
      <c r="BVK5" s="17"/>
      <c r="BVM5" s="55" t="s">
        <v>19</v>
      </c>
      <c r="BVO5" s="14">
        <v>40977</v>
      </c>
      <c r="BVR5" t="s">
        <v>412</v>
      </c>
      <c r="BVT5" s="15"/>
      <c r="BVV5" s="1"/>
      <c r="BVW5" t="s">
        <v>419</v>
      </c>
      <c r="BVY5" s="15"/>
      <c r="BWA5" s="1"/>
      <c r="BWB5" s="131" t="s">
        <v>451</v>
      </c>
      <c r="BWC5" s="132">
        <v>0</v>
      </c>
      <c r="BWD5" s="71" t="s">
        <v>449</v>
      </c>
      <c r="BWE5" s="133"/>
      <c r="BWF5" s="1"/>
      <c r="BWG5" s="17"/>
      <c r="BWI5" s="55" t="s">
        <v>19</v>
      </c>
      <c r="BWK5" s="14">
        <v>40977</v>
      </c>
      <c r="BWN5" t="s">
        <v>412</v>
      </c>
      <c r="BWP5" s="15"/>
      <c r="BWR5" s="1"/>
      <c r="BWS5" t="s">
        <v>419</v>
      </c>
      <c r="BWU5" s="15"/>
      <c r="BWW5" s="1"/>
      <c r="BWX5" s="131" t="s">
        <v>451</v>
      </c>
      <c r="BWY5" s="132">
        <v>0</v>
      </c>
      <c r="BWZ5" s="71" t="s">
        <v>449</v>
      </c>
      <c r="BXA5" s="133"/>
      <c r="BXB5" s="1"/>
      <c r="BXC5" s="17"/>
      <c r="BXE5" s="55" t="s">
        <v>19</v>
      </c>
      <c r="BXG5" s="14">
        <v>40977</v>
      </c>
      <c r="BXJ5" t="s">
        <v>412</v>
      </c>
      <c r="BXL5" s="15"/>
      <c r="BXN5" s="1"/>
      <c r="BXO5" t="s">
        <v>419</v>
      </c>
      <c r="BXQ5" s="15"/>
      <c r="BXS5" s="1"/>
      <c r="BXT5" s="131" t="s">
        <v>451</v>
      </c>
      <c r="BXU5" s="132">
        <v>0</v>
      </c>
      <c r="BXV5" s="71" t="s">
        <v>449</v>
      </c>
      <c r="BXW5" s="133"/>
      <c r="BXX5" s="1"/>
      <c r="BXY5" s="17"/>
      <c r="BYA5" s="55" t="s">
        <v>19</v>
      </c>
      <c r="BYC5" s="14">
        <v>40976</v>
      </c>
      <c r="BYF5" t="s">
        <v>412</v>
      </c>
      <c r="BYH5" s="15"/>
      <c r="BYJ5" s="1"/>
      <c r="BYK5" t="s">
        <v>419</v>
      </c>
      <c r="BYM5" s="15"/>
      <c r="BYO5" s="1"/>
      <c r="BYP5" s="131" t="s">
        <v>451</v>
      </c>
      <c r="BYQ5" s="132">
        <v>0</v>
      </c>
      <c r="BYR5" s="71" t="s">
        <v>449</v>
      </c>
      <c r="BYS5" s="133"/>
      <c r="BYT5" s="1"/>
      <c r="BYU5" s="17"/>
      <c r="BYW5" s="55" t="s">
        <v>19</v>
      </c>
      <c r="BYY5" s="14">
        <v>40979</v>
      </c>
      <c r="BZB5" t="s">
        <v>412</v>
      </c>
      <c r="BZD5" s="15"/>
      <c r="BZF5" s="1"/>
      <c r="BZG5" t="s">
        <v>419</v>
      </c>
      <c r="BZI5" s="15"/>
      <c r="BZK5" s="1"/>
      <c r="BZL5" s="131" t="s">
        <v>451</v>
      </c>
      <c r="BZM5" s="132">
        <v>0</v>
      </c>
      <c r="BZN5" s="71" t="s">
        <v>449</v>
      </c>
      <c r="BZO5" s="133"/>
      <c r="BZP5" s="1"/>
      <c r="BZQ5" s="17"/>
      <c r="BZS5" s="55" t="s">
        <v>19</v>
      </c>
      <c r="BZU5" s="14">
        <v>40980</v>
      </c>
      <c r="BZX5" t="s">
        <v>412</v>
      </c>
      <c r="BZZ5" s="15"/>
      <c r="CAB5" s="1"/>
      <c r="CAC5" t="s">
        <v>419</v>
      </c>
      <c r="CAE5" s="15"/>
      <c r="CAG5" s="1"/>
      <c r="CAH5" s="131" t="s">
        <v>451</v>
      </c>
      <c r="CAI5" s="132">
        <v>0</v>
      </c>
      <c r="CAJ5" s="71" t="s">
        <v>449</v>
      </c>
      <c r="CAK5" s="133"/>
      <c r="CAL5" s="1"/>
      <c r="CAM5" s="17"/>
      <c r="CAO5" s="55" t="s">
        <v>19</v>
      </c>
      <c r="CAQ5" s="14">
        <v>40978</v>
      </c>
      <c r="CAT5" t="s">
        <v>412</v>
      </c>
      <c r="CAV5" s="15"/>
      <c r="CAX5" s="1"/>
      <c r="CAY5" t="s">
        <v>419</v>
      </c>
      <c r="CBA5" s="15"/>
      <c r="CBC5" s="1"/>
      <c r="CBD5" s="131" t="s">
        <v>451</v>
      </c>
      <c r="CBE5" s="132">
        <v>0</v>
      </c>
      <c r="CBF5" s="71" t="s">
        <v>449</v>
      </c>
      <c r="CBG5" s="133"/>
      <c r="CBH5" s="1"/>
      <c r="CBI5" s="17"/>
      <c r="CBK5" s="55" t="s">
        <v>19</v>
      </c>
      <c r="CBM5" s="14">
        <v>40979</v>
      </c>
      <c r="CBP5" t="s">
        <v>412</v>
      </c>
      <c r="CBR5" s="15"/>
      <c r="CBT5" s="1"/>
      <c r="CBU5" t="s">
        <v>419</v>
      </c>
      <c r="CBW5" s="15"/>
      <c r="CBY5" s="1"/>
      <c r="CBZ5" s="131" t="s">
        <v>451</v>
      </c>
      <c r="CCA5" s="132">
        <v>0</v>
      </c>
      <c r="CCB5" s="71" t="s">
        <v>449</v>
      </c>
      <c r="CCC5" s="133"/>
      <c r="CCD5" s="1"/>
      <c r="CCE5" s="17"/>
      <c r="CCG5" s="55" t="s">
        <v>19</v>
      </c>
      <c r="CCI5" s="14">
        <v>40975</v>
      </c>
      <c r="CCL5" t="s">
        <v>412</v>
      </c>
      <c r="CCN5" s="15"/>
      <c r="CCP5" s="1"/>
      <c r="CCQ5" t="s">
        <v>419</v>
      </c>
      <c r="CCS5" s="15"/>
      <c r="CCU5" s="1"/>
      <c r="CCV5" s="131" t="s">
        <v>451</v>
      </c>
      <c r="CCW5" s="132">
        <v>0</v>
      </c>
      <c r="CCX5" s="71" t="s">
        <v>449</v>
      </c>
      <c r="CCY5" s="133"/>
      <c r="CCZ5" s="1"/>
      <c r="CDA5" s="17"/>
      <c r="CDC5" s="55" t="s">
        <v>19</v>
      </c>
      <c r="CDE5" s="14">
        <v>40978</v>
      </c>
      <c r="CDH5" t="s">
        <v>412</v>
      </c>
      <c r="CDJ5" s="15"/>
      <c r="CDL5" s="1"/>
      <c r="CDM5" t="s">
        <v>419</v>
      </c>
      <c r="CDO5" s="15"/>
      <c r="CDQ5" s="1"/>
      <c r="CDR5" s="131" t="s">
        <v>451</v>
      </c>
      <c r="CDS5" s="132">
        <v>0</v>
      </c>
      <c r="CDT5" s="71" t="s">
        <v>449</v>
      </c>
      <c r="CDU5" s="133"/>
      <c r="CDV5" s="1"/>
      <c r="CDW5" s="17"/>
      <c r="CDY5" s="55" t="s">
        <v>19</v>
      </c>
      <c r="CEA5" s="14">
        <v>40976</v>
      </c>
      <c r="CED5" t="s">
        <v>412</v>
      </c>
      <c r="CEF5" s="15"/>
      <c r="CEH5" s="1"/>
      <c r="CEI5" t="s">
        <v>419</v>
      </c>
      <c r="CEK5" s="15"/>
      <c r="CEM5" s="1"/>
      <c r="CEN5" s="131" t="s">
        <v>451</v>
      </c>
      <c r="CEO5" s="132">
        <v>0</v>
      </c>
      <c r="CEP5" s="71" t="s">
        <v>449</v>
      </c>
      <c r="CEQ5" s="133"/>
      <c r="CER5" s="1"/>
      <c r="CES5" s="17"/>
      <c r="CEU5" s="55" t="s">
        <v>19</v>
      </c>
      <c r="CEW5" s="14">
        <v>40975</v>
      </c>
      <c r="CEZ5" t="s">
        <v>412</v>
      </c>
      <c r="CFB5" s="15"/>
      <c r="CFD5" s="1"/>
      <c r="CFE5" t="s">
        <v>419</v>
      </c>
      <c r="CFG5" s="15"/>
      <c r="CFI5" s="1"/>
      <c r="CFJ5" s="131" t="s">
        <v>451</v>
      </c>
      <c r="CFK5" s="132">
        <v>0</v>
      </c>
      <c r="CFL5" s="71" t="s">
        <v>449</v>
      </c>
      <c r="CFM5" s="133"/>
      <c r="CFN5" s="1"/>
      <c r="CFO5" s="17"/>
    </row>
    <row r="6" spans="1:2199">
      <c r="A6" s="55" t="s">
        <v>20</v>
      </c>
      <c r="B6"/>
      <c r="C6" s="15">
        <v>0.41666666666666669</v>
      </c>
      <c r="D6" s="83"/>
      <c r="E6" s="17"/>
      <c r="F6" s="109" t="s">
        <v>26</v>
      </c>
      <c r="G6" s="17"/>
      <c r="H6" s="18">
        <v>3</v>
      </c>
      <c r="J6" s="1"/>
      <c r="K6" s="109" t="s">
        <v>26</v>
      </c>
      <c r="L6" s="17"/>
      <c r="M6" s="18">
        <v>11</v>
      </c>
      <c r="O6" s="1"/>
      <c r="P6" s="1"/>
      <c r="Q6" s="1"/>
      <c r="R6" s="1"/>
      <c r="S6" s="1"/>
      <c r="T6" s="1"/>
      <c r="W6" s="55" t="s">
        <v>20</v>
      </c>
      <c r="Y6" s="15">
        <v>0.25</v>
      </c>
      <c r="Z6" s="83"/>
      <c r="AA6" s="17"/>
      <c r="AB6" s="109" t="s">
        <v>26</v>
      </c>
      <c r="AC6" s="17"/>
      <c r="AD6" s="18">
        <v>3</v>
      </c>
      <c r="AF6" s="1"/>
      <c r="AG6" s="109" t="s">
        <v>26</v>
      </c>
      <c r="AH6" s="17"/>
      <c r="AI6" s="18">
        <v>11</v>
      </c>
      <c r="AK6" s="1"/>
      <c r="AL6" s="1"/>
      <c r="AM6" s="1"/>
      <c r="AN6" s="1"/>
      <c r="AO6" s="1"/>
      <c r="AP6" s="1"/>
      <c r="AS6" s="55" t="s">
        <v>20</v>
      </c>
      <c r="AU6" s="15">
        <v>0.54166666666666663</v>
      </c>
      <c r="AV6" s="83"/>
      <c r="AW6" s="17"/>
      <c r="AX6" s="109" t="s">
        <v>26</v>
      </c>
      <c r="AY6" s="17"/>
      <c r="AZ6" s="18">
        <v>3</v>
      </c>
      <c r="BB6" s="1"/>
      <c r="BC6" s="109" t="s">
        <v>26</v>
      </c>
      <c r="BD6" s="17"/>
      <c r="BE6" s="18">
        <v>11</v>
      </c>
      <c r="BG6" s="1"/>
      <c r="BH6" s="1"/>
      <c r="BI6" s="1"/>
      <c r="BJ6" s="1"/>
      <c r="BK6" s="1"/>
      <c r="BL6" s="1"/>
      <c r="BO6" s="55" t="s">
        <v>20</v>
      </c>
      <c r="BQ6" s="15">
        <v>0.5</v>
      </c>
      <c r="BR6" s="83"/>
      <c r="BS6" s="17"/>
      <c r="BT6" s="109" t="s">
        <v>26</v>
      </c>
      <c r="BU6" s="17"/>
      <c r="BV6" s="18">
        <f>(BV4-'Full Vintage Planner'!$C$8)*8+INT(BV5*8)</f>
        <v>-327272</v>
      </c>
      <c r="BX6" s="1"/>
      <c r="BY6" s="109" t="s">
        <v>26</v>
      </c>
      <c r="BZ6" s="17"/>
      <c r="CA6" s="18">
        <f>(CA4-'Full Vintage Planner'!$C$8)*8+INT(CA5*8)</f>
        <v>-327272</v>
      </c>
      <c r="CC6" s="1"/>
      <c r="CD6" s="1"/>
      <c r="CE6" s="1"/>
      <c r="CF6" s="1"/>
      <c r="CG6" s="1"/>
      <c r="CH6" s="1"/>
      <c r="CK6" s="55" t="s">
        <v>20</v>
      </c>
      <c r="CM6" s="15">
        <v>0.29166666666666669</v>
      </c>
      <c r="CN6" s="83"/>
      <c r="CO6" s="17"/>
      <c r="CP6" s="109" t="s">
        <v>26</v>
      </c>
      <c r="CQ6" s="17"/>
      <c r="CR6" s="18">
        <f>(CR4-'Full Vintage Planner'!$C$8)*8+INT(CR5*8)</f>
        <v>-327272</v>
      </c>
      <c r="CT6" s="1"/>
      <c r="CU6" s="109" t="s">
        <v>26</v>
      </c>
      <c r="CV6" s="17"/>
      <c r="CW6" s="18">
        <f>(CW4-'Full Vintage Planner'!$C$8)*8+INT(CW5*8)</f>
        <v>-327272</v>
      </c>
      <c r="CY6" s="1"/>
      <c r="CZ6" s="1"/>
      <c r="DA6" s="1"/>
      <c r="DB6" s="1"/>
      <c r="DC6" s="1"/>
      <c r="DD6" s="1"/>
      <c r="DG6" s="55" t="s">
        <v>20</v>
      </c>
      <c r="DI6" s="15">
        <v>0.58333333333333337</v>
      </c>
      <c r="DJ6" s="83"/>
      <c r="DK6" s="17"/>
      <c r="DL6" s="109" t="s">
        <v>26</v>
      </c>
      <c r="DM6" s="17"/>
      <c r="DN6" s="18">
        <f>(DN4-'Full Vintage Planner'!$C$8)*8+INT(DN5*8)</f>
        <v>-327272</v>
      </c>
      <c r="DP6" s="1"/>
      <c r="DQ6" s="109" t="s">
        <v>26</v>
      </c>
      <c r="DR6" s="17"/>
      <c r="DS6" s="18">
        <f>(DS4-'Full Vintage Planner'!$C$8)*8+INT(DS5*8)</f>
        <v>-327272</v>
      </c>
      <c r="DU6" s="1"/>
      <c r="DV6" s="1"/>
      <c r="DW6" s="1"/>
      <c r="DX6" s="1"/>
      <c r="DY6" s="1"/>
      <c r="DZ6" s="1"/>
      <c r="EC6" s="55" t="s">
        <v>20</v>
      </c>
      <c r="EE6" s="15">
        <v>0.25</v>
      </c>
      <c r="EF6" s="83"/>
      <c r="EG6" s="17"/>
      <c r="EH6" s="109" t="s">
        <v>26</v>
      </c>
      <c r="EI6" s="17"/>
      <c r="EJ6" s="18">
        <f>(EJ4-'Full Vintage Planner'!$C$8)*8+INT(EJ5*8)</f>
        <v>-327272</v>
      </c>
      <c r="EL6" s="1"/>
      <c r="EM6" s="109" t="s">
        <v>26</v>
      </c>
      <c r="EN6" s="17"/>
      <c r="EO6" s="18">
        <f>(EO4-'Full Vintage Planner'!$C$8)*8+INT(EO5*8)</f>
        <v>-327272</v>
      </c>
      <c r="EQ6" s="1"/>
      <c r="ER6" s="1"/>
      <c r="ES6" s="1"/>
      <c r="ET6" s="1"/>
      <c r="EU6" s="1"/>
      <c r="EV6" s="1"/>
      <c r="EY6" s="55" t="s">
        <v>20</v>
      </c>
      <c r="FA6" s="15">
        <v>0.25</v>
      </c>
      <c r="FB6" s="83"/>
      <c r="FC6" s="17"/>
      <c r="FD6" s="109" t="s">
        <v>26</v>
      </c>
      <c r="FE6" s="17"/>
      <c r="FF6" s="18">
        <f>(FF4-'Full Vintage Planner'!$C$8)*8+INT(FF5*8)</f>
        <v>-327272</v>
      </c>
      <c r="FH6" s="1"/>
      <c r="FI6" s="109" t="s">
        <v>26</v>
      </c>
      <c r="FJ6" s="17"/>
      <c r="FK6" s="18">
        <f>(FK4-'Full Vintage Planner'!$C$8)*8+INT(FK5*8)</f>
        <v>-327272</v>
      </c>
      <c r="FM6" s="1"/>
      <c r="FN6" s="1"/>
      <c r="FO6" s="1"/>
      <c r="FP6" s="1"/>
      <c r="FQ6" s="1"/>
      <c r="FR6" s="1"/>
      <c r="FU6" s="55" t="s">
        <v>20</v>
      </c>
      <c r="FW6" s="15">
        <v>0.75</v>
      </c>
      <c r="FX6" s="83"/>
      <c r="FY6" s="17"/>
      <c r="FZ6" s="109" t="s">
        <v>26</v>
      </c>
      <c r="GA6" s="17"/>
      <c r="GB6" s="18">
        <f>(GB4-'Full Vintage Planner'!$C$8)*8+INT(GB5*8)</f>
        <v>-327272</v>
      </c>
      <c r="GD6" s="1"/>
      <c r="GE6" s="109" t="s">
        <v>26</v>
      </c>
      <c r="GF6" s="17"/>
      <c r="GG6" s="18">
        <f>(GG4-'Full Vintage Planner'!$C$8)*8+INT(GG5*8)</f>
        <v>-327272</v>
      </c>
      <c r="GI6" s="1"/>
      <c r="GJ6" s="1"/>
      <c r="GK6" s="1"/>
      <c r="GL6" s="1"/>
      <c r="GM6" s="1"/>
      <c r="GN6" s="1"/>
      <c r="GQ6" s="55" t="s">
        <v>20</v>
      </c>
      <c r="GS6" s="15">
        <v>0.625</v>
      </c>
      <c r="GT6" s="83"/>
      <c r="GU6" s="17"/>
      <c r="GV6" s="109" t="s">
        <v>26</v>
      </c>
      <c r="GW6" s="17"/>
      <c r="GX6" s="18">
        <f>(GX4-'Full Vintage Planner'!$C$8)*8+INT(GX5*8)</f>
        <v>-327272</v>
      </c>
      <c r="GZ6" s="1"/>
      <c r="HA6" s="109" t="s">
        <v>26</v>
      </c>
      <c r="HB6" s="17"/>
      <c r="HC6" s="18">
        <f>(HC4-'Full Vintage Planner'!$C$8)*8+INT(HC5*8)</f>
        <v>-327272</v>
      </c>
      <c r="HE6" s="1"/>
      <c r="HF6" s="1"/>
      <c r="HG6" s="1"/>
      <c r="HH6" s="1"/>
      <c r="HI6" s="1"/>
      <c r="HJ6" s="1"/>
      <c r="HM6" s="55" t="s">
        <v>20</v>
      </c>
      <c r="HO6" s="15">
        <v>0.25</v>
      </c>
      <c r="HP6" s="83"/>
      <c r="HQ6" s="17"/>
      <c r="HR6" s="109" t="s">
        <v>26</v>
      </c>
      <c r="HS6" s="17"/>
      <c r="HT6" s="18">
        <f>(HT4-'Full Vintage Planner'!$C$8)*8+INT(HT5*8)</f>
        <v>-327272</v>
      </c>
      <c r="HV6" s="1"/>
      <c r="HW6" s="109" t="s">
        <v>26</v>
      </c>
      <c r="HX6" s="17"/>
      <c r="HY6" s="18">
        <f>(HY4-'Full Vintage Planner'!$C$8)*8+INT(HY5*8)</f>
        <v>-327272</v>
      </c>
      <c r="IA6" s="1"/>
      <c r="IB6" s="1"/>
      <c r="IC6" s="1"/>
      <c r="ID6" s="1"/>
      <c r="IE6" s="1"/>
      <c r="IF6" s="1"/>
      <c r="II6" s="55" t="s">
        <v>20</v>
      </c>
      <c r="IK6" s="15">
        <v>0.5</v>
      </c>
      <c r="IL6" s="83"/>
      <c r="IM6" s="17"/>
      <c r="IN6" s="109" t="s">
        <v>26</v>
      </c>
      <c r="IO6" s="17"/>
      <c r="IP6" s="18">
        <f>(IP4-'Full Vintage Planner'!$C$8)*8+INT(IP5*8)</f>
        <v>-327272</v>
      </c>
      <c r="IR6" s="1"/>
      <c r="IS6" s="109" t="s">
        <v>26</v>
      </c>
      <c r="IT6" s="17"/>
      <c r="IU6" s="18">
        <f>(IU4-'Full Vintage Planner'!$C$8)*8+INT(IU5*8)</f>
        <v>-327272</v>
      </c>
      <c r="IW6" s="1"/>
      <c r="IX6" s="1"/>
      <c r="IY6" s="1"/>
      <c r="IZ6" s="1"/>
      <c r="JA6" s="1"/>
      <c r="JB6" s="1"/>
      <c r="JE6" s="55" t="s">
        <v>20</v>
      </c>
      <c r="JG6" s="15">
        <v>0.47916666666666669</v>
      </c>
      <c r="JH6" s="83"/>
      <c r="JI6" s="17"/>
      <c r="JJ6" s="109" t="s">
        <v>26</v>
      </c>
      <c r="JK6" s="17"/>
      <c r="JL6" s="18">
        <f>(JL4-'Full Vintage Planner'!$C$8)*8+INT(JL5*8)</f>
        <v>-327272</v>
      </c>
      <c r="JN6" s="1"/>
      <c r="JO6" s="109" t="s">
        <v>26</v>
      </c>
      <c r="JP6" s="17"/>
      <c r="JQ6" s="18">
        <f>(JQ4-'Full Vintage Planner'!$C$8)*8+INT(JQ5*8)</f>
        <v>-327272</v>
      </c>
      <c r="JS6" s="1"/>
      <c r="JT6" s="1"/>
      <c r="JU6" s="1"/>
      <c r="JV6" s="1"/>
      <c r="JW6" s="1"/>
      <c r="JX6" s="1"/>
      <c r="KA6" s="55" t="s">
        <v>20</v>
      </c>
      <c r="KC6" s="15">
        <v>0.25</v>
      </c>
      <c r="KD6" s="83"/>
      <c r="KE6" s="17"/>
      <c r="KF6" s="109" t="s">
        <v>26</v>
      </c>
      <c r="KG6" s="17"/>
      <c r="KH6" s="18">
        <f>(KH4-'Full Vintage Planner'!$C$8)*8+INT(KH5*8)</f>
        <v>-327272</v>
      </c>
      <c r="KJ6" s="1"/>
      <c r="KK6" s="109" t="s">
        <v>26</v>
      </c>
      <c r="KL6" s="17"/>
      <c r="KM6" s="18">
        <f>(KM4-'Full Vintage Planner'!$C$8)*8+INT(KM5*8)</f>
        <v>-327272</v>
      </c>
      <c r="KO6" s="1"/>
      <c r="KP6" s="1"/>
      <c r="KQ6" s="1"/>
      <c r="KR6" s="1"/>
      <c r="KS6" s="1"/>
      <c r="KT6" s="1"/>
      <c r="KW6" s="55" t="s">
        <v>20</v>
      </c>
      <c r="KY6" s="15">
        <v>0.25</v>
      </c>
      <c r="KZ6" s="83"/>
      <c r="LA6" s="17"/>
      <c r="LB6" s="109" t="s">
        <v>26</v>
      </c>
      <c r="LC6" s="17"/>
      <c r="LD6" s="18">
        <f>(LD4-'Full Vintage Planner'!$C$8)*8+INT(LD5*8)</f>
        <v>-327272</v>
      </c>
      <c r="LF6" s="1"/>
      <c r="LG6" s="109" t="s">
        <v>26</v>
      </c>
      <c r="LH6" s="17"/>
      <c r="LI6" s="18">
        <f>(LI4-'Full Vintage Planner'!$C$8)*8+INT(LI5*8)</f>
        <v>-327272</v>
      </c>
      <c r="LK6" s="1"/>
      <c r="LL6" s="1"/>
      <c r="LM6" s="1"/>
      <c r="LN6" s="1"/>
      <c r="LO6" s="1"/>
      <c r="LP6" s="1"/>
      <c r="LS6" s="55" t="s">
        <v>20</v>
      </c>
      <c r="LU6" s="15">
        <v>0.33333333333333331</v>
      </c>
      <c r="LV6" s="83"/>
      <c r="LW6" s="17"/>
      <c r="LX6" s="109" t="s">
        <v>26</v>
      </c>
      <c r="LY6" s="17"/>
      <c r="LZ6" s="18">
        <f>(LZ4-'Full Vintage Planner'!$C$8)*8+INT(LZ5*8)</f>
        <v>-327272</v>
      </c>
      <c r="MB6" s="1"/>
      <c r="MC6" s="109" t="s">
        <v>26</v>
      </c>
      <c r="MD6" s="17"/>
      <c r="ME6" s="18">
        <f>(ME4-'Full Vintage Planner'!$C$8)*8+INT(ME5*8)</f>
        <v>-327272</v>
      </c>
      <c r="MG6" s="1"/>
      <c r="MH6" s="1"/>
      <c r="MI6" s="1"/>
      <c r="MJ6" s="1"/>
      <c r="MK6" s="1"/>
      <c r="ML6" s="1"/>
      <c r="MO6" s="55" t="s">
        <v>20</v>
      </c>
      <c r="MQ6" s="15">
        <v>0.25</v>
      </c>
      <c r="MR6" s="83"/>
      <c r="MS6" s="17"/>
      <c r="MT6" s="109" t="s">
        <v>26</v>
      </c>
      <c r="MU6" s="17"/>
      <c r="MV6" s="18">
        <f>(MV4-'Full Vintage Planner'!$C$8)*8+INT(MV5*8)</f>
        <v>-327272</v>
      </c>
      <c r="MX6" s="1"/>
      <c r="MY6" s="109" t="s">
        <v>26</v>
      </c>
      <c r="MZ6" s="17"/>
      <c r="NA6" s="18">
        <f>(NA4-'Full Vintage Planner'!$C$8)*8+INT(NA5*8)</f>
        <v>-327272</v>
      </c>
      <c r="NC6" s="1"/>
      <c r="ND6" s="1"/>
      <c r="NE6" s="1"/>
      <c r="NF6" s="1"/>
      <c r="NG6" s="1"/>
      <c r="NH6" s="1"/>
      <c r="NK6" s="55" t="s">
        <v>20</v>
      </c>
      <c r="NM6" s="15">
        <v>0.25</v>
      </c>
      <c r="NN6" s="83"/>
      <c r="NO6" s="17"/>
      <c r="NP6" s="109" t="s">
        <v>26</v>
      </c>
      <c r="NQ6" s="17"/>
      <c r="NR6" s="18">
        <f>(NR4-'Full Vintage Planner'!$C$8)*8+INT(NR5*8)</f>
        <v>-327272</v>
      </c>
      <c r="NT6" s="1"/>
      <c r="NU6" s="109" t="s">
        <v>26</v>
      </c>
      <c r="NV6" s="17"/>
      <c r="NW6" s="18">
        <f>(NW4-'Full Vintage Planner'!$C$8)*8+INT(NW5*8)</f>
        <v>-327272</v>
      </c>
      <c r="NY6" s="1"/>
      <c r="NZ6" s="1"/>
      <c r="OA6" s="1"/>
      <c r="OB6" s="1"/>
      <c r="OC6" s="1"/>
      <c r="OD6" s="1"/>
      <c r="OG6" s="55" t="s">
        <v>20</v>
      </c>
      <c r="OI6" s="15">
        <v>0.64583333333333337</v>
      </c>
      <c r="OJ6" s="83"/>
      <c r="OK6" s="17"/>
      <c r="OL6" s="109" t="s">
        <v>26</v>
      </c>
      <c r="OM6" s="17"/>
      <c r="ON6" s="18">
        <f>(ON4-'Full Vintage Planner'!$C$8)*8+INT(ON5*8)</f>
        <v>-327272</v>
      </c>
      <c r="OP6" s="1"/>
      <c r="OQ6" s="109" t="s">
        <v>26</v>
      </c>
      <c r="OR6" s="17"/>
      <c r="OS6" s="18">
        <f>(OS4-'Full Vintage Planner'!$C$8)*8+INT(OS5*8)</f>
        <v>-327272</v>
      </c>
      <c r="OU6" s="1"/>
      <c r="OV6" s="1"/>
      <c r="OW6" s="1"/>
      <c r="OX6" s="1"/>
      <c r="OY6" s="1"/>
      <c r="OZ6" s="1"/>
      <c r="PC6" s="55" t="s">
        <v>20</v>
      </c>
      <c r="PE6" s="15">
        <v>0.25</v>
      </c>
      <c r="PF6" s="83"/>
      <c r="PG6" s="17"/>
      <c r="PH6" s="109" t="s">
        <v>26</v>
      </c>
      <c r="PI6" s="17"/>
      <c r="PJ6" s="18">
        <f>(PJ4-'Full Vintage Planner'!$C$8)*8+INT(PJ5*8)</f>
        <v>-327272</v>
      </c>
      <c r="PL6" s="1"/>
      <c r="PM6" s="109" t="s">
        <v>26</v>
      </c>
      <c r="PN6" s="17"/>
      <c r="PO6" s="18">
        <f>(PO4-'Full Vintage Planner'!$C$8)*8+INT(PO5*8)</f>
        <v>-327272</v>
      </c>
      <c r="PQ6" s="1"/>
      <c r="PR6" s="1"/>
      <c r="PS6" s="1"/>
      <c r="PT6" s="1"/>
      <c r="PU6" s="1"/>
      <c r="PV6" s="1"/>
      <c r="PY6" s="55" t="s">
        <v>20</v>
      </c>
      <c r="QA6" s="15">
        <v>0.41666666666666669</v>
      </c>
      <c r="QB6" s="83"/>
      <c r="QC6" s="17"/>
      <c r="QD6" s="109" t="s">
        <v>26</v>
      </c>
      <c r="QE6" s="17"/>
      <c r="QF6" s="18">
        <f>(QF4-'Full Vintage Planner'!$C$8)*8+INT(QF5*8)</f>
        <v>-327272</v>
      </c>
      <c r="QH6" s="1"/>
      <c r="QI6" s="109" t="s">
        <v>26</v>
      </c>
      <c r="QJ6" s="17"/>
      <c r="QK6" s="18">
        <f>(QK4-'Full Vintage Planner'!$C$8)*8+INT(QK5*8)</f>
        <v>-327272</v>
      </c>
      <c r="QM6" s="1"/>
      <c r="QN6" s="1"/>
      <c r="QO6" s="1"/>
      <c r="QP6" s="1"/>
      <c r="QQ6" s="1"/>
      <c r="QR6" s="1"/>
      <c r="QU6" s="55" t="s">
        <v>20</v>
      </c>
      <c r="QW6" s="15">
        <v>0.25</v>
      </c>
      <c r="QX6" s="83"/>
      <c r="QY6" s="17"/>
      <c r="QZ6" s="109" t="s">
        <v>26</v>
      </c>
      <c r="RA6" s="17"/>
      <c r="RB6" s="18">
        <f>(RB4-'Full Vintage Planner'!$C$8)*8+INT(RB5*8)</f>
        <v>-327272</v>
      </c>
      <c r="RD6" s="1"/>
      <c r="RE6" s="109" t="s">
        <v>26</v>
      </c>
      <c r="RF6" s="17"/>
      <c r="RG6" s="18">
        <f>(RG4-'Full Vintage Planner'!$C$8)*8+INT(RG5*8)</f>
        <v>-327272</v>
      </c>
      <c r="RI6" s="1"/>
      <c r="RJ6" s="1"/>
      <c r="RK6" s="1"/>
      <c r="RL6" s="1"/>
      <c r="RM6" s="1"/>
      <c r="RN6" s="1"/>
      <c r="RQ6" s="55" t="s">
        <v>20</v>
      </c>
      <c r="RS6" s="15">
        <v>0.54166666666666663</v>
      </c>
      <c r="RT6" s="83"/>
      <c r="RU6" s="17"/>
      <c r="RV6" s="109" t="s">
        <v>26</v>
      </c>
      <c r="RW6" s="17"/>
      <c r="RX6" s="18">
        <f>(RX4-'Full Vintage Planner'!$C$8)*8+INT(RX5*8)</f>
        <v>-327272</v>
      </c>
      <c r="RZ6" s="1"/>
      <c r="SA6" s="109" t="s">
        <v>26</v>
      </c>
      <c r="SB6" s="17"/>
      <c r="SC6" s="18">
        <f>(SC4-'Full Vintage Planner'!$C$8)*8+INT(SC5*8)</f>
        <v>-327272</v>
      </c>
      <c r="SE6" s="1"/>
      <c r="SF6" s="1"/>
      <c r="SG6" s="1"/>
      <c r="SH6" s="1"/>
      <c r="SI6" s="1"/>
      <c r="SJ6" s="1"/>
      <c r="SM6" s="55" t="s">
        <v>20</v>
      </c>
      <c r="SO6" s="15">
        <v>0.5</v>
      </c>
      <c r="SP6" s="83"/>
      <c r="SQ6" s="17"/>
      <c r="SR6" s="109" t="s">
        <v>26</v>
      </c>
      <c r="SS6" s="17"/>
      <c r="ST6" s="18">
        <f>(ST4-'Full Vintage Planner'!$C$8)*8+INT(ST5*8)</f>
        <v>-327272</v>
      </c>
      <c r="SV6" s="1"/>
      <c r="SW6" s="109" t="s">
        <v>26</v>
      </c>
      <c r="SX6" s="17"/>
      <c r="SY6" s="18">
        <f>(SY4-'Full Vintage Planner'!$C$8)*8+INT(SY5*8)</f>
        <v>-327272</v>
      </c>
      <c r="TA6" s="1"/>
      <c r="TB6" s="1"/>
      <c r="TC6" s="1"/>
      <c r="TD6" s="1"/>
      <c r="TE6" s="1"/>
      <c r="TF6" s="1"/>
      <c r="TI6" s="55" t="s">
        <v>20</v>
      </c>
      <c r="TK6" s="15">
        <v>0.29166666666666669</v>
      </c>
      <c r="TL6" s="83"/>
      <c r="TM6" s="17"/>
      <c r="TN6" s="109" t="s">
        <v>26</v>
      </c>
      <c r="TO6" s="17"/>
      <c r="TP6" s="18">
        <f>(TP4-'Full Vintage Planner'!$C$8)*8+INT(TP5*8)</f>
        <v>-327272</v>
      </c>
      <c r="TR6" s="1"/>
      <c r="TS6" s="109" t="s">
        <v>26</v>
      </c>
      <c r="TT6" s="17"/>
      <c r="TU6" s="18">
        <f>(TU4-'Full Vintage Planner'!$C$8)*8+INT(TU5*8)</f>
        <v>-327272</v>
      </c>
      <c r="TW6" s="1"/>
      <c r="TX6" s="1"/>
      <c r="TY6" s="1"/>
      <c r="TZ6" s="1"/>
      <c r="UA6" s="1"/>
      <c r="UB6" s="1"/>
      <c r="UE6" s="55" t="s">
        <v>20</v>
      </c>
      <c r="UG6" s="15">
        <v>0.58333333333333337</v>
      </c>
      <c r="UH6" s="83"/>
      <c r="UI6" s="17"/>
      <c r="UJ6" s="109" t="s">
        <v>26</v>
      </c>
      <c r="UK6" s="17"/>
      <c r="UL6" s="18">
        <f>(UL4-'Full Vintage Planner'!$C$8)*8+INT(UL5*8)</f>
        <v>-327272</v>
      </c>
      <c r="UN6" s="1"/>
      <c r="UO6" s="109" t="s">
        <v>26</v>
      </c>
      <c r="UP6" s="17"/>
      <c r="UQ6" s="18">
        <f>(UQ4-'Full Vintage Planner'!$C$8)*8+INT(UQ5*8)</f>
        <v>-327272</v>
      </c>
      <c r="US6" s="1"/>
      <c r="UT6" s="1"/>
      <c r="UU6" s="1"/>
      <c r="UV6" s="1"/>
      <c r="UW6" s="1"/>
      <c r="UX6" s="1"/>
      <c r="VA6" s="55" t="s">
        <v>20</v>
      </c>
      <c r="VC6" s="15">
        <v>0.25</v>
      </c>
      <c r="VD6" s="83"/>
      <c r="VE6" s="17"/>
      <c r="VF6" s="109" t="s">
        <v>26</v>
      </c>
      <c r="VG6" s="17"/>
      <c r="VH6" s="18">
        <f>(VH4-'Full Vintage Planner'!$C$8)*8+INT(VH5*8)</f>
        <v>-327272</v>
      </c>
      <c r="VJ6" s="1"/>
      <c r="VK6" s="109" t="s">
        <v>26</v>
      </c>
      <c r="VL6" s="17"/>
      <c r="VM6" s="18">
        <f>(VM4-'Full Vintage Planner'!$C$8)*8+INT(VM5*8)</f>
        <v>-327272</v>
      </c>
      <c r="VO6" s="1"/>
      <c r="VP6" s="1"/>
      <c r="VQ6" s="1"/>
      <c r="VR6" s="1"/>
      <c r="VS6" s="1"/>
      <c r="VT6" s="1"/>
      <c r="VW6" s="55" t="s">
        <v>20</v>
      </c>
      <c r="VY6" s="15">
        <v>0.25</v>
      </c>
      <c r="VZ6" s="83"/>
      <c r="WA6" s="17"/>
      <c r="WB6" s="109" t="s">
        <v>26</v>
      </c>
      <c r="WC6" s="17"/>
      <c r="WD6" s="18">
        <f>(WD4-'Full Vintage Planner'!$C$8)*8+INT(WD5*8)</f>
        <v>-327272</v>
      </c>
      <c r="WF6" s="1"/>
      <c r="WG6" s="109" t="s">
        <v>26</v>
      </c>
      <c r="WH6" s="17"/>
      <c r="WI6" s="18">
        <f>(WI4-'Full Vintage Planner'!$C$8)*8+INT(WI5*8)</f>
        <v>-327272</v>
      </c>
      <c r="WK6" s="1"/>
      <c r="WL6" s="1"/>
      <c r="WM6" s="1"/>
      <c r="WN6" s="1"/>
      <c r="WO6" s="1"/>
      <c r="WP6" s="1"/>
      <c r="WS6" s="55" t="s">
        <v>20</v>
      </c>
      <c r="WU6" s="15">
        <v>0.75</v>
      </c>
      <c r="WV6" s="83"/>
      <c r="WW6" s="17"/>
      <c r="WX6" s="109" t="s">
        <v>26</v>
      </c>
      <c r="WY6" s="17"/>
      <c r="WZ6" s="18">
        <f>(WZ4-'Full Vintage Planner'!$C$8)*8+INT(WZ5*8)</f>
        <v>-327272</v>
      </c>
      <c r="XB6" s="1"/>
      <c r="XC6" s="109" t="s">
        <v>26</v>
      </c>
      <c r="XD6" s="17"/>
      <c r="XE6" s="18">
        <f>(XE4-'Full Vintage Planner'!$C$8)*8+INT(XE5*8)</f>
        <v>-327272</v>
      </c>
      <c r="XG6" s="1"/>
      <c r="XH6" s="1"/>
      <c r="XI6" s="1"/>
      <c r="XJ6" s="1"/>
      <c r="XK6" s="1"/>
      <c r="XL6" s="1"/>
      <c r="XO6" s="55" t="s">
        <v>20</v>
      </c>
      <c r="XQ6" s="15">
        <v>0.625</v>
      </c>
      <c r="XR6" s="83"/>
      <c r="XS6" s="17"/>
      <c r="XT6" s="109" t="s">
        <v>26</v>
      </c>
      <c r="XU6" s="17"/>
      <c r="XV6" s="18">
        <f>(XV4-'Full Vintage Planner'!$C$8)*8+INT(XV5*8)</f>
        <v>-327272</v>
      </c>
      <c r="XX6" s="1"/>
      <c r="XY6" s="109" t="s">
        <v>26</v>
      </c>
      <c r="XZ6" s="17"/>
      <c r="YA6" s="18">
        <f>(YA4-'Full Vintage Planner'!$C$8)*8+INT(YA5*8)</f>
        <v>-327272</v>
      </c>
      <c r="YC6" s="1"/>
      <c r="YD6" s="1"/>
      <c r="YE6" s="1"/>
      <c r="YF6" s="1"/>
      <c r="YG6" s="1"/>
      <c r="YH6" s="1"/>
      <c r="YK6" s="55" t="s">
        <v>20</v>
      </c>
      <c r="YM6" s="15">
        <v>0.25</v>
      </c>
      <c r="YN6" s="83"/>
      <c r="YO6" s="17"/>
      <c r="YP6" s="109" t="s">
        <v>26</v>
      </c>
      <c r="YQ6" s="17"/>
      <c r="YR6" s="18">
        <f>(YR4-'Full Vintage Planner'!$C$8)*8+INT(YR5*8)</f>
        <v>-327272</v>
      </c>
      <c r="YT6" s="1"/>
      <c r="YU6" s="109" t="s">
        <v>26</v>
      </c>
      <c r="YV6" s="17"/>
      <c r="YW6" s="18">
        <f>(YW4-'Full Vintage Planner'!$C$8)*8+INT(YW5*8)</f>
        <v>-327272</v>
      </c>
      <c r="YY6" s="1"/>
      <c r="YZ6" s="1"/>
      <c r="ZA6" s="1"/>
      <c r="ZB6" s="1"/>
      <c r="ZC6" s="1"/>
      <c r="ZD6" s="1"/>
      <c r="ZG6" s="55" t="s">
        <v>20</v>
      </c>
      <c r="ZI6" s="15">
        <v>0.5</v>
      </c>
      <c r="ZJ6" s="83"/>
      <c r="ZK6" s="17"/>
      <c r="ZL6" s="109" t="s">
        <v>26</v>
      </c>
      <c r="ZM6" s="17"/>
      <c r="ZN6" s="18">
        <f>(ZN4-'Full Vintage Planner'!$C$8)*8+INT(ZN5*8)</f>
        <v>-327272</v>
      </c>
      <c r="ZP6" s="1"/>
      <c r="ZQ6" s="109" t="s">
        <v>26</v>
      </c>
      <c r="ZR6" s="17"/>
      <c r="ZS6" s="18">
        <f>(ZS4-'Full Vintage Planner'!$C$8)*8+INT(ZS5*8)</f>
        <v>-327272</v>
      </c>
      <c r="ZU6" s="1"/>
      <c r="ZV6" s="1"/>
      <c r="ZW6" s="1"/>
      <c r="ZX6" s="1"/>
      <c r="ZY6" s="1"/>
      <c r="ZZ6" s="1"/>
      <c r="AAC6" s="55" t="s">
        <v>20</v>
      </c>
      <c r="AAE6" s="15">
        <v>0.47916666666666669</v>
      </c>
      <c r="AAF6" s="83"/>
      <c r="AAG6" s="17"/>
      <c r="AAH6" s="109" t="s">
        <v>26</v>
      </c>
      <c r="AAI6" s="17"/>
      <c r="AAJ6" s="18">
        <f>(AAJ4-'Full Vintage Planner'!$C$8)*8+INT(AAJ5*8)</f>
        <v>-327272</v>
      </c>
      <c r="AAL6" s="1"/>
      <c r="AAM6" s="109" t="s">
        <v>26</v>
      </c>
      <c r="AAN6" s="17"/>
      <c r="AAO6" s="18">
        <f>(AAO4-'Full Vintage Planner'!$C$8)*8+INT(AAO5*8)</f>
        <v>-327272</v>
      </c>
      <c r="AAQ6" s="1"/>
      <c r="AAR6" s="1"/>
      <c r="AAS6" s="1"/>
      <c r="AAT6" s="1"/>
      <c r="AAU6" s="1"/>
      <c r="AAV6" s="1"/>
      <c r="AAY6" s="55" t="s">
        <v>20</v>
      </c>
      <c r="ABA6" s="15">
        <v>0.25</v>
      </c>
      <c r="ABB6" s="83"/>
      <c r="ABC6" s="17"/>
      <c r="ABD6" s="109" t="s">
        <v>26</v>
      </c>
      <c r="ABE6" s="17"/>
      <c r="ABF6" s="18">
        <f>(ABF4-'Full Vintage Planner'!$C$8)*8+INT(ABF5*8)</f>
        <v>-327272</v>
      </c>
      <c r="ABH6" s="1"/>
      <c r="ABI6" s="109" t="s">
        <v>26</v>
      </c>
      <c r="ABJ6" s="17"/>
      <c r="ABK6" s="18">
        <f>(ABK4-'Full Vintage Planner'!$C$8)*8+INT(ABK5*8)</f>
        <v>-327272</v>
      </c>
      <c r="ABM6" s="1"/>
      <c r="ABN6" s="1"/>
      <c r="ABO6" s="1"/>
      <c r="ABP6" s="1"/>
      <c r="ABQ6" s="1"/>
      <c r="ABR6" s="1"/>
      <c r="ABU6" s="55" t="s">
        <v>20</v>
      </c>
      <c r="ABW6" s="15">
        <v>0.25</v>
      </c>
      <c r="ABX6" s="83"/>
      <c r="ABY6" s="17"/>
      <c r="ABZ6" s="109" t="s">
        <v>26</v>
      </c>
      <c r="ACA6" s="17"/>
      <c r="ACB6" s="18">
        <f>(ACB4-'Full Vintage Planner'!$C$8)*8+INT(ACB5*8)</f>
        <v>-327272</v>
      </c>
      <c r="ACD6" s="1"/>
      <c r="ACE6" s="109" t="s">
        <v>26</v>
      </c>
      <c r="ACF6" s="17"/>
      <c r="ACG6" s="18">
        <f>(ACG4-'Full Vintage Planner'!$C$8)*8+INT(ACG5*8)</f>
        <v>-327272</v>
      </c>
      <c r="ACI6" s="1"/>
      <c r="ACJ6" s="1"/>
      <c r="ACK6" s="1"/>
      <c r="ACL6" s="1"/>
      <c r="ACM6" s="1"/>
      <c r="ACN6" s="1"/>
      <c r="ACQ6" s="55" t="s">
        <v>20</v>
      </c>
      <c r="ACS6" s="15">
        <v>0.33333333333333331</v>
      </c>
      <c r="ACT6" s="83"/>
      <c r="ACU6" s="17"/>
      <c r="ACV6" s="109" t="s">
        <v>26</v>
      </c>
      <c r="ACW6" s="17"/>
      <c r="ACX6" s="18">
        <f>(ACX4-'Full Vintage Planner'!$C$8)*8+INT(ACX5*8)</f>
        <v>-327272</v>
      </c>
      <c r="ACZ6" s="1"/>
      <c r="ADA6" s="109" t="s">
        <v>26</v>
      </c>
      <c r="ADB6" s="17"/>
      <c r="ADC6" s="18">
        <f>(ADC4-'Full Vintage Planner'!$C$8)*8+INT(ADC5*8)</f>
        <v>-327272</v>
      </c>
      <c r="ADE6" s="1"/>
      <c r="ADF6" s="1"/>
      <c r="ADG6" s="1"/>
      <c r="ADH6" s="1"/>
      <c r="ADI6" s="1"/>
      <c r="ADJ6" s="1"/>
      <c r="ADM6" s="55" t="s">
        <v>20</v>
      </c>
      <c r="ADO6" s="15">
        <v>0.25</v>
      </c>
      <c r="ADP6" s="83"/>
      <c r="ADQ6" s="17"/>
      <c r="ADR6" s="109" t="s">
        <v>26</v>
      </c>
      <c r="ADS6" s="17"/>
      <c r="ADT6" s="18">
        <f>(ADT4-'Full Vintage Planner'!$C$8)*8+INT(ADT5*8)</f>
        <v>-327272</v>
      </c>
      <c r="ADV6" s="1"/>
      <c r="ADW6" s="109" t="s">
        <v>26</v>
      </c>
      <c r="ADX6" s="17"/>
      <c r="ADY6" s="18">
        <f>(ADY4-'Full Vintage Planner'!$C$8)*8+INT(ADY5*8)</f>
        <v>-327272</v>
      </c>
      <c r="AEA6" s="1"/>
      <c r="AEB6" s="1"/>
      <c r="AEC6" s="1"/>
      <c r="AED6" s="1"/>
      <c r="AEE6" s="1"/>
      <c r="AEF6" s="1"/>
      <c r="AEI6" s="55" t="s">
        <v>20</v>
      </c>
      <c r="AEK6" s="15">
        <v>0.25</v>
      </c>
      <c r="AEL6" s="83"/>
      <c r="AEM6" s="17"/>
      <c r="AEN6" s="109" t="s">
        <v>26</v>
      </c>
      <c r="AEO6" s="17"/>
      <c r="AEP6" s="18">
        <f>(AEP4-'Full Vintage Planner'!$C$8)*8+INT(AEP5*8)</f>
        <v>-327272</v>
      </c>
      <c r="AER6" s="1"/>
      <c r="AES6" s="109" t="s">
        <v>26</v>
      </c>
      <c r="AET6" s="17"/>
      <c r="AEU6" s="18">
        <f>(AEU4-'Full Vintage Planner'!$C$8)*8+INT(AEU5*8)</f>
        <v>-327272</v>
      </c>
      <c r="AEW6" s="1"/>
      <c r="AEX6" s="1"/>
      <c r="AEY6" s="1"/>
      <c r="AEZ6" s="1"/>
      <c r="AFA6" s="1"/>
      <c r="AFB6" s="1"/>
      <c r="AFE6" s="55" t="s">
        <v>20</v>
      </c>
      <c r="AFG6" s="15">
        <v>0.64583333333333337</v>
      </c>
      <c r="AFH6" s="83"/>
      <c r="AFI6" s="17"/>
      <c r="AFJ6" s="109" t="s">
        <v>26</v>
      </c>
      <c r="AFK6" s="17"/>
      <c r="AFL6" s="18">
        <f>(AFL4-'Full Vintage Planner'!$C$8)*8+INT(AFL5*8)</f>
        <v>-327272</v>
      </c>
      <c r="AFN6" s="1"/>
      <c r="AFO6" s="109" t="s">
        <v>26</v>
      </c>
      <c r="AFP6" s="17"/>
      <c r="AFQ6" s="18">
        <f>(AFQ4-'Full Vintage Planner'!$C$8)*8+INT(AFQ5*8)</f>
        <v>-327272</v>
      </c>
      <c r="AFS6" s="1"/>
      <c r="AFT6" s="1"/>
      <c r="AFU6" s="1"/>
      <c r="AFV6" s="1"/>
      <c r="AFW6" s="1"/>
      <c r="AFX6" s="1"/>
      <c r="AGA6" s="55" t="s">
        <v>20</v>
      </c>
      <c r="AGC6" s="15">
        <v>0.25</v>
      </c>
      <c r="AGD6" s="83"/>
      <c r="AGE6" s="17"/>
      <c r="AGF6" s="109" t="s">
        <v>26</v>
      </c>
      <c r="AGG6" s="17"/>
      <c r="AGH6" s="18">
        <f>(AGH4-'Full Vintage Planner'!$C$8)*8+INT(AGH5*8)</f>
        <v>-327272</v>
      </c>
      <c r="AGJ6" s="1"/>
      <c r="AGK6" s="109" t="s">
        <v>26</v>
      </c>
      <c r="AGL6" s="17"/>
      <c r="AGM6" s="18">
        <f>(AGM4-'Full Vintage Planner'!$C$8)*8+INT(AGM5*8)</f>
        <v>-327272</v>
      </c>
      <c r="AGO6" s="1"/>
      <c r="AGP6" s="1"/>
      <c r="AGQ6" s="1"/>
      <c r="AGR6" s="1"/>
      <c r="AGS6" s="1"/>
      <c r="AGT6" s="1"/>
      <c r="AGW6" s="55" t="s">
        <v>20</v>
      </c>
      <c r="AGY6" s="15">
        <v>0.41666666666666669</v>
      </c>
      <c r="AGZ6" s="83"/>
      <c r="AHA6" s="17"/>
      <c r="AHB6" s="109" t="s">
        <v>26</v>
      </c>
      <c r="AHC6" s="17"/>
      <c r="AHD6" s="18">
        <f>(AHD4-'Full Vintage Planner'!$C$8)*8+INT(AHD5*8)</f>
        <v>-327272</v>
      </c>
      <c r="AHF6" s="1"/>
      <c r="AHG6" s="109" t="s">
        <v>26</v>
      </c>
      <c r="AHH6" s="17"/>
      <c r="AHI6" s="18">
        <f>(AHI4-'Full Vintage Planner'!$C$8)*8+INT(AHI5*8)</f>
        <v>-327272</v>
      </c>
      <c r="AHK6" s="1"/>
      <c r="AHL6" s="1"/>
      <c r="AHM6" s="1"/>
      <c r="AHN6" s="1"/>
      <c r="AHO6" s="1"/>
      <c r="AHP6" s="1"/>
      <c r="AHS6" s="55" t="s">
        <v>20</v>
      </c>
      <c r="AHU6" s="15">
        <v>0.25</v>
      </c>
      <c r="AHV6" s="83"/>
      <c r="AHW6" s="17"/>
      <c r="AHX6" s="109" t="s">
        <v>26</v>
      </c>
      <c r="AHY6" s="17"/>
      <c r="AHZ6" s="18">
        <f>(AHZ4-'Full Vintage Planner'!$C$8)*8+INT(AHZ5*8)</f>
        <v>-327272</v>
      </c>
      <c r="AIB6" s="1"/>
      <c r="AIC6" s="109" t="s">
        <v>26</v>
      </c>
      <c r="AID6" s="17"/>
      <c r="AIE6" s="18">
        <f>(AIE4-'Full Vintage Planner'!$C$8)*8+INT(AIE5*8)</f>
        <v>-327272</v>
      </c>
      <c r="AIG6" s="1"/>
      <c r="AIH6" s="1"/>
      <c r="AII6" s="1"/>
      <c r="AIJ6" s="1"/>
      <c r="AIK6" s="1"/>
      <c r="AIL6" s="1"/>
      <c r="AIO6" s="55" t="s">
        <v>20</v>
      </c>
      <c r="AIQ6" s="15">
        <v>0.54166666666666663</v>
      </c>
      <c r="AIR6" s="83"/>
      <c r="AIS6" s="17"/>
      <c r="AIT6" s="109" t="s">
        <v>26</v>
      </c>
      <c r="AIU6" s="17"/>
      <c r="AIV6" s="18">
        <f>(AIV4-'Full Vintage Planner'!$C$8)*8+INT(AIV5*8)</f>
        <v>-327272</v>
      </c>
      <c r="AIX6" s="1"/>
      <c r="AIY6" s="109" t="s">
        <v>26</v>
      </c>
      <c r="AIZ6" s="17"/>
      <c r="AJA6" s="18">
        <f>(AJA4-'Full Vintage Planner'!$C$8)*8+INT(AJA5*8)</f>
        <v>-327272</v>
      </c>
      <c r="AJC6" s="1"/>
      <c r="AJD6" s="1"/>
      <c r="AJE6" s="1"/>
      <c r="AJF6" s="1"/>
      <c r="AJG6" s="1"/>
      <c r="AJH6" s="1"/>
      <c r="AJK6" s="55" t="s">
        <v>20</v>
      </c>
      <c r="AJM6" s="15">
        <v>0.5</v>
      </c>
      <c r="AJN6" s="83"/>
      <c r="AJO6" s="17"/>
      <c r="AJP6" s="109" t="s">
        <v>26</v>
      </c>
      <c r="AJQ6" s="17"/>
      <c r="AJR6" s="18">
        <f>(AJR4-'Full Vintage Planner'!$C$8)*8+INT(AJR5*8)</f>
        <v>-327272</v>
      </c>
      <c r="AJT6" s="1"/>
      <c r="AJU6" s="109" t="s">
        <v>26</v>
      </c>
      <c r="AJV6" s="17"/>
      <c r="AJW6" s="18">
        <f>(AJW4-'Full Vintage Planner'!$C$8)*8+INT(AJW5*8)</f>
        <v>-327272</v>
      </c>
      <c r="AJY6" s="1"/>
      <c r="AJZ6" s="1"/>
      <c r="AKA6" s="1"/>
      <c r="AKB6" s="1"/>
      <c r="AKC6" s="1"/>
      <c r="AKD6" s="1"/>
      <c r="AKG6" s="55" t="s">
        <v>20</v>
      </c>
      <c r="AKI6" s="15">
        <v>0.29166666666666669</v>
      </c>
      <c r="AKJ6" s="83"/>
      <c r="AKK6" s="17"/>
      <c r="AKL6" s="109" t="s">
        <v>26</v>
      </c>
      <c r="AKM6" s="17"/>
      <c r="AKN6" s="18">
        <f>(AKN4-'Full Vintage Planner'!$C$8)*8+INT(AKN5*8)</f>
        <v>-327272</v>
      </c>
      <c r="AKP6" s="1"/>
      <c r="AKQ6" s="109" t="s">
        <v>26</v>
      </c>
      <c r="AKR6" s="17"/>
      <c r="AKS6" s="18">
        <f>(AKS4-'Full Vintage Planner'!$C$8)*8+INT(AKS5*8)</f>
        <v>-327272</v>
      </c>
      <c r="AKU6" s="1"/>
      <c r="AKV6" s="1"/>
      <c r="AKW6" s="1"/>
      <c r="AKX6" s="1"/>
      <c r="AKY6" s="1"/>
      <c r="AKZ6" s="1"/>
      <c r="ALC6" s="55" t="s">
        <v>20</v>
      </c>
      <c r="ALE6" s="15">
        <v>0.58333333333333337</v>
      </c>
      <c r="ALF6" s="83"/>
      <c r="ALG6" s="17"/>
      <c r="ALH6" s="109" t="s">
        <v>26</v>
      </c>
      <c r="ALI6" s="17"/>
      <c r="ALJ6" s="18">
        <f>(ALJ4-'Full Vintage Planner'!$C$8)*8+INT(ALJ5*8)</f>
        <v>-327272</v>
      </c>
      <c r="ALL6" s="1"/>
      <c r="ALM6" s="109" t="s">
        <v>26</v>
      </c>
      <c r="ALN6" s="17"/>
      <c r="ALO6" s="18">
        <f>(ALO4-'Full Vintage Planner'!$C$8)*8+INT(ALO5*8)</f>
        <v>-327272</v>
      </c>
      <c r="ALQ6" s="1"/>
      <c r="ALR6" s="1"/>
      <c r="ALS6" s="1"/>
      <c r="ALT6" s="1"/>
      <c r="ALU6" s="1"/>
      <c r="ALV6" s="1"/>
      <c r="ALY6" s="55" t="s">
        <v>20</v>
      </c>
      <c r="AMA6" s="15">
        <v>0.25</v>
      </c>
      <c r="AMB6" s="83"/>
      <c r="AMC6" s="17"/>
      <c r="AMD6" s="109" t="s">
        <v>26</v>
      </c>
      <c r="AME6" s="17"/>
      <c r="AMF6" s="18">
        <f>(AMF4-'Full Vintage Planner'!$C$8)*8+INT(AMF5*8)</f>
        <v>-327272</v>
      </c>
      <c r="AMH6" s="1"/>
      <c r="AMI6" s="109" t="s">
        <v>26</v>
      </c>
      <c r="AMJ6" s="17"/>
      <c r="AMK6" s="18">
        <f>(AMK4-'Full Vintage Planner'!$C$8)*8+INT(AMK5*8)</f>
        <v>-327272</v>
      </c>
      <c r="AMM6" s="1"/>
      <c r="AMN6" s="1"/>
      <c r="AMO6" s="1"/>
      <c r="AMP6" s="1"/>
      <c r="AMQ6" s="1"/>
      <c r="AMR6" s="1"/>
      <c r="AMU6" s="55" t="s">
        <v>20</v>
      </c>
      <c r="AMW6" s="15">
        <v>0.25</v>
      </c>
      <c r="AMX6" s="83"/>
      <c r="AMY6" s="17"/>
      <c r="AMZ6" s="109" t="s">
        <v>26</v>
      </c>
      <c r="ANA6" s="17"/>
      <c r="ANB6" s="18">
        <f>(ANB4-'Full Vintage Planner'!$C$8)*8+INT(ANB5*8)</f>
        <v>-327272</v>
      </c>
      <c r="AND6" s="1"/>
      <c r="ANE6" s="109" t="s">
        <v>26</v>
      </c>
      <c r="ANF6" s="17"/>
      <c r="ANG6" s="18">
        <f>(ANG4-'Full Vintage Planner'!$C$8)*8+INT(ANG5*8)</f>
        <v>-327272</v>
      </c>
      <c r="ANI6" s="1"/>
      <c r="ANJ6" s="1"/>
      <c r="ANK6" s="1"/>
      <c r="ANL6" s="1"/>
      <c r="ANM6" s="1"/>
      <c r="ANN6" s="1"/>
      <c r="ANQ6" s="55" t="s">
        <v>20</v>
      </c>
      <c r="ANS6" s="15">
        <v>0.75</v>
      </c>
      <c r="ANT6" s="83"/>
      <c r="ANU6" s="17"/>
      <c r="ANV6" s="109" t="s">
        <v>26</v>
      </c>
      <c r="ANW6" s="17"/>
      <c r="ANX6" s="18">
        <f>(ANX4-'Full Vintage Planner'!$C$8)*8+INT(ANX5*8)</f>
        <v>-327272</v>
      </c>
      <c r="ANZ6" s="1"/>
      <c r="AOA6" s="109" t="s">
        <v>26</v>
      </c>
      <c r="AOB6" s="17"/>
      <c r="AOC6" s="18">
        <f>(AOC4-'Full Vintage Planner'!$C$8)*8+INT(AOC5*8)</f>
        <v>-327272</v>
      </c>
      <c r="AOE6" s="1"/>
      <c r="AOF6" s="1"/>
      <c r="AOG6" s="1"/>
      <c r="AOH6" s="1"/>
      <c r="AOI6" s="1"/>
      <c r="AOJ6" s="1"/>
      <c r="AOM6" s="55" t="s">
        <v>20</v>
      </c>
      <c r="AOO6" s="15">
        <v>0.625</v>
      </c>
      <c r="AOP6" s="83"/>
      <c r="AOQ6" s="17"/>
      <c r="AOR6" s="109" t="s">
        <v>26</v>
      </c>
      <c r="AOS6" s="17"/>
      <c r="AOT6" s="18">
        <f>(AOT4-'Full Vintage Planner'!$C$8)*8+INT(AOT5*8)</f>
        <v>-327272</v>
      </c>
      <c r="AOV6" s="1"/>
      <c r="AOW6" s="109" t="s">
        <v>26</v>
      </c>
      <c r="AOX6" s="17"/>
      <c r="AOY6" s="18">
        <f>(AOY4-'Full Vintage Planner'!$C$8)*8+INT(AOY5*8)</f>
        <v>-327272</v>
      </c>
      <c r="APA6" s="1"/>
      <c r="APB6" s="1"/>
      <c r="APC6" s="1"/>
      <c r="APD6" s="1"/>
      <c r="APE6" s="1"/>
      <c r="APF6" s="1"/>
      <c r="API6" s="55" t="s">
        <v>20</v>
      </c>
      <c r="APK6" s="15">
        <v>0.25</v>
      </c>
      <c r="APL6" s="83"/>
      <c r="APM6" s="17"/>
      <c r="APN6" s="109" t="s">
        <v>26</v>
      </c>
      <c r="APO6" s="17"/>
      <c r="APP6" s="18">
        <f>(APP4-'Full Vintage Planner'!$C$8)*8+INT(APP5*8)</f>
        <v>-327272</v>
      </c>
      <c r="APR6" s="1"/>
      <c r="APS6" s="109" t="s">
        <v>26</v>
      </c>
      <c r="APT6" s="17"/>
      <c r="APU6" s="18">
        <f>(APU4-'Full Vintage Planner'!$C$8)*8+INT(APU5*8)</f>
        <v>-327272</v>
      </c>
      <c r="APW6" s="1"/>
      <c r="APX6" s="1"/>
      <c r="APY6" s="1"/>
      <c r="APZ6" s="1"/>
      <c r="AQA6" s="1"/>
      <c r="AQB6" s="1"/>
      <c r="AQE6" s="55" t="s">
        <v>20</v>
      </c>
      <c r="AQG6" s="15">
        <v>0.5</v>
      </c>
      <c r="AQH6" s="83"/>
      <c r="AQI6" s="17"/>
      <c r="AQJ6" s="109" t="s">
        <v>26</v>
      </c>
      <c r="AQK6" s="17"/>
      <c r="AQL6" s="18">
        <f>(AQL4-'Full Vintage Planner'!$C$8)*8+INT(AQL5*8)</f>
        <v>-327272</v>
      </c>
      <c r="AQN6" s="1"/>
      <c r="AQO6" s="109" t="s">
        <v>26</v>
      </c>
      <c r="AQP6" s="17"/>
      <c r="AQQ6" s="18">
        <f>(AQQ4-'Full Vintage Planner'!$C$8)*8+INT(AQQ5*8)</f>
        <v>-327272</v>
      </c>
      <c r="AQS6" s="1"/>
      <c r="AQT6" s="1"/>
      <c r="AQU6" s="1"/>
      <c r="AQV6" s="1"/>
      <c r="AQW6" s="1"/>
      <c r="AQX6" s="1"/>
      <c r="ARA6" s="55" t="s">
        <v>20</v>
      </c>
      <c r="ARC6" s="15">
        <v>0.47916666666666669</v>
      </c>
      <c r="ARD6" s="83"/>
      <c r="ARE6" s="17"/>
      <c r="ARF6" s="109" t="s">
        <v>26</v>
      </c>
      <c r="ARG6" s="17"/>
      <c r="ARH6" s="18">
        <f>(ARH4-'Full Vintage Planner'!$C$8)*8+INT(ARH5*8)</f>
        <v>-327272</v>
      </c>
      <c r="ARJ6" s="1"/>
      <c r="ARK6" s="109" t="s">
        <v>26</v>
      </c>
      <c r="ARL6" s="17"/>
      <c r="ARM6" s="18">
        <f>(ARM4-'Full Vintage Planner'!$C$8)*8+INT(ARM5*8)</f>
        <v>-327272</v>
      </c>
      <c r="ARO6" s="1"/>
      <c r="ARP6" s="1"/>
      <c r="ARQ6" s="1"/>
      <c r="ARR6" s="1"/>
      <c r="ARS6" s="1"/>
      <c r="ART6" s="1"/>
      <c r="ARW6" s="55" t="s">
        <v>20</v>
      </c>
      <c r="ARY6" s="15">
        <v>0.25</v>
      </c>
      <c r="ARZ6" s="83"/>
      <c r="ASA6" s="17"/>
      <c r="ASB6" s="109" t="s">
        <v>26</v>
      </c>
      <c r="ASC6" s="17"/>
      <c r="ASD6" s="18">
        <f>(ASD4-'Full Vintage Planner'!$C$8)*8+INT(ASD5*8)</f>
        <v>-327272</v>
      </c>
      <c r="ASF6" s="1"/>
      <c r="ASG6" s="109" t="s">
        <v>26</v>
      </c>
      <c r="ASH6" s="17"/>
      <c r="ASI6" s="18">
        <f>(ASI4-'Full Vintage Planner'!$C$8)*8+INT(ASI5*8)</f>
        <v>-327272</v>
      </c>
      <c r="ASK6" s="1"/>
      <c r="ASL6" s="1"/>
      <c r="ASM6" s="1"/>
      <c r="ASN6" s="1"/>
      <c r="ASO6" s="1"/>
      <c r="ASP6" s="1"/>
      <c r="ASS6" s="55" t="s">
        <v>20</v>
      </c>
      <c r="ASU6" s="15">
        <v>0.25</v>
      </c>
      <c r="ASV6" s="83"/>
      <c r="ASW6" s="17"/>
      <c r="ASX6" s="109" t="s">
        <v>26</v>
      </c>
      <c r="ASY6" s="17"/>
      <c r="ASZ6" s="18">
        <f>(ASZ4-'Full Vintage Planner'!$C$8)*8+INT(ASZ5*8)</f>
        <v>-327272</v>
      </c>
      <c r="ATB6" s="1"/>
      <c r="ATC6" s="109" t="s">
        <v>26</v>
      </c>
      <c r="ATD6" s="17"/>
      <c r="ATE6" s="18">
        <f>(ATE4-'Full Vintage Planner'!$C$8)*8+INT(ATE5*8)</f>
        <v>-327272</v>
      </c>
      <c r="ATG6" s="1"/>
      <c r="ATH6" s="1"/>
      <c r="ATI6" s="1"/>
      <c r="ATJ6" s="1"/>
      <c r="ATK6" s="1"/>
      <c r="ATL6" s="1"/>
      <c r="ATO6" s="55" t="s">
        <v>20</v>
      </c>
      <c r="ATQ6" s="15">
        <v>0.33333333333333331</v>
      </c>
      <c r="ATR6" s="83"/>
      <c r="ATS6" s="17"/>
      <c r="ATT6" s="109" t="s">
        <v>26</v>
      </c>
      <c r="ATU6" s="17"/>
      <c r="ATV6" s="18">
        <f>(ATV4-'Full Vintage Planner'!$C$8)*8+INT(ATV5*8)</f>
        <v>-327272</v>
      </c>
      <c r="ATX6" s="1"/>
      <c r="ATY6" s="109" t="s">
        <v>26</v>
      </c>
      <c r="ATZ6" s="17"/>
      <c r="AUA6" s="18">
        <f>(AUA4-'Full Vintage Planner'!$C$8)*8+INT(AUA5*8)</f>
        <v>-327272</v>
      </c>
      <c r="AUC6" s="1"/>
      <c r="AUD6" s="1"/>
      <c r="AUE6" s="1"/>
      <c r="AUF6" s="1"/>
      <c r="AUG6" s="1"/>
      <c r="AUH6" s="1"/>
      <c r="AUK6" s="55" t="s">
        <v>20</v>
      </c>
      <c r="AUM6" s="15">
        <v>0.25</v>
      </c>
      <c r="AUN6" s="83"/>
      <c r="AUO6" s="17"/>
      <c r="AUP6" s="109" t="s">
        <v>26</v>
      </c>
      <c r="AUQ6" s="17"/>
      <c r="AUR6" s="18">
        <f>(AUR4-'Full Vintage Planner'!$C$8)*8+INT(AUR5*8)</f>
        <v>-327272</v>
      </c>
      <c r="AUT6" s="1"/>
      <c r="AUU6" s="109" t="s">
        <v>26</v>
      </c>
      <c r="AUV6" s="17"/>
      <c r="AUW6" s="18">
        <f>(AUW4-'Full Vintage Planner'!$C$8)*8+INT(AUW5*8)</f>
        <v>-327272</v>
      </c>
      <c r="AUY6" s="1"/>
      <c r="AUZ6" s="1"/>
      <c r="AVA6" s="1"/>
      <c r="AVB6" s="1"/>
      <c r="AVC6" s="1"/>
      <c r="AVD6" s="1"/>
      <c r="AVG6" s="55" t="s">
        <v>20</v>
      </c>
      <c r="AVI6" s="15">
        <v>0.25</v>
      </c>
      <c r="AVJ6" s="83"/>
      <c r="AVK6" s="17"/>
      <c r="AVL6" s="109" t="s">
        <v>26</v>
      </c>
      <c r="AVM6" s="17"/>
      <c r="AVN6" s="18">
        <f>(AVN4-'Full Vintage Planner'!$C$8)*8+INT(AVN5*8)</f>
        <v>-327272</v>
      </c>
      <c r="AVP6" s="1"/>
      <c r="AVQ6" s="109" t="s">
        <v>26</v>
      </c>
      <c r="AVR6" s="17"/>
      <c r="AVS6" s="18">
        <f>(AVS4-'Full Vintage Planner'!$C$8)*8+INT(AVS5*8)</f>
        <v>-327272</v>
      </c>
      <c r="AVU6" s="1"/>
      <c r="AVV6" s="1"/>
      <c r="AVW6" s="1"/>
      <c r="AVX6" s="1"/>
      <c r="AVY6" s="1"/>
      <c r="AVZ6" s="1"/>
      <c r="AWC6" s="55" t="s">
        <v>20</v>
      </c>
      <c r="AWE6" s="15">
        <v>0.64583333333333337</v>
      </c>
      <c r="AWF6" s="83"/>
      <c r="AWG6" s="17"/>
      <c r="AWH6" s="109" t="s">
        <v>26</v>
      </c>
      <c r="AWI6" s="17"/>
      <c r="AWJ6" s="18">
        <f>(AWJ4-'Full Vintage Planner'!$C$8)*8+INT(AWJ5*8)</f>
        <v>-327272</v>
      </c>
      <c r="AWL6" s="1"/>
      <c r="AWM6" s="109" t="s">
        <v>26</v>
      </c>
      <c r="AWN6" s="17"/>
      <c r="AWO6" s="18">
        <f>(AWO4-'Full Vintage Planner'!$C$8)*8+INT(AWO5*8)</f>
        <v>-327272</v>
      </c>
      <c r="AWQ6" s="1"/>
      <c r="AWR6" s="1"/>
      <c r="AWS6" s="1"/>
      <c r="AWT6" s="1"/>
      <c r="AWU6" s="1"/>
      <c r="AWV6" s="1"/>
      <c r="AWY6" s="55" t="s">
        <v>20</v>
      </c>
      <c r="AXA6" s="15">
        <v>0.25</v>
      </c>
      <c r="AXB6" s="83"/>
      <c r="AXC6" s="17"/>
      <c r="AXD6" s="109" t="s">
        <v>26</v>
      </c>
      <c r="AXE6" s="17"/>
      <c r="AXF6" s="18">
        <f>(AXF4-'Full Vintage Planner'!$C$8)*8+INT(AXF5*8)</f>
        <v>-327272</v>
      </c>
      <c r="AXH6" s="1"/>
      <c r="AXI6" s="109" t="s">
        <v>26</v>
      </c>
      <c r="AXJ6" s="17"/>
      <c r="AXK6" s="18">
        <f>(AXK4-'Full Vintage Planner'!$C$8)*8+INT(AXK5*8)</f>
        <v>-327272</v>
      </c>
      <c r="AXM6" s="1"/>
      <c r="AXN6" s="1"/>
      <c r="AXO6" s="1"/>
      <c r="AXP6" s="1"/>
      <c r="AXQ6" s="1"/>
      <c r="AXR6" s="1"/>
      <c r="AXU6" s="55" t="s">
        <v>20</v>
      </c>
      <c r="AXW6" s="15">
        <v>0.41666666666666669</v>
      </c>
      <c r="AXX6" s="83"/>
      <c r="AXY6" s="17"/>
      <c r="AXZ6" s="109" t="s">
        <v>26</v>
      </c>
      <c r="AYA6" s="17"/>
      <c r="AYB6" s="18">
        <f>(AYB4-'Full Vintage Planner'!$C$8)*8+INT(AYB5*8)</f>
        <v>-327272</v>
      </c>
      <c r="AYD6" s="1"/>
      <c r="AYE6" s="109" t="s">
        <v>26</v>
      </c>
      <c r="AYF6" s="17"/>
      <c r="AYG6" s="18">
        <f>(AYG4-'Full Vintage Planner'!$C$8)*8+INT(AYG5*8)</f>
        <v>-327272</v>
      </c>
      <c r="AYI6" s="1"/>
      <c r="AYJ6" s="1"/>
      <c r="AYK6" s="1"/>
      <c r="AYL6" s="1"/>
      <c r="AYM6" s="1"/>
      <c r="AYN6" s="1"/>
      <c r="AYQ6" s="55" t="s">
        <v>20</v>
      </c>
      <c r="AYS6" s="15">
        <v>0.25</v>
      </c>
      <c r="AYT6" s="83"/>
      <c r="AYU6" s="17"/>
      <c r="AYV6" s="109" t="s">
        <v>26</v>
      </c>
      <c r="AYW6" s="17"/>
      <c r="AYX6" s="18">
        <f>(AYX4-'Full Vintage Planner'!$C$8)*8+INT(AYX5*8)</f>
        <v>-327272</v>
      </c>
      <c r="AYZ6" s="1"/>
      <c r="AZA6" s="109" t="s">
        <v>26</v>
      </c>
      <c r="AZB6" s="17"/>
      <c r="AZC6" s="18">
        <f>(AZC4-'Full Vintage Planner'!$C$8)*8+INT(AZC5*8)</f>
        <v>-327272</v>
      </c>
      <c r="AZE6" s="1"/>
      <c r="AZF6" s="1"/>
      <c r="AZG6" s="1"/>
      <c r="AZH6" s="1"/>
      <c r="AZI6" s="1"/>
      <c r="AZJ6" s="1"/>
      <c r="AZM6" s="55" t="s">
        <v>20</v>
      </c>
      <c r="AZO6" s="15">
        <v>0.54166666666666663</v>
      </c>
      <c r="AZP6" s="83"/>
      <c r="AZQ6" s="17"/>
      <c r="AZR6" s="109" t="s">
        <v>26</v>
      </c>
      <c r="AZS6" s="17"/>
      <c r="AZT6" s="18">
        <f>(AZT4-'Full Vintage Planner'!$C$8)*8+INT(AZT5*8)</f>
        <v>-327272</v>
      </c>
      <c r="AZV6" s="1"/>
      <c r="AZW6" s="109" t="s">
        <v>26</v>
      </c>
      <c r="AZX6" s="17"/>
      <c r="AZY6" s="18">
        <f>(AZY4-'Full Vintage Planner'!$C$8)*8+INT(AZY5*8)</f>
        <v>-327272</v>
      </c>
      <c r="BAA6" s="1"/>
      <c r="BAB6" s="1"/>
      <c r="BAC6" s="1"/>
      <c r="BAD6" s="1"/>
      <c r="BAE6" s="1"/>
      <c r="BAF6" s="1"/>
      <c r="BAI6" s="55" t="s">
        <v>20</v>
      </c>
      <c r="BAK6" s="15">
        <v>0.5</v>
      </c>
      <c r="BAL6" s="83"/>
      <c r="BAM6" s="17"/>
      <c r="BAN6" s="109" t="s">
        <v>26</v>
      </c>
      <c r="BAO6" s="17"/>
      <c r="BAP6" s="18">
        <f>(BAP4-'Full Vintage Planner'!$C$8)*8+INT(BAP5*8)</f>
        <v>-327272</v>
      </c>
      <c r="BAR6" s="1"/>
      <c r="BAS6" s="109" t="s">
        <v>26</v>
      </c>
      <c r="BAT6" s="17"/>
      <c r="BAU6" s="18">
        <f>(BAU4-'Full Vintage Planner'!$C$8)*8+INT(BAU5*8)</f>
        <v>-327272</v>
      </c>
      <c r="BAW6" s="1"/>
      <c r="BAX6" s="1"/>
      <c r="BAY6" s="1"/>
      <c r="BAZ6" s="1"/>
      <c r="BBA6" s="1"/>
      <c r="BBB6" s="1"/>
      <c r="BBE6" s="55" t="s">
        <v>20</v>
      </c>
      <c r="BBG6" s="15">
        <v>0.29166666666666669</v>
      </c>
      <c r="BBH6" s="83"/>
      <c r="BBI6" s="17"/>
      <c r="BBJ6" s="109" t="s">
        <v>26</v>
      </c>
      <c r="BBK6" s="17"/>
      <c r="BBL6" s="18">
        <f>(BBL4-'Full Vintage Planner'!$C$8)*8+INT(BBL5*8)</f>
        <v>-327272</v>
      </c>
      <c r="BBN6" s="1"/>
      <c r="BBO6" s="109" t="s">
        <v>26</v>
      </c>
      <c r="BBP6" s="17"/>
      <c r="BBQ6" s="18">
        <f>(BBQ4-'Full Vintage Planner'!$C$8)*8+INT(BBQ5*8)</f>
        <v>-327272</v>
      </c>
      <c r="BBS6" s="1"/>
      <c r="BBT6" s="1"/>
      <c r="BBU6" s="1"/>
      <c r="BBV6" s="1"/>
      <c r="BBW6" s="1"/>
      <c r="BBX6" s="1"/>
      <c r="BCA6" s="55" t="s">
        <v>20</v>
      </c>
      <c r="BCC6" s="15">
        <v>0.58333333333333337</v>
      </c>
      <c r="BCD6" s="83"/>
      <c r="BCE6" s="17"/>
      <c r="BCF6" s="109" t="s">
        <v>26</v>
      </c>
      <c r="BCG6" s="17"/>
      <c r="BCH6" s="18">
        <f>(BCH4-'Full Vintage Planner'!$C$8)*8+INT(BCH5*8)</f>
        <v>-327272</v>
      </c>
      <c r="BCJ6" s="1"/>
      <c r="BCK6" s="109" t="s">
        <v>26</v>
      </c>
      <c r="BCL6" s="17"/>
      <c r="BCM6" s="18">
        <f>(BCM4-'Full Vintage Planner'!$C$8)*8+INT(BCM5*8)</f>
        <v>-327272</v>
      </c>
      <c r="BCO6" s="1"/>
      <c r="BCP6" s="1"/>
      <c r="BCQ6" s="1"/>
      <c r="BCR6" s="1"/>
      <c r="BCS6" s="1"/>
      <c r="BCT6" s="1"/>
      <c r="BCW6" s="55" t="s">
        <v>20</v>
      </c>
      <c r="BCY6" s="15">
        <v>0.25</v>
      </c>
      <c r="BCZ6" s="83"/>
      <c r="BDA6" s="17"/>
      <c r="BDB6" s="109" t="s">
        <v>26</v>
      </c>
      <c r="BDC6" s="17"/>
      <c r="BDD6" s="18">
        <f>(BDD4-'Full Vintage Planner'!$C$8)*8+INT(BDD5*8)</f>
        <v>-327272</v>
      </c>
      <c r="BDF6" s="1"/>
      <c r="BDG6" s="109" t="s">
        <v>26</v>
      </c>
      <c r="BDH6" s="17"/>
      <c r="BDI6" s="18">
        <f>(BDI4-'Full Vintage Planner'!$C$8)*8+INT(BDI5*8)</f>
        <v>-327272</v>
      </c>
      <c r="BDK6" s="1"/>
      <c r="BDL6" s="1"/>
      <c r="BDM6" s="1"/>
      <c r="BDN6" s="1"/>
      <c r="BDO6" s="1"/>
      <c r="BDP6" s="1"/>
      <c r="BDS6" s="55" t="s">
        <v>20</v>
      </c>
      <c r="BDU6" s="15">
        <v>0.25</v>
      </c>
      <c r="BDV6" s="83"/>
      <c r="BDW6" s="17"/>
      <c r="BDX6" s="109" t="s">
        <v>26</v>
      </c>
      <c r="BDY6" s="17"/>
      <c r="BDZ6" s="18">
        <f>(BDZ4-'Full Vintage Planner'!$C$8)*8+INT(BDZ5*8)</f>
        <v>-327272</v>
      </c>
      <c r="BEB6" s="1"/>
      <c r="BEC6" s="109" t="s">
        <v>26</v>
      </c>
      <c r="BED6" s="17"/>
      <c r="BEE6" s="18">
        <f>(BEE4-'Full Vintage Planner'!$C$8)*8+INT(BEE5*8)</f>
        <v>-327272</v>
      </c>
      <c r="BEG6" s="1"/>
      <c r="BEH6" s="1"/>
      <c r="BEI6" s="1"/>
      <c r="BEJ6" s="1"/>
      <c r="BEK6" s="1"/>
      <c r="BEL6" s="1"/>
      <c r="BEO6" s="55" t="s">
        <v>20</v>
      </c>
      <c r="BEQ6" s="15">
        <v>0.75</v>
      </c>
      <c r="BER6" s="83"/>
      <c r="BES6" s="17"/>
      <c r="BET6" s="109" t="s">
        <v>26</v>
      </c>
      <c r="BEU6" s="17"/>
      <c r="BEV6" s="18">
        <f>(BEV4-'Full Vintage Planner'!$C$8)*8+INT(BEV5*8)</f>
        <v>-327272</v>
      </c>
      <c r="BEX6" s="1"/>
      <c r="BEY6" s="109" t="s">
        <v>26</v>
      </c>
      <c r="BEZ6" s="17"/>
      <c r="BFA6" s="18">
        <f>(BFA4-'Full Vintage Planner'!$C$8)*8+INT(BFA5*8)</f>
        <v>-327272</v>
      </c>
      <c r="BFC6" s="1"/>
      <c r="BFD6" s="1"/>
      <c r="BFE6" s="1"/>
      <c r="BFF6" s="1"/>
      <c r="BFG6" s="1"/>
      <c r="BFH6" s="1"/>
      <c r="BFK6" s="55" t="s">
        <v>20</v>
      </c>
      <c r="BFM6" s="15">
        <v>0.625</v>
      </c>
      <c r="BFN6" s="83"/>
      <c r="BFO6" s="17"/>
      <c r="BFP6" s="109" t="s">
        <v>26</v>
      </c>
      <c r="BFQ6" s="17"/>
      <c r="BFR6" s="18">
        <f>(BFR4-'Full Vintage Planner'!$C$8)*8+INT(BFR5*8)</f>
        <v>-327272</v>
      </c>
      <c r="BFT6" s="1"/>
      <c r="BFU6" s="109" t="s">
        <v>26</v>
      </c>
      <c r="BFV6" s="17"/>
      <c r="BFW6" s="18">
        <f>(BFW4-'Full Vintage Planner'!$C$8)*8+INT(BFW5*8)</f>
        <v>-327272</v>
      </c>
      <c r="BFY6" s="1"/>
      <c r="BFZ6" s="1"/>
      <c r="BGA6" s="1"/>
      <c r="BGB6" s="1"/>
      <c r="BGC6" s="1"/>
      <c r="BGD6" s="1"/>
      <c r="BGG6" s="55" t="s">
        <v>20</v>
      </c>
      <c r="BGI6" s="15">
        <v>0.25</v>
      </c>
      <c r="BGJ6" s="83"/>
      <c r="BGK6" s="17"/>
      <c r="BGL6" s="109" t="s">
        <v>26</v>
      </c>
      <c r="BGM6" s="17"/>
      <c r="BGN6" s="18">
        <f>(BGN4-'Full Vintage Planner'!$C$8)*8+INT(BGN5*8)</f>
        <v>-327272</v>
      </c>
      <c r="BGP6" s="1"/>
      <c r="BGQ6" s="109" t="s">
        <v>26</v>
      </c>
      <c r="BGR6" s="17"/>
      <c r="BGS6" s="18">
        <f>(BGS4-'Full Vintage Planner'!$C$8)*8+INT(BGS5*8)</f>
        <v>-327272</v>
      </c>
      <c r="BGU6" s="1"/>
      <c r="BGV6" s="1"/>
      <c r="BGW6" s="1"/>
      <c r="BGX6" s="1"/>
      <c r="BGY6" s="1"/>
      <c r="BGZ6" s="1"/>
      <c r="BHC6" s="55" t="s">
        <v>20</v>
      </c>
      <c r="BHE6" s="15">
        <v>0.5</v>
      </c>
      <c r="BHF6" s="83"/>
      <c r="BHG6" s="17"/>
      <c r="BHH6" s="109" t="s">
        <v>26</v>
      </c>
      <c r="BHI6" s="17"/>
      <c r="BHJ6" s="18">
        <f>(BHJ4-'Full Vintage Planner'!$C$8)*8+INT(BHJ5*8)</f>
        <v>-327272</v>
      </c>
      <c r="BHL6" s="1"/>
      <c r="BHM6" s="109" t="s">
        <v>26</v>
      </c>
      <c r="BHN6" s="17"/>
      <c r="BHO6" s="18">
        <f>(BHO4-'Full Vintage Planner'!$C$8)*8+INT(BHO5*8)</f>
        <v>-327272</v>
      </c>
      <c r="BHQ6" s="1"/>
      <c r="BHR6" s="1"/>
      <c r="BHS6" s="1"/>
      <c r="BHT6" s="1"/>
      <c r="BHU6" s="1"/>
      <c r="BHV6" s="1"/>
      <c r="BHY6" s="55" t="s">
        <v>20</v>
      </c>
      <c r="BIA6" s="15">
        <v>0.47916666666666669</v>
      </c>
      <c r="BIB6" s="83"/>
      <c r="BIC6" s="17"/>
      <c r="BID6" s="109" t="s">
        <v>26</v>
      </c>
      <c r="BIE6" s="17"/>
      <c r="BIF6" s="18">
        <f>(BIF4-'Full Vintage Planner'!$C$8)*8+INT(BIF5*8)</f>
        <v>-327272</v>
      </c>
      <c r="BIH6" s="1"/>
      <c r="BII6" s="109" t="s">
        <v>26</v>
      </c>
      <c r="BIJ6" s="17"/>
      <c r="BIK6" s="18">
        <f>(BIK4-'Full Vintage Planner'!$C$8)*8+INT(BIK5*8)</f>
        <v>-327272</v>
      </c>
      <c r="BIM6" s="1"/>
      <c r="BIN6" s="1"/>
      <c r="BIO6" s="1"/>
      <c r="BIP6" s="1"/>
      <c r="BIQ6" s="1"/>
      <c r="BIR6" s="1"/>
      <c r="BIU6" s="55" t="s">
        <v>20</v>
      </c>
      <c r="BIW6" s="15">
        <v>0.25</v>
      </c>
      <c r="BIX6" s="83"/>
      <c r="BIY6" s="17"/>
      <c r="BIZ6" s="109" t="s">
        <v>26</v>
      </c>
      <c r="BJA6" s="17"/>
      <c r="BJB6" s="18">
        <f>(BJB4-'Full Vintage Planner'!$C$8)*8+INT(BJB5*8)</f>
        <v>-327272</v>
      </c>
      <c r="BJD6" s="1"/>
      <c r="BJE6" s="109" t="s">
        <v>26</v>
      </c>
      <c r="BJF6" s="17"/>
      <c r="BJG6" s="18">
        <f>(BJG4-'Full Vintage Planner'!$C$8)*8+INT(BJG5*8)</f>
        <v>-327272</v>
      </c>
      <c r="BJI6" s="1"/>
      <c r="BJJ6" s="1"/>
      <c r="BJK6" s="1"/>
      <c r="BJL6" s="1"/>
      <c r="BJM6" s="1"/>
      <c r="BJN6" s="1"/>
      <c r="BJQ6" s="55" t="s">
        <v>20</v>
      </c>
      <c r="BJS6" s="15">
        <v>0.25</v>
      </c>
      <c r="BJT6" s="83"/>
      <c r="BJU6" s="17"/>
      <c r="BJV6" s="109" t="s">
        <v>26</v>
      </c>
      <c r="BJW6" s="17"/>
      <c r="BJX6" s="18">
        <f>(BJX4-'Full Vintage Planner'!$C$8)*8+INT(BJX5*8)</f>
        <v>-327272</v>
      </c>
      <c r="BJZ6" s="1"/>
      <c r="BKA6" s="109" t="s">
        <v>26</v>
      </c>
      <c r="BKB6" s="17"/>
      <c r="BKC6" s="18">
        <f>(BKC4-'Full Vintage Planner'!$C$8)*8+INT(BKC5*8)</f>
        <v>-327272</v>
      </c>
      <c r="BKE6" s="1"/>
      <c r="BKF6" s="1"/>
      <c r="BKG6" s="1"/>
      <c r="BKH6" s="1"/>
      <c r="BKI6" s="1"/>
      <c r="BKJ6" s="1"/>
      <c r="BKM6" s="55" t="s">
        <v>20</v>
      </c>
      <c r="BKO6" s="15">
        <v>0.33333333333333331</v>
      </c>
      <c r="BKP6" s="83"/>
      <c r="BKQ6" s="17"/>
      <c r="BKR6" s="109" t="s">
        <v>26</v>
      </c>
      <c r="BKS6" s="17"/>
      <c r="BKT6" s="18">
        <f>(BKT4-'Full Vintage Planner'!$C$8)*8+INT(BKT5*8)</f>
        <v>-327272</v>
      </c>
      <c r="BKV6" s="1"/>
      <c r="BKW6" s="109" t="s">
        <v>26</v>
      </c>
      <c r="BKX6" s="17"/>
      <c r="BKY6" s="18">
        <f>(BKY4-'Full Vintage Planner'!$C$8)*8+INT(BKY5*8)</f>
        <v>-327272</v>
      </c>
      <c r="BLA6" s="1"/>
      <c r="BLB6" s="1"/>
      <c r="BLC6" s="1"/>
      <c r="BLD6" s="1"/>
      <c r="BLE6" s="1"/>
      <c r="BLF6" s="1"/>
      <c r="BLI6" s="55" t="s">
        <v>20</v>
      </c>
      <c r="BLK6" s="15">
        <v>0.25</v>
      </c>
      <c r="BLL6" s="83"/>
      <c r="BLM6" s="17"/>
      <c r="BLN6" s="109" t="s">
        <v>26</v>
      </c>
      <c r="BLO6" s="17"/>
      <c r="BLP6" s="18">
        <f>(BLP4-'Full Vintage Planner'!$C$8)*8+INT(BLP5*8)</f>
        <v>-327272</v>
      </c>
      <c r="BLR6" s="1"/>
      <c r="BLS6" s="109" t="s">
        <v>26</v>
      </c>
      <c r="BLT6" s="17"/>
      <c r="BLU6" s="18">
        <f>(BLU4-'Full Vintage Planner'!$C$8)*8+INT(BLU5*8)</f>
        <v>-327272</v>
      </c>
      <c r="BLW6" s="1"/>
      <c r="BLX6" s="1"/>
      <c r="BLY6" s="1"/>
      <c r="BLZ6" s="1"/>
      <c r="BMA6" s="1"/>
      <c r="BMB6" s="1"/>
      <c r="BME6" s="55" t="s">
        <v>20</v>
      </c>
      <c r="BMG6" s="15">
        <v>0.25</v>
      </c>
      <c r="BMH6" s="83"/>
      <c r="BMI6" s="17"/>
      <c r="BMJ6" s="109" t="s">
        <v>26</v>
      </c>
      <c r="BMK6" s="17"/>
      <c r="BML6" s="18">
        <f>(BML4-'Full Vintage Planner'!$C$8)*8+INT(BML5*8)</f>
        <v>-327272</v>
      </c>
      <c r="BMN6" s="1"/>
      <c r="BMO6" s="109" t="s">
        <v>26</v>
      </c>
      <c r="BMP6" s="17"/>
      <c r="BMQ6" s="18">
        <f>(BMQ4-'Full Vintage Planner'!$C$8)*8+INT(BMQ5*8)</f>
        <v>-327272</v>
      </c>
      <c r="BMS6" s="1"/>
      <c r="BMT6" s="1"/>
      <c r="BMU6" s="1"/>
      <c r="BMV6" s="1"/>
      <c r="BMW6" s="1"/>
      <c r="BMX6" s="1"/>
      <c r="BNA6" s="55" t="s">
        <v>20</v>
      </c>
      <c r="BNC6" s="15">
        <v>0.64583333333333337</v>
      </c>
      <c r="BND6" s="83"/>
      <c r="BNE6" s="17"/>
      <c r="BNF6" s="109" t="s">
        <v>26</v>
      </c>
      <c r="BNG6" s="17"/>
      <c r="BNH6" s="18">
        <f>(BNH4-'Full Vintage Planner'!$C$8)*8+INT(BNH5*8)</f>
        <v>-327272</v>
      </c>
      <c r="BNJ6" s="1"/>
      <c r="BNK6" s="109" t="s">
        <v>26</v>
      </c>
      <c r="BNL6" s="17"/>
      <c r="BNM6" s="18">
        <f>(BNM4-'Full Vintage Planner'!$C$8)*8+INT(BNM5*8)</f>
        <v>-327272</v>
      </c>
      <c r="BNO6" s="1"/>
      <c r="BNP6" s="1"/>
      <c r="BNQ6" s="1"/>
      <c r="BNR6" s="1"/>
      <c r="BNS6" s="1"/>
      <c r="BNT6" s="1"/>
      <c r="BNW6" s="55" t="s">
        <v>20</v>
      </c>
      <c r="BNY6" s="15">
        <v>0.25</v>
      </c>
      <c r="BNZ6" s="83"/>
      <c r="BOA6" s="17"/>
      <c r="BOB6" s="109" t="s">
        <v>26</v>
      </c>
      <c r="BOC6" s="17"/>
      <c r="BOD6" s="18">
        <f>(BOD4-'Full Vintage Planner'!$C$8)*8+INT(BOD5*8)</f>
        <v>-327272</v>
      </c>
      <c r="BOF6" s="1"/>
      <c r="BOG6" s="109" t="s">
        <v>26</v>
      </c>
      <c r="BOH6" s="17"/>
      <c r="BOI6" s="18">
        <f>(BOI4-'Full Vintage Planner'!$C$8)*8+INT(BOI5*8)</f>
        <v>-327272</v>
      </c>
      <c r="BOK6" s="1"/>
      <c r="BOL6" s="1"/>
      <c r="BOM6" s="1"/>
      <c r="BON6" s="1"/>
      <c r="BOO6" s="1"/>
      <c r="BOP6" s="1"/>
      <c r="BOS6" s="55" t="s">
        <v>20</v>
      </c>
      <c r="BOU6" s="15">
        <v>0.41666666666666669</v>
      </c>
      <c r="BOV6" s="83"/>
      <c r="BOW6" s="17"/>
      <c r="BOX6" s="109" t="s">
        <v>26</v>
      </c>
      <c r="BOY6" s="17"/>
      <c r="BOZ6" s="18">
        <f>(BOZ4-'Full Vintage Planner'!$C$8)*8+INT(BOZ5*8)</f>
        <v>-327272</v>
      </c>
      <c r="BPB6" s="1"/>
      <c r="BPC6" s="109" t="s">
        <v>26</v>
      </c>
      <c r="BPD6" s="17"/>
      <c r="BPE6" s="18">
        <f>(BPE4-'Full Vintage Planner'!$C$8)*8+INT(BPE5*8)</f>
        <v>-327272</v>
      </c>
      <c r="BPG6" s="1"/>
      <c r="BPH6" s="1"/>
      <c r="BPI6" s="1"/>
      <c r="BPJ6" s="1"/>
      <c r="BPK6" s="1"/>
      <c r="BPL6" s="1"/>
      <c r="BPO6" s="55" t="s">
        <v>20</v>
      </c>
      <c r="BPQ6" s="15">
        <v>0.25</v>
      </c>
      <c r="BPR6" s="83"/>
      <c r="BPS6" s="17"/>
      <c r="BPT6" s="109" t="s">
        <v>26</v>
      </c>
      <c r="BPU6" s="17"/>
      <c r="BPV6" s="18">
        <f>(BPV4-'Full Vintage Planner'!$C$8)*8+INT(BPV5*8)</f>
        <v>-327272</v>
      </c>
      <c r="BPX6" s="1"/>
      <c r="BPY6" s="109" t="s">
        <v>26</v>
      </c>
      <c r="BPZ6" s="17"/>
      <c r="BQA6" s="18">
        <f>(BQA4-'Full Vintage Planner'!$C$8)*8+INT(BQA5*8)</f>
        <v>-327272</v>
      </c>
      <c r="BQC6" s="1"/>
      <c r="BQD6" s="1"/>
      <c r="BQE6" s="1"/>
      <c r="BQF6" s="1"/>
      <c r="BQG6" s="1"/>
      <c r="BQH6" s="1"/>
      <c r="BQK6" s="55" t="s">
        <v>20</v>
      </c>
      <c r="BQM6" s="15">
        <v>0.54166666666666663</v>
      </c>
      <c r="BQN6" s="83"/>
      <c r="BQO6" s="17"/>
      <c r="BQP6" s="109" t="s">
        <v>26</v>
      </c>
      <c r="BQQ6" s="17"/>
      <c r="BQR6" s="18">
        <f>(BQR4-'Full Vintage Planner'!$C$8)*8+INT(BQR5*8)</f>
        <v>-327272</v>
      </c>
      <c r="BQT6" s="1"/>
      <c r="BQU6" s="109" t="s">
        <v>26</v>
      </c>
      <c r="BQV6" s="17"/>
      <c r="BQW6" s="18">
        <f>(BQW4-'Full Vintage Planner'!$C$8)*8+INT(BQW5*8)</f>
        <v>-327272</v>
      </c>
      <c r="BQY6" s="1"/>
      <c r="BQZ6" s="1"/>
      <c r="BRA6" s="1"/>
      <c r="BRB6" s="1"/>
      <c r="BRC6" s="1"/>
      <c r="BRD6" s="1"/>
      <c r="BRG6" s="55" t="s">
        <v>20</v>
      </c>
      <c r="BRI6" s="15">
        <v>0.5</v>
      </c>
      <c r="BRJ6" s="83"/>
      <c r="BRK6" s="17"/>
      <c r="BRL6" s="109" t="s">
        <v>26</v>
      </c>
      <c r="BRM6" s="17"/>
      <c r="BRN6" s="18">
        <f>(BRN4-'Full Vintage Planner'!$C$8)*8+INT(BRN5*8)</f>
        <v>-327272</v>
      </c>
      <c r="BRP6" s="1"/>
      <c r="BRQ6" s="109" t="s">
        <v>26</v>
      </c>
      <c r="BRR6" s="17"/>
      <c r="BRS6" s="18">
        <f>(BRS4-'Full Vintage Planner'!$C$8)*8+INT(BRS5*8)</f>
        <v>-327272</v>
      </c>
      <c r="BRU6" s="1"/>
      <c r="BRV6" s="1"/>
      <c r="BRW6" s="1"/>
      <c r="BRX6" s="1"/>
      <c r="BRY6" s="1"/>
      <c r="BRZ6" s="1"/>
      <c r="BSC6" s="55" t="s">
        <v>20</v>
      </c>
      <c r="BSE6" s="15">
        <v>0.29166666666666669</v>
      </c>
      <c r="BSF6" s="83"/>
      <c r="BSG6" s="17"/>
      <c r="BSH6" s="109" t="s">
        <v>26</v>
      </c>
      <c r="BSI6" s="17"/>
      <c r="BSJ6" s="18">
        <f>(BSJ4-'Full Vintage Planner'!$C$8)*8+INT(BSJ5*8)</f>
        <v>-327272</v>
      </c>
      <c r="BSL6" s="1"/>
      <c r="BSM6" s="109" t="s">
        <v>26</v>
      </c>
      <c r="BSN6" s="17"/>
      <c r="BSO6" s="18">
        <f>(BSO4-'Full Vintage Planner'!$C$8)*8+INT(BSO5*8)</f>
        <v>-327272</v>
      </c>
      <c r="BSQ6" s="1"/>
      <c r="BSR6" s="1"/>
      <c r="BSS6" s="1"/>
      <c r="BST6" s="1"/>
      <c r="BSU6" s="1"/>
      <c r="BSV6" s="1"/>
      <c r="BSY6" s="55" t="s">
        <v>20</v>
      </c>
      <c r="BTA6" s="15">
        <v>0.58333333333333337</v>
      </c>
      <c r="BTB6" s="83"/>
      <c r="BTC6" s="17"/>
      <c r="BTD6" s="109" t="s">
        <v>26</v>
      </c>
      <c r="BTE6" s="17"/>
      <c r="BTF6" s="18">
        <f>(BTF4-'Full Vintage Planner'!$C$8)*8+INT(BTF5*8)</f>
        <v>-327272</v>
      </c>
      <c r="BTH6" s="1"/>
      <c r="BTI6" s="109" t="s">
        <v>26</v>
      </c>
      <c r="BTJ6" s="17"/>
      <c r="BTK6" s="18">
        <f>(BTK4-'Full Vintage Planner'!$C$8)*8+INT(BTK5*8)</f>
        <v>-327272</v>
      </c>
      <c r="BTM6" s="1"/>
      <c r="BTN6" s="1"/>
      <c r="BTO6" s="1"/>
      <c r="BTP6" s="1"/>
      <c r="BTQ6" s="1"/>
      <c r="BTR6" s="1"/>
      <c r="BTU6" s="55" t="s">
        <v>20</v>
      </c>
      <c r="BTW6" s="15">
        <v>0.25</v>
      </c>
      <c r="BTX6" s="83"/>
      <c r="BTY6" s="17"/>
      <c r="BTZ6" s="109" t="s">
        <v>26</v>
      </c>
      <c r="BUA6" s="17"/>
      <c r="BUB6" s="18">
        <f>(BUB4-'Full Vintage Planner'!$C$8)*8+INT(BUB5*8)</f>
        <v>-327272</v>
      </c>
      <c r="BUD6" s="1"/>
      <c r="BUE6" s="109" t="s">
        <v>26</v>
      </c>
      <c r="BUF6" s="17"/>
      <c r="BUG6" s="18">
        <f>(BUG4-'Full Vintage Planner'!$C$8)*8+INT(BUG5*8)</f>
        <v>-327272</v>
      </c>
      <c r="BUI6" s="1"/>
      <c r="BUJ6" s="1"/>
      <c r="BUK6" s="1"/>
      <c r="BUL6" s="1"/>
      <c r="BUM6" s="1"/>
      <c r="BUN6" s="1"/>
      <c r="BUQ6" s="55" t="s">
        <v>20</v>
      </c>
      <c r="BUS6" s="15">
        <v>0.25</v>
      </c>
      <c r="BUT6" s="83"/>
      <c r="BUU6" s="17"/>
      <c r="BUV6" s="109" t="s">
        <v>26</v>
      </c>
      <c r="BUW6" s="17"/>
      <c r="BUX6" s="18">
        <f>(BUX4-'Full Vintage Planner'!$C$8)*8+INT(BUX5*8)</f>
        <v>-327272</v>
      </c>
      <c r="BUZ6" s="1"/>
      <c r="BVA6" s="109" t="s">
        <v>26</v>
      </c>
      <c r="BVB6" s="17"/>
      <c r="BVC6" s="18">
        <f>(BVC4-'Full Vintage Planner'!$C$8)*8+INT(BVC5*8)</f>
        <v>-327272</v>
      </c>
      <c r="BVE6" s="1"/>
      <c r="BVF6" s="1"/>
      <c r="BVG6" s="1"/>
      <c r="BVH6" s="1"/>
      <c r="BVI6" s="1"/>
      <c r="BVJ6" s="1"/>
      <c r="BVM6" s="55" t="s">
        <v>20</v>
      </c>
      <c r="BVO6" s="15">
        <v>0.75</v>
      </c>
      <c r="BVP6" s="83"/>
      <c r="BVQ6" s="17"/>
      <c r="BVR6" s="109" t="s">
        <v>26</v>
      </c>
      <c r="BVS6" s="17"/>
      <c r="BVT6" s="18">
        <f>(BVT4-'Full Vintage Planner'!$C$8)*8+INT(BVT5*8)</f>
        <v>-327272</v>
      </c>
      <c r="BVV6" s="1"/>
      <c r="BVW6" s="109" t="s">
        <v>26</v>
      </c>
      <c r="BVX6" s="17"/>
      <c r="BVY6" s="18">
        <f>(BVY4-'Full Vintage Planner'!$C$8)*8+INT(BVY5*8)</f>
        <v>-327272</v>
      </c>
      <c r="BWA6" s="1"/>
      <c r="BWB6" s="1"/>
      <c r="BWC6" s="1"/>
      <c r="BWD6" s="1"/>
      <c r="BWE6" s="1"/>
      <c r="BWF6" s="1"/>
      <c r="BWI6" s="55" t="s">
        <v>20</v>
      </c>
      <c r="BWK6" s="15">
        <v>0.625</v>
      </c>
      <c r="BWL6" s="83"/>
      <c r="BWM6" s="17"/>
      <c r="BWN6" s="109" t="s">
        <v>26</v>
      </c>
      <c r="BWO6" s="17"/>
      <c r="BWP6" s="18">
        <f>(BWP4-'Full Vintage Planner'!$C$8)*8+INT(BWP5*8)</f>
        <v>-327272</v>
      </c>
      <c r="BWR6" s="1"/>
      <c r="BWS6" s="109" t="s">
        <v>26</v>
      </c>
      <c r="BWT6" s="17"/>
      <c r="BWU6" s="18">
        <f>(BWU4-'Full Vintage Planner'!$C$8)*8+INT(BWU5*8)</f>
        <v>-327272</v>
      </c>
      <c r="BWW6" s="1"/>
      <c r="BWX6" s="1"/>
      <c r="BWY6" s="1"/>
      <c r="BWZ6" s="1"/>
      <c r="BXA6" s="1"/>
      <c r="BXB6" s="1"/>
      <c r="BXE6" s="55" t="s">
        <v>20</v>
      </c>
      <c r="BXG6" s="15">
        <v>0.25</v>
      </c>
      <c r="BXH6" s="83"/>
      <c r="BXI6" s="17"/>
      <c r="BXJ6" s="109" t="s">
        <v>26</v>
      </c>
      <c r="BXK6" s="17"/>
      <c r="BXL6" s="18">
        <f>(BXL4-'Full Vintage Planner'!$C$8)*8+INT(BXL5*8)</f>
        <v>-327272</v>
      </c>
      <c r="BXN6" s="1"/>
      <c r="BXO6" s="109" t="s">
        <v>26</v>
      </c>
      <c r="BXP6" s="17"/>
      <c r="BXQ6" s="18">
        <f>(BXQ4-'Full Vintage Planner'!$C$8)*8+INT(BXQ5*8)</f>
        <v>-327272</v>
      </c>
      <c r="BXS6" s="1"/>
      <c r="BXT6" s="1"/>
      <c r="BXU6" s="1"/>
      <c r="BXV6" s="1"/>
      <c r="BXW6" s="1"/>
      <c r="BXX6" s="1"/>
      <c r="BYA6" s="55" t="s">
        <v>20</v>
      </c>
      <c r="BYC6" s="15">
        <v>0.5</v>
      </c>
      <c r="BYD6" s="83"/>
      <c r="BYE6" s="17"/>
      <c r="BYF6" s="109" t="s">
        <v>26</v>
      </c>
      <c r="BYG6" s="17"/>
      <c r="BYH6" s="18">
        <f>(BYH4-'Full Vintage Planner'!$C$8)*8+INT(BYH5*8)</f>
        <v>-327272</v>
      </c>
      <c r="BYJ6" s="1"/>
      <c r="BYK6" s="109" t="s">
        <v>26</v>
      </c>
      <c r="BYL6" s="17"/>
      <c r="BYM6" s="18">
        <f>(BYM4-'Full Vintage Planner'!$C$8)*8+INT(BYM5*8)</f>
        <v>-327272</v>
      </c>
      <c r="BYO6" s="1"/>
      <c r="BYP6" s="1"/>
      <c r="BYQ6" s="1"/>
      <c r="BYR6" s="1"/>
      <c r="BYS6" s="1"/>
      <c r="BYT6" s="1"/>
      <c r="BYW6" s="55" t="s">
        <v>20</v>
      </c>
      <c r="BYY6" s="15">
        <v>0.47916666666666669</v>
      </c>
      <c r="BYZ6" s="83"/>
      <c r="BZA6" s="17"/>
      <c r="BZB6" s="109" t="s">
        <v>26</v>
      </c>
      <c r="BZC6" s="17"/>
      <c r="BZD6" s="18">
        <f>(BZD4-'Full Vintage Planner'!$C$8)*8+INT(BZD5*8)</f>
        <v>-327272</v>
      </c>
      <c r="BZF6" s="1"/>
      <c r="BZG6" s="109" t="s">
        <v>26</v>
      </c>
      <c r="BZH6" s="17"/>
      <c r="BZI6" s="18">
        <f>(BZI4-'Full Vintage Planner'!$C$8)*8+INT(BZI5*8)</f>
        <v>-327272</v>
      </c>
      <c r="BZK6" s="1"/>
      <c r="BZL6" s="1"/>
      <c r="BZM6" s="1"/>
      <c r="BZN6" s="1"/>
      <c r="BZO6" s="1"/>
      <c r="BZP6" s="1"/>
      <c r="BZS6" s="55" t="s">
        <v>20</v>
      </c>
      <c r="BZU6" s="15">
        <v>0.25</v>
      </c>
      <c r="BZV6" s="83"/>
      <c r="BZW6" s="17"/>
      <c r="BZX6" s="109" t="s">
        <v>26</v>
      </c>
      <c r="BZY6" s="17"/>
      <c r="BZZ6" s="18">
        <f>(BZZ4-'Full Vintage Planner'!$C$8)*8+INT(BZZ5*8)</f>
        <v>-327272</v>
      </c>
      <c r="CAB6" s="1"/>
      <c r="CAC6" s="109" t="s">
        <v>26</v>
      </c>
      <c r="CAD6" s="17"/>
      <c r="CAE6" s="18">
        <f>(CAE4-'Full Vintage Planner'!$C$8)*8+INT(CAE5*8)</f>
        <v>-327272</v>
      </c>
      <c r="CAG6" s="1"/>
      <c r="CAH6" s="1"/>
      <c r="CAI6" s="1"/>
      <c r="CAJ6" s="1"/>
      <c r="CAK6" s="1"/>
      <c r="CAL6" s="1"/>
      <c r="CAO6" s="55" t="s">
        <v>20</v>
      </c>
      <c r="CAQ6" s="15">
        <v>0.25</v>
      </c>
      <c r="CAR6" s="83"/>
      <c r="CAS6" s="17"/>
      <c r="CAT6" s="109" t="s">
        <v>26</v>
      </c>
      <c r="CAU6" s="17"/>
      <c r="CAV6" s="18">
        <f>(CAV4-'Full Vintage Planner'!$C$8)*8+INT(CAV5*8)</f>
        <v>-327272</v>
      </c>
      <c r="CAX6" s="1"/>
      <c r="CAY6" s="109" t="s">
        <v>26</v>
      </c>
      <c r="CAZ6" s="17"/>
      <c r="CBA6" s="18">
        <f>(CBA4-'Full Vintage Planner'!$C$8)*8+INT(CBA5*8)</f>
        <v>-327272</v>
      </c>
      <c r="CBC6" s="1"/>
      <c r="CBD6" s="1"/>
      <c r="CBE6" s="1"/>
      <c r="CBF6" s="1"/>
      <c r="CBG6" s="1"/>
      <c r="CBH6" s="1"/>
      <c r="CBK6" s="55" t="s">
        <v>20</v>
      </c>
      <c r="CBM6" s="15">
        <v>0.33333333333333331</v>
      </c>
      <c r="CBN6" s="83"/>
      <c r="CBO6" s="17"/>
      <c r="CBP6" s="109" t="s">
        <v>26</v>
      </c>
      <c r="CBQ6" s="17"/>
      <c r="CBR6" s="18">
        <f>(CBR4-'Full Vintage Planner'!$C$8)*8+INT(CBR5*8)</f>
        <v>-327272</v>
      </c>
      <c r="CBT6" s="1"/>
      <c r="CBU6" s="109" t="s">
        <v>26</v>
      </c>
      <c r="CBV6" s="17"/>
      <c r="CBW6" s="18">
        <f>(CBW4-'Full Vintage Planner'!$C$8)*8+INT(CBW5*8)</f>
        <v>-327272</v>
      </c>
      <c r="CBY6" s="1"/>
      <c r="CBZ6" s="1"/>
      <c r="CCA6" s="1"/>
      <c r="CCB6" s="1"/>
      <c r="CCC6" s="1"/>
      <c r="CCD6" s="1"/>
      <c r="CCG6" s="55" t="s">
        <v>20</v>
      </c>
      <c r="CCI6" s="15">
        <v>0.25</v>
      </c>
      <c r="CCJ6" s="83"/>
      <c r="CCK6" s="17"/>
      <c r="CCL6" s="109" t="s">
        <v>26</v>
      </c>
      <c r="CCM6" s="17"/>
      <c r="CCN6" s="18">
        <f>(CCN4-'Full Vintage Planner'!$C$8)*8+INT(CCN5*8)</f>
        <v>-327272</v>
      </c>
      <c r="CCP6" s="1"/>
      <c r="CCQ6" s="109" t="s">
        <v>26</v>
      </c>
      <c r="CCR6" s="17"/>
      <c r="CCS6" s="18">
        <f>(CCS4-'Full Vintage Planner'!$C$8)*8+INT(CCS5*8)</f>
        <v>-327272</v>
      </c>
      <c r="CCU6" s="1"/>
      <c r="CCV6" s="1"/>
      <c r="CCW6" s="1"/>
      <c r="CCX6" s="1"/>
      <c r="CCY6" s="1"/>
      <c r="CCZ6" s="1"/>
      <c r="CDC6" s="55" t="s">
        <v>20</v>
      </c>
      <c r="CDE6" s="15">
        <v>0.25</v>
      </c>
      <c r="CDF6" s="83"/>
      <c r="CDG6" s="17"/>
      <c r="CDH6" s="109" t="s">
        <v>26</v>
      </c>
      <c r="CDI6" s="17"/>
      <c r="CDJ6" s="18">
        <f>(CDJ4-'Full Vintage Planner'!$C$8)*8+INT(CDJ5*8)</f>
        <v>-327272</v>
      </c>
      <c r="CDL6" s="1"/>
      <c r="CDM6" s="109" t="s">
        <v>26</v>
      </c>
      <c r="CDN6" s="17"/>
      <c r="CDO6" s="18">
        <f>(CDO4-'Full Vintage Planner'!$C$8)*8+INT(CDO5*8)</f>
        <v>-327272</v>
      </c>
      <c r="CDQ6" s="1"/>
      <c r="CDR6" s="1"/>
      <c r="CDS6" s="1"/>
      <c r="CDT6" s="1"/>
      <c r="CDU6" s="1"/>
      <c r="CDV6" s="1"/>
      <c r="CDY6" s="55" t="s">
        <v>20</v>
      </c>
      <c r="CEA6" s="15">
        <v>0.64583333333333337</v>
      </c>
      <c r="CEB6" s="83"/>
      <c r="CEC6" s="17"/>
      <c r="CED6" s="109" t="s">
        <v>26</v>
      </c>
      <c r="CEE6" s="17"/>
      <c r="CEF6" s="18">
        <f>(CEF4-'Full Vintage Planner'!$C$8)*8+INT(CEF5*8)</f>
        <v>-327272</v>
      </c>
      <c r="CEH6" s="1"/>
      <c r="CEI6" s="109" t="s">
        <v>26</v>
      </c>
      <c r="CEJ6" s="17"/>
      <c r="CEK6" s="18">
        <f>(CEK4-'Full Vintage Planner'!$C$8)*8+INT(CEK5*8)</f>
        <v>-327272</v>
      </c>
      <c r="CEM6" s="1"/>
      <c r="CEN6" s="1"/>
      <c r="CEO6" s="1"/>
      <c r="CEP6" s="1"/>
      <c r="CEQ6" s="1"/>
      <c r="CER6" s="1"/>
      <c r="CEU6" s="55" t="s">
        <v>20</v>
      </c>
      <c r="CEW6" s="15">
        <v>0.25</v>
      </c>
      <c r="CEX6" s="83"/>
      <c r="CEY6" s="17"/>
      <c r="CEZ6" s="109" t="s">
        <v>26</v>
      </c>
      <c r="CFA6" s="17"/>
      <c r="CFB6" s="18">
        <f>(CFB4-'Full Vintage Planner'!$C$8)*8+INT(CFB5*8)</f>
        <v>-327272</v>
      </c>
      <c r="CFD6" s="1"/>
      <c r="CFE6" s="109" t="s">
        <v>26</v>
      </c>
      <c r="CFF6" s="17"/>
      <c r="CFG6" s="18">
        <f>(CFG4-'Full Vintage Planner'!$C$8)*8+INT(CFG5*8)</f>
        <v>-327272</v>
      </c>
      <c r="CFI6" s="1"/>
      <c r="CFJ6" s="1"/>
      <c r="CFK6" s="1"/>
      <c r="CFL6" s="1"/>
      <c r="CFM6" s="1"/>
      <c r="CFN6" s="1"/>
    </row>
    <row r="7" spans="1:2199" s="17" customFormat="1">
      <c r="A7" s="109" t="s">
        <v>26</v>
      </c>
      <c r="C7" s="18">
        <v>28</v>
      </c>
      <c r="F7" t="s">
        <v>414</v>
      </c>
      <c r="G7"/>
      <c r="H7" s="6">
        <v>30</v>
      </c>
      <c r="I7" t="s">
        <v>415</v>
      </c>
      <c r="K7" t="s">
        <v>420</v>
      </c>
      <c r="L7"/>
      <c r="M7" s="14">
        <v>41278</v>
      </c>
      <c r="N7"/>
      <c r="W7" s="109" t="s">
        <v>26</v>
      </c>
      <c r="Y7" s="18">
        <v>28</v>
      </c>
      <c r="AB7" t="s">
        <v>414</v>
      </c>
      <c r="AC7"/>
      <c r="AD7" s="6">
        <v>30</v>
      </c>
      <c r="AE7" t="s">
        <v>415</v>
      </c>
      <c r="AG7" t="s">
        <v>420</v>
      </c>
      <c r="AH7"/>
      <c r="AI7" s="14">
        <v>41278</v>
      </c>
      <c r="AJ7"/>
      <c r="AS7" s="109" t="s">
        <v>26</v>
      </c>
      <c r="AU7" s="18">
        <f>(AU5-'Full Vintage Planner'!$C$8)*8+INT(AU6*8)</f>
        <v>548</v>
      </c>
      <c r="AX7" t="s">
        <v>414</v>
      </c>
      <c r="AY7"/>
      <c r="AZ7" s="6">
        <v>30</v>
      </c>
      <c r="BA7" t="s">
        <v>415</v>
      </c>
      <c r="BC7" t="s">
        <v>420</v>
      </c>
      <c r="BD7"/>
      <c r="BE7" s="14">
        <v>41278</v>
      </c>
      <c r="BF7"/>
      <c r="BO7" s="109" t="s">
        <v>26</v>
      </c>
      <c r="BQ7" s="18">
        <f>(BQ5-'Full Vintage Planner'!$C$8)*8+INT(BQ6*8)</f>
        <v>548</v>
      </c>
      <c r="BT7" t="s">
        <v>414</v>
      </c>
      <c r="BU7"/>
      <c r="BV7" s="6"/>
      <c r="BW7" t="s">
        <v>415</v>
      </c>
      <c r="BY7" t="s">
        <v>420</v>
      </c>
      <c r="BZ7"/>
      <c r="CA7" s="14"/>
      <c r="CB7"/>
      <c r="CK7" s="109" t="s">
        <v>26</v>
      </c>
      <c r="CM7" s="18">
        <f>(CM5-'Full Vintage Planner'!$C$8)*8+INT(CM6*8)</f>
        <v>538</v>
      </c>
      <c r="CP7" t="s">
        <v>414</v>
      </c>
      <c r="CQ7"/>
      <c r="CR7" s="6"/>
      <c r="CS7" t="s">
        <v>415</v>
      </c>
      <c r="CU7" t="s">
        <v>420</v>
      </c>
      <c r="CV7"/>
      <c r="CW7" s="14"/>
      <c r="CX7"/>
      <c r="DG7" s="109" t="s">
        <v>26</v>
      </c>
      <c r="DI7" s="18">
        <f>(DI5-'Full Vintage Planner'!$C$8)*8+INT(DI6*8)</f>
        <v>564</v>
      </c>
      <c r="DL7" t="s">
        <v>414</v>
      </c>
      <c r="DM7"/>
      <c r="DN7" s="6"/>
      <c r="DO7" t="s">
        <v>415</v>
      </c>
      <c r="DQ7" t="s">
        <v>420</v>
      </c>
      <c r="DR7"/>
      <c r="DS7" s="14"/>
      <c r="DT7"/>
      <c r="EC7" s="109" t="s">
        <v>26</v>
      </c>
      <c r="EE7" s="18">
        <f>(EE5-'Full Vintage Planner'!$C$8)*8+INT(EE6*8)</f>
        <v>554</v>
      </c>
      <c r="EH7" t="s">
        <v>414</v>
      </c>
      <c r="EI7"/>
      <c r="EJ7" s="6"/>
      <c r="EK7" t="s">
        <v>415</v>
      </c>
      <c r="EM7" t="s">
        <v>420</v>
      </c>
      <c r="EN7"/>
      <c r="EO7" s="14"/>
      <c r="EP7"/>
      <c r="EY7" s="109" t="s">
        <v>26</v>
      </c>
      <c r="FA7" s="18">
        <f>(FA5-'Full Vintage Planner'!$C$8)*8+INT(FA6*8)</f>
        <v>538</v>
      </c>
      <c r="FD7" t="s">
        <v>414</v>
      </c>
      <c r="FE7"/>
      <c r="FF7" s="6"/>
      <c r="FG7" t="s">
        <v>415</v>
      </c>
      <c r="FI7" t="s">
        <v>420</v>
      </c>
      <c r="FJ7"/>
      <c r="FK7" s="14"/>
      <c r="FL7"/>
      <c r="FU7" s="109" t="s">
        <v>26</v>
      </c>
      <c r="FW7" s="18">
        <f>(FW5-'Full Vintage Planner'!$C$8)*8+INT(FW6*8)</f>
        <v>550</v>
      </c>
      <c r="FZ7" t="s">
        <v>414</v>
      </c>
      <c r="GA7"/>
      <c r="GB7" s="6"/>
      <c r="GC7" t="s">
        <v>415</v>
      </c>
      <c r="GE7" t="s">
        <v>420</v>
      </c>
      <c r="GF7"/>
      <c r="GG7" s="14"/>
      <c r="GH7"/>
      <c r="GQ7" s="109" t="s">
        <v>26</v>
      </c>
      <c r="GS7" s="18">
        <f>(GS5-'Full Vintage Planner'!$C$8)*8+INT(GS6*8)</f>
        <v>549</v>
      </c>
      <c r="GV7" t="s">
        <v>414</v>
      </c>
      <c r="GW7"/>
      <c r="GX7" s="6"/>
      <c r="GY7" t="s">
        <v>415</v>
      </c>
      <c r="HA7" t="s">
        <v>420</v>
      </c>
      <c r="HB7"/>
      <c r="HC7" s="14"/>
      <c r="HD7"/>
      <c r="HM7" s="109" t="s">
        <v>26</v>
      </c>
      <c r="HO7" s="18">
        <f>(HO5-'Full Vintage Planner'!$C$8)*8+INT(HO6*8)</f>
        <v>546</v>
      </c>
      <c r="HR7" t="s">
        <v>414</v>
      </c>
      <c r="HS7"/>
      <c r="HT7" s="6"/>
      <c r="HU7" t="s">
        <v>415</v>
      </c>
      <c r="HW7" t="s">
        <v>420</v>
      </c>
      <c r="HX7"/>
      <c r="HY7" s="14"/>
      <c r="HZ7"/>
      <c r="II7" s="109" t="s">
        <v>26</v>
      </c>
      <c r="IK7" s="18">
        <f>(IK5-'Full Vintage Planner'!$C$8)*8+INT(IK6*8)</f>
        <v>540</v>
      </c>
      <c r="IN7" t="s">
        <v>414</v>
      </c>
      <c r="IO7"/>
      <c r="IP7" s="6"/>
      <c r="IQ7" t="s">
        <v>415</v>
      </c>
      <c r="IS7" t="s">
        <v>420</v>
      </c>
      <c r="IT7"/>
      <c r="IU7" s="14"/>
      <c r="IV7"/>
      <c r="JE7" s="109" t="s">
        <v>26</v>
      </c>
      <c r="JG7" s="18">
        <f>(JG5-'Full Vintage Planner'!$C$8)*8+INT(JG6*8)</f>
        <v>563</v>
      </c>
      <c r="JJ7" t="s">
        <v>414</v>
      </c>
      <c r="JK7"/>
      <c r="JL7" s="6"/>
      <c r="JM7" t="s">
        <v>415</v>
      </c>
      <c r="JO7" t="s">
        <v>420</v>
      </c>
      <c r="JP7"/>
      <c r="JQ7" s="14"/>
      <c r="JR7"/>
      <c r="KA7" s="109" t="s">
        <v>26</v>
      </c>
      <c r="KC7" s="18">
        <f>(KC5-'Full Vintage Planner'!$C$8)*8+INT(KC6*8)</f>
        <v>570</v>
      </c>
      <c r="KF7" t="s">
        <v>414</v>
      </c>
      <c r="KG7"/>
      <c r="KH7" s="6"/>
      <c r="KI7" t="s">
        <v>415</v>
      </c>
      <c r="KK7" t="s">
        <v>420</v>
      </c>
      <c r="KL7"/>
      <c r="KM7" s="14"/>
      <c r="KN7"/>
      <c r="KW7" s="109" t="s">
        <v>26</v>
      </c>
      <c r="KY7" s="18">
        <f>(KY5-'Full Vintage Planner'!$C$8)*8+INT(KY6*8)</f>
        <v>554</v>
      </c>
      <c r="LB7" t="s">
        <v>414</v>
      </c>
      <c r="LC7"/>
      <c r="LD7" s="6"/>
      <c r="LE7" t="s">
        <v>415</v>
      </c>
      <c r="LG7" t="s">
        <v>420</v>
      </c>
      <c r="LH7"/>
      <c r="LI7" s="14"/>
      <c r="LJ7"/>
      <c r="LS7" s="109" t="s">
        <v>26</v>
      </c>
      <c r="LU7" s="18">
        <f>(LU5-'Full Vintage Planner'!$C$8)*8+INT(LU6*8)</f>
        <v>562</v>
      </c>
      <c r="LX7" t="s">
        <v>414</v>
      </c>
      <c r="LY7"/>
      <c r="LZ7" s="6"/>
      <c r="MA7" t="s">
        <v>415</v>
      </c>
      <c r="MC7" t="s">
        <v>420</v>
      </c>
      <c r="MD7"/>
      <c r="ME7" s="14"/>
      <c r="MF7"/>
      <c r="MO7" s="109" t="s">
        <v>26</v>
      </c>
      <c r="MQ7" s="18">
        <f>(MQ5-'Full Vintage Planner'!$C$8)*8+INT(MQ6*8)</f>
        <v>530</v>
      </c>
      <c r="MT7" t="s">
        <v>414</v>
      </c>
      <c r="MU7"/>
      <c r="MV7" s="6"/>
      <c r="MW7" t="s">
        <v>415</v>
      </c>
      <c r="MY7" t="s">
        <v>420</v>
      </c>
      <c r="MZ7"/>
      <c r="NA7" s="14"/>
      <c r="NB7"/>
      <c r="NK7" s="109" t="s">
        <v>26</v>
      </c>
      <c r="NM7" s="18">
        <f>(NM5-'Full Vintage Planner'!$C$8)*8+INT(NM6*8)</f>
        <v>554</v>
      </c>
      <c r="NP7" t="s">
        <v>414</v>
      </c>
      <c r="NQ7"/>
      <c r="NR7" s="6"/>
      <c r="NS7" t="s">
        <v>415</v>
      </c>
      <c r="NU7" t="s">
        <v>420</v>
      </c>
      <c r="NV7"/>
      <c r="NW7" s="14"/>
      <c r="NX7"/>
      <c r="OG7" s="109" t="s">
        <v>26</v>
      </c>
      <c r="OI7" s="18">
        <f>(OI5-'Full Vintage Planner'!$C$8)*8+INT(OI6*8)</f>
        <v>541</v>
      </c>
      <c r="OL7" t="s">
        <v>414</v>
      </c>
      <c r="OM7"/>
      <c r="ON7" s="6"/>
      <c r="OO7" t="s">
        <v>415</v>
      </c>
      <c r="OQ7" t="s">
        <v>420</v>
      </c>
      <c r="OR7"/>
      <c r="OS7" s="14"/>
      <c r="OT7"/>
      <c r="PC7" s="109" t="s">
        <v>26</v>
      </c>
      <c r="PE7" s="18">
        <f>(PE5-'Full Vintage Planner'!$C$8)*8+INT(PE6*8)</f>
        <v>530</v>
      </c>
      <c r="PH7" t="s">
        <v>414</v>
      </c>
      <c r="PI7"/>
      <c r="PJ7" s="6"/>
      <c r="PK7" t="s">
        <v>415</v>
      </c>
      <c r="PM7" t="s">
        <v>420</v>
      </c>
      <c r="PN7"/>
      <c r="PO7" s="14"/>
      <c r="PP7"/>
      <c r="PY7" s="109" t="s">
        <v>26</v>
      </c>
      <c r="QA7" s="18">
        <f>(QA5-'Full Vintage Planner'!$C$8)*8+INT(QA6*8)</f>
        <v>555</v>
      </c>
      <c r="QD7" t="s">
        <v>414</v>
      </c>
      <c r="QE7"/>
      <c r="QF7" s="6"/>
      <c r="QG7" t="s">
        <v>415</v>
      </c>
      <c r="QI7" t="s">
        <v>420</v>
      </c>
      <c r="QJ7"/>
      <c r="QK7" s="14"/>
      <c r="QL7"/>
      <c r="QU7" s="109" t="s">
        <v>26</v>
      </c>
      <c r="QW7" s="18">
        <f>(QW5-'Full Vintage Planner'!$C$8)*8+INT(QW6*8)</f>
        <v>546</v>
      </c>
      <c r="QZ7" t="s">
        <v>414</v>
      </c>
      <c r="RA7"/>
      <c r="RB7" s="6"/>
      <c r="RC7" t="s">
        <v>415</v>
      </c>
      <c r="RE7" t="s">
        <v>420</v>
      </c>
      <c r="RF7"/>
      <c r="RG7" s="14"/>
      <c r="RH7"/>
      <c r="RQ7" s="109" t="s">
        <v>26</v>
      </c>
      <c r="RS7" s="18">
        <f>(RS5-'Full Vintage Planner'!$C$8)*8+INT(RS6*8)</f>
        <v>548</v>
      </c>
      <c r="RV7" t="s">
        <v>414</v>
      </c>
      <c r="RW7"/>
      <c r="RX7" s="6"/>
      <c r="RY7" t="s">
        <v>415</v>
      </c>
      <c r="SA7" t="s">
        <v>420</v>
      </c>
      <c r="SB7"/>
      <c r="SC7" s="14"/>
      <c r="SD7"/>
      <c r="SM7" s="109" t="s">
        <v>26</v>
      </c>
      <c r="SO7" s="18">
        <f>(SO5-'Full Vintage Planner'!$C$8)*8+INT(SO6*8)</f>
        <v>548</v>
      </c>
      <c r="SR7" t="s">
        <v>414</v>
      </c>
      <c r="SS7"/>
      <c r="ST7" s="6"/>
      <c r="SU7" t="s">
        <v>415</v>
      </c>
      <c r="SW7" t="s">
        <v>420</v>
      </c>
      <c r="SX7"/>
      <c r="SY7" s="14"/>
      <c r="SZ7"/>
      <c r="TI7" s="109" t="s">
        <v>26</v>
      </c>
      <c r="TK7" s="18">
        <f>(TK5-'Full Vintage Planner'!$C$8)*8+INT(TK6*8)</f>
        <v>538</v>
      </c>
      <c r="TN7" t="s">
        <v>414</v>
      </c>
      <c r="TO7"/>
      <c r="TP7" s="6"/>
      <c r="TQ7" t="s">
        <v>415</v>
      </c>
      <c r="TS7" t="s">
        <v>420</v>
      </c>
      <c r="TT7"/>
      <c r="TU7" s="14"/>
      <c r="TV7"/>
      <c r="UE7" s="109" t="s">
        <v>26</v>
      </c>
      <c r="UG7" s="18">
        <f>(UG5-'Full Vintage Planner'!$C$8)*8+INT(UG6*8)</f>
        <v>564</v>
      </c>
      <c r="UJ7" t="s">
        <v>414</v>
      </c>
      <c r="UK7"/>
      <c r="UL7" s="6"/>
      <c r="UM7" t="s">
        <v>415</v>
      </c>
      <c r="UO7" t="s">
        <v>420</v>
      </c>
      <c r="UP7"/>
      <c r="UQ7" s="14"/>
      <c r="UR7"/>
      <c r="VA7" s="109" t="s">
        <v>26</v>
      </c>
      <c r="VC7" s="18">
        <f>(VC5-'Full Vintage Planner'!$C$8)*8+INT(VC6*8)</f>
        <v>554</v>
      </c>
      <c r="VF7" t="s">
        <v>414</v>
      </c>
      <c r="VG7"/>
      <c r="VH7" s="6"/>
      <c r="VI7" t="s">
        <v>415</v>
      </c>
      <c r="VK7" t="s">
        <v>420</v>
      </c>
      <c r="VL7"/>
      <c r="VM7" s="14"/>
      <c r="VN7"/>
      <c r="VW7" s="109" t="s">
        <v>26</v>
      </c>
      <c r="VY7" s="18">
        <f>(VY5-'Full Vintage Planner'!$C$8)*8+INT(VY6*8)</f>
        <v>538</v>
      </c>
      <c r="WB7" t="s">
        <v>414</v>
      </c>
      <c r="WC7"/>
      <c r="WD7" s="6"/>
      <c r="WE7" t="s">
        <v>415</v>
      </c>
      <c r="WG7" t="s">
        <v>420</v>
      </c>
      <c r="WH7"/>
      <c r="WI7" s="14"/>
      <c r="WJ7"/>
      <c r="WS7" s="109" t="s">
        <v>26</v>
      </c>
      <c r="WU7" s="18">
        <f>(WU5-'Full Vintage Planner'!$C$8)*8+INT(WU6*8)</f>
        <v>550</v>
      </c>
      <c r="WX7" t="s">
        <v>414</v>
      </c>
      <c r="WY7"/>
      <c r="WZ7" s="6"/>
      <c r="XA7" t="s">
        <v>415</v>
      </c>
      <c r="XC7" t="s">
        <v>420</v>
      </c>
      <c r="XD7"/>
      <c r="XE7" s="14"/>
      <c r="XF7"/>
      <c r="XO7" s="109" t="s">
        <v>26</v>
      </c>
      <c r="XQ7" s="18">
        <f>(XQ5-'Full Vintage Planner'!$C$8)*8+INT(XQ6*8)</f>
        <v>549</v>
      </c>
      <c r="XT7" t="s">
        <v>414</v>
      </c>
      <c r="XU7"/>
      <c r="XV7" s="6"/>
      <c r="XW7" t="s">
        <v>415</v>
      </c>
      <c r="XY7" t="s">
        <v>420</v>
      </c>
      <c r="XZ7"/>
      <c r="YA7" s="14"/>
      <c r="YB7"/>
      <c r="YK7" s="109" t="s">
        <v>26</v>
      </c>
      <c r="YM7" s="18">
        <f>(YM5-'Full Vintage Planner'!$C$8)*8+INT(YM6*8)</f>
        <v>546</v>
      </c>
      <c r="YP7" t="s">
        <v>414</v>
      </c>
      <c r="YQ7"/>
      <c r="YR7" s="6"/>
      <c r="YS7" t="s">
        <v>415</v>
      </c>
      <c r="YU7" t="s">
        <v>420</v>
      </c>
      <c r="YV7"/>
      <c r="YW7" s="14"/>
      <c r="YX7"/>
      <c r="ZG7" s="109" t="s">
        <v>26</v>
      </c>
      <c r="ZI7" s="18">
        <f>(ZI5-'Full Vintage Planner'!$C$8)*8+INT(ZI6*8)</f>
        <v>540</v>
      </c>
      <c r="ZL7" t="s">
        <v>414</v>
      </c>
      <c r="ZM7"/>
      <c r="ZN7" s="6"/>
      <c r="ZO7" t="s">
        <v>415</v>
      </c>
      <c r="ZQ7" t="s">
        <v>420</v>
      </c>
      <c r="ZR7"/>
      <c r="ZS7" s="14"/>
      <c r="ZT7"/>
      <c r="AAC7" s="109" t="s">
        <v>26</v>
      </c>
      <c r="AAE7" s="18">
        <f>(AAE5-'Full Vintage Planner'!$C$8)*8+INT(AAE6*8)</f>
        <v>563</v>
      </c>
      <c r="AAH7" t="s">
        <v>414</v>
      </c>
      <c r="AAI7"/>
      <c r="AAJ7" s="6"/>
      <c r="AAK7" t="s">
        <v>415</v>
      </c>
      <c r="AAM7" t="s">
        <v>420</v>
      </c>
      <c r="AAN7"/>
      <c r="AAO7" s="14"/>
      <c r="AAP7"/>
      <c r="AAY7" s="109" t="s">
        <v>26</v>
      </c>
      <c r="ABA7" s="18">
        <f>(ABA5-'Full Vintage Planner'!$C$8)*8+INT(ABA6*8)</f>
        <v>570</v>
      </c>
      <c r="ABD7" t="s">
        <v>414</v>
      </c>
      <c r="ABE7"/>
      <c r="ABF7" s="6"/>
      <c r="ABG7" t="s">
        <v>415</v>
      </c>
      <c r="ABI7" t="s">
        <v>420</v>
      </c>
      <c r="ABJ7"/>
      <c r="ABK7" s="14"/>
      <c r="ABL7"/>
      <c r="ABU7" s="109" t="s">
        <v>26</v>
      </c>
      <c r="ABW7" s="18">
        <f>(ABW5-'Full Vintage Planner'!$C$8)*8+INT(ABW6*8)</f>
        <v>554</v>
      </c>
      <c r="ABZ7" t="s">
        <v>414</v>
      </c>
      <c r="ACA7"/>
      <c r="ACB7" s="6"/>
      <c r="ACC7" t="s">
        <v>415</v>
      </c>
      <c r="ACE7" t="s">
        <v>420</v>
      </c>
      <c r="ACF7"/>
      <c r="ACG7" s="14"/>
      <c r="ACH7"/>
      <c r="ACQ7" s="109" t="s">
        <v>26</v>
      </c>
      <c r="ACS7" s="18">
        <f>(ACS5-'Full Vintage Planner'!$C$8)*8+INT(ACS6*8)</f>
        <v>562</v>
      </c>
      <c r="ACV7" t="s">
        <v>414</v>
      </c>
      <c r="ACW7"/>
      <c r="ACX7" s="6"/>
      <c r="ACY7" t="s">
        <v>415</v>
      </c>
      <c r="ADA7" t="s">
        <v>420</v>
      </c>
      <c r="ADB7"/>
      <c r="ADC7" s="14"/>
      <c r="ADD7"/>
      <c r="ADM7" s="109" t="s">
        <v>26</v>
      </c>
      <c r="ADO7" s="18">
        <f>(ADO5-'Full Vintage Planner'!$C$8)*8+INT(ADO6*8)</f>
        <v>530</v>
      </c>
      <c r="ADR7" t="s">
        <v>414</v>
      </c>
      <c r="ADS7"/>
      <c r="ADT7" s="6"/>
      <c r="ADU7" t="s">
        <v>415</v>
      </c>
      <c r="ADW7" t="s">
        <v>420</v>
      </c>
      <c r="ADX7"/>
      <c r="ADY7" s="14"/>
      <c r="ADZ7"/>
      <c r="AEI7" s="109" t="s">
        <v>26</v>
      </c>
      <c r="AEK7" s="18">
        <f>(AEK5-'Full Vintage Planner'!$C$8)*8+INT(AEK6*8)</f>
        <v>554</v>
      </c>
      <c r="AEN7" t="s">
        <v>414</v>
      </c>
      <c r="AEO7"/>
      <c r="AEP7" s="6"/>
      <c r="AEQ7" t="s">
        <v>415</v>
      </c>
      <c r="AES7" t="s">
        <v>420</v>
      </c>
      <c r="AET7"/>
      <c r="AEU7" s="14"/>
      <c r="AEV7"/>
      <c r="AFE7" s="109" t="s">
        <v>26</v>
      </c>
      <c r="AFG7" s="18">
        <f>(AFG5-'Full Vintage Planner'!$C$8)*8+INT(AFG6*8)</f>
        <v>541</v>
      </c>
      <c r="AFJ7" t="s">
        <v>414</v>
      </c>
      <c r="AFK7"/>
      <c r="AFL7" s="6"/>
      <c r="AFM7" t="s">
        <v>415</v>
      </c>
      <c r="AFO7" t="s">
        <v>420</v>
      </c>
      <c r="AFP7"/>
      <c r="AFQ7" s="14"/>
      <c r="AFR7"/>
      <c r="AGA7" s="109" t="s">
        <v>26</v>
      </c>
      <c r="AGC7" s="18">
        <f>(AGC5-'Full Vintage Planner'!$C$8)*8+INT(AGC6*8)</f>
        <v>530</v>
      </c>
      <c r="AGF7" t="s">
        <v>414</v>
      </c>
      <c r="AGG7"/>
      <c r="AGH7" s="6"/>
      <c r="AGI7" t="s">
        <v>415</v>
      </c>
      <c r="AGK7" t="s">
        <v>420</v>
      </c>
      <c r="AGL7"/>
      <c r="AGM7" s="14"/>
      <c r="AGN7"/>
      <c r="AGW7" s="109" t="s">
        <v>26</v>
      </c>
      <c r="AGY7" s="18">
        <f>(AGY5-'Full Vintage Planner'!$C$8)*8+INT(AGY6*8)</f>
        <v>555</v>
      </c>
      <c r="AHB7" t="s">
        <v>414</v>
      </c>
      <c r="AHC7"/>
      <c r="AHD7" s="6"/>
      <c r="AHE7" t="s">
        <v>415</v>
      </c>
      <c r="AHG7" t="s">
        <v>420</v>
      </c>
      <c r="AHH7"/>
      <c r="AHI7" s="14"/>
      <c r="AHJ7"/>
      <c r="AHS7" s="109" t="s">
        <v>26</v>
      </c>
      <c r="AHU7" s="18">
        <f>(AHU5-'Full Vintage Planner'!$C$8)*8+INT(AHU6*8)</f>
        <v>546</v>
      </c>
      <c r="AHX7" t="s">
        <v>414</v>
      </c>
      <c r="AHY7"/>
      <c r="AHZ7" s="6"/>
      <c r="AIA7" t="s">
        <v>415</v>
      </c>
      <c r="AIC7" t="s">
        <v>420</v>
      </c>
      <c r="AID7"/>
      <c r="AIE7" s="14"/>
      <c r="AIF7"/>
      <c r="AIO7" s="109" t="s">
        <v>26</v>
      </c>
      <c r="AIQ7" s="18">
        <f>(AIQ5-'Full Vintage Planner'!$C$8)*8+INT(AIQ6*8)</f>
        <v>548</v>
      </c>
      <c r="AIT7" t="s">
        <v>414</v>
      </c>
      <c r="AIU7"/>
      <c r="AIV7" s="6"/>
      <c r="AIW7" t="s">
        <v>415</v>
      </c>
      <c r="AIY7" t="s">
        <v>420</v>
      </c>
      <c r="AIZ7"/>
      <c r="AJA7" s="14"/>
      <c r="AJB7"/>
      <c r="AJK7" s="109" t="s">
        <v>26</v>
      </c>
      <c r="AJM7" s="18">
        <f>(AJM5-'Full Vintage Planner'!$C$8)*8+INT(AJM6*8)</f>
        <v>548</v>
      </c>
      <c r="AJP7" t="s">
        <v>414</v>
      </c>
      <c r="AJQ7"/>
      <c r="AJR7" s="6"/>
      <c r="AJS7" t="s">
        <v>415</v>
      </c>
      <c r="AJU7" t="s">
        <v>420</v>
      </c>
      <c r="AJV7"/>
      <c r="AJW7" s="14"/>
      <c r="AJX7"/>
      <c r="AKG7" s="109" t="s">
        <v>26</v>
      </c>
      <c r="AKI7" s="18">
        <f>(AKI5-'Full Vintage Planner'!$C$8)*8+INT(AKI6*8)</f>
        <v>538</v>
      </c>
      <c r="AKL7" t="s">
        <v>414</v>
      </c>
      <c r="AKM7"/>
      <c r="AKN7" s="6"/>
      <c r="AKO7" t="s">
        <v>415</v>
      </c>
      <c r="AKQ7" t="s">
        <v>420</v>
      </c>
      <c r="AKR7"/>
      <c r="AKS7" s="14"/>
      <c r="AKT7"/>
      <c r="ALC7" s="109" t="s">
        <v>26</v>
      </c>
      <c r="ALE7" s="18">
        <f>(ALE5-'Full Vintage Planner'!$C$8)*8+INT(ALE6*8)</f>
        <v>564</v>
      </c>
      <c r="ALH7" t="s">
        <v>414</v>
      </c>
      <c r="ALI7"/>
      <c r="ALJ7" s="6"/>
      <c r="ALK7" t="s">
        <v>415</v>
      </c>
      <c r="ALM7" t="s">
        <v>420</v>
      </c>
      <c r="ALN7"/>
      <c r="ALO7" s="14"/>
      <c r="ALP7"/>
      <c r="ALY7" s="109" t="s">
        <v>26</v>
      </c>
      <c r="AMA7" s="18">
        <f>(AMA5-'Full Vintage Planner'!$C$8)*8+INT(AMA6*8)</f>
        <v>554</v>
      </c>
      <c r="AMD7" t="s">
        <v>414</v>
      </c>
      <c r="AME7"/>
      <c r="AMF7" s="6"/>
      <c r="AMG7" t="s">
        <v>415</v>
      </c>
      <c r="AMI7" t="s">
        <v>420</v>
      </c>
      <c r="AMJ7"/>
      <c r="AMK7" s="14"/>
      <c r="AML7"/>
      <c r="AMU7" s="109" t="s">
        <v>26</v>
      </c>
      <c r="AMW7" s="18">
        <f>(AMW5-'Full Vintage Planner'!$C$8)*8+INT(AMW6*8)</f>
        <v>538</v>
      </c>
      <c r="AMZ7" t="s">
        <v>414</v>
      </c>
      <c r="ANA7"/>
      <c r="ANB7" s="6"/>
      <c r="ANC7" t="s">
        <v>415</v>
      </c>
      <c r="ANE7" t="s">
        <v>420</v>
      </c>
      <c r="ANF7"/>
      <c r="ANG7" s="14"/>
      <c r="ANH7"/>
      <c r="ANQ7" s="109" t="s">
        <v>26</v>
      </c>
      <c r="ANS7" s="18">
        <f>(ANS5-'Full Vintage Planner'!$C$8)*8+INT(ANS6*8)</f>
        <v>550</v>
      </c>
      <c r="ANV7" t="s">
        <v>414</v>
      </c>
      <c r="ANW7"/>
      <c r="ANX7" s="6"/>
      <c r="ANY7" t="s">
        <v>415</v>
      </c>
      <c r="AOA7" t="s">
        <v>420</v>
      </c>
      <c r="AOB7"/>
      <c r="AOC7" s="14"/>
      <c r="AOD7"/>
      <c r="AOM7" s="109" t="s">
        <v>26</v>
      </c>
      <c r="AOO7" s="18">
        <f>(AOO5-'Full Vintage Planner'!$C$8)*8+INT(AOO6*8)</f>
        <v>549</v>
      </c>
      <c r="AOR7" t="s">
        <v>414</v>
      </c>
      <c r="AOS7"/>
      <c r="AOT7" s="6"/>
      <c r="AOU7" t="s">
        <v>415</v>
      </c>
      <c r="AOW7" t="s">
        <v>420</v>
      </c>
      <c r="AOX7"/>
      <c r="AOY7" s="14"/>
      <c r="AOZ7"/>
      <c r="API7" s="109" t="s">
        <v>26</v>
      </c>
      <c r="APK7" s="18">
        <f>(APK5-'Full Vintage Planner'!$C$8)*8+INT(APK6*8)</f>
        <v>546</v>
      </c>
      <c r="APN7" t="s">
        <v>414</v>
      </c>
      <c r="APO7"/>
      <c r="APP7" s="6"/>
      <c r="APQ7" t="s">
        <v>415</v>
      </c>
      <c r="APS7" t="s">
        <v>420</v>
      </c>
      <c r="APT7"/>
      <c r="APU7" s="14"/>
      <c r="APV7"/>
      <c r="AQE7" s="109" t="s">
        <v>26</v>
      </c>
      <c r="AQG7" s="18">
        <f>(AQG5-'Full Vintage Planner'!$C$8)*8+INT(AQG6*8)</f>
        <v>540</v>
      </c>
      <c r="AQJ7" t="s">
        <v>414</v>
      </c>
      <c r="AQK7"/>
      <c r="AQL7" s="6"/>
      <c r="AQM7" t="s">
        <v>415</v>
      </c>
      <c r="AQO7" t="s">
        <v>420</v>
      </c>
      <c r="AQP7"/>
      <c r="AQQ7" s="14"/>
      <c r="AQR7"/>
      <c r="ARA7" s="109" t="s">
        <v>26</v>
      </c>
      <c r="ARC7" s="18">
        <f>(ARC5-'Full Vintage Planner'!$C$8)*8+INT(ARC6*8)</f>
        <v>563</v>
      </c>
      <c r="ARF7" t="s">
        <v>414</v>
      </c>
      <c r="ARG7"/>
      <c r="ARH7" s="6"/>
      <c r="ARI7" t="s">
        <v>415</v>
      </c>
      <c r="ARK7" t="s">
        <v>420</v>
      </c>
      <c r="ARL7"/>
      <c r="ARM7" s="14"/>
      <c r="ARN7"/>
      <c r="ARW7" s="109" t="s">
        <v>26</v>
      </c>
      <c r="ARY7" s="18">
        <f>(ARY5-'Full Vintage Planner'!$C$8)*8+INT(ARY6*8)</f>
        <v>570</v>
      </c>
      <c r="ASB7" t="s">
        <v>414</v>
      </c>
      <c r="ASC7"/>
      <c r="ASD7" s="6"/>
      <c r="ASE7" t="s">
        <v>415</v>
      </c>
      <c r="ASG7" t="s">
        <v>420</v>
      </c>
      <c r="ASH7"/>
      <c r="ASI7" s="14"/>
      <c r="ASJ7"/>
      <c r="ASS7" s="109" t="s">
        <v>26</v>
      </c>
      <c r="ASU7" s="18">
        <f>(ASU5-'Full Vintage Planner'!$C$8)*8+INT(ASU6*8)</f>
        <v>554</v>
      </c>
      <c r="ASX7" t="s">
        <v>414</v>
      </c>
      <c r="ASY7"/>
      <c r="ASZ7" s="6"/>
      <c r="ATA7" t="s">
        <v>415</v>
      </c>
      <c r="ATC7" t="s">
        <v>420</v>
      </c>
      <c r="ATD7"/>
      <c r="ATE7" s="14"/>
      <c r="ATF7"/>
      <c r="ATO7" s="109" t="s">
        <v>26</v>
      </c>
      <c r="ATQ7" s="18">
        <f>(ATQ5-'Full Vintage Planner'!$C$8)*8+INT(ATQ6*8)</f>
        <v>562</v>
      </c>
      <c r="ATT7" t="s">
        <v>414</v>
      </c>
      <c r="ATU7"/>
      <c r="ATV7" s="6"/>
      <c r="ATW7" t="s">
        <v>415</v>
      </c>
      <c r="ATY7" t="s">
        <v>420</v>
      </c>
      <c r="ATZ7"/>
      <c r="AUA7" s="14"/>
      <c r="AUB7"/>
      <c r="AUK7" s="109" t="s">
        <v>26</v>
      </c>
      <c r="AUM7" s="18">
        <f>(AUM5-'Full Vintage Planner'!$C$8)*8+INT(AUM6*8)</f>
        <v>530</v>
      </c>
      <c r="AUP7" t="s">
        <v>414</v>
      </c>
      <c r="AUQ7"/>
      <c r="AUR7" s="6"/>
      <c r="AUS7" t="s">
        <v>415</v>
      </c>
      <c r="AUU7" t="s">
        <v>420</v>
      </c>
      <c r="AUV7"/>
      <c r="AUW7" s="14"/>
      <c r="AUX7"/>
      <c r="AVG7" s="109" t="s">
        <v>26</v>
      </c>
      <c r="AVI7" s="18">
        <f>(AVI5-'Full Vintage Planner'!$C$8)*8+INT(AVI6*8)</f>
        <v>554</v>
      </c>
      <c r="AVL7" t="s">
        <v>414</v>
      </c>
      <c r="AVM7"/>
      <c r="AVN7" s="6"/>
      <c r="AVO7" t="s">
        <v>415</v>
      </c>
      <c r="AVQ7" t="s">
        <v>420</v>
      </c>
      <c r="AVR7"/>
      <c r="AVS7" s="14"/>
      <c r="AVT7"/>
      <c r="AWC7" s="109" t="s">
        <v>26</v>
      </c>
      <c r="AWE7" s="18">
        <f>(AWE5-'Full Vintage Planner'!$C$8)*8+INT(AWE6*8)</f>
        <v>541</v>
      </c>
      <c r="AWH7" t="s">
        <v>414</v>
      </c>
      <c r="AWI7"/>
      <c r="AWJ7" s="6"/>
      <c r="AWK7" t="s">
        <v>415</v>
      </c>
      <c r="AWM7" t="s">
        <v>420</v>
      </c>
      <c r="AWN7"/>
      <c r="AWO7" s="14"/>
      <c r="AWP7"/>
      <c r="AWY7" s="109" t="s">
        <v>26</v>
      </c>
      <c r="AXA7" s="18">
        <f>(AXA5-'Full Vintage Planner'!$C$8)*8+INT(AXA6*8)</f>
        <v>530</v>
      </c>
      <c r="AXD7" t="s">
        <v>414</v>
      </c>
      <c r="AXE7"/>
      <c r="AXF7" s="6"/>
      <c r="AXG7" t="s">
        <v>415</v>
      </c>
      <c r="AXI7" t="s">
        <v>420</v>
      </c>
      <c r="AXJ7"/>
      <c r="AXK7" s="14"/>
      <c r="AXL7"/>
      <c r="AXU7" s="109" t="s">
        <v>26</v>
      </c>
      <c r="AXW7" s="18">
        <f>(AXW5-'Full Vintage Planner'!$C$8)*8+INT(AXW6*8)</f>
        <v>555</v>
      </c>
      <c r="AXZ7" t="s">
        <v>414</v>
      </c>
      <c r="AYA7"/>
      <c r="AYB7" s="6"/>
      <c r="AYC7" t="s">
        <v>415</v>
      </c>
      <c r="AYE7" t="s">
        <v>420</v>
      </c>
      <c r="AYF7"/>
      <c r="AYG7" s="14"/>
      <c r="AYH7"/>
      <c r="AYQ7" s="109" t="s">
        <v>26</v>
      </c>
      <c r="AYS7" s="18">
        <f>(AYS5-'Full Vintage Planner'!$C$8)*8+INT(AYS6*8)</f>
        <v>546</v>
      </c>
      <c r="AYV7" t="s">
        <v>414</v>
      </c>
      <c r="AYW7"/>
      <c r="AYX7" s="6"/>
      <c r="AYY7" t="s">
        <v>415</v>
      </c>
      <c r="AZA7" t="s">
        <v>420</v>
      </c>
      <c r="AZB7"/>
      <c r="AZC7" s="14"/>
      <c r="AZD7"/>
      <c r="AZM7" s="109" t="s">
        <v>26</v>
      </c>
      <c r="AZO7" s="18">
        <f>(AZO5-'Full Vintage Planner'!$C$8)*8+INT(AZO6*8)</f>
        <v>548</v>
      </c>
      <c r="AZR7" t="s">
        <v>414</v>
      </c>
      <c r="AZS7"/>
      <c r="AZT7" s="6"/>
      <c r="AZU7" t="s">
        <v>415</v>
      </c>
      <c r="AZW7" t="s">
        <v>420</v>
      </c>
      <c r="AZX7"/>
      <c r="AZY7" s="14"/>
      <c r="AZZ7"/>
      <c r="BAI7" s="109" t="s">
        <v>26</v>
      </c>
      <c r="BAK7" s="18">
        <f>(BAK5-'Full Vintage Planner'!$C$8)*8+INT(BAK6*8)</f>
        <v>548</v>
      </c>
      <c r="BAN7" t="s">
        <v>414</v>
      </c>
      <c r="BAO7"/>
      <c r="BAP7" s="6"/>
      <c r="BAQ7" t="s">
        <v>415</v>
      </c>
      <c r="BAS7" t="s">
        <v>420</v>
      </c>
      <c r="BAT7"/>
      <c r="BAU7" s="14"/>
      <c r="BAV7"/>
      <c r="BBE7" s="109" t="s">
        <v>26</v>
      </c>
      <c r="BBG7" s="18">
        <f>(BBG5-'Full Vintage Planner'!$C$8)*8+INT(BBG6*8)</f>
        <v>538</v>
      </c>
      <c r="BBJ7" t="s">
        <v>414</v>
      </c>
      <c r="BBK7"/>
      <c r="BBL7" s="6"/>
      <c r="BBM7" t="s">
        <v>415</v>
      </c>
      <c r="BBO7" t="s">
        <v>420</v>
      </c>
      <c r="BBP7"/>
      <c r="BBQ7" s="14"/>
      <c r="BBR7"/>
      <c r="BCA7" s="109" t="s">
        <v>26</v>
      </c>
      <c r="BCC7" s="18">
        <f>(BCC5-'Full Vintage Planner'!$C$8)*8+INT(BCC6*8)</f>
        <v>564</v>
      </c>
      <c r="BCF7" t="s">
        <v>414</v>
      </c>
      <c r="BCG7"/>
      <c r="BCH7" s="6"/>
      <c r="BCI7" t="s">
        <v>415</v>
      </c>
      <c r="BCK7" t="s">
        <v>420</v>
      </c>
      <c r="BCL7"/>
      <c r="BCM7" s="14"/>
      <c r="BCN7"/>
      <c r="BCW7" s="109" t="s">
        <v>26</v>
      </c>
      <c r="BCY7" s="18">
        <f>(BCY5-'Full Vintage Planner'!$C$8)*8+INT(BCY6*8)</f>
        <v>554</v>
      </c>
      <c r="BDB7" t="s">
        <v>414</v>
      </c>
      <c r="BDC7"/>
      <c r="BDD7" s="6"/>
      <c r="BDE7" t="s">
        <v>415</v>
      </c>
      <c r="BDG7" t="s">
        <v>420</v>
      </c>
      <c r="BDH7"/>
      <c r="BDI7" s="14"/>
      <c r="BDJ7"/>
      <c r="BDS7" s="109" t="s">
        <v>26</v>
      </c>
      <c r="BDU7" s="18">
        <f>(BDU5-'Full Vintage Planner'!$C$8)*8+INT(BDU6*8)</f>
        <v>538</v>
      </c>
      <c r="BDX7" t="s">
        <v>414</v>
      </c>
      <c r="BDY7"/>
      <c r="BDZ7" s="6"/>
      <c r="BEA7" t="s">
        <v>415</v>
      </c>
      <c r="BEC7" t="s">
        <v>420</v>
      </c>
      <c r="BED7"/>
      <c r="BEE7" s="14"/>
      <c r="BEF7"/>
      <c r="BEO7" s="109" t="s">
        <v>26</v>
      </c>
      <c r="BEQ7" s="18">
        <f>(BEQ5-'Full Vintage Planner'!$C$8)*8+INT(BEQ6*8)</f>
        <v>550</v>
      </c>
      <c r="BET7" t="s">
        <v>414</v>
      </c>
      <c r="BEU7"/>
      <c r="BEV7" s="6"/>
      <c r="BEW7" t="s">
        <v>415</v>
      </c>
      <c r="BEY7" t="s">
        <v>420</v>
      </c>
      <c r="BEZ7"/>
      <c r="BFA7" s="14"/>
      <c r="BFB7"/>
      <c r="BFK7" s="109" t="s">
        <v>26</v>
      </c>
      <c r="BFM7" s="18">
        <f>(BFM5-'Full Vintage Planner'!$C$8)*8+INT(BFM6*8)</f>
        <v>549</v>
      </c>
      <c r="BFP7" t="s">
        <v>414</v>
      </c>
      <c r="BFQ7"/>
      <c r="BFR7" s="6"/>
      <c r="BFS7" t="s">
        <v>415</v>
      </c>
      <c r="BFU7" t="s">
        <v>420</v>
      </c>
      <c r="BFV7"/>
      <c r="BFW7" s="14"/>
      <c r="BFX7"/>
      <c r="BGG7" s="109" t="s">
        <v>26</v>
      </c>
      <c r="BGI7" s="18">
        <f>(BGI5-'Full Vintage Planner'!$C$8)*8+INT(BGI6*8)</f>
        <v>546</v>
      </c>
      <c r="BGL7" t="s">
        <v>414</v>
      </c>
      <c r="BGM7"/>
      <c r="BGN7" s="6"/>
      <c r="BGO7" t="s">
        <v>415</v>
      </c>
      <c r="BGQ7" t="s">
        <v>420</v>
      </c>
      <c r="BGR7"/>
      <c r="BGS7" s="14"/>
      <c r="BGT7"/>
      <c r="BHC7" s="109" t="s">
        <v>26</v>
      </c>
      <c r="BHE7" s="18">
        <f>(BHE5-'Full Vintage Planner'!$C$8)*8+INT(BHE6*8)</f>
        <v>540</v>
      </c>
      <c r="BHH7" t="s">
        <v>414</v>
      </c>
      <c r="BHI7"/>
      <c r="BHJ7" s="6"/>
      <c r="BHK7" t="s">
        <v>415</v>
      </c>
      <c r="BHM7" t="s">
        <v>420</v>
      </c>
      <c r="BHN7"/>
      <c r="BHO7" s="14"/>
      <c r="BHP7"/>
      <c r="BHY7" s="109" t="s">
        <v>26</v>
      </c>
      <c r="BIA7" s="18">
        <f>(BIA5-'Full Vintage Planner'!$C$8)*8+INT(BIA6*8)</f>
        <v>563</v>
      </c>
      <c r="BID7" t="s">
        <v>414</v>
      </c>
      <c r="BIE7"/>
      <c r="BIF7" s="6"/>
      <c r="BIG7" t="s">
        <v>415</v>
      </c>
      <c r="BII7" t="s">
        <v>420</v>
      </c>
      <c r="BIJ7"/>
      <c r="BIK7" s="14"/>
      <c r="BIL7"/>
      <c r="BIU7" s="109" t="s">
        <v>26</v>
      </c>
      <c r="BIW7" s="18">
        <f>(BIW5-'Full Vintage Planner'!$C$8)*8+INT(BIW6*8)</f>
        <v>570</v>
      </c>
      <c r="BIZ7" t="s">
        <v>414</v>
      </c>
      <c r="BJA7"/>
      <c r="BJB7" s="6"/>
      <c r="BJC7" t="s">
        <v>415</v>
      </c>
      <c r="BJE7" t="s">
        <v>420</v>
      </c>
      <c r="BJF7"/>
      <c r="BJG7" s="14"/>
      <c r="BJH7"/>
      <c r="BJQ7" s="109" t="s">
        <v>26</v>
      </c>
      <c r="BJS7" s="18">
        <f>(BJS5-'Full Vintage Planner'!$C$8)*8+INT(BJS6*8)</f>
        <v>554</v>
      </c>
      <c r="BJV7" t="s">
        <v>414</v>
      </c>
      <c r="BJW7"/>
      <c r="BJX7" s="6"/>
      <c r="BJY7" t="s">
        <v>415</v>
      </c>
      <c r="BKA7" t="s">
        <v>420</v>
      </c>
      <c r="BKB7"/>
      <c r="BKC7" s="14"/>
      <c r="BKD7"/>
      <c r="BKM7" s="109" t="s">
        <v>26</v>
      </c>
      <c r="BKO7" s="18">
        <f>(BKO5-'Full Vintage Planner'!$C$8)*8+INT(BKO6*8)</f>
        <v>562</v>
      </c>
      <c r="BKR7" t="s">
        <v>414</v>
      </c>
      <c r="BKS7"/>
      <c r="BKT7" s="6"/>
      <c r="BKU7" t="s">
        <v>415</v>
      </c>
      <c r="BKW7" t="s">
        <v>420</v>
      </c>
      <c r="BKX7"/>
      <c r="BKY7" s="14"/>
      <c r="BKZ7"/>
      <c r="BLI7" s="109" t="s">
        <v>26</v>
      </c>
      <c r="BLK7" s="18">
        <f>(BLK5-'Full Vintage Planner'!$C$8)*8+INT(BLK6*8)</f>
        <v>530</v>
      </c>
      <c r="BLN7" t="s">
        <v>414</v>
      </c>
      <c r="BLO7"/>
      <c r="BLP7" s="6"/>
      <c r="BLQ7" t="s">
        <v>415</v>
      </c>
      <c r="BLS7" t="s">
        <v>420</v>
      </c>
      <c r="BLT7"/>
      <c r="BLU7" s="14"/>
      <c r="BLV7"/>
      <c r="BME7" s="109" t="s">
        <v>26</v>
      </c>
      <c r="BMG7" s="18">
        <f>(BMG5-'Full Vintage Planner'!$C$8)*8+INT(BMG6*8)</f>
        <v>554</v>
      </c>
      <c r="BMJ7" t="s">
        <v>414</v>
      </c>
      <c r="BMK7"/>
      <c r="BML7" s="6"/>
      <c r="BMM7" t="s">
        <v>415</v>
      </c>
      <c r="BMO7" t="s">
        <v>420</v>
      </c>
      <c r="BMP7"/>
      <c r="BMQ7" s="14"/>
      <c r="BMR7"/>
      <c r="BNA7" s="109" t="s">
        <v>26</v>
      </c>
      <c r="BNC7" s="18">
        <f>(BNC5-'Full Vintage Planner'!$C$8)*8+INT(BNC6*8)</f>
        <v>541</v>
      </c>
      <c r="BNF7" t="s">
        <v>414</v>
      </c>
      <c r="BNG7"/>
      <c r="BNH7" s="6"/>
      <c r="BNI7" t="s">
        <v>415</v>
      </c>
      <c r="BNK7" t="s">
        <v>420</v>
      </c>
      <c r="BNL7"/>
      <c r="BNM7" s="14"/>
      <c r="BNN7"/>
      <c r="BNW7" s="109" t="s">
        <v>26</v>
      </c>
      <c r="BNY7" s="18">
        <f>(BNY5-'Full Vintage Planner'!$C$8)*8+INT(BNY6*8)</f>
        <v>530</v>
      </c>
      <c r="BOB7" t="s">
        <v>414</v>
      </c>
      <c r="BOC7"/>
      <c r="BOD7" s="6"/>
      <c r="BOE7" t="s">
        <v>415</v>
      </c>
      <c r="BOG7" t="s">
        <v>420</v>
      </c>
      <c r="BOH7"/>
      <c r="BOI7" s="14"/>
      <c r="BOJ7"/>
      <c r="BOS7" s="109" t="s">
        <v>26</v>
      </c>
      <c r="BOU7" s="18">
        <f>(BOU5-'Full Vintage Planner'!$C$8)*8+INT(BOU6*8)</f>
        <v>555</v>
      </c>
      <c r="BOX7" t="s">
        <v>414</v>
      </c>
      <c r="BOY7"/>
      <c r="BOZ7" s="6"/>
      <c r="BPA7" t="s">
        <v>415</v>
      </c>
      <c r="BPC7" t="s">
        <v>420</v>
      </c>
      <c r="BPD7"/>
      <c r="BPE7" s="14"/>
      <c r="BPF7"/>
      <c r="BPO7" s="109" t="s">
        <v>26</v>
      </c>
      <c r="BPQ7" s="18">
        <f>(BPQ5-'Full Vintage Planner'!$C$8)*8+INT(BPQ6*8)</f>
        <v>546</v>
      </c>
      <c r="BPT7" t="s">
        <v>414</v>
      </c>
      <c r="BPU7"/>
      <c r="BPV7" s="6"/>
      <c r="BPW7" t="s">
        <v>415</v>
      </c>
      <c r="BPY7" t="s">
        <v>420</v>
      </c>
      <c r="BPZ7"/>
      <c r="BQA7" s="14"/>
      <c r="BQB7"/>
      <c r="BQK7" s="109" t="s">
        <v>26</v>
      </c>
      <c r="BQM7" s="18">
        <f>(BQM5-'Full Vintage Planner'!$C$8)*8+INT(BQM6*8)</f>
        <v>548</v>
      </c>
      <c r="BQP7" t="s">
        <v>414</v>
      </c>
      <c r="BQQ7"/>
      <c r="BQR7" s="6"/>
      <c r="BQS7" t="s">
        <v>415</v>
      </c>
      <c r="BQU7" t="s">
        <v>420</v>
      </c>
      <c r="BQV7"/>
      <c r="BQW7" s="14"/>
      <c r="BQX7"/>
      <c r="BRG7" s="109" t="s">
        <v>26</v>
      </c>
      <c r="BRI7" s="18">
        <f>(BRI5-'Full Vintage Planner'!$C$8)*8+INT(BRI6*8)</f>
        <v>548</v>
      </c>
      <c r="BRL7" t="s">
        <v>414</v>
      </c>
      <c r="BRM7"/>
      <c r="BRN7" s="6"/>
      <c r="BRO7" t="s">
        <v>415</v>
      </c>
      <c r="BRQ7" t="s">
        <v>420</v>
      </c>
      <c r="BRR7"/>
      <c r="BRS7" s="14"/>
      <c r="BRT7"/>
      <c r="BSC7" s="109" t="s">
        <v>26</v>
      </c>
      <c r="BSE7" s="18">
        <f>(BSE5-'Full Vintage Planner'!$C$8)*8+INT(BSE6*8)</f>
        <v>538</v>
      </c>
      <c r="BSH7" t="s">
        <v>414</v>
      </c>
      <c r="BSI7"/>
      <c r="BSJ7" s="6"/>
      <c r="BSK7" t="s">
        <v>415</v>
      </c>
      <c r="BSM7" t="s">
        <v>420</v>
      </c>
      <c r="BSN7"/>
      <c r="BSO7" s="14"/>
      <c r="BSP7"/>
      <c r="BSY7" s="109" t="s">
        <v>26</v>
      </c>
      <c r="BTA7" s="18">
        <f>(BTA5-'Full Vintage Planner'!$C$8)*8+INT(BTA6*8)</f>
        <v>564</v>
      </c>
      <c r="BTD7" t="s">
        <v>414</v>
      </c>
      <c r="BTE7"/>
      <c r="BTF7" s="6"/>
      <c r="BTG7" t="s">
        <v>415</v>
      </c>
      <c r="BTI7" t="s">
        <v>420</v>
      </c>
      <c r="BTJ7"/>
      <c r="BTK7" s="14"/>
      <c r="BTL7"/>
      <c r="BTU7" s="109" t="s">
        <v>26</v>
      </c>
      <c r="BTW7" s="18">
        <f>(BTW5-'Full Vintage Planner'!$C$8)*8+INT(BTW6*8)</f>
        <v>554</v>
      </c>
      <c r="BTZ7" t="s">
        <v>414</v>
      </c>
      <c r="BUA7"/>
      <c r="BUB7" s="6"/>
      <c r="BUC7" t="s">
        <v>415</v>
      </c>
      <c r="BUE7" t="s">
        <v>420</v>
      </c>
      <c r="BUF7"/>
      <c r="BUG7" s="14"/>
      <c r="BUH7"/>
      <c r="BUQ7" s="109" t="s">
        <v>26</v>
      </c>
      <c r="BUS7" s="18">
        <f>(BUS5-'Full Vintage Planner'!$C$8)*8+INT(BUS6*8)</f>
        <v>538</v>
      </c>
      <c r="BUV7" t="s">
        <v>414</v>
      </c>
      <c r="BUW7"/>
      <c r="BUX7" s="6"/>
      <c r="BUY7" t="s">
        <v>415</v>
      </c>
      <c r="BVA7" t="s">
        <v>420</v>
      </c>
      <c r="BVB7"/>
      <c r="BVC7" s="14"/>
      <c r="BVD7"/>
      <c r="BVM7" s="109" t="s">
        <v>26</v>
      </c>
      <c r="BVO7" s="18">
        <f>(BVO5-'Full Vintage Planner'!$C$8)*8+INT(BVO6*8)</f>
        <v>550</v>
      </c>
      <c r="BVR7" t="s">
        <v>414</v>
      </c>
      <c r="BVS7"/>
      <c r="BVT7" s="6"/>
      <c r="BVU7" t="s">
        <v>415</v>
      </c>
      <c r="BVW7" t="s">
        <v>420</v>
      </c>
      <c r="BVX7"/>
      <c r="BVY7" s="14"/>
      <c r="BVZ7"/>
      <c r="BWI7" s="109" t="s">
        <v>26</v>
      </c>
      <c r="BWK7" s="18">
        <f>(BWK5-'Full Vintage Planner'!$C$8)*8+INT(BWK6*8)</f>
        <v>549</v>
      </c>
      <c r="BWN7" t="s">
        <v>414</v>
      </c>
      <c r="BWO7"/>
      <c r="BWP7" s="6"/>
      <c r="BWQ7" t="s">
        <v>415</v>
      </c>
      <c r="BWS7" t="s">
        <v>420</v>
      </c>
      <c r="BWT7"/>
      <c r="BWU7" s="14"/>
      <c r="BWV7"/>
      <c r="BXE7" s="109" t="s">
        <v>26</v>
      </c>
      <c r="BXG7" s="18">
        <f>(BXG5-'Full Vintage Planner'!$C$8)*8+INT(BXG6*8)</f>
        <v>546</v>
      </c>
      <c r="BXJ7" t="s">
        <v>414</v>
      </c>
      <c r="BXK7"/>
      <c r="BXL7" s="6"/>
      <c r="BXM7" t="s">
        <v>415</v>
      </c>
      <c r="BXO7" t="s">
        <v>420</v>
      </c>
      <c r="BXP7"/>
      <c r="BXQ7" s="14"/>
      <c r="BXR7"/>
      <c r="BYA7" s="109" t="s">
        <v>26</v>
      </c>
      <c r="BYC7" s="18">
        <f>(BYC5-'Full Vintage Planner'!$C$8)*8+INT(BYC6*8)</f>
        <v>540</v>
      </c>
      <c r="BYF7" t="s">
        <v>414</v>
      </c>
      <c r="BYG7"/>
      <c r="BYH7" s="6"/>
      <c r="BYI7" t="s">
        <v>415</v>
      </c>
      <c r="BYK7" t="s">
        <v>420</v>
      </c>
      <c r="BYL7"/>
      <c r="BYM7" s="14"/>
      <c r="BYN7"/>
      <c r="BYW7" s="109" t="s">
        <v>26</v>
      </c>
      <c r="BYY7" s="18">
        <f>(BYY5-'Full Vintage Planner'!$C$8)*8+INT(BYY6*8)</f>
        <v>563</v>
      </c>
      <c r="BZB7" t="s">
        <v>414</v>
      </c>
      <c r="BZC7"/>
      <c r="BZD7" s="6"/>
      <c r="BZE7" t="s">
        <v>415</v>
      </c>
      <c r="BZG7" t="s">
        <v>420</v>
      </c>
      <c r="BZH7"/>
      <c r="BZI7" s="14"/>
      <c r="BZJ7"/>
      <c r="BZS7" s="109" t="s">
        <v>26</v>
      </c>
      <c r="BZU7" s="18">
        <f>(BZU5-'Full Vintage Planner'!$C$8)*8+INT(BZU6*8)</f>
        <v>570</v>
      </c>
      <c r="BZX7" t="s">
        <v>414</v>
      </c>
      <c r="BZY7"/>
      <c r="BZZ7" s="6"/>
      <c r="CAA7" t="s">
        <v>415</v>
      </c>
      <c r="CAC7" t="s">
        <v>420</v>
      </c>
      <c r="CAD7"/>
      <c r="CAE7" s="14"/>
      <c r="CAF7"/>
      <c r="CAO7" s="109" t="s">
        <v>26</v>
      </c>
      <c r="CAQ7" s="18">
        <f>(CAQ5-'Full Vintage Planner'!$C$8)*8+INT(CAQ6*8)</f>
        <v>554</v>
      </c>
      <c r="CAT7" t="s">
        <v>414</v>
      </c>
      <c r="CAU7"/>
      <c r="CAV7" s="6"/>
      <c r="CAW7" t="s">
        <v>415</v>
      </c>
      <c r="CAY7" t="s">
        <v>420</v>
      </c>
      <c r="CAZ7"/>
      <c r="CBA7" s="14"/>
      <c r="CBB7"/>
      <c r="CBK7" s="109" t="s">
        <v>26</v>
      </c>
      <c r="CBM7" s="18">
        <f>(CBM5-'Full Vintage Planner'!$C$8)*8+INT(CBM6*8)</f>
        <v>562</v>
      </c>
      <c r="CBP7" t="s">
        <v>414</v>
      </c>
      <c r="CBQ7"/>
      <c r="CBR7" s="6"/>
      <c r="CBS7" t="s">
        <v>415</v>
      </c>
      <c r="CBU7" t="s">
        <v>420</v>
      </c>
      <c r="CBV7"/>
      <c r="CBW7" s="14"/>
      <c r="CBX7"/>
      <c r="CCG7" s="109" t="s">
        <v>26</v>
      </c>
      <c r="CCI7" s="18">
        <f>(CCI5-'Full Vintage Planner'!$C$8)*8+INT(CCI6*8)</f>
        <v>530</v>
      </c>
      <c r="CCL7" t="s">
        <v>414</v>
      </c>
      <c r="CCM7"/>
      <c r="CCN7" s="6"/>
      <c r="CCO7" t="s">
        <v>415</v>
      </c>
      <c r="CCQ7" t="s">
        <v>420</v>
      </c>
      <c r="CCR7"/>
      <c r="CCS7" s="14"/>
      <c r="CCT7"/>
      <c r="CDC7" s="109" t="s">
        <v>26</v>
      </c>
      <c r="CDE7" s="18">
        <f>(CDE5-'Full Vintage Planner'!$C$8)*8+INT(CDE6*8)</f>
        <v>554</v>
      </c>
      <c r="CDH7" t="s">
        <v>414</v>
      </c>
      <c r="CDI7"/>
      <c r="CDJ7" s="6"/>
      <c r="CDK7" t="s">
        <v>415</v>
      </c>
      <c r="CDM7" t="s">
        <v>420</v>
      </c>
      <c r="CDN7"/>
      <c r="CDO7" s="14"/>
      <c r="CDP7"/>
      <c r="CDY7" s="109" t="s">
        <v>26</v>
      </c>
      <c r="CEA7" s="18">
        <f>(CEA5-'Full Vintage Planner'!$C$8)*8+INT(CEA6*8)</f>
        <v>541</v>
      </c>
      <c r="CED7" t="s">
        <v>414</v>
      </c>
      <c r="CEE7"/>
      <c r="CEF7" s="6"/>
      <c r="CEG7" t="s">
        <v>415</v>
      </c>
      <c r="CEI7" t="s">
        <v>420</v>
      </c>
      <c r="CEJ7"/>
      <c r="CEK7" s="14"/>
      <c r="CEL7"/>
      <c r="CEU7" s="109" t="s">
        <v>26</v>
      </c>
      <c r="CEW7" s="18">
        <f>(CEW5-'Full Vintage Planner'!$C$8)*8+INT(CEW6*8)</f>
        <v>530</v>
      </c>
      <c r="CEZ7" t="s">
        <v>414</v>
      </c>
      <c r="CFA7"/>
      <c r="CFB7" s="6"/>
      <c r="CFC7" t="s">
        <v>415</v>
      </c>
      <c r="CFE7" t="s">
        <v>420</v>
      </c>
      <c r="CFF7"/>
      <c r="CFG7" s="14"/>
      <c r="CFH7"/>
    </row>
    <row r="8" spans="1:2199">
      <c r="A8" s="85" t="s">
        <v>2</v>
      </c>
      <c r="B8" s="1"/>
      <c r="C8" s="6">
        <v>267</v>
      </c>
      <c r="D8" s="1" t="s">
        <v>3</v>
      </c>
      <c r="F8" t="s">
        <v>416</v>
      </c>
      <c r="H8" s="84">
        <v>15</v>
      </c>
      <c r="I8" t="s">
        <v>423</v>
      </c>
      <c r="J8" s="1"/>
      <c r="K8" t="s">
        <v>421</v>
      </c>
      <c r="M8" s="15">
        <v>0.41666666666666669</v>
      </c>
      <c r="O8" s="1"/>
      <c r="P8" s="1"/>
      <c r="Q8" s="1"/>
      <c r="R8" s="1"/>
      <c r="S8" s="1"/>
      <c r="T8" s="1"/>
      <c r="U8" s="1"/>
      <c r="W8" s="85" t="s">
        <v>2</v>
      </c>
      <c r="X8" s="1"/>
      <c r="Y8" s="6">
        <v>250</v>
      </c>
      <c r="Z8" s="1" t="s">
        <v>3</v>
      </c>
      <c r="AB8" t="s">
        <v>416</v>
      </c>
      <c r="AD8" s="84">
        <v>15</v>
      </c>
      <c r="AE8" t="s">
        <v>423</v>
      </c>
      <c r="AF8" s="1"/>
      <c r="AG8" t="s">
        <v>421</v>
      </c>
      <c r="AI8" s="15">
        <v>0.41666666666666669</v>
      </c>
      <c r="AK8" s="1"/>
      <c r="AL8" s="1"/>
      <c r="AM8" s="1"/>
      <c r="AN8" s="1"/>
      <c r="AO8" s="1"/>
      <c r="AP8" s="1"/>
      <c r="AQ8" s="1"/>
      <c r="AS8" s="85" t="s">
        <v>2</v>
      </c>
      <c r="AT8" s="1"/>
      <c r="AU8" s="6">
        <v>250</v>
      </c>
      <c r="AV8" s="1" t="s">
        <v>3</v>
      </c>
      <c r="AX8" t="s">
        <v>416</v>
      </c>
      <c r="AZ8" s="84">
        <v>15</v>
      </c>
      <c r="BA8" t="s">
        <v>423</v>
      </c>
      <c r="BB8" s="1"/>
      <c r="BC8" t="s">
        <v>421</v>
      </c>
      <c r="BE8" s="15">
        <v>0.41666666666666669</v>
      </c>
      <c r="BG8" s="1"/>
      <c r="BH8" s="1"/>
      <c r="BI8" s="1"/>
      <c r="BJ8" s="1"/>
      <c r="BK8" s="1"/>
      <c r="BL8" s="1"/>
      <c r="BM8" s="1"/>
      <c r="BO8" s="85" t="s">
        <v>2</v>
      </c>
      <c r="BP8" s="1"/>
      <c r="BQ8" s="6">
        <v>250</v>
      </c>
      <c r="BR8" s="1" t="s">
        <v>3</v>
      </c>
      <c r="BT8" t="s">
        <v>416</v>
      </c>
      <c r="BV8" s="84"/>
      <c r="BW8" t="s">
        <v>423</v>
      </c>
      <c r="BX8" s="1"/>
      <c r="BY8" t="s">
        <v>421</v>
      </c>
      <c r="CA8" s="15"/>
      <c r="CC8" s="1"/>
      <c r="CD8" s="1"/>
      <c r="CE8" s="1"/>
      <c r="CF8" s="1"/>
      <c r="CG8" s="1"/>
      <c r="CH8" s="1"/>
      <c r="CI8" s="1"/>
      <c r="CK8" s="85" t="s">
        <v>2</v>
      </c>
      <c r="CL8" s="1"/>
      <c r="CM8" s="6">
        <v>250</v>
      </c>
      <c r="CN8" s="1" t="s">
        <v>3</v>
      </c>
      <c r="CP8" t="s">
        <v>416</v>
      </c>
      <c r="CR8" s="84"/>
      <c r="CS8" t="s">
        <v>423</v>
      </c>
      <c r="CT8" s="1"/>
      <c r="CU8" t="s">
        <v>421</v>
      </c>
      <c r="CW8" s="15"/>
      <c r="CY8" s="1"/>
      <c r="CZ8" s="1"/>
      <c r="DA8" s="1"/>
      <c r="DB8" s="1"/>
      <c r="DC8" s="1"/>
      <c r="DD8" s="1"/>
      <c r="DE8" s="1"/>
      <c r="DG8" s="85" t="s">
        <v>2</v>
      </c>
      <c r="DH8" s="1"/>
      <c r="DI8" s="6">
        <v>250</v>
      </c>
      <c r="DJ8" s="1" t="s">
        <v>3</v>
      </c>
      <c r="DL8" t="s">
        <v>416</v>
      </c>
      <c r="DN8" s="84"/>
      <c r="DO8" t="s">
        <v>423</v>
      </c>
      <c r="DP8" s="1"/>
      <c r="DQ8" t="s">
        <v>421</v>
      </c>
      <c r="DS8" s="15"/>
      <c r="DU8" s="1"/>
      <c r="DV8" s="1"/>
      <c r="DW8" s="1"/>
      <c r="DX8" s="1"/>
      <c r="DY8" s="1"/>
      <c r="DZ8" s="1"/>
      <c r="EA8" s="1"/>
      <c r="EC8" s="85" t="s">
        <v>2</v>
      </c>
      <c r="ED8" s="1"/>
      <c r="EE8" s="6">
        <v>250</v>
      </c>
      <c r="EF8" s="1" t="s">
        <v>3</v>
      </c>
      <c r="EH8" t="s">
        <v>416</v>
      </c>
      <c r="EJ8" s="84"/>
      <c r="EK8" t="s">
        <v>423</v>
      </c>
      <c r="EL8" s="1"/>
      <c r="EM8" t="s">
        <v>421</v>
      </c>
      <c r="EO8" s="15"/>
      <c r="EQ8" s="1"/>
      <c r="ER8" s="1"/>
      <c r="ES8" s="1"/>
      <c r="ET8" s="1"/>
      <c r="EU8" s="1"/>
      <c r="EV8" s="1"/>
      <c r="EW8" s="1"/>
      <c r="EY8" s="85" t="s">
        <v>2</v>
      </c>
      <c r="EZ8" s="1"/>
      <c r="FA8" s="6">
        <v>250</v>
      </c>
      <c r="FB8" s="1" t="s">
        <v>3</v>
      </c>
      <c r="FD8" t="s">
        <v>416</v>
      </c>
      <c r="FF8" s="84"/>
      <c r="FG8" t="s">
        <v>423</v>
      </c>
      <c r="FH8" s="1"/>
      <c r="FI8" t="s">
        <v>421</v>
      </c>
      <c r="FK8" s="15"/>
      <c r="FM8" s="1"/>
      <c r="FN8" s="1"/>
      <c r="FO8" s="1"/>
      <c r="FP8" s="1"/>
      <c r="FQ8" s="1"/>
      <c r="FR8" s="1"/>
      <c r="FS8" s="1"/>
      <c r="FU8" s="85" t="s">
        <v>2</v>
      </c>
      <c r="FV8" s="1"/>
      <c r="FW8" s="6">
        <v>250</v>
      </c>
      <c r="FX8" s="1" t="s">
        <v>3</v>
      </c>
      <c r="FZ8" t="s">
        <v>416</v>
      </c>
      <c r="GB8" s="84"/>
      <c r="GC8" t="s">
        <v>423</v>
      </c>
      <c r="GD8" s="1"/>
      <c r="GE8" t="s">
        <v>421</v>
      </c>
      <c r="GG8" s="15"/>
      <c r="GI8" s="1"/>
      <c r="GJ8" s="1"/>
      <c r="GK8" s="1"/>
      <c r="GL8" s="1"/>
      <c r="GM8" s="1"/>
      <c r="GN8" s="1"/>
      <c r="GO8" s="1"/>
      <c r="GQ8" s="85" t="s">
        <v>2</v>
      </c>
      <c r="GR8" s="1"/>
      <c r="GS8" s="6">
        <v>250</v>
      </c>
      <c r="GT8" s="1" t="s">
        <v>3</v>
      </c>
      <c r="GV8" t="s">
        <v>416</v>
      </c>
      <c r="GX8" s="84"/>
      <c r="GY8" t="s">
        <v>423</v>
      </c>
      <c r="GZ8" s="1"/>
      <c r="HA8" t="s">
        <v>421</v>
      </c>
      <c r="HC8" s="15"/>
      <c r="HE8" s="1"/>
      <c r="HF8" s="1"/>
      <c r="HG8" s="1"/>
      <c r="HH8" s="1"/>
      <c r="HI8" s="1"/>
      <c r="HJ8" s="1"/>
      <c r="HK8" s="1"/>
      <c r="HM8" s="85" t="s">
        <v>2</v>
      </c>
      <c r="HN8" s="1"/>
      <c r="HO8" s="6">
        <v>250</v>
      </c>
      <c r="HP8" s="1" t="s">
        <v>3</v>
      </c>
      <c r="HR8" t="s">
        <v>416</v>
      </c>
      <c r="HT8" s="84"/>
      <c r="HU8" t="s">
        <v>423</v>
      </c>
      <c r="HV8" s="1"/>
      <c r="HW8" t="s">
        <v>421</v>
      </c>
      <c r="HY8" s="15"/>
      <c r="IA8" s="1"/>
      <c r="IB8" s="1"/>
      <c r="IC8" s="1"/>
      <c r="ID8" s="1"/>
      <c r="IE8" s="1"/>
      <c r="IF8" s="1"/>
      <c r="IG8" s="1"/>
      <c r="II8" s="85" t="s">
        <v>2</v>
      </c>
      <c r="IJ8" s="1"/>
      <c r="IK8" s="6">
        <v>250</v>
      </c>
      <c r="IL8" s="1" t="s">
        <v>3</v>
      </c>
      <c r="IN8" t="s">
        <v>416</v>
      </c>
      <c r="IP8" s="84"/>
      <c r="IQ8" t="s">
        <v>423</v>
      </c>
      <c r="IR8" s="1"/>
      <c r="IS8" t="s">
        <v>421</v>
      </c>
      <c r="IU8" s="15"/>
      <c r="IW8" s="1"/>
      <c r="IX8" s="1"/>
      <c r="IY8" s="1"/>
      <c r="IZ8" s="1"/>
      <c r="JA8" s="1"/>
      <c r="JB8" s="1"/>
      <c r="JC8" s="1"/>
      <c r="JE8" s="85" t="s">
        <v>2</v>
      </c>
      <c r="JF8" s="1"/>
      <c r="JG8" s="6">
        <v>250</v>
      </c>
      <c r="JH8" s="1" t="s">
        <v>3</v>
      </c>
      <c r="JJ8" t="s">
        <v>416</v>
      </c>
      <c r="JL8" s="84"/>
      <c r="JM8" t="s">
        <v>423</v>
      </c>
      <c r="JN8" s="1"/>
      <c r="JO8" t="s">
        <v>421</v>
      </c>
      <c r="JQ8" s="15"/>
      <c r="JS8" s="1"/>
      <c r="JT8" s="1"/>
      <c r="JU8" s="1"/>
      <c r="JV8" s="1"/>
      <c r="JW8" s="1"/>
      <c r="JX8" s="1"/>
      <c r="JY8" s="1"/>
      <c r="KA8" s="85" t="s">
        <v>2</v>
      </c>
      <c r="KB8" s="1"/>
      <c r="KC8" s="6">
        <v>250</v>
      </c>
      <c r="KD8" s="1" t="s">
        <v>3</v>
      </c>
      <c r="KF8" t="s">
        <v>416</v>
      </c>
      <c r="KH8" s="84"/>
      <c r="KI8" t="s">
        <v>423</v>
      </c>
      <c r="KJ8" s="1"/>
      <c r="KK8" t="s">
        <v>421</v>
      </c>
      <c r="KM8" s="15"/>
      <c r="KO8" s="1"/>
      <c r="KP8" s="1"/>
      <c r="KQ8" s="1"/>
      <c r="KR8" s="1"/>
      <c r="KS8" s="1"/>
      <c r="KT8" s="1"/>
      <c r="KU8" s="1"/>
      <c r="KW8" s="85" t="s">
        <v>2</v>
      </c>
      <c r="KX8" s="1"/>
      <c r="KY8" s="6">
        <v>250</v>
      </c>
      <c r="KZ8" s="1" t="s">
        <v>3</v>
      </c>
      <c r="LB8" t="s">
        <v>416</v>
      </c>
      <c r="LD8" s="84"/>
      <c r="LE8" t="s">
        <v>423</v>
      </c>
      <c r="LF8" s="1"/>
      <c r="LG8" t="s">
        <v>421</v>
      </c>
      <c r="LI8" s="15"/>
      <c r="LK8" s="1"/>
      <c r="LL8" s="1"/>
      <c r="LM8" s="1"/>
      <c r="LN8" s="1"/>
      <c r="LO8" s="1"/>
      <c r="LP8" s="1"/>
      <c r="LQ8" s="1"/>
      <c r="LS8" s="85" t="s">
        <v>2</v>
      </c>
      <c r="LT8" s="1"/>
      <c r="LU8" s="6">
        <v>250</v>
      </c>
      <c r="LV8" s="1" t="s">
        <v>3</v>
      </c>
      <c r="LX8" t="s">
        <v>416</v>
      </c>
      <c r="LZ8" s="84"/>
      <c r="MA8" t="s">
        <v>423</v>
      </c>
      <c r="MB8" s="1"/>
      <c r="MC8" t="s">
        <v>421</v>
      </c>
      <c r="ME8" s="15"/>
      <c r="MG8" s="1"/>
      <c r="MH8" s="1"/>
      <c r="MI8" s="1"/>
      <c r="MJ8" s="1"/>
      <c r="MK8" s="1"/>
      <c r="ML8" s="1"/>
      <c r="MM8" s="1"/>
      <c r="MO8" s="85" t="s">
        <v>2</v>
      </c>
      <c r="MP8" s="1"/>
      <c r="MQ8" s="6">
        <v>250</v>
      </c>
      <c r="MR8" s="1" t="s">
        <v>3</v>
      </c>
      <c r="MT8" t="s">
        <v>416</v>
      </c>
      <c r="MV8" s="84"/>
      <c r="MW8" t="s">
        <v>423</v>
      </c>
      <c r="MX8" s="1"/>
      <c r="MY8" t="s">
        <v>421</v>
      </c>
      <c r="NA8" s="15"/>
      <c r="NC8" s="1"/>
      <c r="ND8" s="1"/>
      <c r="NE8" s="1"/>
      <c r="NF8" s="1"/>
      <c r="NG8" s="1"/>
      <c r="NH8" s="1"/>
      <c r="NI8" s="1"/>
      <c r="NK8" s="85" t="s">
        <v>2</v>
      </c>
      <c r="NL8" s="1"/>
      <c r="NM8" s="6">
        <v>250</v>
      </c>
      <c r="NN8" s="1" t="s">
        <v>3</v>
      </c>
      <c r="NP8" t="s">
        <v>416</v>
      </c>
      <c r="NR8" s="84"/>
      <c r="NS8" t="s">
        <v>423</v>
      </c>
      <c r="NT8" s="1"/>
      <c r="NU8" t="s">
        <v>421</v>
      </c>
      <c r="NW8" s="15"/>
      <c r="NY8" s="1"/>
      <c r="NZ8" s="1"/>
      <c r="OA8" s="1"/>
      <c r="OB8" s="1"/>
      <c r="OC8" s="1"/>
      <c r="OD8" s="1"/>
      <c r="OE8" s="1"/>
      <c r="OG8" s="85" t="s">
        <v>2</v>
      </c>
      <c r="OH8" s="1"/>
      <c r="OI8" s="6">
        <v>250</v>
      </c>
      <c r="OJ8" s="1" t="s">
        <v>3</v>
      </c>
      <c r="OL8" t="s">
        <v>416</v>
      </c>
      <c r="ON8" s="84"/>
      <c r="OO8" t="s">
        <v>423</v>
      </c>
      <c r="OP8" s="1"/>
      <c r="OQ8" t="s">
        <v>421</v>
      </c>
      <c r="OS8" s="15"/>
      <c r="OU8" s="1"/>
      <c r="OV8" s="1"/>
      <c r="OW8" s="1"/>
      <c r="OX8" s="1"/>
      <c r="OY8" s="1"/>
      <c r="OZ8" s="1"/>
      <c r="PA8" s="1"/>
      <c r="PC8" s="85" t="s">
        <v>2</v>
      </c>
      <c r="PD8" s="1"/>
      <c r="PE8" s="6">
        <v>250</v>
      </c>
      <c r="PF8" s="1" t="s">
        <v>3</v>
      </c>
      <c r="PH8" t="s">
        <v>416</v>
      </c>
      <c r="PJ8" s="84"/>
      <c r="PK8" t="s">
        <v>423</v>
      </c>
      <c r="PL8" s="1"/>
      <c r="PM8" t="s">
        <v>421</v>
      </c>
      <c r="PO8" s="15"/>
      <c r="PQ8" s="1"/>
      <c r="PR8" s="1"/>
      <c r="PS8" s="1"/>
      <c r="PT8" s="1"/>
      <c r="PU8" s="1"/>
      <c r="PV8" s="1"/>
      <c r="PW8" s="1"/>
      <c r="PY8" s="85" t="s">
        <v>2</v>
      </c>
      <c r="PZ8" s="1"/>
      <c r="QA8" s="6">
        <v>267</v>
      </c>
      <c r="QB8" s="1" t="s">
        <v>3</v>
      </c>
      <c r="QD8" t="s">
        <v>416</v>
      </c>
      <c r="QF8" s="84"/>
      <c r="QG8" t="s">
        <v>423</v>
      </c>
      <c r="QH8" s="1"/>
      <c r="QI8" t="s">
        <v>421</v>
      </c>
      <c r="QK8" s="15"/>
      <c r="QM8" s="1"/>
      <c r="QN8" s="1"/>
      <c r="QO8" s="1"/>
      <c r="QP8" s="1"/>
      <c r="QQ8" s="1"/>
      <c r="QR8" s="1"/>
      <c r="QS8" s="1"/>
      <c r="QU8" s="85" t="s">
        <v>2</v>
      </c>
      <c r="QV8" s="1"/>
      <c r="QW8" s="6">
        <v>250</v>
      </c>
      <c r="QX8" s="1" t="s">
        <v>3</v>
      </c>
      <c r="QZ8" t="s">
        <v>416</v>
      </c>
      <c r="RB8" s="84"/>
      <c r="RC8" t="s">
        <v>423</v>
      </c>
      <c r="RD8" s="1"/>
      <c r="RE8" t="s">
        <v>421</v>
      </c>
      <c r="RG8" s="15"/>
      <c r="RI8" s="1"/>
      <c r="RJ8" s="1"/>
      <c r="RK8" s="1"/>
      <c r="RL8" s="1"/>
      <c r="RM8" s="1"/>
      <c r="RN8" s="1"/>
      <c r="RO8" s="1"/>
      <c r="RQ8" s="85" t="s">
        <v>2</v>
      </c>
      <c r="RR8" s="1"/>
      <c r="RS8" s="6">
        <v>250</v>
      </c>
      <c r="RT8" s="1" t="s">
        <v>3</v>
      </c>
      <c r="RV8" t="s">
        <v>416</v>
      </c>
      <c r="RX8" s="84"/>
      <c r="RY8" t="s">
        <v>423</v>
      </c>
      <c r="RZ8" s="1"/>
      <c r="SA8" t="s">
        <v>421</v>
      </c>
      <c r="SC8" s="15"/>
      <c r="SE8" s="1"/>
      <c r="SF8" s="1"/>
      <c r="SG8" s="1"/>
      <c r="SH8" s="1"/>
      <c r="SI8" s="1"/>
      <c r="SJ8" s="1"/>
      <c r="SK8" s="1"/>
      <c r="SM8" s="85" t="s">
        <v>2</v>
      </c>
      <c r="SN8" s="1"/>
      <c r="SO8" s="6">
        <v>250</v>
      </c>
      <c r="SP8" s="1" t="s">
        <v>3</v>
      </c>
      <c r="SR8" t="s">
        <v>416</v>
      </c>
      <c r="ST8" s="84"/>
      <c r="SU8" t="s">
        <v>423</v>
      </c>
      <c r="SV8" s="1"/>
      <c r="SW8" t="s">
        <v>421</v>
      </c>
      <c r="SY8" s="15"/>
      <c r="TA8" s="1"/>
      <c r="TB8" s="1"/>
      <c r="TC8" s="1"/>
      <c r="TD8" s="1"/>
      <c r="TE8" s="1"/>
      <c r="TF8" s="1"/>
      <c r="TG8" s="1"/>
      <c r="TI8" s="85" t="s">
        <v>2</v>
      </c>
      <c r="TJ8" s="1"/>
      <c r="TK8" s="6">
        <v>250</v>
      </c>
      <c r="TL8" s="1" t="s">
        <v>3</v>
      </c>
      <c r="TN8" t="s">
        <v>416</v>
      </c>
      <c r="TP8" s="84"/>
      <c r="TQ8" t="s">
        <v>423</v>
      </c>
      <c r="TR8" s="1"/>
      <c r="TS8" t="s">
        <v>421</v>
      </c>
      <c r="TU8" s="15"/>
      <c r="TW8" s="1"/>
      <c r="TX8" s="1"/>
      <c r="TY8" s="1"/>
      <c r="TZ8" s="1"/>
      <c r="UA8" s="1"/>
      <c r="UB8" s="1"/>
      <c r="UC8" s="1"/>
      <c r="UE8" s="85" t="s">
        <v>2</v>
      </c>
      <c r="UF8" s="1"/>
      <c r="UG8" s="6">
        <v>250</v>
      </c>
      <c r="UH8" s="1" t="s">
        <v>3</v>
      </c>
      <c r="UJ8" t="s">
        <v>416</v>
      </c>
      <c r="UL8" s="84"/>
      <c r="UM8" t="s">
        <v>423</v>
      </c>
      <c r="UN8" s="1"/>
      <c r="UO8" t="s">
        <v>421</v>
      </c>
      <c r="UQ8" s="15"/>
      <c r="US8" s="1"/>
      <c r="UT8" s="1"/>
      <c r="UU8" s="1"/>
      <c r="UV8" s="1"/>
      <c r="UW8" s="1"/>
      <c r="UX8" s="1"/>
      <c r="UY8" s="1"/>
      <c r="VA8" s="85" t="s">
        <v>2</v>
      </c>
      <c r="VB8" s="1"/>
      <c r="VC8" s="6">
        <v>250</v>
      </c>
      <c r="VD8" s="1" t="s">
        <v>3</v>
      </c>
      <c r="VF8" t="s">
        <v>416</v>
      </c>
      <c r="VH8" s="84"/>
      <c r="VI8" t="s">
        <v>423</v>
      </c>
      <c r="VJ8" s="1"/>
      <c r="VK8" t="s">
        <v>421</v>
      </c>
      <c r="VM8" s="15"/>
      <c r="VO8" s="1"/>
      <c r="VP8" s="1"/>
      <c r="VQ8" s="1"/>
      <c r="VR8" s="1"/>
      <c r="VS8" s="1"/>
      <c r="VT8" s="1"/>
      <c r="VU8" s="1"/>
      <c r="VW8" s="85" t="s">
        <v>2</v>
      </c>
      <c r="VX8" s="1"/>
      <c r="VY8" s="6">
        <v>250</v>
      </c>
      <c r="VZ8" s="1" t="s">
        <v>3</v>
      </c>
      <c r="WB8" t="s">
        <v>416</v>
      </c>
      <c r="WD8" s="84"/>
      <c r="WE8" t="s">
        <v>423</v>
      </c>
      <c r="WF8" s="1"/>
      <c r="WG8" t="s">
        <v>421</v>
      </c>
      <c r="WI8" s="15"/>
      <c r="WK8" s="1"/>
      <c r="WL8" s="1"/>
      <c r="WM8" s="1"/>
      <c r="WN8" s="1"/>
      <c r="WO8" s="1"/>
      <c r="WP8" s="1"/>
      <c r="WQ8" s="1"/>
      <c r="WS8" s="85" t="s">
        <v>2</v>
      </c>
      <c r="WT8" s="1"/>
      <c r="WU8" s="6">
        <v>250</v>
      </c>
      <c r="WV8" s="1" t="s">
        <v>3</v>
      </c>
      <c r="WX8" t="s">
        <v>416</v>
      </c>
      <c r="WZ8" s="84"/>
      <c r="XA8" t="s">
        <v>423</v>
      </c>
      <c r="XB8" s="1"/>
      <c r="XC8" t="s">
        <v>421</v>
      </c>
      <c r="XE8" s="15"/>
      <c r="XG8" s="1"/>
      <c r="XH8" s="1"/>
      <c r="XI8" s="1"/>
      <c r="XJ8" s="1"/>
      <c r="XK8" s="1"/>
      <c r="XL8" s="1"/>
      <c r="XM8" s="1"/>
      <c r="XO8" s="85" t="s">
        <v>2</v>
      </c>
      <c r="XP8" s="1"/>
      <c r="XQ8" s="6">
        <v>250</v>
      </c>
      <c r="XR8" s="1" t="s">
        <v>3</v>
      </c>
      <c r="XT8" t="s">
        <v>416</v>
      </c>
      <c r="XV8" s="84"/>
      <c r="XW8" t="s">
        <v>423</v>
      </c>
      <c r="XX8" s="1"/>
      <c r="XY8" t="s">
        <v>421</v>
      </c>
      <c r="YA8" s="15"/>
      <c r="YC8" s="1"/>
      <c r="YD8" s="1"/>
      <c r="YE8" s="1"/>
      <c r="YF8" s="1"/>
      <c r="YG8" s="1"/>
      <c r="YH8" s="1"/>
      <c r="YI8" s="1"/>
      <c r="YK8" s="85" t="s">
        <v>2</v>
      </c>
      <c r="YL8" s="1"/>
      <c r="YM8" s="6">
        <v>250</v>
      </c>
      <c r="YN8" s="1" t="s">
        <v>3</v>
      </c>
      <c r="YP8" t="s">
        <v>416</v>
      </c>
      <c r="YR8" s="84"/>
      <c r="YS8" t="s">
        <v>423</v>
      </c>
      <c r="YT8" s="1"/>
      <c r="YU8" t="s">
        <v>421</v>
      </c>
      <c r="YW8" s="15"/>
      <c r="YY8" s="1"/>
      <c r="YZ8" s="1"/>
      <c r="ZA8" s="1"/>
      <c r="ZB8" s="1"/>
      <c r="ZC8" s="1"/>
      <c r="ZD8" s="1"/>
      <c r="ZE8" s="1"/>
      <c r="ZG8" s="85" t="s">
        <v>2</v>
      </c>
      <c r="ZH8" s="1"/>
      <c r="ZI8" s="6">
        <v>250</v>
      </c>
      <c r="ZJ8" s="1" t="s">
        <v>3</v>
      </c>
      <c r="ZL8" t="s">
        <v>416</v>
      </c>
      <c r="ZN8" s="84"/>
      <c r="ZO8" t="s">
        <v>423</v>
      </c>
      <c r="ZP8" s="1"/>
      <c r="ZQ8" t="s">
        <v>421</v>
      </c>
      <c r="ZS8" s="15"/>
      <c r="ZU8" s="1"/>
      <c r="ZV8" s="1"/>
      <c r="ZW8" s="1"/>
      <c r="ZX8" s="1"/>
      <c r="ZY8" s="1"/>
      <c r="ZZ8" s="1"/>
      <c r="AAA8" s="1"/>
      <c r="AAC8" s="85" t="s">
        <v>2</v>
      </c>
      <c r="AAD8" s="1"/>
      <c r="AAE8" s="6">
        <v>250</v>
      </c>
      <c r="AAF8" s="1" t="s">
        <v>3</v>
      </c>
      <c r="AAH8" t="s">
        <v>416</v>
      </c>
      <c r="AAJ8" s="84"/>
      <c r="AAK8" t="s">
        <v>423</v>
      </c>
      <c r="AAL8" s="1"/>
      <c r="AAM8" t="s">
        <v>421</v>
      </c>
      <c r="AAO8" s="15"/>
      <c r="AAQ8" s="1"/>
      <c r="AAR8" s="1"/>
      <c r="AAS8" s="1"/>
      <c r="AAT8" s="1"/>
      <c r="AAU8" s="1"/>
      <c r="AAV8" s="1"/>
      <c r="AAW8" s="1"/>
      <c r="AAY8" s="85" t="s">
        <v>2</v>
      </c>
      <c r="AAZ8" s="1"/>
      <c r="ABA8" s="6">
        <v>250</v>
      </c>
      <c r="ABB8" s="1" t="s">
        <v>3</v>
      </c>
      <c r="ABD8" t="s">
        <v>416</v>
      </c>
      <c r="ABF8" s="84"/>
      <c r="ABG8" t="s">
        <v>423</v>
      </c>
      <c r="ABH8" s="1"/>
      <c r="ABI8" t="s">
        <v>421</v>
      </c>
      <c r="ABK8" s="15"/>
      <c r="ABM8" s="1"/>
      <c r="ABN8" s="1"/>
      <c r="ABO8" s="1"/>
      <c r="ABP8" s="1"/>
      <c r="ABQ8" s="1"/>
      <c r="ABR8" s="1"/>
      <c r="ABS8" s="1"/>
      <c r="ABU8" s="85" t="s">
        <v>2</v>
      </c>
      <c r="ABV8" s="1"/>
      <c r="ABW8" s="6">
        <v>250</v>
      </c>
      <c r="ABX8" s="1" t="s">
        <v>3</v>
      </c>
      <c r="ABZ8" t="s">
        <v>416</v>
      </c>
      <c r="ACB8" s="84"/>
      <c r="ACC8" t="s">
        <v>423</v>
      </c>
      <c r="ACD8" s="1"/>
      <c r="ACE8" t="s">
        <v>421</v>
      </c>
      <c r="ACG8" s="15"/>
      <c r="ACI8" s="1"/>
      <c r="ACJ8" s="1"/>
      <c r="ACK8" s="1"/>
      <c r="ACL8" s="1"/>
      <c r="ACM8" s="1"/>
      <c r="ACN8" s="1"/>
      <c r="ACO8" s="1"/>
      <c r="ACQ8" s="85" t="s">
        <v>2</v>
      </c>
      <c r="ACR8" s="1"/>
      <c r="ACS8" s="6">
        <v>250</v>
      </c>
      <c r="ACT8" s="1" t="s">
        <v>3</v>
      </c>
      <c r="ACV8" t="s">
        <v>416</v>
      </c>
      <c r="ACX8" s="84"/>
      <c r="ACY8" t="s">
        <v>423</v>
      </c>
      <c r="ACZ8" s="1"/>
      <c r="ADA8" t="s">
        <v>421</v>
      </c>
      <c r="ADC8" s="15"/>
      <c r="ADE8" s="1"/>
      <c r="ADF8" s="1"/>
      <c r="ADG8" s="1"/>
      <c r="ADH8" s="1"/>
      <c r="ADI8" s="1"/>
      <c r="ADJ8" s="1"/>
      <c r="ADK8" s="1"/>
      <c r="ADM8" s="85" t="s">
        <v>2</v>
      </c>
      <c r="ADN8" s="1"/>
      <c r="ADO8" s="6">
        <v>250</v>
      </c>
      <c r="ADP8" s="1" t="s">
        <v>3</v>
      </c>
      <c r="ADR8" t="s">
        <v>416</v>
      </c>
      <c r="ADT8" s="84"/>
      <c r="ADU8" t="s">
        <v>423</v>
      </c>
      <c r="ADV8" s="1"/>
      <c r="ADW8" t="s">
        <v>421</v>
      </c>
      <c r="ADY8" s="15"/>
      <c r="AEA8" s="1"/>
      <c r="AEB8" s="1"/>
      <c r="AEC8" s="1"/>
      <c r="AED8" s="1"/>
      <c r="AEE8" s="1"/>
      <c r="AEF8" s="1"/>
      <c r="AEG8" s="1"/>
      <c r="AEI8" s="85" t="s">
        <v>2</v>
      </c>
      <c r="AEJ8" s="1"/>
      <c r="AEK8" s="6">
        <v>250</v>
      </c>
      <c r="AEL8" s="1" t="s">
        <v>3</v>
      </c>
      <c r="AEN8" t="s">
        <v>416</v>
      </c>
      <c r="AEP8" s="84"/>
      <c r="AEQ8" t="s">
        <v>423</v>
      </c>
      <c r="AER8" s="1"/>
      <c r="AES8" t="s">
        <v>421</v>
      </c>
      <c r="AEU8" s="15"/>
      <c r="AEW8" s="1"/>
      <c r="AEX8" s="1"/>
      <c r="AEY8" s="1"/>
      <c r="AEZ8" s="1"/>
      <c r="AFA8" s="1"/>
      <c r="AFB8" s="1"/>
      <c r="AFC8" s="1"/>
      <c r="AFE8" s="85" t="s">
        <v>2</v>
      </c>
      <c r="AFF8" s="1"/>
      <c r="AFG8" s="6">
        <v>250</v>
      </c>
      <c r="AFH8" s="1" t="s">
        <v>3</v>
      </c>
      <c r="AFJ8" t="s">
        <v>416</v>
      </c>
      <c r="AFL8" s="84"/>
      <c r="AFM8" t="s">
        <v>423</v>
      </c>
      <c r="AFN8" s="1"/>
      <c r="AFO8" t="s">
        <v>421</v>
      </c>
      <c r="AFQ8" s="15"/>
      <c r="AFS8" s="1"/>
      <c r="AFT8" s="1"/>
      <c r="AFU8" s="1"/>
      <c r="AFV8" s="1"/>
      <c r="AFW8" s="1"/>
      <c r="AFX8" s="1"/>
      <c r="AFY8" s="1"/>
      <c r="AGA8" s="85" t="s">
        <v>2</v>
      </c>
      <c r="AGB8" s="1"/>
      <c r="AGC8" s="6">
        <v>250</v>
      </c>
      <c r="AGD8" s="1" t="s">
        <v>3</v>
      </c>
      <c r="AGF8" t="s">
        <v>416</v>
      </c>
      <c r="AGH8" s="84"/>
      <c r="AGI8" t="s">
        <v>423</v>
      </c>
      <c r="AGJ8" s="1"/>
      <c r="AGK8" t="s">
        <v>421</v>
      </c>
      <c r="AGM8" s="15"/>
      <c r="AGO8" s="1"/>
      <c r="AGP8" s="1"/>
      <c r="AGQ8" s="1"/>
      <c r="AGR8" s="1"/>
      <c r="AGS8" s="1"/>
      <c r="AGT8" s="1"/>
      <c r="AGU8" s="1"/>
      <c r="AGW8" s="85" t="s">
        <v>2</v>
      </c>
      <c r="AGX8" s="1"/>
      <c r="AGY8" s="6">
        <v>267</v>
      </c>
      <c r="AGZ8" s="1" t="s">
        <v>3</v>
      </c>
      <c r="AHB8" t="s">
        <v>416</v>
      </c>
      <c r="AHD8" s="84"/>
      <c r="AHE8" t="s">
        <v>423</v>
      </c>
      <c r="AHF8" s="1"/>
      <c r="AHG8" t="s">
        <v>421</v>
      </c>
      <c r="AHI8" s="15"/>
      <c r="AHK8" s="1"/>
      <c r="AHL8" s="1"/>
      <c r="AHM8" s="1"/>
      <c r="AHN8" s="1"/>
      <c r="AHO8" s="1"/>
      <c r="AHP8" s="1"/>
      <c r="AHQ8" s="1"/>
      <c r="AHS8" s="85" t="s">
        <v>2</v>
      </c>
      <c r="AHT8" s="1"/>
      <c r="AHU8" s="6">
        <v>250</v>
      </c>
      <c r="AHV8" s="1" t="s">
        <v>3</v>
      </c>
      <c r="AHX8" t="s">
        <v>416</v>
      </c>
      <c r="AHZ8" s="84"/>
      <c r="AIA8" t="s">
        <v>423</v>
      </c>
      <c r="AIB8" s="1"/>
      <c r="AIC8" t="s">
        <v>421</v>
      </c>
      <c r="AIE8" s="15"/>
      <c r="AIG8" s="1"/>
      <c r="AIH8" s="1"/>
      <c r="AII8" s="1"/>
      <c r="AIJ8" s="1"/>
      <c r="AIK8" s="1"/>
      <c r="AIL8" s="1"/>
      <c r="AIM8" s="1"/>
      <c r="AIO8" s="85" t="s">
        <v>2</v>
      </c>
      <c r="AIP8" s="1"/>
      <c r="AIQ8" s="6">
        <v>250</v>
      </c>
      <c r="AIR8" s="1" t="s">
        <v>3</v>
      </c>
      <c r="AIT8" t="s">
        <v>416</v>
      </c>
      <c r="AIV8" s="84"/>
      <c r="AIW8" t="s">
        <v>423</v>
      </c>
      <c r="AIX8" s="1"/>
      <c r="AIY8" t="s">
        <v>421</v>
      </c>
      <c r="AJA8" s="15"/>
      <c r="AJC8" s="1"/>
      <c r="AJD8" s="1"/>
      <c r="AJE8" s="1"/>
      <c r="AJF8" s="1"/>
      <c r="AJG8" s="1"/>
      <c r="AJH8" s="1"/>
      <c r="AJI8" s="1"/>
      <c r="AJK8" s="85" t="s">
        <v>2</v>
      </c>
      <c r="AJL8" s="1"/>
      <c r="AJM8" s="6">
        <v>250</v>
      </c>
      <c r="AJN8" s="1" t="s">
        <v>3</v>
      </c>
      <c r="AJP8" t="s">
        <v>416</v>
      </c>
      <c r="AJR8" s="84"/>
      <c r="AJS8" t="s">
        <v>423</v>
      </c>
      <c r="AJT8" s="1"/>
      <c r="AJU8" t="s">
        <v>421</v>
      </c>
      <c r="AJW8" s="15"/>
      <c r="AJY8" s="1"/>
      <c r="AJZ8" s="1"/>
      <c r="AKA8" s="1"/>
      <c r="AKB8" s="1"/>
      <c r="AKC8" s="1"/>
      <c r="AKD8" s="1"/>
      <c r="AKE8" s="1"/>
      <c r="AKG8" s="85" t="s">
        <v>2</v>
      </c>
      <c r="AKH8" s="1"/>
      <c r="AKI8" s="6">
        <v>250</v>
      </c>
      <c r="AKJ8" s="1" t="s">
        <v>3</v>
      </c>
      <c r="AKL8" t="s">
        <v>416</v>
      </c>
      <c r="AKN8" s="84"/>
      <c r="AKO8" t="s">
        <v>423</v>
      </c>
      <c r="AKP8" s="1"/>
      <c r="AKQ8" t="s">
        <v>421</v>
      </c>
      <c r="AKS8" s="15"/>
      <c r="AKU8" s="1"/>
      <c r="AKV8" s="1"/>
      <c r="AKW8" s="1"/>
      <c r="AKX8" s="1"/>
      <c r="AKY8" s="1"/>
      <c r="AKZ8" s="1"/>
      <c r="ALA8" s="1"/>
      <c r="ALC8" s="85" t="s">
        <v>2</v>
      </c>
      <c r="ALD8" s="1"/>
      <c r="ALE8" s="6">
        <v>250</v>
      </c>
      <c r="ALF8" s="1" t="s">
        <v>3</v>
      </c>
      <c r="ALH8" t="s">
        <v>416</v>
      </c>
      <c r="ALJ8" s="84"/>
      <c r="ALK8" t="s">
        <v>423</v>
      </c>
      <c r="ALL8" s="1"/>
      <c r="ALM8" t="s">
        <v>421</v>
      </c>
      <c r="ALO8" s="15"/>
      <c r="ALQ8" s="1"/>
      <c r="ALR8" s="1"/>
      <c r="ALS8" s="1"/>
      <c r="ALT8" s="1"/>
      <c r="ALU8" s="1"/>
      <c r="ALV8" s="1"/>
      <c r="ALW8" s="1"/>
      <c r="ALY8" s="85" t="s">
        <v>2</v>
      </c>
      <c r="ALZ8" s="1"/>
      <c r="AMA8" s="6">
        <v>250</v>
      </c>
      <c r="AMB8" s="1" t="s">
        <v>3</v>
      </c>
      <c r="AMD8" t="s">
        <v>416</v>
      </c>
      <c r="AMF8" s="84"/>
      <c r="AMG8" t="s">
        <v>423</v>
      </c>
      <c r="AMH8" s="1"/>
      <c r="AMI8" t="s">
        <v>421</v>
      </c>
      <c r="AMK8" s="15"/>
      <c r="AMM8" s="1"/>
      <c r="AMN8" s="1"/>
      <c r="AMO8" s="1"/>
      <c r="AMP8" s="1"/>
      <c r="AMQ8" s="1"/>
      <c r="AMR8" s="1"/>
      <c r="AMS8" s="1"/>
      <c r="AMU8" s="85" t="s">
        <v>2</v>
      </c>
      <c r="AMV8" s="1"/>
      <c r="AMW8" s="6">
        <v>250</v>
      </c>
      <c r="AMX8" s="1" t="s">
        <v>3</v>
      </c>
      <c r="AMZ8" t="s">
        <v>416</v>
      </c>
      <c r="ANB8" s="84"/>
      <c r="ANC8" t="s">
        <v>423</v>
      </c>
      <c r="AND8" s="1"/>
      <c r="ANE8" t="s">
        <v>421</v>
      </c>
      <c r="ANG8" s="15"/>
      <c r="ANI8" s="1"/>
      <c r="ANJ8" s="1"/>
      <c r="ANK8" s="1"/>
      <c r="ANL8" s="1"/>
      <c r="ANM8" s="1"/>
      <c r="ANN8" s="1"/>
      <c r="ANO8" s="1"/>
      <c r="ANQ8" s="85" t="s">
        <v>2</v>
      </c>
      <c r="ANR8" s="1"/>
      <c r="ANS8" s="6">
        <v>250</v>
      </c>
      <c r="ANT8" s="1" t="s">
        <v>3</v>
      </c>
      <c r="ANV8" t="s">
        <v>416</v>
      </c>
      <c r="ANX8" s="84"/>
      <c r="ANY8" t="s">
        <v>423</v>
      </c>
      <c r="ANZ8" s="1"/>
      <c r="AOA8" t="s">
        <v>421</v>
      </c>
      <c r="AOC8" s="15"/>
      <c r="AOE8" s="1"/>
      <c r="AOF8" s="1"/>
      <c r="AOG8" s="1"/>
      <c r="AOH8" s="1"/>
      <c r="AOI8" s="1"/>
      <c r="AOJ8" s="1"/>
      <c r="AOK8" s="1"/>
      <c r="AOM8" s="85" t="s">
        <v>2</v>
      </c>
      <c r="AON8" s="1"/>
      <c r="AOO8" s="6">
        <v>250</v>
      </c>
      <c r="AOP8" s="1" t="s">
        <v>3</v>
      </c>
      <c r="AOR8" t="s">
        <v>416</v>
      </c>
      <c r="AOT8" s="84"/>
      <c r="AOU8" t="s">
        <v>423</v>
      </c>
      <c r="AOV8" s="1"/>
      <c r="AOW8" t="s">
        <v>421</v>
      </c>
      <c r="AOY8" s="15"/>
      <c r="APA8" s="1"/>
      <c r="APB8" s="1"/>
      <c r="APC8" s="1"/>
      <c r="APD8" s="1"/>
      <c r="APE8" s="1"/>
      <c r="APF8" s="1"/>
      <c r="APG8" s="1"/>
      <c r="API8" s="85" t="s">
        <v>2</v>
      </c>
      <c r="APJ8" s="1"/>
      <c r="APK8" s="6">
        <v>250</v>
      </c>
      <c r="APL8" s="1" t="s">
        <v>3</v>
      </c>
      <c r="APN8" t="s">
        <v>416</v>
      </c>
      <c r="APP8" s="84"/>
      <c r="APQ8" t="s">
        <v>423</v>
      </c>
      <c r="APR8" s="1"/>
      <c r="APS8" t="s">
        <v>421</v>
      </c>
      <c r="APU8" s="15"/>
      <c r="APW8" s="1"/>
      <c r="APX8" s="1"/>
      <c r="APY8" s="1"/>
      <c r="APZ8" s="1"/>
      <c r="AQA8" s="1"/>
      <c r="AQB8" s="1"/>
      <c r="AQC8" s="1"/>
      <c r="AQE8" s="85" t="s">
        <v>2</v>
      </c>
      <c r="AQF8" s="1"/>
      <c r="AQG8" s="6">
        <v>250</v>
      </c>
      <c r="AQH8" s="1" t="s">
        <v>3</v>
      </c>
      <c r="AQJ8" t="s">
        <v>416</v>
      </c>
      <c r="AQL8" s="84"/>
      <c r="AQM8" t="s">
        <v>423</v>
      </c>
      <c r="AQN8" s="1"/>
      <c r="AQO8" t="s">
        <v>421</v>
      </c>
      <c r="AQQ8" s="15"/>
      <c r="AQS8" s="1"/>
      <c r="AQT8" s="1"/>
      <c r="AQU8" s="1"/>
      <c r="AQV8" s="1"/>
      <c r="AQW8" s="1"/>
      <c r="AQX8" s="1"/>
      <c r="AQY8" s="1"/>
      <c r="ARA8" s="85" t="s">
        <v>2</v>
      </c>
      <c r="ARB8" s="1"/>
      <c r="ARC8" s="6">
        <v>250</v>
      </c>
      <c r="ARD8" s="1" t="s">
        <v>3</v>
      </c>
      <c r="ARF8" t="s">
        <v>416</v>
      </c>
      <c r="ARH8" s="84"/>
      <c r="ARI8" t="s">
        <v>423</v>
      </c>
      <c r="ARJ8" s="1"/>
      <c r="ARK8" t="s">
        <v>421</v>
      </c>
      <c r="ARM8" s="15"/>
      <c r="ARO8" s="1"/>
      <c r="ARP8" s="1"/>
      <c r="ARQ8" s="1"/>
      <c r="ARR8" s="1"/>
      <c r="ARS8" s="1"/>
      <c r="ART8" s="1"/>
      <c r="ARU8" s="1"/>
      <c r="ARW8" s="85" t="s">
        <v>2</v>
      </c>
      <c r="ARX8" s="1"/>
      <c r="ARY8" s="6">
        <v>250</v>
      </c>
      <c r="ARZ8" s="1" t="s">
        <v>3</v>
      </c>
      <c r="ASB8" t="s">
        <v>416</v>
      </c>
      <c r="ASD8" s="84"/>
      <c r="ASE8" t="s">
        <v>423</v>
      </c>
      <c r="ASF8" s="1"/>
      <c r="ASG8" t="s">
        <v>421</v>
      </c>
      <c r="ASI8" s="15"/>
      <c r="ASK8" s="1"/>
      <c r="ASL8" s="1"/>
      <c r="ASM8" s="1"/>
      <c r="ASN8" s="1"/>
      <c r="ASO8" s="1"/>
      <c r="ASP8" s="1"/>
      <c r="ASQ8" s="1"/>
      <c r="ASS8" s="85" t="s">
        <v>2</v>
      </c>
      <c r="AST8" s="1"/>
      <c r="ASU8" s="6">
        <v>250</v>
      </c>
      <c r="ASV8" s="1" t="s">
        <v>3</v>
      </c>
      <c r="ASX8" t="s">
        <v>416</v>
      </c>
      <c r="ASZ8" s="84"/>
      <c r="ATA8" t="s">
        <v>423</v>
      </c>
      <c r="ATB8" s="1"/>
      <c r="ATC8" t="s">
        <v>421</v>
      </c>
      <c r="ATE8" s="15"/>
      <c r="ATG8" s="1"/>
      <c r="ATH8" s="1"/>
      <c r="ATI8" s="1"/>
      <c r="ATJ8" s="1"/>
      <c r="ATK8" s="1"/>
      <c r="ATL8" s="1"/>
      <c r="ATM8" s="1"/>
      <c r="ATO8" s="85" t="s">
        <v>2</v>
      </c>
      <c r="ATP8" s="1"/>
      <c r="ATQ8" s="6">
        <v>250</v>
      </c>
      <c r="ATR8" s="1" t="s">
        <v>3</v>
      </c>
      <c r="ATT8" t="s">
        <v>416</v>
      </c>
      <c r="ATV8" s="84"/>
      <c r="ATW8" t="s">
        <v>423</v>
      </c>
      <c r="ATX8" s="1"/>
      <c r="ATY8" t="s">
        <v>421</v>
      </c>
      <c r="AUA8" s="15"/>
      <c r="AUC8" s="1"/>
      <c r="AUD8" s="1"/>
      <c r="AUE8" s="1"/>
      <c r="AUF8" s="1"/>
      <c r="AUG8" s="1"/>
      <c r="AUH8" s="1"/>
      <c r="AUI8" s="1"/>
      <c r="AUK8" s="85" t="s">
        <v>2</v>
      </c>
      <c r="AUL8" s="1"/>
      <c r="AUM8" s="6">
        <v>250</v>
      </c>
      <c r="AUN8" s="1" t="s">
        <v>3</v>
      </c>
      <c r="AUP8" t="s">
        <v>416</v>
      </c>
      <c r="AUR8" s="84"/>
      <c r="AUS8" t="s">
        <v>423</v>
      </c>
      <c r="AUT8" s="1"/>
      <c r="AUU8" t="s">
        <v>421</v>
      </c>
      <c r="AUW8" s="15"/>
      <c r="AUY8" s="1"/>
      <c r="AUZ8" s="1"/>
      <c r="AVA8" s="1"/>
      <c r="AVB8" s="1"/>
      <c r="AVC8" s="1"/>
      <c r="AVD8" s="1"/>
      <c r="AVE8" s="1"/>
      <c r="AVG8" s="85" t="s">
        <v>2</v>
      </c>
      <c r="AVH8" s="1"/>
      <c r="AVI8" s="6">
        <v>250</v>
      </c>
      <c r="AVJ8" s="1" t="s">
        <v>3</v>
      </c>
      <c r="AVL8" t="s">
        <v>416</v>
      </c>
      <c r="AVN8" s="84"/>
      <c r="AVO8" t="s">
        <v>423</v>
      </c>
      <c r="AVP8" s="1"/>
      <c r="AVQ8" t="s">
        <v>421</v>
      </c>
      <c r="AVS8" s="15"/>
      <c r="AVU8" s="1"/>
      <c r="AVV8" s="1"/>
      <c r="AVW8" s="1"/>
      <c r="AVX8" s="1"/>
      <c r="AVY8" s="1"/>
      <c r="AVZ8" s="1"/>
      <c r="AWA8" s="1"/>
      <c r="AWC8" s="85" t="s">
        <v>2</v>
      </c>
      <c r="AWD8" s="1"/>
      <c r="AWE8" s="6">
        <v>250</v>
      </c>
      <c r="AWF8" s="1" t="s">
        <v>3</v>
      </c>
      <c r="AWH8" t="s">
        <v>416</v>
      </c>
      <c r="AWJ8" s="84"/>
      <c r="AWK8" t="s">
        <v>423</v>
      </c>
      <c r="AWL8" s="1"/>
      <c r="AWM8" t="s">
        <v>421</v>
      </c>
      <c r="AWO8" s="15"/>
      <c r="AWQ8" s="1"/>
      <c r="AWR8" s="1"/>
      <c r="AWS8" s="1"/>
      <c r="AWT8" s="1"/>
      <c r="AWU8" s="1"/>
      <c r="AWV8" s="1"/>
      <c r="AWW8" s="1"/>
      <c r="AWY8" s="85" t="s">
        <v>2</v>
      </c>
      <c r="AWZ8" s="1"/>
      <c r="AXA8" s="6">
        <v>250</v>
      </c>
      <c r="AXB8" s="1" t="s">
        <v>3</v>
      </c>
      <c r="AXD8" t="s">
        <v>416</v>
      </c>
      <c r="AXF8" s="84"/>
      <c r="AXG8" t="s">
        <v>423</v>
      </c>
      <c r="AXH8" s="1"/>
      <c r="AXI8" t="s">
        <v>421</v>
      </c>
      <c r="AXK8" s="15"/>
      <c r="AXM8" s="1"/>
      <c r="AXN8" s="1"/>
      <c r="AXO8" s="1"/>
      <c r="AXP8" s="1"/>
      <c r="AXQ8" s="1"/>
      <c r="AXR8" s="1"/>
      <c r="AXS8" s="1"/>
      <c r="AXU8" s="85" t="s">
        <v>2</v>
      </c>
      <c r="AXV8" s="1"/>
      <c r="AXW8" s="6">
        <v>267</v>
      </c>
      <c r="AXX8" s="1" t="s">
        <v>3</v>
      </c>
      <c r="AXZ8" t="s">
        <v>416</v>
      </c>
      <c r="AYB8" s="84"/>
      <c r="AYC8" t="s">
        <v>423</v>
      </c>
      <c r="AYD8" s="1"/>
      <c r="AYE8" t="s">
        <v>421</v>
      </c>
      <c r="AYG8" s="15"/>
      <c r="AYI8" s="1"/>
      <c r="AYJ8" s="1"/>
      <c r="AYK8" s="1"/>
      <c r="AYL8" s="1"/>
      <c r="AYM8" s="1"/>
      <c r="AYN8" s="1"/>
      <c r="AYO8" s="1"/>
      <c r="AYQ8" s="85" t="s">
        <v>2</v>
      </c>
      <c r="AYR8" s="1"/>
      <c r="AYS8" s="6">
        <v>250</v>
      </c>
      <c r="AYT8" s="1" t="s">
        <v>3</v>
      </c>
      <c r="AYV8" t="s">
        <v>416</v>
      </c>
      <c r="AYX8" s="84"/>
      <c r="AYY8" t="s">
        <v>423</v>
      </c>
      <c r="AYZ8" s="1"/>
      <c r="AZA8" t="s">
        <v>421</v>
      </c>
      <c r="AZC8" s="15"/>
      <c r="AZE8" s="1"/>
      <c r="AZF8" s="1"/>
      <c r="AZG8" s="1"/>
      <c r="AZH8" s="1"/>
      <c r="AZI8" s="1"/>
      <c r="AZJ8" s="1"/>
      <c r="AZK8" s="1"/>
      <c r="AZM8" s="85" t="s">
        <v>2</v>
      </c>
      <c r="AZN8" s="1"/>
      <c r="AZO8" s="6">
        <v>250</v>
      </c>
      <c r="AZP8" s="1" t="s">
        <v>3</v>
      </c>
      <c r="AZR8" t="s">
        <v>416</v>
      </c>
      <c r="AZT8" s="84"/>
      <c r="AZU8" t="s">
        <v>423</v>
      </c>
      <c r="AZV8" s="1"/>
      <c r="AZW8" t="s">
        <v>421</v>
      </c>
      <c r="AZY8" s="15"/>
      <c r="BAA8" s="1"/>
      <c r="BAB8" s="1"/>
      <c r="BAC8" s="1"/>
      <c r="BAD8" s="1"/>
      <c r="BAE8" s="1"/>
      <c r="BAF8" s="1"/>
      <c r="BAG8" s="1"/>
      <c r="BAI8" s="85" t="s">
        <v>2</v>
      </c>
      <c r="BAJ8" s="1"/>
      <c r="BAK8" s="6">
        <v>250</v>
      </c>
      <c r="BAL8" s="1" t="s">
        <v>3</v>
      </c>
      <c r="BAN8" t="s">
        <v>416</v>
      </c>
      <c r="BAP8" s="84"/>
      <c r="BAQ8" t="s">
        <v>423</v>
      </c>
      <c r="BAR8" s="1"/>
      <c r="BAS8" t="s">
        <v>421</v>
      </c>
      <c r="BAU8" s="15"/>
      <c r="BAW8" s="1"/>
      <c r="BAX8" s="1"/>
      <c r="BAY8" s="1"/>
      <c r="BAZ8" s="1"/>
      <c r="BBA8" s="1"/>
      <c r="BBB8" s="1"/>
      <c r="BBC8" s="1"/>
      <c r="BBE8" s="85" t="s">
        <v>2</v>
      </c>
      <c r="BBF8" s="1"/>
      <c r="BBG8" s="6">
        <v>250</v>
      </c>
      <c r="BBH8" s="1" t="s">
        <v>3</v>
      </c>
      <c r="BBJ8" t="s">
        <v>416</v>
      </c>
      <c r="BBL8" s="84"/>
      <c r="BBM8" t="s">
        <v>423</v>
      </c>
      <c r="BBN8" s="1"/>
      <c r="BBO8" t="s">
        <v>421</v>
      </c>
      <c r="BBQ8" s="15"/>
      <c r="BBS8" s="1"/>
      <c r="BBT8" s="1"/>
      <c r="BBU8" s="1"/>
      <c r="BBV8" s="1"/>
      <c r="BBW8" s="1"/>
      <c r="BBX8" s="1"/>
      <c r="BBY8" s="1"/>
      <c r="BCA8" s="85" t="s">
        <v>2</v>
      </c>
      <c r="BCB8" s="1"/>
      <c r="BCC8" s="6">
        <v>250</v>
      </c>
      <c r="BCD8" s="1" t="s">
        <v>3</v>
      </c>
      <c r="BCF8" t="s">
        <v>416</v>
      </c>
      <c r="BCH8" s="84"/>
      <c r="BCI8" t="s">
        <v>423</v>
      </c>
      <c r="BCJ8" s="1"/>
      <c r="BCK8" t="s">
        <v>421</v>
      </c>
      <c r="BCM8" s="15"/>
      <c r="BCO8" s="1"/>
      <c r="BCP8" s="1"/>
      <c r="BCQ8" s="1"/>
      <c r="BCR8" s="1"/>
      <c r="BCS8" s="1"/>
      <c r="BCT8" s="1"/>
      <c r="BCU8" s="1"/>
      <c r="BCW8" s="85" t="s">
        <v>2</v>
      </c>
      <c r="BCX8" s="1"/>
      <c r="BCY8" s="6">
        <v>250</v>
      </c>
      <c r="BCZ8" s="1" t="s">
        <v>3</v>
      </c>
      <c r="BDB8" t="s">
        <v>416</v>
      </c>
      <c r="BDD8" s="84"/>
      <c r="BDE8" t="s">
        <v>423</v>
      </c>
      <c r="BDF8" s="1"/>
      <c r="BDG8" t="s">
        <v>421</v>
      </c>
      <c r="BDI8" s="15"/>
      <c r="BDK8" s="1"/>
      <c r="BDL8" s="1"/>
      <c r="BDM8" s="1"/>
      <c r="BDN8" s="1"/>
      <c r="BDO8" s="1"/>
      <c r="BDP8" s="1"/>
      <c r="BDQ8" s="1"/>
      <c r="BDS8" s="85" t="s">
        <v>2</v>
      </c>
      <c r="BDT8" s="1"/>
      <c r="BDU8" s="6">
        <v>250</v>
      </c>
      <c r="BDV8" s="1" t="s">
        <v>3</v>
      </c>
      <c r="BDX8" t="s">
        <v>416</v>
      </c>
      <c r="BDZ8" s="84"/>
      <c r="BEA8" t="s">
        <v>423</v>
      </c>
      <c r="BEB8" s="1"/>
      <c r="BEC8" t="s">
        <v>421</v>
      </c>
      <c r="BEE8" s="15"/>
      <c r="BEG8" s="1"/>
      <c r="BEH8" s="1"/>
      <c r="BEI8" s="1"/>
      <c r="BEJ8" s="1"/>
      <c r="BEK8" s="1"/>
      <c r="BEL8" s="1"/>
      <c r="BEM8" s="1"/>
      <c r="BEO8" s="85" t="s">
        <v>2</v>
      </c>
      <c r="BEP8" s="1"/>
      <c r="BEQ8" s="6">
        <v>250</v>
      </c>
      <c r="BER8" s="1" t="s">
        <v>3</v>
      </c>
      <c r="BET8" t="s">
        <v>416</v>
      </c>
      <c r="BEV8" s="84"/>
      <c r="BEW8" t="s">
        <v>423</v>
      </c>
      <c r="BEX8" s="1"/>
      <c r="BEY8" t="s">
        <v>421</v>
      </c>
      <c r="BFA8" s="15"/>
      <c r="BFC8" s="1"/>
      <c r="BFD8" s="1"/>
      <c r="BFE8" s="1"/>
      <c r="BFF8" s="1"/>
      <c r="BFG8" s="1"/>
      <c r="BFH8" s="1"/>
      <c r="BFI8" s="1"/>
      <c r="BFK8" s="85" t="s">
        <v>2</v>
      </c>
      <c r="BFL8" s="1"/>
      <c r="BFM8" s="6">
        <v>250</v>
      </c>
      <c r="BFN8" s="1" t="s">
        <v>3</v>
      </c>
      <c r="BFP8" t="s">
        <v>416</v>
      </c>
      <c r="BFR8" s="84"/>
      <c r="BFS8" t="s">
        <v>423</v>
      </c>
      <c r="BFT8" s="1"/>
      <c r="BFU8" t="s">
        <v>421</v>
      </c>
      <c r="BFW8" s="15"/>
      <c r="BFY8" s="1"/>
      <c r="BFZ8" s="1"/>
      <c r="BGA8" s="1"/>
      <c r="BGB8" s="1"/>
      <c r="BGC8" s="1"/>
      <c r="BGD8" s="1"/>
      <c r="BGE8" s="1"/>
      <c r="BGG8" s="85" t="s">
        <v>2</v>
      </c>
      <c r="BGH8" s="1"/>
      <c r="BGI8" s="6">
        <v>250</v>
      </c>
      <c r="BGJ8" s="1" t="s">
        <v>3</v>
      </c>
      <c r="BGL8" t="s">
        <v>416</v>
      </c>
      <c r="BGN8" s="84"/>
      <c r="BGO8" t="s">
        <v>423</v>
      </c>
      <c r="BGP8" s="1"/>
      <c r="BGQ8" t="s">
        <v>421</v>
      </c>
      <c r="BGS8" s="15"/>
      <c r="BGU8" s="1"/>
      <c r="BGV8" s="1"/>
      <c r="BGW8" s="1"/>
      <c r="BGX8" s="1"/>
      <c r="BGY8" s="1"/>
      <c r="BGZ8" s="1"/>
      <c r="BHA8" s="1"/>
      <c r="BHC8" s="85" t="s">
        <v>2</v>
      </c>
      <c r="BHD8" s="1"/>
      <c r="BHE8" s="6">
        <v>250</v>
      </c>
      <c r="BHF8" s="1" t="s">
        <v>3</v>
      </c>
      <c r="BHH8" t="s">
        <v>416</v>
      </c>
      <c r="BHJ8" s="84"/>
      <c r="BHK8" t="s">
        <v>423</v>
      </c>
      <c r="BHL8" s="1"/>
      <c r="BHM8" t="s">
        <v>421</v>
      </c>
      <c r="BHO8" s="15"/>
      <c r="BHQ8" s="1"/>
      <c r="BHR8" s="1"/>
      <c r="BHS8" s="1"/>
      <c r="BHT8" s="1"/>
      <c r="BHU8" s="1"/>
      <c r="BHV8" s="1"/>
      <c r="BHW8" s="1"/>
      <c r="BHY8" s="85" t="s">
        <v>2</v>
      </c>
      <c r="BHZ8" s="1"/>
      <c r="BIA8" s="6">
        <v>250</v>
      </c>
      <c r="BIB8" s="1" t="s">
        <v>3</v>
      </c>
      <c r="BID8" t="s">
        <v>416</v>
      </c>
      <c r="BIF8" s="84"/>
      <c r="BIG8" t="s">
        <v>423</v>
      </c>
      <c r="BIH8" s="1"/>
      <c r="BII8" t="s">
        <v>421</v>
      </c>
      <c r="BIK8" s="15"/>
      <c r="BIM8" s="1"/>
      <c r="BIN8" s="1"/>
      <c r="BIO8" s="1"/>
      <c r="BIP8" s="1"/>
      <c r="BIQ8" s="1"/>
      <c r="BIR8" s="1"/>
      <c r="BIS8" s="1"/>
      <c r="BIU8" s="85" t="s">
        <v>2</v>
      </c>
      <c r="BIV8" s="1"/>
      <c r="BIW8" s="6">
        <v>250</v>
      </c>
      <c r="BIX8" s="1" t="s">
        <v>3</v>
      </c>
      <c r="BIZ8" t="s">
        <v>416</v>
      </c>
      <c r="BJB8" s="84"/>
      <c r="BJC8" t="s">
        <v>423</v>
      </c>
      <c r="BJD8" s="1"/>
      <c r="BJE8" t="s">
        <v>421</v>
      </c>
      <c r="BJG8" s="15"/>
      <c r="BJI8" s="1"/>
      <c r="BJJ8" s="1"/>
      <c r="BJK8" s="1"/>
      <c r="BJL8" s="1"/>
      <c r="BJM8" s="1"/>
      <c r="BJN8" s="1"/>
      <c r="BJO8" s="1"/>
      <c r="BJQ8" s="85" t="s">
        <v>2</v>
      </c>
      <c r="BJR8" s="1"/>
      <c r="BJS8" s="6">
        <v>250</v>
      </c>
      <c r="BJT8" s="1" t="s">
        <v>3</v>
      </c>
      <c r="BJV8" t="s">
        <v>416</v>
      </c>
      <c r="BJX8" s="84"/>
      <c r="BJY8" t="s">
        <v>423</v>
      </c>
      <c r="BJZ8" s="1"/>
      <c r="BKA8" t="s">
        <v>421</v>
      </c>
      <c r="BKC8" s="15"/>
      <c r="BKE8" s="1"/>
      <c r="BKF8" s="1"/>
      <c r="BKG8" s="1"/>
      <c r="BKH8" s="1"/>
      <c r="BKI8" s="1"/>
      <c r="BKJ8" s="1"/>
      <c r="BKK8" s="1"/>
      <c r="BKM8" s="85" t="s">
        <v>2</v>
      </c>
      <c r="BKN8" s="1"/>
      <c r="BKO8" s="6">
        <v>250</v>
      </c>
      <c r="BKP8" s="1" t="s">
        <v>3</v>
      </c>
      <c r="BKR8" t="s">
        <v>416</v>
      </c>
      <c r="BKT8" s="84"/>
      <c r="BKU8" t="s">
        <v>423</v>
      </c>
      <c r="BKV8" s="1"/>
      <c r="BKW8" t="s">
        <v>421</v>
      </c>
      <c r="BKY8" s="15"/>
      <c r="BLA8" s="1"/>
      <c r="BLB8" s="1"/>
      <c r="BLC8" s="1"/>
      <c r="BLD8" s="1"/>
      <c r="BLE8" s="1"/>
      <c r="BLF8" s="1"/>
      <c r="BLG8" s="1"/>
      <c r="BLI8" s="85" t="s">
        <v>2</v>
      </c>
      <c r="BLJ8" s="1"/>
      <c r="BLK8" s="6">
        <v>250</v>
      </c>
      <c r="BLL8" s="1" t="s">
        <v>3</v>
      </c>
      <c r="BLN8" t="s">
        <v>416</v>
      </c>
      <c r="BLP8" s="84"/>
      <c r="BLQ8" t="s">
        <v>423</v>
      </c>
      <c r="BLR8" s="1"/>
      <c r="BLS8" t="s">
        <v>421</v>
      </c>
      <c r="BLU8" s="15"/>
      <c r="BLW8" s="1"/>
      <c r="BLX8" s="1"/>
      <c r="BLY8" s="1"/>
      <c r="BLZ8" s="1"/>
      <c r="BMA8" s="1"/>
      <c r="BMB8" s="1"/>
      <c r="BMC8" s="1"/>
      <c r="BME8" s="85" t="s">
        <v>2</v>
      </c>
      <c r="BMF8" s="1"/>
      <c r="BMG8" s="6">
        <v>250</v>
      </c>
      <c r="BMH8" s="1" t="s">
        <v>3</v>
      </c>
      <c r="BMJ8" t="s">
        <v>416</v>
      </c>
      <c r="BML8" s="84"/>
      <c r="BMM8" t="s">
        <v>423</v>
      </c>
      <c r="BMN8" s="1"/>
      <c r="BMO8" t="s">
        <v>421</v>
      </c>
      <c r="BMQ8" s="15"/>
      <c r="BMS8" s="1"/>
      <c r="BMT8" s="1"/>
      <c r="BMU8" s="1"/>
      <c r="BMV8" s="1"/>
      <c r="BMW8" s="1"/>
      <c r="BMX8" s="1"/>
      <c r="BMY8" s="1"/>
      <c r="BNA8" s="85" t="s">
        <v>2</v>
      </c>
      <c r="BNB8" s="1"/>
      <c r="BNC8" s="6">
        <v>250</v>
      </c>
      <c r="BND8" s="1" t="s">
        <v>3</v>
      </c>
      <c r="BNF8" t="s">
        <v>416</v>
      </c>
      <c r="BNH8" s="84"/>
      <c r="BNI8" t="s">
        <v>423</v>
      </c>
      <c r="BNJ8" s="1"/>
      <c r="BNK8" t="s">
        <v>421</v>
      </c>
      <c r="BNM8" s="15"/>
      <c r="BNO8" s="1"/>
      <c r="BNP8" s="1"/>
      <c r="BNQ8" s="1"/>
      <c r="BNR8" s="1"/>
      <c r="BNS8" s="1"/>
      <c r="BNT8" s="1"/>
      <c r="BNU8" s="1"/>
      <c r="BNW8" s="85" t="s">
        <v>2</v>
      </c>
      <c r="BNX8" s="1"/>
      <c r="BNY8" s="6">
        <v>250</v>
      </c>
      <c r="BNZ8" s="1" t="s">
        <v>3</v>
      </c>
      <c r="BOB8" t="s">
        <v>416</v>
      </c>
      <c r="BOD8" s="84"/>
      <c r="BOE8" t="s">
        <v>423</v>
      </c>
      <c r="BOF8" s="1"/>
      <c r="BOG8" t="s">
        <v>421</v>
      </c>
      <c r="BOI8" s="15"/>
      <c r="BOK8" s="1"/>
      <c r="BOL8" s="1"/>
      <c r="BOM8" s="1"/>
      <c r="BON8" s="1"/>
      <c r="BOO8" s="1"/>
      <c r="BOP8" s="1"/>
      <c r="BOQ8" s="1"/>
      <c r="BOS8" s="85" t="s">
        <v>2</v>
      </c>
      <c r="BOT8" s="1"/>
      <c r="BOU8" s="6">
        <v>267</v>
      </c>
      <c r="BOV8" s="1" t="s">
        <v>3</v>
      </c>
      <c r="BOX8" t="s">
        <v>416</v>
      </c>
      <c r="BOZ8" s="84"/>
      <c r="BPA8" t="s">
        <v>423</v>
      </c>
      <c r="BPB8" s="1"/>
      <c r="BPC8" t="s">
        <v>421</v>
      </c>
      <c r="BPE8" s="15"/>
      <c r="BPG8" s="1"/>
      <c r="BPH8" s="1"/>
      <c r="BPI8" s="1"/>
      <c r="BPJ8" s="1"/>
      <c r="BPK8" s="1"/>
      <c r="BPL8" s="1"/>
      <c r="BPM8" s="1"/>
      <c r="BPO8" s="85" t="s">
        <v>2</v>
      </c>
      <c r="BPP8" s="1"/>
      <c r="BPQ8" s="6">
        <v>250</v>
      </c>
      <c r="BPR8" s="1" t="s">
        <v>3</v>
      </c>
      <c r="BPT8" t="s">
        <v>416</v>
      </c>
      <c r="BPV8" s="84"/>
      <c r="BPW8" t="s">
        <v>423</v>
      </c>
      <c r="BPX8" s="1"/>
      <c r="BPY8" t="s">
        <v>421</v>
      </c>
      <c r="BQA8" s="15"/>
      <c r="BQC8" s="1"/>
      <c r="BQD8" s="1"/>
      <c r="BQE8" s="1"/>
      <c r="BQF8" s="1"/>
      <c r="BQG8" s="1"/>
      <c r="BQH8" s="1"/>
      <c r="BQI8" s="1"/>
      <c r="BQK8" s="85" t="s">
        <v>2</v>
      </c>
      <c r="BQL8" s="1"/>
      <c r="BQM8" s="6">
        <v>250</v>
      </c>
      <c r="BQN8" s="1" t="s">
        <v>3</v>
      </c>
      <c r="BQP8" t="s">
        <v>416</v>
      </c>
      <c r="BQR8" s="84"/>
      <c r="BQS8" t="s">
        <v>423</v>
      </c>
      <c r="BQT8" s="1"/>
      <c r="BQU8" t="s">
        <v>421</v>
      </c>
      <c r="BQW8" s="15"/>
      <c r="BQY8" s="1"/>
      <c r="BQZ8" s="1"/>
      <c r="BRA8" s="1"/>
      <c r="BRB8" s="1"/>
      <c r="BRC8" s="1"/>
      <c r="BRD8" s="1"/>
      <c r="BRE8" s="1"/>
      <c r="BRG8" s="85" t="s">
        <v>2</v>
      </c>
      <c r="BRH8" s="1"/>
      <c r="BRI8" s="6">
        <v>250</v>
      </c>
      <c r="BRJ8" s="1" t="s">
        <v>3</v>
      </c>
      <c r="BRL8" t="s">
        <v>416</v>
      </c>
      <c r="BRN8" s="84"/>
      <c r="BRO8" t="s">
        <v>423</v>
      </c>
      <c r="BRP8" s="1"/>
      <c r="BRQ8" t="s">
        <v>421</v>
      </c>
      <c r="BRS8" s="15"/>
      <c r="BRU8" s="1"/>
      <c r="BRV8" s="1"/>
      <c r="BRW8" s="1"/>
      <c r="BRX8" s="1"/>
      <c r="BRY8" s="1"/>
      <c r="BRZ8" s="1"/>
      <c r="BSA8" s="1"/>
      <c r="BSC8" s="85" t="s">
        <v>2</v>
      </c>
      <c r="BSD8" s="1"/>
      <c r="BSE8" s="6">
        <v>250</v>
      </c>
      <c r="BSF8" s="1" t="s">
        <v>3</v>
      </c>
      <c r="BSH8" t="s">
        <v>416</v>
      </c>
      <c r="BSJ8" s="84"/>
      <c r="BSK8" t="s">
        <v>423</v>
      </c>
      <c r="BSL8" s="1"/>
      <c r="BSM8" t="s">
        <v>421</v>
      </c>
      <c r="BSO8" s="15"/>
      <c r="BSQ8" s="1"/>
      <c r="BSR8" s="1"/>
      <c r="BSS8" s="1"/>
      <c r="BST8" s="1"/>
      <c r="BSU8" s="1"/>
      <c r="BSV8" s="1"/>
      <c r="BSW8" s="1"/>
      <c r="BSY8" s="85" t="s">
        <v>2</v>
      </c>
      <c r="BSZ8" s="1"/>
      <c r="BTA8" s="6">
        <v>250</v>
      </c>
      <c r="BTB8" s="1" t="s">
        <v>3</v>
      </c>
      <c r="BTD8" t="s">
        <v>416</v>
      </c>
      <c r="BTF8" s="84"/>
      <c r="BTG8" t="s">
        <v>423</v>
      </c>
      <c r="BTH8" s="1"/>
      <c r="BTI8" t="s">
        <v>421</v>
      </c>
      <c r="BTK8" s="15"/>
      <c r="BTM8" s="1"/>
      <c r="BTN8" s="1"/>
      <c r="BTO8" s="1"/>
      <c r="BTP8" s="1"/>
      <c r="BTQ8" s="1"/>
      <c r="BTR8" s="1"/>
      <c r="BTS8" s="1"/>
      <c r="BTU8" s="85" t="s">
        <v>2</v>
      </c>
      <c r="BTV8" s="1"/>
      <c r="BTW8" s="6">
        <v>250</v>
      </c>
      <c r="BTX8" s="1" t="s">
        <v>3</v>
      </c>
      <c r="BTZ8" t="s">
        <v>416</v>
      </c>
      <c r="BUB8" s="84"/>
      <c r="BUC8" t="s">
        <v>423</v>
      </c>
      <c r="BUD8" s="1"/>
      <c r="BUE8" t="s">
        <v>421</v>
      </c>
      <c r="BUG8" s="15"/>
      <c r="BUI8" s="1"/>
      <c r="BUJ8" s="1"/>
      <c r="BUK8" s="1"/>
      <c r="BUL8" s="1"/>
      <c r="BUM8" s="1"/>
      <c r="BUN8" s="1"/>
      <c r="BUO8" s="1"/>
      <c r="BUQ8" s="85" t="s">
        <v>2</v>
      </c>
      <c r="BUR8" s="1"/>
      <c r="BUS8" s="6">
        <v>250</v>
      </c>
      <c r="BUT8" s="1" t="s">
        <v>3</v>
      </c>
      <c r="BUV8" t="s">
        <v>416</v>
      </c>
      <c r="BUX8" s="84"/>
      <c r="BUY8" t="s">
        <v>423</v>
      </c>
      <c r="BUZ8" s="1"/>
      <c r="BVA8" t="s">
        <v>421</v>
      </c>
      <c r="BVC8" s="15"/>
      <c r="BVE8" s="1"/>
      <c r="BVF8" s="1"/>
      <c r="BVG8" s="1"/>
      <c r="BVH8" s="1"/>
      <c r="BVI8" s="1"/>
      <c r="BVJ8" s="1"/>
      <c r="BVK8" s="1"/>
      <c r="BVM8" s="85" t="s">
        <v>2</v>
      </c>
      <c r="BVN8" s="1"/>
      <c r="BVO8" s="6">
        <v>250</v>
      </c>
      <c r="BVP8" s="1" t="s">
        <v>3</v>
      </c>
      <c r="BVR8" t="s">
        <v>416</v>
      </c>
      <c r="BVT8" s="84"/>
      <c r="BVU8" t="s">
        <v>423</v>
      </c>
      <c r="BVV8" s="1"/>
      <c r="BVW8" t="s">
        <v>421</v>
      </c>
      <c r="BVY8" s="15"/>
      <c r="BWA8" s="1"/>
      <c r="BWB8" s="1"/>
      <c r="BWC8" s="1"/>
      <c r="BWD8" s="1"/>
      <c r="BWE8" s="1"/>
      <c r="BWF8" s="1"/>
      <c r="BWG8" s="1"/>
      <c r="BWI8" s="85" t="s">
        <v>2</v>
      </c>
      <c r="BWJ8" s="1"/>
      <c r="BWK8" s="6">
        <v>250</v>
      </c>
      <c r="BWL8" s="1" t="s">
        <v>3</v>
      </c>
      <c r="BWN8" t="s">
        <v>416</v>
      </c>
      <c r="BWP8" s="84"/>
      <c r="BWQ8" t="s">
        <v>423</v>
      </c>
      <c r="BWR8" s="1"/>
      <c r="BWS8" t="s">
        <v>421</v>
      </c>
      <c r="BWU8" s="15"/>
      <c r="BWW8" s="1"/>
      <c r="BWX8" s="1"/>
      <c r="BWY8" s="1"/>
      <c r="BWZ8" s="1"/>
      <c r="BXA8" s="1"/>
      <c r="BXB8" s="1"/>
      <c r="BXC8" s="1"/>
      <c r="BXE8" s="85" t="s">
        <v>2</v>
      </c>
      <c r="BXF8" s="1"/>
      <c r="BXG8" s="6">
        <v>250</v>
      </c>
      <c r="BXH8" s="1" t="s">
        <v>3</v>
      </c>
      <c r="BXJ8" t="s">
        <v>416</v>
      </c>
      <c r="BXL8" s="84"/>
      <c r="BXM8" t="s">
        <v>423</v>
      </c>
      <c r="BXN8" s="1"/>
      <c r="BXO8" t="s">
        <v>421</v>
      </c>
      <c r="BXQ8" s="15"/>
      <c r="BXS8" s="1"/>
      <c r="BXT8" s="1"/>
      <c r="BXU8" s="1"/>
      <c r="BXV8" s="1"/>
      <c r="BXW8" s="1"/>
      <c r="BXX8" s="1"/>
      <c r="BXY8" s="1"/>
      <c r="BYA8" s="85" t="s">
        <v>2</v>
      </c>
      <c r="BYB8" s="1"/>
      <c r="BYC8" s="6">
        <v>250</v>
      </c>
      <c r="BYD8" s="1" t="s">
        <v>3</v>
      </c>
      <c r="BYF8" t="s">
        <v>416</v>
      </c>
      <c r="BYH8" s="84"/>
      <c r="BYI8" t="s">
        <v>423</v>
      </c>
      <c r="BYJ8" s="1"/>
      <c r="BYK8" t="s">
        <v>421</v>
      </c>
      <c r="BYM8" s="15"/>
      <c r="BYO8" s="1"/>
      <c r="BYP8" s="1"/>
      <c r="BYQ8" s="1"/>
      <c r="BYR8" s="1"/>
      <c r="BYS8" s="1"/>
      <c r="BYT8" s="1"/>
      <c r="BYU8" s="1"/>
      <c r="BYW8" s="85" t="s">
        <v>2</v>
      </c>
      <c r="BYX8" s="1"/>
      <c r="BYY8" s="6">
        <v>250</v>
      </c>
      <c r="BYZ8" s="1" t="s">
        <v>3</v>
      </c>
      <c r="BZB8" t="s">
        <v>416</v>
      </c>
      <c r="BZD8" s="84"/>
      <c r="BZE8" t="s">
        <v>423</v>
      </c>
      <c r="BZF8" s="1"/>
      <c r="BZG8" t="s">
        <v>421</v>
      </c>
      <c r="BZI8" s="15"/>
      <c r="BZK8" s="1"/>
      <c r="BZL8" s="1"/>
      <c r="BZM8" s="1"/>
      <c r="BZN8" s="1"/>
      <c r="BZO8" s="1"/>
      <c r="BZP8" s="1"/>
      <c r="BZQ8" s="1"/>
      <c r="BZS8" s="85" t="s">
        <v>2</v>
      </c>
      <c r="BZT8" s="1"/>
      <c r="BZU8" s="6">
        <v>250</v>
      </c>
      <c r="BZV8" s="1" t="s">
        <v>3</v>
      </c>
      <c r="BZX8" t="s">
        <v>416</v>
      </c>
      <c r="BZZ8" s="84"/>
      <c r="CAA8" t="s">
        <v>423</v>
      </c>
      <c r="CAB8" s="1"/>
      <c r="CAC8" t="s">
        <v>421</v>
      </c>
      <c r="CAE8" s="15"/>
      <c r="CAG8" s="1"/>
      <c r="CAH8" s="1"/>
      <c r="CAI8" s="1"/>
      <c r="CAJ8" s="1"/>
      <c r="CAK8" s="1"/>
      <c r="CAL8" s="1"/>
      <c r="CAM8" s="1"/>
      <c r="CAO8" s="85" t="s">
        <v>2</v>
      </c>
      <c r="CAP8" s="1"/>
      <c r="CAQ8" s="6">
        <v>250</v>
      </c>
      <c r="CAR8" s="1" t="s">
        <v>3</v>
      </c>
      <c r="CAT8" t="s">
        <v>416</v>
      </c>
      <c r="CAV8" s="84"/>
      <c r="CAW8" t="s">
        <v>423</v>
      </c>
      <c r="CAX8" s="1"/>
      <c r="CAY8" t="s">
        <v>421</v>
      </c>
      <c r="CBA8" s="15"/>
      <c r="CBC8" s="1"/>
      <c r="CBD8" s="1"/>
      <c r="CBE8" s="1"/>
      <c r="CBF8" s="1"/>
      <c r="CBG8" s="1"/>
      <c r="CBH8" s="1"/>
      <c r="CBI8" s="1"/>
      <c r="CBK8" s="85" t="s">
        <v>2</v>
      </c>
      <c r="CBL8" s="1"/>
      <c r="CBM8" s="6">
        <v>250</v>
      </c>
      <c r="CBN8" s="1" t="s">
        <v>3</v>
      </c>
      <c r="CBP8" t="s">
        <v>416</v>
      </c>
      <c r="CBR8" s="84"/>
      <c r="CBS8" t="s">
        <v>423</v>
      </c>
      <c r="CBT8" s="1"/>
      <c r="CBU8" t="s">
        <v>421</v>
      </c>
      <c r="CBW8" s="15"/>
      <c r="CBY8" s="1"/>
      <c r="CBZ8" s="1"/>
      <c r="CCA8" s="1"/>
      <c r="CCB8" s="1"/>
      <c r="CCC8" s="1"/>
      <c r="CCD8" s="1"/>
      <c r="CCE8" s="1"/>
      <c r="CCG8" s="85" t="s">
        <v>2</v>
      </c>
      <c r="CCH8" s="1"/>
      <c r="CCI8" s="6">
        <v>250</v>
      </c>
      <c r="CCJ8" s="1" t="s">
        <v>3</v>
      </c>
      <c r="CCL8" t="s">
        <v>416</v>
      </c>
      <c r="CCN8" s="84"/>
      <c r="CCO8" t="s">
        <v>423</v>
      </c>
      <c r="CCP8" s="1"/>
      <c r="CCQ8" t="s">
        <v>421</v>
      </c>
      <c r="CCS8" s="15"/>
      <c r="CCU8" s="1"/>
      <c r="CCV8" s="1"/>
      <c r="CCW8" s="1"/>
      <c r="CCX8" s="1"/>
      <c r="CCY8" s="1"/>
      <c r="CCZ8" s="1"/>
      <c r="CDA8" s="1"/>
      <c r="CDC8" s="85" t="s">
        <v>2</v>
      </c>
      <c r="CDD8" s="1"/>
      <c r="CDE8" s="6">
        <v>250</v>
      </c>
      <c r="CDF8" s="1" t="s">
        <v>3</v>
      </c>
      <c r="CDH8" t="s">
        <v>416</v>
      </c>
      <c r="CDJ8" s="84"/>
      <c r="CDK8" t="s">
        <v>423</v>
      </c>
      <c r="CDL8" s="1"/>
      <c r="CDM8" t="s">
        <v>421</v>
      </c>
      <c r="CDO8" s="15"/>
      <c r="CDQ8" s="1"/>
      <c r="CDR8" s="1"/>
      <c r="CDS8" s="1"/>
      <c r="CDT8" s="1"/>
      <c r="CDU8" s="1"/>
      <c r="CDV8" s="1"/>
      <c r="CDW8" s="1"/>
      <c r="CDY8" s="85" t="s">
        <v>2</v>
      </c>
      <c r="CDZ8" s="1"/>
      <c r="CEA8" s="6">
        <v>250</v>
      </c>
      <c r="CEB8" s="1" t="s">
        <v>3</v>
      </c>
      <c r="CED8" t="s">
        <v>416</v>
      </c>
      <c r="CEF8" s="84"/>
      <c r="CEG8" t="s">
        <v>423</v>
      </c>
      <c r="CEH8" s="1"/>
      <c r="CEI8" t="s">
        <v>421</v>
      </c>
      <c r="CEK8" s="15"/>
      <c r="CEM8" s="1"/>
      <c r="CEN8" s="1"/>
      <c r="CEO8" s="1"/>
      <c r="CEP8" s="1"/>
      <c r="CEQ8" s="1"/>
      <c r="CER8" s="1"/>
      <c r="CES8" s="1"/>
      <c r="CEU8" s="85" t="s">
        <v>2</v>
      </c>
      <c r="CEV8" s="1"/>
      <c r="CEW8" s="6">
        <v>250</v>
      </c>
      <c r="CEX8" s="1" t="s">
        <v>3</v>
      </c>
      <c r="CEZ8" t="s">
        <v>416</v>
      </c>
      <c r="CFB8" s="84"/>
      <c r="CFC8" t="s">
        <v>423</v>
      </c>
      <c r="CFD8" s="1"/>
      <c r="CFE8" t="s">
        <v>421</v>
      </c>
      <c r="CFG8" s="15"/>
      <c r="CFI8" s="1"/>
      <c r="CFJ8" s="1"/>
      <c r="CFK8" s="1"/>
      <c r="CFL8" s="1"/>
      <c r="CFM8" s="1"/>
      <c r="CFN8" s="1"/>
      <c r="CFO8" s="1"/>
    </row>
    <row r="9" spans="1:2199">
      <c r="A9" s="85" t="s">
        <v>4</v>
      </c>
      <c r="B9" s="1"/>
      <c r="C9" s="6"/>
      <c r="D9" s="1" t="s">
        <v>5</v>
      </c>
      <c r="E9" s="1"/>
      <c r="F9" t="s">
        <v>417</v>
      </c>
      <c r="H9" s="84">
        <v>4</v>
      </c>
      <c r="I9" t="s">
        <v>423</v>
      </c>
      <c r="J9" s="1"/>
      <c r="K9" s="109" t="s">
        <v>26</v>
      </c>
      <c r="L9" s="17"/>
      <c r="M9" s="18">
        <v>27</v>
      </c>
      <c r="N9" s="17"/>
      <c r="O9" s="1"/>
      <c r="P9" s="1"/>
      <c r="Q9" s="1"/>
      <c r="R9" s="1"/>
      <c r="S9" s="1"/>
      <c r="T9" s="1"/>
      <c r="U9" s="1"/>
      <c r="W9" s="85" t="s">
        <v>4</v>
      </c>
      <c r="X9" s="1"/>
      <c r="Y9" s="6"/>
      <c r="Z9" s="1" t="s">
        <v>5</v>
      </c>
      <c r="AA9" s="1"/>
      <c r="AB9" t="s">
        <v>417</v>
      </c>
      <c r="AD9" s="84">
        <v>4</v>
      </c>
      <c r="AE9" t="s">
        <v>423</v>
      </c>
      <c r="AF9" s="1"/>
      <c r="AG9" s="109" t="s">
        <v>26</v>
      </c>
      <c r="AH9" s="17"/>
      <c r="AI9" s="18">
        <v>27</v>
      </c>
      <c r="AJ9" s="17"/>
      <c r="AK9" s="1"/>
      <c r="AL9" s="1"/>
      <c r="AM9" s="1"/>
      <c r="AN9" s="1"/>
      <c r="AO9" s="1"/>
      <c r="AP9" s="1"/>
      <c r="AQ9" s="1"/>
      <c r="AS9" s="85" t="s">
        <v>4</v>
      </c>
      <c r="AT9" s="1"/>
      <c r="AU9" s="6"/>
      <c r="AV9" s="1" t="s">
        <v>5</v>
      </c>
      <c r="AW9" s="1"/>
      <c r="AX9" t="s">
        <v>417</v>
      </c>
      <c r="AZ9" s="84">
        <v>4</v>
      </c>
      <c r="BA9" t="s">
        <v>423</v>
      </c>
      <c r="BB9" s="1"/>
      <c r="BC9" s="109" t="s">
        <v>26</v>
      </c>
      <c r="BD9" s="17"/>
      <c r="BE9" s="18">
        <v>27</v>
      </c>
      <c r="BF9" s="17"/>
      <c r="BG9" s="1"/>
      <c r="BH9" s="1"/>
      <c r="BI9" s="1"/>
      <c r="BJ9" s="1"/>
      <c r="BK9" s="1"/>
      <c r="BL9" s="1"/>
      <c r="BM9" s="1"/>
      <c r="BO9" s="85" t="s">
        <v>4</v>
      </c>
      <c r="BP9" s="1"/>
      <c r="BQ9" s="6"/>
      <c r="BR9" s="1" t="s">
        <v>5</v>
      </c>
      <c r="BS9" s="1"/>
      <c r="BT9" t="s">
        <v>417</v>
      </c>
      <c r="BV9" s="84"/>
      <c r="BW9" t="s">
        <v>423</v>
      </c>
      <c r="BX9" s="1"/>
      <c r="BY9" s="109" t="s">
        <v>26</v>
      </c>
      <c r="BZ9" s="17"/>
      <c r="CA9" s="18">
        <f>(CA7-'Full Vintage Planner'!$C$8)*8+INT(CA8*8)</f>
        <v>-327272</v>
      </c>
      <c r="CB9" s="17"/>
      <c r="CC9" s="1"/>
      <c r="CD9" s="1"/>
      <c r="CE9" s="1"/>
      <c r="CF9" s="1"/>
      <c r="CG9" s="1"/>
      <c r="CH9" s="1"/>
      <c r="CI9" s="1"/>
      <c r="CK9" s="85" t="s">
        <v>4</v>
      </c>
      <c r="CL9" s="1"/>
      <c r="CM9" s="6"/>
      <c r="CN9" s="1" t="s">
        <v>5</v>
      </c>
      <c r="CO9" s="1"/>
      <c r="CP9" t="s">
        <v>417</v>
      </c>
      <c r="CR9" s="84"/>
      <c r="CS9" t="s">
        <v>423</v>
      </c>
      <c r="CT9" s="1"/>
      <c r="CU9" s="109" t="s">
        <v>26</v>
      </c>
      <c r="CV9" s="17"/>
      <c r="CW9" s="18">
        <f>(CW7-'Full Vintage Planner'!$C$8)*8+INT(CW8*8)</f>
        <v>-327272</v>
      </c>
      <c r="CX9" s="17"/>
      <c r="CY9" s="1"/>
      <c r="CZ9" s="1"/>
      <c r="DA9" s="1"/>
      <c r="DB9" s="1"/>
      <c r="DC9" s="1"/>
      <c r="DD9" s="1"/>
      <c r="DE9" s="1"/>
      <c r="DG9" s="85" t="s">
        <v>4</v>
      </c>
      <c r="DH9" s="1"/>
      <c r="DI9" s="6"/>
      <c r="DJ9" s="1" t="s">
        <v>5</v>
      </c>
      <c r="DK9" s="1"/>
      <c r="DL9" t="s">
        <v>417</v>
      </c>
      <c r="DN9" s="84"/>
      <c r="DO9" t="s">
        <v>423</v>
      </c>
      <c r="DP9" s="1"/>
      <c r="DQ9" s="109" t="s">
        <v>26</v>
      </c>
      <c r="DR9" s="17"/>
      <c r="DS9" s="18">
        <f>(DS7-'Full Vintage Planner'!$C$8)*8+INT(DS8*8)</f>
        <v>-327272</v>
      </c>
      <c r="DT9" s="17"/>
      <c r="DU9" s="1"/>
      <c r="DV9" s="1"/>
      <c r="DW9" s="1"/>
      <c r="DX9" s="1"/>
      <c r="DY9" s="1"/>
      <c r="DZ9" s="1"/>
      <c r="EA9" s="1"/>
      <c r="EC9" s="85" t="s">
        <v>4</v>
      </c>
      <c r="ED9" s="1"/>
      <c r="EE9" s="6"/>
      <c r="EF9" s="1" t="s">
        <v>5</v>
      </c>
      <c r="EG9" s="1"/>
      <c r="EH9" t="s">
        <v>417</v>
      </c>
      <c r="EJ9" s="84"/>
      <c r="EK9" t="s">
        <v>423</v>
      </c>
      <c r="EL9" s="1"/>
      <c r="EM9" s="109" t="s">
        <v>26</v>
      </c>
      <c r="EN9" s="17"/>
      <c r="EO9" s="18">
        <f>(EO7-'Full Vintage Planner'!$C$8)*8+INT(EO8*8)</f>
        <v>-327272</v>
      </c>
      <c r="EP9" s="17"/>
      <c r="EQ9" s="1"/>
      <c r="ER9" s="1"/>
      <c r="ES9" s="1"/>
      <c r="ET9" s="1"/>
      <c r="EU9" s="1"/>
      <c r="EV9" s="1"/>
      <c r="EW9" s="1"/>
      <c r="EY9" s="85" t="s">
        <v>4</v>
      </c>
      <c r="EZ9" s="1"/>
      <c r="FA9" s="6"/>
      <c r="FB9" s="1" t="s">
        <v>5</v>
      </c>
      <c r="FC9" s="1"/>
      <c r="FD9" t="s">
        <v>417</v>
      </c>
      <c r="FF9" s="84"/>
      <c r="FG9" t="s">
        <v>423</v>
      </c>
      <c r="FH9" s="1"/>
      <c r="FI9" s="109" t="s">
        <v>26</v>
      </c>
      <c r="FJ9" s="17"/>
      <c r="FK9" s="18">
        <f>(FK7-'Full Vintage Planner'!$C$8)*8+INT(FK8*8)</f>
        <v>-327272</v>
      </c>
      <c r="FL9" s="17"/>
      <c r="FM9" s="1"/>
      <c r="FN9" s="1"/>
      <c r="FO9" s="1"/>
      <c r="FP9" s="1"/>
      <c r="FQ9" s="1"/>
      <c r="FR9" s="1"/>
      <c r="FS9" s="1"/>
      <c r="FU9" s="85" t="s">
        <v>4</v>
      </c>
      <c r="FV9" s="1"/>
      <c r="FW9" s="6"/>
      <c r="FX9" s="1" t="s">
        <v>5</v>
      </c>
      <c r="FY9" s="1"/>
      <c r="FZ9" t="s">
        <v>417</v>
      </c>
      <c r="GB9" s="84"/>
      <c r="GC9" t="s">
        <v>423</v>
      </c>
      <c r="GD9" s="1"/>
      <c r="GE9" s="109" t="s">
        <v>26</v>
      </c>
      <c r="GF9" s="17"/>
      <c r="GG9" s="18">
        <f>(GG7-'Full Vintage Planner'!$C$8)*8+INT(GG8*8)</f>
        <v>-327272</v>
      </c>
      <c r="GH9" s="17"/>
      <c r="GI9" s="1"/>
      <c r="GJ9" s="1"/>
      <c r="GK9" s="1"/>
      <c r="GL9" s="1"/>
      <c r="GM9" s="1"/>
      <c r="GN9" s="1"/>
      <c r="GO9" s="1"/>
      <c r="GQ9" s="85" t="s">
        <v>4</v>
      </c>
      <c r="GR9" s="1"/>
      <c r="GS9" s="6"/>
      <c r="GT9" s="1" t="s">
        <v>5</v>
      </c>
      <c r="GU9" s="1"/>
      <c r="GV9" t="s">
        <v>417</v>
      </c>
      <c r="GX9" s="84"/>
      <c r="GY9" t="s">
        <v>423</v>
      </c>
      <c r="GZ9" s="1"/>
      <c r="HA9" s="109" t="s">
        <v>26</v>
      </c>
      <c r="HB9" s="17"/>
      <c r="HC9" s="18">
        <f>(HC7-'Full Vintage Planner'!$C$8)*8+INT(HC8*8)</f>
        <v>-327272</v>
      </c>
      <c r="HD9" s="17"/>
      <c r="HE9" s="1"/>
      <c r="HF9" s="1"/>
      <c r="HG9" s="1"/>
      <c r="HH9" s="1"/>
      <c r="HI9" s="1"/>
      <c r="HJ9" s="1"/>
      <c r="HK9" s="1"/>
      <c r="HM9" s="85" t="s">
        <v>4</v>
      </c>
      <c r="HN9" s="1"/>
      <c r="HO9" s="6"/>
      <c r="HP9" s="1" t="s">
        <v>5</v>
      </c>
      <c r="HQ9" s="1"/>
      <c r="HR9" t="s">
        <v>417</v>
      </c>
      <c r="HT9" s="84"/>
      <c r="HU9" t="s">
        <v>423</v>
      </c>
      <c r="HV9" s="1"/>
      <c r="HW9" s="109" t="s">
        <v>26</v>
      </c>
      <c r="HX9" s="17"/>
      <c r="HY9" s="18">
        <f>(HY7-'Full Vintage Planner'!$C$8)*8+INT(HY8*8)</f>
        <v>-327272</v>
      </c>
      <c r="HZ9" s="17"/>
      <c r="IA9" s="1"/>
      <c r="IB9" s="1"/>
      <c r="IC9" s="1"/>
      <c r="ID9" s="1"/>
      <c r="IE9" s="1"/>
      <c r="IF9" s="1"/>
      <c r="IG9" s="1"/>
      <c r="II9" s="85" t="s">
        <v>4</v>
      </c>
      <c r="IJ9" s="1"/>
      <c r="IK9" s="6"/>
      <c r="IL9" s="1" t="s">
        <v>5</v>
      </c>
      <c r="IM9" s="1"/>
      <c r="IN9" t="s">
        <v>417</v>
      </c>
      <c r="IP9" s="84"/>
      <c r="IQ9" t="s">
        <v>423</v>
      </c>
      <c r="IR9" s="1"/>
      <c r="IS9" s="109" t="s">
        <v>26</v>
      </c>
      <c r="IT9" s="17"/>
      <c r="IU9" s="18">
        <f>(IU7-'Full Vintage Planner'!$C$8)*8+INT(IU8*8)</f>
        <v>-327272</v>
      </c>
      <c r="IV9" s="17"/>
      <c r="IW9" s="1"/>
      <c r="IX9" s="1"/>
      <c r="IY9" s="1"/>
      <c r="IZ9" s="1"/>
      <c r="JA9" s="1"/>
      <c r="JB9" s="1"/>
      <c r="JC9" s="1"/>
      <c r="JE9" s="85" t="s">
        <v>4</v>
      </c>
      <c r="JF9" s="1"/>
      <c r="JG9" s="6"/>
      <c r="JH9" s="1" t="s">
        <v>5</v>
      </c>
      <c r="JI9" s="1"/>
      <c r="JJ9" t="s">
        <v>417</v>
      </c>
      <c r="JL9" s="84"/>
      <c r="JM9" t="s">
        <v>423</v>
      </c>
      <c r="JN9" s="1"/>
      <c r="JO9" s="109" t="s">
        <v>26</v>
      </c>
      <c r="JP9" s="17"/>
      <c r="JQ9" s="18">
        <f>(JQ7-'Full Vintage Planner'!$C$8)*8+INT(JQ8*8)</f>
        <v>-327272</v>
      </c>
      <c r="JR9" s="17"/>
      <c r="JS9" s="1"/>
      <c r="JT9" s="1"/>
      <c r="JU9" s="1"/>
      <c r="JV9" s="1"/>
      <c r="JW9" s="1"/>
      <c r="JX9" s="1"/>
      <c r="JY9" s="1"/>
      <c r="KA9" s="85" t="s">
        <v>4</v>
      </c>
      <c r="KB9" s="1"/>
      <c r="KC9" s="6"/>
      <c r="KD9" s="1" t="s">
        <v>5</v>
      </c>
      <c r="KE9" s="1"/>
      <c r="KF9" t="s">
        <v>417</v>
      </c>
      <c r="KH9" s="84"/>
      <c r="KI9" t="s">
        <v>423</v>
      </c>
      <c r="KJ9" s="1"/>
      <c r="KK9" s="109" t="s">
        <v>26</v>
      </c>
      <c r="KL9" s="17"/>
      <c r="KM9" s="18">
        <f>(KM7-'Full Vintage Planner'!$C$8)*8+INT(KM8*8)</f>
        <v>-327272</v>
      </c>
      <c r="KN9" s="17"/>
      <c r="KO9" s="1"/>
      <c r="KP9" s="1"/>
      <c r="KQ9" s="1"/>
      <c r="KR9" s="1"/>
      <c r="KS9" s="1"/>
      <c r="KT9" s="1"/>
      <c r="KU9" s="1"/>
      <c r="KW9" s="85" t="s">
        <v>4</v>
      </c>
      <c r="KX9" s="1"/>
      <c r="KY9" s="6"/>
      <c r="KZ9" s="1" t="s">
        <v>5</v>
      </c>
      <c r="LA9" s="1"/>
      <c r="LB9" t="s">
        <v>417</v>
      </c>
      <c r="LD9" s="84"/>
      <c r="LE9" t="s">
        <v>423</v>
      </c>
      <c r="LF9" s="1"/>
      <c r="LG9" s="109" t="s">
        <v>26</v>
      </c>
      <c r="LH9" s="17"/>
      <c r="LI9" s="18">
        <f>(LI7-'Full Vintage Planner'!$C$8)*8+INT(LI8*8)</f>
        <v>-327272</v>
      </c>
      <c r="LJ9" s="17"/>
      <c r="LK9" s="1"/>
      <c r="LL9" s="1"/>
      <c r="LM9" s="1"/>
      <c r="LN9" s="1"/>
      <c r="LO9" s="1"/>
      <c r="LP9" s="1"/>
      <c r="LQ9" s="1"/>
      <c r="LS9" s="85" t="s">
        <v>4</v>
      </c>
      <c r="LT9" s="1"/>
      <c r="LU9" s="6"/>
      <c r="LV9" s="1" t="s">
        <v>5</v>
      </c>
      <c r="LW9" s="1"/>
      <c r="LX9" t="s">
        <v>417</v>
      </c>
      <c r="LZ9" s="84"/>
      <c r="MA9" t="s">
        <v>423</v>
      </c>
      <c r="MB9" s="1"/>
      <c r="MC9" s="109" t="s">
        <v>26</v>
      </c>
      <c r="MD9" s="17"/>
      <c r="ME9" s="18">
        <f>(ME7-'Full Vintage Planner'!$C$8)*8+INT(ME8*8)</f>
        <v>-327272</v>
      </c>
      <c r="MF9" s="17"/>
      <c r="MG9" s="1"/>
      <c r="MH9" s="1"/>
      <c r="MI9" s="1"/>
      <c r="MJ9" s="1"/>
      <c r="MK9" s="1"/>
      <c r="ML9" s="1"/>
      <c r="MM9" s="1"/>
      <c r="MO9" s="85" t="s">
        <v>4</v>
      </c>
      <c r="MP9" s="1"/>
      <c r="MQ9" s="6"/>
      <c r="MR9" s="1" t="s">
        <v>5</v>
      </c>
      <c r="MS9" s="1"/>
      <c r="MT9" t="s">
        <v>417</v>
      </c>
      <c r="MV9" s="84"/>
      <c r="MW9" t="s">
        <v>423</v>
      </c>
      <c r="MX9" s="1"/>
      <c r="MY9" s="109" t="s">
        <v>26</v>
      </c>
      <c r="MZ9" s="17"/>
      <c r="NA9" s="18">
        <f>(NA7-'Full Vintage Planner'!$C$8)*8+INT(NA8*8)</f>
        <v>-327272</v>
      </c>
      <c r="NB9" s="17"/>
      <c r="NC9" s="1"/>
      <c r="ND9" s="1"/>
      <c r="NE9" s="1"/>
      <c r="NF9" s="1"/>
      <c r="NG9" s="1"/>
      <c r="NH9" s="1"/>
      <c r="NI9" s="1"/>
      <c r="NK9" s="85" t="s">
        <v>4</v>
      </c>
      <c r="NL9" s="1"/>
      <c r="NM9" s="6"/>
      <c r="NN9" s="1" t="s">
        <v>5</v>
      </c>
      <c r="NO9" s="1"/>
      <c r="NP9" t="s">
        <v>417</v>
      </c>
      <c r="NR9" s="84"/>
      <c r="NS9" t="s">
        <v>423</v>
      </c>
      <c r="NT9" s="1"/>
      <c r="NU9" s="109" t="s">
        <v>26</v>
      </c>
      <c r="NV9" s="17"/>
      <c r="NW9" s="18">
        <f>(NW7-'Full Vintage Planner'!$C$8)*8+INT(NW8*8)</f>
        <v>-327272</v>
      </c>
      <c r="NX9" s="17"/>
      <c r="NY9" s="1"/>
      <c r="NZ9" s="1"/>
      <c r="OA9" s="1"/>
      <c r="OB9" s="1"/>
      <c r="OC9" s="1"/>
      <c r="OD9" s="1"/>
      <c r="OE9" s="1"/>
      <c r="OG9" s="85" t="s">
        <v>4</v>
      </c>
      <c r="OH9" s="1"/>
      <c r="OI9" s="6"/>
      <c r="OJ9" s="1" t="s">
        <v>5</v>
      </c>
      <c r="OK9" s="1"/>
      <c r="OL9" t="s">
        <v>417</v>
      </c>
      <c r="ON9" s="84"/>
      <c r="OO9" t="s">
        <v>423</v>
      </c>
      <c r="OP9" s="1"/>
      <c r="OQ9" s="109" t="s">
        <v>26</v>
      </c>
      <c r="OR9" s="17"/>
      <c r="OS9" s="18">
        <f>(OS7-'Full Vintage Planner'!$C$8)*8+INT(OS8*8)</f>
        <v>-327272</v>
      </c>
      <c r="OT9" s="17"/>
      <c r="OU9" s="1"/>
      <c r="OV9" s="1"/>
      <c r="OW9" s="1"/>
      <c r="OX9" s="1"/>
      <c r="OY9" s="1"/>
      <c r="OZ9" s="1"/>
      <c r="PA9" s="1"/>
      <c r="PC9" s="85" t="s">
        <v>4</v>
      </c>
      <c r="PD9" s="1"/>
      <c r="PE9" s="6"/>
      <c r="PF9" s="1" t="s">
        <v>5</v>
      </c>
      <c r="PG9" s="1"/>
      <c r="PH9" t="s">
        <v>417</v>
      </c>
      <c r="PJ9" s="84"/>
      <c r="PK9" t="s">
        <v>423</v>
      </c>
      <c r="PL9" s="1"/>
      <c r="PM9" s="109" t="s">
        <v>26</v>
      </c>
      <c r="PN9" s="17"/>
      <c r="PO9" s="18">
        <f>(PO7-'Full Vintage Planner'!$C$8)*8+INT(PO8*8)</f>
        <v>-327272</v>
      </c>
      <c r="PP9" s="17"/>
      <c r="PQ9" s="1"/>
      <c r="PR9" s="1"/>
      <c r="PS9" s="1"/>
      <c r="PT9" s="1"/>
      <c r="PU9" s="1"/>
      <c r="PV9" s="1"/>
      <c r="PW9" s="1"/>
      <c r="PY9" s="85" t="s">
        <v>4</v>
      </c>
      <c r="PZ9" s="1"/>
      <c r="QA9" s="6"/>
      <c r="QB9" s="1" t="s">
        <v>5</v>
      </c>
      <c r="QC9" s="1"/>
      <c r="QD9" t="s">
        <v>417</v>
      </c>
      <c r="QF9" s="84"/>
      <c r="QG9" t="s">
        <v>423</v>
      </c>
      <c r="QH9" s="1"/>
      <c r="QI9" s="109" t="s">
        <v>26</v>
      </c>
      <c r="QJ9" s="17"/>
      <c r="QK9" s="18">
        <f>(QK7-'Full Vintage Planner'!$C$8)*8+INT(QK8*8)</f>
        <v>-327272</v>
      </c>
      <c r="QL9" s="17"/>
      <c r="QM9" s="1"/>
      <c r="QN9" s="1"/>
      <c r="QO9" s="1"/>
      <c r="QP9" s="1"/>
      <c r="QQ9" s="1"/>
      <c r="QR9" s="1"/>
      <c r="QS9" s="1"/>
      <c r="QU9" s="85" t="s">
        <v>4</v>
      </c>
      <c r="QV9" s="1"/>
      <c r="QW9" s="6"/>
      <c r="QX9" s="1" t="s">
        <v>5</v>
      </c>
      <c r="QY9" s="1"/>
      <c r="QZ9" t="s">
        <v>417</v>
      </c>
      <c r="RB9" s="84"/>
      <c r="RC9" t="s">
        <v>423</v>
      </c>
      <c r="RD9" s="1"/>
      <c r="RE9" s="109" t="s">
        <v>26</v>
      </c>
      <c r="RF9" s="17"/>
      <c r="RG9" s="18">
        <f>(RG7-'Full Vintage Planner'!$C$8)*8+INT(RG8*8)</f>
        <v>-327272</v>
      </c>
      <c r="RH9" s="17"/>
      <c r="RI9" s="1"/>
      <c r="RJ9" s="1"/>
      <c r="RK9" s="1"/>
      <c r="RL9" s="1"/>
      <c r="RM9" s="1"/>
      <c r="RN9" s="1"/>
      <c r="RO9" s="1"/>
      <c r="RQ9" s="85" t="s">
        <v>4</v>
      </c>
      <c r="RR9" s="1"/>
      <c r="RS9" s="6"/>
      <c r="RT9" s="1" t="s">
        <v>5</v>
      </c>
      <c r="RU9" s="1"/>
      <c r="RV9" t="s">
        <v>417</v>
      </c>
      <c r="RX9" s="84"/>
      <c r="RY9" t="s">
        <v>423</v>
      </c>
      <c r="RZ9" s="1"/>
      <c r="SA9" s="109" t="s">
        <v>26</v>
      </c>
      <c r="SB9" s="17"/>
      <c r="SC9" s="18">
        <f>(SC7-'Full Vintage Planner'!$C$8)*8+INT(SC8*8)</f>
        <v>-327272</v>
      </c>
      <c r="SD9" s="17"/>
      <c r="SE9" s="1"/>
      <c r="SF9" s="1"/>
      <c r="SG9" s="1"/>
      <c r="SH9" s="1"/>
      <c r="SI9" s="1"/>
      <c r="SJ9" s="1"/>
      <c r="SK9" s="1"/>
      <c r="SM9" s="85" t="s">
        <v>4</v>
      </c>
      <c r="SN9" s="1"/>
      <c r="SO9" s="6"/>
      <c r="SP9" s="1" t="s">
        <v>5</v>
      </c>
      <c r="SQ9" s="1"/>
      <c r="SR9" t="s">
        <v>417</v>
      </c>
      <c r="ST9" s="84"/>
      <c r="SU9" t="s">
        <v>423</v>
      </c>
      <c r="SV9" s="1"/>
      <c r="SW9" s="109" t="s">
        <v>26</v>
      </c>
      <c r="SX9" s="17"/>
      <c r="SY9" s="18">
        <f>(SY7-'Full Vintage Planner'!$C$8)*8+INT(SY8*8)</f>
        <v>-327272</v>
      </c>
      <c r="SZ9" s="17"/>
      <c r="TA9" s="1"/>
      <c r="TB9" s="1"/>
      <c r="TC9" s="1"/>
      <c r="TD9" s="1"/>
      <c r="TE9" s="1"/>
      <c r="TF9" s="1"/>
      <c r="TG9" s="1"/>
      <c r="TI9" s="85" t="s">
        <v>4</v>
      </c>
      <c r="TJ9" s="1"/>
      <c r="TK9" s="6"/>
      <c r="TL9" s="1" t="s">
        <v>5</v>
      </c>
      <c r="TM9" s="1"/>
      <c r="TN9" t="s">
        <v>417</v>
      </c>
      <c r="TP9" s="84"/>
      <c r="TQ9" t="s">
        <v>423</v>
      </c>
      <c r="TR9" s="1"/>
      <c r="TS9" s="109" t="s">
        <v>26</v>
      </c>
      <c r="TT9" s="17"/>
      <c r="TU9" s="18">
        <f>(TU7-'Full Vintage Planner'!$C$8)*8+INT(TU8*8)</f>
        <v>-327272</v>
      </c>
      <c r="TV9" s="17"/>
      <c r="TW9" s="1"/>
      <c r="TX9" s="1"/>
      <c r="TY9" s="1"/>
      <c r="TZ9" s="1"/>
      <c r="UA9" s="1"/>
      <c r="UB9" s="1"/>
      <c r="UC9" s="1"/>
      <c r="UE9" s="85" t="s">
        <v>4</v>
      </c>
      <c r="UF9" s="1"/>
      <c r="UG9" s="6"/>
      <c r="UH9" s="1" t="s">
        <v>5</v>
      </c>
      <c r="UI9" s="1"/>
      <c r="UJ9" t="s">
        <v>417</v>
      </c>
      <c r="UL9" s="84"/>
      <c r="UM9" t="s">
        <v>423</v>
      </c>
      <c r="UN9" s="1"/>
      <c r="UO9" s="109" t="s">
        <v>26</v>
      </c>
      <c r="UP9" s="17"/>
      <c r="UQ9" s="18">
        <f>(UQ7-'Full Vintage Planner'!$C$8)*8+INT(UQ8*8)</f>
        <v>-327272</v>
      </c>
      <c r="UR9" s="17"/>
      <c r="US9" s="1"/>
      <c r="UT9" s="1"/>
      <c r="UU9" s="1"/>
      <c r="UV9" s="1"/>
      <c r="UW9" s="1"/>
      <c r="UX9" s="1"/>
      <c r="UY9" s="1"/>
      <c r="VA9" s="85" t="s">
        <v>4</v>
      </c>
      <c r="VB9" s="1"/>
      <c r="VC9" s="6"/>
      <c r="VD9" s="1" t="s">
        <v>5</v>
      </c>
      <c r="VE9" s="1"/>
      <c r="VF9" t="s">
        <v>417</v>
      </c>
      <c r="VH9" s="84"/>
      <c r="VI9" t="s">
        <v>423</v>
      </c>
      <c r="VJ9" s="1"/>
      <c r="VK9" s="109" t="s">
        <v>26</v>
      </c>
      <c r="VL9" s="17"/>
      <c r="VM9" s="18">
        <f>(VM7-'Full Vintage Planner'!$C$8)*8+INT(VM8*8)</f>
        <v>-327272</v>
      </c>
      <c r="VN9" s="17"/>
      <c r="VO9" s="1"/>
      <c r="VP9" s="1"/>
      <c r="VQ9" s="1"/>
      <c r="VR9" s="1"/>
      <c r="VS9" s="1"/>
      <c r="VT9" s="1"/>
      <c r="VU9" s="1"/>
      <c r="VW9" s="85" t="s">
        <v>4</v>
      </c>
      <c r="VX9" s="1"/>
      <c r="VY9" s="6"/>
      <c r="VZ9" s="1" t="s">
        <v>5</v>
      </c>
      <c r="WA9" s="1"/>
      <c r="WB9" t="s">
        <v>417</v>
      </c>
      <c r="WD9" s="84"/>
      <c r="WE9" t="s">
        <v>423</v>
      </c>
      <c r="WF9" s="1"/>
      <c r="WG9" s="109" t="s">
        <v>26</v>
      </c>
      <c r="WH9" s="17"/>
      <c r="WI9" s="18">
        <f>(WI7-'Full Vintage Planner'!$C$8)*8+INT(WI8*8)</f>
        <v>-327272</v>
      </c>
      <c r="WJ9" s="17"/>
      <c r="WK9" s="1"/>
      <c r="WL9" s="1"/>
      <c r="WM9" s="1"/>
      <c r="WN9" s="1"/>
      <c r="WO9" s="1"/>
      <c r="WP9" s="1"/>
      <c r="WQ9" s="1"/>
      <c r="WS9" s="85" t="s">
        <v>4</v>
      </c>
      <c r="WT9" s="1"/>
      <c r="WU9" s="6"/>
      <c r="WV9" s="1" t="s">
        <v>5</v>
      </c>
      <c r="WW9" s="1"/>
      <c r="WX9" t="s">
        <v>417</v>
      </c>
      <c r="WZ9" s="84"/>
      <c r="XA9" t="s">
        <v>423</v>
      </c>
      <c r="XB9" s="1"/>
      <c r="XC9" s="109" t="s">
        <v>26</v>
      </c>
      <c r="XD9" s="17"/>
      <c r="XE9" s="18">
        <f>(XE7-'Full Vintage Planner'!$C$8)*8+INT(XE8*8)</f>
        <v>-327272</v>
      </c>
      <c r="XF9" s="17"/>
      <c r="XG9" s="1"/>
      <c r="XH9" s="1"/>
      <c r="XI9" s="1"/>
      <c r="XJ9" s="1"/>
      <c r="XK9" s="1"/>
      <c r="XL9" s="1"/>
      <c r="XM9" s="1"/>
      <c r="XO9" s="85" t="s">
        <v>4</v>
      </c>
      <c r="XP9" s="1"/>
      <c r="XQ9" s="6"/>
      <c r="XR9" s="1" t="s">
        <v>5</v>
      </c>
      <c r="XS9" s="1"/>
      <c r="XT9" t="s">
        <v>417</v>
      </c>
      <c r="XV9" s="84"/>
      <c r="XW9" t="s">
        <v>423</v>
      </c>
      <c r="XX9" s="1"/>
      <c r="XY9" s="109" t="s">
        <v>26</v>
      </c>
      <c r="XZ9" s="17"/>
      <c r="YA9" s="18">
        <f>(YA7-'Full Vintage Planner'!$C$8)*8+INT(YA8*8)</f>
        <v>-327272</v>
      </c>
      <c r="YB9" s="17"/>
      <c r="YC9" s="1"/>
      <c r="YD9" s="1"/>
      <c r="YE9" s="1"/>
      <c r="YF9" s="1"/>
      <c r="YG9" s="1"/>
      <c r="YH9" s="1"/>
      <c r="YI9" s="1"/>
      <c r="YK9" s="85" t="s">
        <v>4</v>
      </c>
      <c r="YL9" s="1"/>
      <c r="YM9" s="6"/>
      <c r="YN9" s="1" t="s">
        <v>5</v>
      </c>
      <c r="YO9" s="1"/>
      <c r="YP9" t="s">
        <v>417</v>
      </c>
      <c r="YR9" s="84"/>
      <c r="YS9" t="s">
        <v>423</v>
      </c>
      <c r="YT9" s="1"/>
      <c r="YU9" s="109" t="s">
        <v>26</v>
      </c>
      <c r="YV9" s="17"/>
      <c r="YW9" s="18">
        <f>(YW7-'Full Vintage Planner'!$C$8)*8+INT(YW8*8)</f>
        <v>-327272</v>
      </c>
      <c r="YX9" s="17"/>
      <c r="YY9" s="1"/>
      <c r="YZ9" s="1"/>
      <c r="ZA9" s="1"/>
      <c r="ZB9" s="1"/>
      <c r="ZC9" s="1"/>
      <c r="ZD9" s="1"/>
      <c r="ZE9" s="1"/>
      <c r="ZG9" s="85" t="s">
        <v>4</v>
      </c>
      <c r="ZH9" s="1"/>
      <c r="ZI9" s="6"/>
      <c r="ZJ9" s="1" t="s">
        <v>5</v>
      </c>
      <c r="ZK9" s="1"/>
      <c r="ZL9" t="s">
        <v>417</v>
      </c>
      <c r="ZN9" s="84"/>
      <c r="ZO9" t="s">
        <v>423</v>
      </c>
      <c r="ZP9" s="1"/>
      <c r="ZQ9" s="109" t="s">
        <v>26</v>
      </c>
      <c r="ZR9" s="17"/>
      <c r="ZS9" s="18">
        <f>(ZS7-'Full Vintage Planner'!$C$8)*8+INT(ZS8*8)</f>
        <v>-327272</v>
      </c>
      <c r="ZT9" s="17"/>
      <c r="ZU9" s="1"/>
      <c r="ZV9" s="1"/>
      <c r="ZW9" s="1"/>
      <c r="ZX9" s="1"/>
      <c r="ZY9" s="1"/>
      <c r="ZZ9" s="1"/>
      <c r="AAA9" s="1"/>
      <c r="AAC9" s="85" t="s">
        <v>4</v>
      </c>
      <c r="AAD9" s="1"/>
      <c r="AAE9" s="6"/>
      <c r="AAF9" s="1" t="s">
        <v>5</v>
      </c>
      <c r="AAG9" s="1"/>
      <c r="AAH9" t="s">
        <v>417</v>
      </c>
      <c r="AAJ9" s="84"/>
      <c r="AAK9" t="s">
        <v>423</v>
      </c>
      <c r="AAL9" s="1"/>
      <c r="AAM9" s="109" t="s">
        <v>26</v>
      </c>
      <c r="AAN9" s="17"/>
      <c r="AAO9" s="18">
        <f>(AAO7-'Full Vintage Planner'!$C$8)*8+INT(AAO8*8)</f>
        <v>-327272</v>
      </c>
      <c r="AAP9" s="17"/>
      <c r="AAQ9" s="1"/>
      <c r="AAR9" s="1"/>
      <c r="AAS9" s="1"/>
      <c r="AAT9" s="1"/>
      <c r="AAU9" s="1"/>
      <c r="AAV9" s="1"/>
      <c r="AAW9" s="1"/>
      <c r="AAY9" s="85" t="s">
        <v>4</v>
      </c>
      <c r="AAZ9" s="1"/>
      <c r="ABA9" s="6"/>
      <c r="ABB9" s="1" t="s">
        <v>5</v>
      </c>
      <c r="ABC9" s="1"/>
      <c r="ABD9" t="s">
        <v>417</v>
      </c>
      <c r="ABF9" s="84"/>
      <c r="ABG9" t="s">
        <v>423</v>
      </c>
      <c r="ABH9" s="1"/>
      <c r="ABI9" s="109" t="s">
        <v>26</v>
      </c>
      <c r="ABJ9" s="17"/>
      <c r="ABK9" s="18">
        <f>(ABK7-'Full Vintage Planner'!$C$8)*8+INT(ABK8*8)</f>
        <v>-327272</v>
      </c>
      <c r="ABL9" s="17"/>
      <c r="ABM9" s="1"/>
      <c r="ABN9" s="1"/>
      <c r="ABO9" s="1"/>
      <c r="ABP9" s="1"/>
      <c r="ABQ9" s="1"/>
      <c r="ABR9" s="1"/>
      <c r="ABS9" s="1"/>
      <c r="ABU9" s="85" t="s">
        <v>4</v>
      </c>
      <c r="ABV9" s="1"/>
      <c r="ABW9" s="6"/>
      <c r="ABX9" s="1" t="s">
        <v>5</v>
      </c>
      <c r="ABY9" s="1"/>
      <c r="ABZ9" t="s">
        <v>417</v>
      </c>
      <c r="ACB9" s="84"/>
      <c r="ACC9" t="s">
        <v>423</v>
      </c>
      <c r="ACD9" s="1"/>
      <c r="ACE9" s="109" t="s">
        <v>26</v>
      </c>
      <c r="ACF9" s="17"/>
      <c r="ACG9" s="18">
        <f>(ACG7-'Full Vintage Planner'!$C$8)*8+INT(ACG8*8)</f>
        <v>-327272</v>
      </c>
      <c r="ACH9" s="17"/>
      <c r="ACI9" s="1"/>
      <c r="ACJ9" s="1"/>
      <c r="ACK9" s="1"/>
      <c r="ACL9" s="1"/>
      <c r="ACM9" s="1"/>
      <c r="ACN9" s="1"/>
      <c r="ACO9" s="1"/>
      <c r="ACQ9" s="85" t="s">
        <v>4</v>
      </c>
      <c r="ACR9" s="1"/>
      <c r="ACS9" s="6"/>
      <c r="ACT9" s="1" t="s">
        <v>5</v>
      </c>
      <c r="ACU9" s="1"/>
      <c r="ACV9" t="s">
        <v>417</v>
      </c>
      <c r="ACX9" s="84"/>
      <c r="ACY9" t="s">
        <v>423</v>
      </c>
      <c r="ACZ9" s="1"/>
      <c r="ADA9" s="109" t="s">
        <v>26</v>
      </c>
      <c r="ADB9" s="17"/>
      <c r="ADC9" s="18">
        <f>(ADC7-'Full Vintage Planner'!$C$8)*8+INT(ADC8*8)</f>
        <v>-327272</v>
      </c>
      <c r="ADD9" s="17"/>
      <c r="ADE9" s="1"/>
      <c r="ADF9" s="1"/>
      <c r="ADG9" s="1"/>
      <c r="ADH9" s="1"/>
      <c r="ADI9" s="1"/>
      <c r="ADJ9" s="1"/>
      <c r="ADK9" s="1"/>
      <c r="ADM9" s="85" t="s">
        <v>4</v>
      </c>
      <c r="ADN9" s="1"/>
      <c r="ADO9" s="6"/>
      <c r="ADP9" s="1" t="s">
        <v>5</v>
      </c>
      <c r="ADQ9" s="1"/>
      <c r="ADR9" t="s">
        <v>417</v>
      </c>
      <c r="ADT9" s="84"/>
      <c r="ADU9" t="s">
        <v>423</v>
      </c>
      <c r="ADV9" s="1"/>
      <c r="ADW9" s="109" t="s">
        <v>26</v>
      </c>
      <c r="ADX9" s="17"/>
      <c r="ADY9" s="18">
        <f>(ADY7-'Full Vintage Planner'!$C$8)*8+INT(ADY8*8)</f>
        <v>-327272</v>
      </c>
      <c r="ADZ9" s="17"/>
      <c r="AEA9" s="1"/>
      <c r="AEB9" s="1"/>
      <c r="AEC9" s="1"/>
      <c r="AED9" s="1"/>
      <c r="AEE9" s="1"/>
      <c r="AEF9" s="1"/>
      <c r="AEG9" s="1"/>
      <c r="AEI9" s="85" t="s">
        <v>4</v>
      </c>
      <c r="AEJ9" s="1"/>
      <c r="AEK9" s="6"/>
      <c r="AEL9" s="1" t="s">
        <v>5</v>
      </c>
      <c r="AEM9" s="1"/>
      <c r="AEN9" t="s">
        <v>417</v>
      </c>
      <c r="AEP9" s="84"/>
      <c r="AEQ9" t="s">
        <v>423</v>
      </c>
      <c r="AER9" s="1"/>
      <c r="AES9" s="109" t="s">
        <v>26</v>
      </c>
      <c r="AET9" s="17"/>
      <c r="AEU9" s="18">
        <f>(AEU7-'Full Vintage Planner'!$C$8)*8+INT(AEU8*8)</f>
        <v>-327272</v>
      </c>
      <c r="AEV9" s="17"/>
      <c r="AEW9" s="1"/>
      <c r="AEX9" s="1"/>
      <c r="AEY9" s="1"/>
      <c r="AEZ9" s="1"/>
      <c r="AFA9" s="1"/>
      <c r="AFB9" s="1"/>
      <c r="AFC9" s="1"/>
      <c r="AFE9" s="85" t="s">
        <v>4</v>
      </c>
      <c r="AFF9" s="1"/>
      <c r="AFG9" s="6"/>
      <c r="AFH9" s="1" t="s">
        <v>5</v>
      </c>
      <c r="AFI9" s="1"/>
      <c r="AFJ9" t="s">
        <v>417</v>
      </c>
      <c r="AFL9" s="84"/>
      <c r="AFM9" t="s">
        <v>423</v>
      </c>
      <c r="AFN9" s="1"/>
      <c r="AFO9" s="109" t="s">
        <v>26</v>
      </c>
      <c r="AFP9" s="17"/>
      <c r="AFQ9" s="18">
        <f>(AFQ7-'Full Vintage Planner'!$C$8)*8+INT(AFQ8*8)</f>
        <v>-327272</v>
      </c>
      <c r="AFR9" s="17"/>
      <c r="AFS9" s="1"/>
      <c r="AFT9" s="1"/>
      <c r="AFU9" s="1"/>
      <c r="AFV9" s="1"/>
      <c r="AFW9" s="1"/>
      <c r="AFX9" s="1"/>
      <c r="AFY9" s="1"/>
      <c r="AGA9" s="85" t="s">
        <v>4</v>
      </c>
      <c r="AGB9" s="1"/>
      <c r="AGC9" s="6"/>
      <c r="AGD9" s="1" t="s">
        <v>5</v>
      </c>
      <c r="AGE9" s="1"/>
      <c r="AGF9" t="s">
        <v>417</v>
      </c>
      <c r="AGH9" s="84"/>
      <c r="AGI9" t="s">
        <v>423</v>
      </c>
      <c r="AGJ9" s="1"/>
      <c r="AGK9" s="109" t="s">
        <v>26</v>
      </c>
      <c r="AGL9" s="17"/>
      <c r="AGM9" s="18">
        <f>(AGM7-'Full Vintage Planner'!$C$8)*8+INT(AGM8*8)</f>
        <v>-327272</v>
      </c>
      <c r="AGN9" s="17"/>
      <c r="AGO9" s="1"/>
      <c r="AGP9" s="1"/>
      <c r="AGQ9" s="1"/>
      <c r="AGR9" s="1"/>
      <c r="AGS9" s="1"/>
      <c r="AGT9" s="1"/>
      <c r="AGU9" s="1"/>
      <c r="AGW9" s="85" t="s">
        <v>4</v>
      </c>
      <c r="AGX9" s="1"/>
      <c r="AGY9" s="6"/>
      <c r="AGZ9" s="1" t="s">
        <v>5</v>
      </c>
      <c r="AHA9" s="1"/>
      <c r="AHB9" t="s">
        <v>417</v>
      </c>
      <c r="AHD9" s="84"/>
      <c r="AHE9" t="s">
        <v>423</v>
      </c>
      <c r="AHF9" s="1"/>
      <c r="AHG9" s="109" t="s">
        <v>26</v>
      </c>
      <c r="AHH9" s="17"/>
      <c r="AHI9" s="18">
        <f>(AHI7-'Full Vintage Planner'!$C$8)*8+INT(AHI8*8)</f>
        <v>-327272</v>
      </c>
      <c r="AHJ9" s="17"/>
      <c r="AHK9" s="1"/>
      <c r="AHL9" s="1"/>
      <c r="AHM9" s="1"/>
      <c r="AHN9" s="1"/>
      <c r="AHO9" s="1"/>
      <c r="AHP9" s="1"/>
      <c r="AHQ9" s="1"/>
      <c r="AHS9" s="85" t="s">
        <v>4</v>
      </c>
      <c r="AHT9" s="1"/>
      <c r="AHU9" s="6"/>
      <c r="AHV9" s="1" t="s">
        <v>5</v>
      </c>
      <c r="AHW9" s="1"/>
      <c r="AHX9" t="s">
        <v>417</v>
      </c>
      <c r="AHZ9" s="84"/>
      <c r="AIA9" t="s">
        <v>423</v>
      </c>
      <c r="AIB9" s="1"/>
      <c r="AIC9" s="109" t="s">
        <v>26</v>
      </c>
      <c r="AID9" s="17"/>
      <c r="AIE9" s="18">
        <f>(AIE7-'Full Vintage Planner'!$C$8)*8+INT(AIE8*8)</f>
        <v>-327272</v>
      </c>
      <c r="AIF9" s="17"/>
      <c r="AIG9" s="1"/>
      <c r="AIH9" s="1"/>
      <c r="AII9" s="1"/>
      <c r="AIJ9" s="1"/>
      <c r="AIK9" s="1"/>
      <c r="AIL9" s="1"/>
      <c r="AIM9" s="1"/>
      <c r="AIO9" s="85" t="s">
        <v>4</v>
      </c>
      <c r="AIP9" s="1"/>
      <c r="AIQ9" s="6"/>
      <c r="AIR9" s="1" t="s">
        <v>5</v>
      </c>
      <c r="AIS9" s="1"/>
      <c r="AIT9" t="s">
        <v>417</v>
      </c>
      <c r="AIV9" s="84"/>
      <c r="AIW9" t="s">
        <v>423</v>
      </c>
      <c r="AIX9" s="1"/>
      <c r="AIY9" s="109" t="s">
        <v>26</v>
      </c>
      <c r="AIZ9" s="17"/>
      <c r="AJA9" s="18">
        <f>(AJA7-'Full Vintage Planner'!$C$8)*8+INT(AJA8*8)</f>
        <v>-327272</v>
      </c>
      <c r="AJB9" s="17"/>
      <c r="AJC9" s="1"/>
      <c r="AJD9" s="1"/>
      <c r="AJE9" s="1"/>
      <c r="AJF9" s="1"/>
      <c r="AJG9" s="1"/>
      <c r="AJH9" s="1"/>
      <c r="AJI9" s="1"/>
      <c r="AJK9" s="85" t="s">
        <v>4</v>
      </c>
      <c r="AJL9" s="1"/>
      <c r="AJM9" s="6"/>
      <c r="AJN9" s="1" t="s">
        <v>5</v>
      </c>
      <c r="AJO9" s="1"/>
      <c r="AJP9" t="s">
        <v>417</v>
      </c>
      <c r="AJR9" s="84"/>
      <c r="AJS9" t="s">
        <v>423</v>
      </c>
      <c r="AJT9" s="1"/>
      <c r="AJU9" s="109" t="s">
        <v>26</v>
      </c>
      <c r="AJV9" s="17"/>
      <c r="AJW9" s="18">
        <f>(AJW7-'Full Vintage Planner'!$C$8)*8+INT(AJW8*8)</f>
        <v>-327272</v>
      </c>
      <c r="AJX9" s="17"/>
      <c r="AJY9" s="1"/>
      <c r="AJZ9" s="1"/>
      <c r="AKA9" s="1"/>
      <c r="AKB9" s="1"/>
      <c r="AKC9" s="1"/>
      <c r="AKD9" s="1"/>
      <c r="AKE9" s="1"/>
      <c r="AKG9" s="85" t="s">
        <v>4</v>
      </c>
      <c r="AKH9" s="1"/>
      <c r="AKI9" s="6"/>
      <c r="AKJ9" s="1" t="s">
        <v>5</v>
      </c>
      <c r="AKK9" s="1"/>
      <c r="AKL9" t="s">
        <v>417</v>
      </c>
      <c r="AKN9" s="84"/>
      <c r="AKO9" t="s">
        <v>423</v>
      </c>
      <c r="AKP9" s="1"/>
      <c r="AKQ9" s="109" t="s">
        <v>26</v>
      </c>
      <c r="AKR9" s="17"/>
      <c r="AKS9" s="18">
        <f>(AKS7-'Full Vintage Planner'!$C$8)*8+INT(AKS8*8)</f>
        <v>-327272</v>
      </c>
      <c r="AKT9" s="17"/>
      <c r="AKU9" s="1"/>
      <c r="AKV9" s="1"/>
      <c r="AKW9" s="1"/>
      <c r="AKX9" s="1"/>
      <c r="AKY9" s="1"/>
      <c r="AKZ9" s="1"/>
      <c r="ALA9" s="1"/>
      <c r="ALC9" s="85" t="s">
        <v>4</v>
      </c>
      <c r="ALD9" s="1"/>
      <c r="ALE9" s="6"/>
      <c r="ALF9" s="1" t="s">
        <v>5</v>
      </c>
      <c r="ALG9" s="1"/>
      <c r="ALH9" t="s">
        <v>417</v>
      </c>
      <c r="ALJ9" s="84"/>
      <c r="ALK9" t="s">
        <v>423</v>
      </c>
      <c r="ALL9" s="1"/>
      <c r="ALM9" s="109" t="s">
        <v>26</v>
      </c>
      <c r="ALN9" s="17"/>
      <c r="ALO9" s="18">
        <f>(ALO7-'Full Vintage Planner'!$C$8)*8+INT(ALO8*8)</f>
        <v>-327272</v>
      </c>
      <c r="ALP9" s="17"/>
      <c r="ALQ9" s="1"/>
      <c r="ALR9" s="1"/>
      <c r="ALS9" s="1"/>
      <c r="ALT9" s="1"/>
      <c r="ALU9" s="1"/>
      <c r="ALV9" s="1"/>
      <c r="ALW9" s="1"/>
      <c r="ALY9" s="85" t="s">
        <v>4</v>
      </c>
      <c r="ALZ9" s="1"/>
      <c r="AMA9" s="6"/>
      <c r="AMB9" s="1" t="s">
        <v>5</v>
      </c>
      <c r="AMC9" s="1"/>
      <c r="AMD9" t="s">
        <v>417</v>
      </c>
      <c r="AMF9" s="84"/>
      <c r="AMG9" t="s">
        <v>423</v>
      </c>
      <c r="AMH9" s="1"/>
      <c r="AMI9" s="109" t="s">
        <v>26</v>
      </c>
      <c r="AMJ9" s="17"/>
      <c r="AMK9" s="18">
        <f>(AMK7-'Full Vintage Planner'!$C$8)*8+INT(AMK8*8)</f>
        <v>-327272</v>
      </c>
      <c r="AML9" s="17"/>
      <c r="AMM9" s="1"/>
      <c r="AMN9" s="1"/>
      <c r="AMO9" s="1"/>
      <c r="AMP9" s="1"/>
      <c r="AMQ9" s="1"/>
      <c r="AMR9" s="1"/>
      <c r="AMS9" s="1"/>
      <c r="AMU9" s="85" t="s">
        <v>4</v>
      </c>
      <c r="AMV9" s="1"/>
      <c r="AMW9" s="6"/>
      <c r="AMX9" s="1" t="s">
        <v>5</v>
      </c>
      <c r="AMY9" s="1"/>
      <c r="AMZ9" t="s">
        <v>417</v>
      </c>
      <c r="ANB9" s="84"/>
      <c r="ANC9" t="s">
        <v>423</v>
      </c>
      <c r="AND9" s="1"/>
      <c r="ANE9" s="109" t="s">
        <v>26</v>
      </c>
      <c r="ANF9" s="17"/>
      <c r="ANG9" s="18">
        <f>(ANG7-'Full Vintage Planner'!$C$8)*8+INT(ANG8*8)</f>
        <v>-327272</v>
      </c>
      <c r="ANH9" s="17"/>
      <c r="ANI9" s="1"/>
      <c r="ANJ9" s="1"/>
      <c r="ANK9" s="1"/>
      <c r="ANL9" s="1"/>
      <c r="ANM9" s="1"/>
      <c r="ANN9" s="1"/>
      <c r="ANO9" s="1"/>
      <c r="ANQ9" s="85" t="s">
        <v>4</v>
      </c>
      <c r="ANR9" s="1"/>
      <c r="ANS9" s="6"/>
      <c r="ANT9" s="1" t="s">
        <v>5</v>
      </c>
      <c r="ANU9" s="1"/>
      <c r="ANV9" t="s">
        <v>417</v>
      </c>
      <c r="ANX9" s="84"/>
      <c r="ANY9" t="s">
        <v>423</v>
      </c>
      <c r="ANZ9" s="1"/>
      <c r="AOA9" s="109" t="s">
        <v>26</v>
      </c>
      <c r="AOB9" s="17"/>
      <c r="AOC9" s="18">
        <f>(AOC7-'Full Vintage Planner'!$C$8)*8+INT(AOC8*8)</f>
        <v>-327272</v>
      </c>
      <c r="AOD9" s="17"/>
      <c r="AOE9" s="1"/>
      <c r="AOF9" s="1"/>
      <c r="AOG9" s="1"/>
      <c r="AOH9" s="1"/>
      <c r="AOI9" s="1"/>
      <c r="AOJ9" s="1"/>
      <c r="AOK9" s="1"/>
      <c r="AOM9" s="85" t="s">
        <v>4</v>
      </c>
      <c r="AON9" s="1"/>
      <c r="AOO9" s="6"/>
      <c r="AOP9" s="1" t="s">
        <v>5</v>
      </c>
      <c r="AOQ9" s="1"/>
      <c r="AOR9" t="s">
        <v>417</v>
      </c>
      <c r="AOT9" s="84"/>
      <c r="AOU9" t="s">
        <v>423</v>
      </c>
      <c r="AOV9" s="1"/>
      <c r="AOW9" s="109" t="s">
        <v>26</v>
      </c>
      <c r="AOX9" s="17"/>
      <c r="AOY9" s="18">
        <f>(AOY7-'Full Vintage Planner'!$C$8)*8+INT(AOY8*8)</f>
        <v>-327272</v>
      </c>
      <c r="AOZ9" s="17"/>
      <c r="APA9" s="1"/>
      <c r="APB9" s="1"/>
      <c r="APC9" s="1"/>
      <c r="APD9" s="1"/>
      <c r="APE9" s="1"/>
      <c r="APF9" s="1"/>
      <c r="APG9" s="1"/>
      <c r="API9" s="85" t="s">
        <v>4</v>
      </c>
      <c r="APJ9" s="1"/>
      <c r="APK9" s="6"/>
      <c r="APL9" s="1" t="s">
        <v>5</v>
      </c>
      <c r="APM9" s="1"/>
      <c r="APN9" t="s">
        <v>417</v>
      </c>
      <c r="APP9" s="84"/>
      <c r="APQ9" t="s">
        <v>423</v>
      </c>
      <c r="APR9" s="1"/>
      <c r="APS9" s="109" t="s">
        <v>26</v>
      </c>
      <c r="APT9" s="17"/>
      <c r="APU9" s="18">
        <f>(APU7-'Full Vintage Planner'!$C$8)*8+INT(APU8*8)</f>
        <v>-327272</v>
      </c>
      <c r="APV9" s="17"/>
      <c r="APW9" s="1"/>
      <c r="APX9" s="1"/>
      <c r="APY9" s="1"/>
      <c r="APZ9" s="1"/>
      <c r="AQA9" s="1"/>
      <c r="AQB9" s="1"/>
      <c r="AQC9" s="1"/>
      <c r="AQE9" s="85" t="s">
        <v>4</v>
      </c>
      <c r="AQF9" s="1"/>
      <c r="AQG9" s="6"/>
      <c r="AQH9" s="1" t="s">
        <v>5</v>
      </c>
      <c r="AQI9" s="1"/>
      <c r="AQJ9" t="s">
        <v>417</v>
      </c>
      <c r="AQL9" s="84"/>
      <c r="AQM9" t="s">
        <v>423</v>
      </c>
      <c r="AQN9" s="1"/>
      <c r="AQO9" s="109" t="s">
        <v>26</v>
      </c>
      <c r="AQP9" s="17"/>
      <c r="AQQ9" s="18">
        <f>(AQQ7-'Full Vintage Planner'!$C$8)*8+INT(AQQ8*8)</f>
        <v>-327272</v>
      </c>
      <c r="AQR9" s="17"/>
      <c r="AQS9" s="1"/>
      <c r="AQT9" s="1"/>
      <c r="AQU9" s="1"/>
      <c r="AQV9" s="1"/>
      <c r="AQW9" s="1"/>
      <c r="AQX9" s="1"/>
      <c r="AQY9" s="1"/>
      <c r="ARA9" s="85" t="s">
        <v>4</v>
      </c>
      <c r="ARB9" s="1"/>
      <c r="ARC9" s="6"/>
      <c r="ARD9" s="1" t="s">
        <v>5</v>
      </c>
      <c r="ARE9" s="1"/>
      <c r="ARF9" t="s">
        <v>417</v>
      </c>
      <c r="ARH9" s="84"/>
      <c r="ARI9" t="s">
        <v>423</v>
      </c>
      <c r="ARJ9" s="1"/>
      <c r="ARK9" s="109" t="s">
        <v>26</v>
      </c>
      <c r="ARL9" s="17"/>
      <c r="ARM9" s="18">
        <f>(ARM7-'Full Vintage Planner'!$C$8)*8+INT(ARM8*8)</f>
        <v>-327272</v>
      </c>
      <c r="ARN9" s="17"/>
      <c r="ARO9" s="1"/>
      <c r="ARP9" s="1"/>
      <c r="ARQ9" s="1"/>
      <c r="ARR9" s="1"/>
      <c r="ARS9" s="1"/>
      <c r="ART9" s="1"/>
      <c r="ARU9" s="1"/>
      <c r="ARW9" s="85" t="s">
        <v>4</v>
      </c>
      <c r="ARX9" s="1"/>
      <c r="ARY9" s="6"/>
      <c r="ARZ9" s="1" t="s">
        <v>5</v>
      </c>
      <c r="ASA9" s="1"/>
      <c r="ASB9" t="s">
        <v>417</v>
      </c>
      <c r="ASD9" s="84"/>
      <c r="ASE9" t="s">
        <v>423</v>
      </c>
      <c r="ASF9" s="1"/>
      <c r="ASG9" s="109" t="s">
        <v>26</v>
      </c>
      <c r="ASH9" s="17"/>
      <c r="ASI9" s="18">
        <f>(ASI7-'Full Vintage Planner'!$C$8)*8+INT(ASI8*8)</f>
        <v>-327272</v>
      </c>
      <c r="ASJ9" s="17"/>
      <c r="ASK9" s="1"/>
      <c r="ASL9" s="1"/>
      <c r="ASM9" s="1"/>
      <c r="ASN9" s="1"/>
      <c r="ASO9" s="1"/>
      <c r="ASP9" s="1"/>
      <c r="ASQ9" s="1"/>
      <c r="ASS9" s="85" t="s">
        <v>4</v>
      </c>
      <c r="AST9" s="1"/>
      <c r="ASU9" s="6"/>
      <c r="ASV9" s="1" t="s">
        <v>5</v>
      </c>
      <c r="ASW9" s="1"/>
      <c r="ASX9" t="s">
        <v>417</v>
      </c>
      <c r="ASZ9" s="84"/>
      <c r="ATA9" t="s">
        <v>423</v>
      </c>
      <c r="ATB9" s="1"/>
      <c r="ATC9" s="109" t="s">
        <v>26</v>
      </c>
      <c r="ATD9" s="17"/>
      <c r="ATE9" s="18">
        <f>(ATE7-'Full Vintage Planner'!$C$8)*8+INT(ATE8*8)</f>
        <v>-327272</v>
      </c>
      <c r="ATF9" s="17"/>
      <c r="ATG9" s="1"/>
      <c r="ATH9" s="1"/>
      <c r="ATI9" s="1"/>
      <c r="ATJ9" s="1"/>
      <c r="ATK9" s="1"/>
      <c r="ATL9" s="1"/>
      <c r="ATM9" s="1"/>
      <c r="ATO9" s="85" t="s">
        <v>4</v>
      </c>
      <c r="ATP9" s="1"/>
      <c r="ATQ9" s="6"/>
      <c r="ATR9" s="1" t="s">
        <v>5</v>
      </c>
      <c r="ATS9" s="1"/>
      <c r="ATT9" t="s">
        <v>417</v>
      </c>
      <c r="ATV9" s="84"/>
      <c r="ATW9" t="s">
        <v>423</v>
      </c>
      <c r="ATX9" s="1"/>
      <c r="ATY9" s="109" t="s">
        <v>26</v>
      </c>
      <c r="ATZ9" s="17"/>
      <c r="AUA9" s="18">
        <f>(AUA7-'Full Vintage Planner'!$C$8)*8+INT(AUA8*8)</f>
        <v>-327272</v>
      </c>
      <c r="AUB9" s="17"/>
      <c r="AUC9" s="1"/>
      <c r="AUD9" s="1"/>
      <c r="AUE9" s="1"/>
      <c r="AUF9" s="1"/>
      <c r="AUG9" s="1"/>
      <c r="AUH9" s="1"/>
      <c r="AUI9" s="1"/>
      <c r="AUK9" s="85" t="s">
        <v>4</v>
      </c>
      <c r="AUL9" s="1"/>
      <c r="AUM9" s="6"/>
      <c r="AUN9" s="1" t="s">
        <v>5</v>
      </c>
      <c r="AUO9" s="1"/>
      <c r="AUP9" t="s">
        <v>417</v>
      </c>
      <c r="AUR9" s="84"/>
      <c r="AUS9" t="s">
        <v>423</v>
      </c>
      <c r="AUT9" s="1"/>
      <c r="AUU9" s="109" t="s">
        <v>26</v>
      </c>
      <c r="AUV9" s="17"/>
      <c r="AUW9" s="18">
        <f>(AUW7-'Full Vintage Planner'!$C$8)*8+INT(AUW8*8)</f>
        <v>-327272</v>
      </c>
      <c r="AUX9" s="17"/>
      <c r="AUY9" s="1"/>
      <c r="AUZ9" s="1"/>
      <c r="AVA9" s="1"/>
      <c r="AVB9" s="1"/>
      <c r="AVC9" s="1"/>
      <c r="AVD9" s="1"/>
      <c r="AVE9" s="1"/>
      <c r="AVG9" s="85" t="s">
        <v>4</v>
      </c>
      <c r="AVH9" s="1"/>
      <c r="AVI9" s="6"/>
      <c r="AVJ9" s="1" t="s">
        <v>5</v>
      </c>
      <c r="AVK9" s="1"/>
      <c r="AVL9" t="s">
        <v>417</v>
      </c>
      <c r="AVN9" s="84"/>
      <c r="AVO9" t="s">
        <v>423</v>
      </c>
      <c r="AVP9" s="1"/>
      <c r="AVQ9" s="109" t="s">
        <v>26</v>
      </c>
      <c r="AVR9" s="17"/>
      <c r="AVS9" s="18">
        <f>(AVS7-'Full Vintage Planner'!$C$8)*8+INT(AVS8*8)</f>
        <v>-327272</v>
      </c>
      <c r="AVT9" s="17"/>
      <c r="AVU9" s="1"/>
      <c r="AVV9" s="1"/>
      <c r="AVW9" s="1"/>
      <c r="AVX9" s="1"/>
      <c r="AVY9" s="1"/>
      <c r="AVZ9" s="1"/>
      <c r="AWA9" s="1"/>
      <c r="AWC9" s="85" t="s">
        <v>4</v>
      </c>
      <c r="AWD9" s="1"/>
      <c r="AWE9" s="6"/>
      <c r="AWF9" s="1" t="s">
        <v>5</v>
      </c>
      <c r="AWG9" s="1"/>
      <c r="AWH9" t="s">
        <v>417</v>
      </c>
      <c r="AWJ9" s="84"/>
      <c r="AWK9" t="s">
        <v>423</v>
      </c>
      <c r="AWL9" s="1"/>
      <c r="AWM9" s="109" t="s">
        <v>26</v>
      </c>
      <c r="AWN9" s="17"/>
      <c r="AWO9" s="18">
        <f>(AWO7-'Full Vintage Planner'!$C$8)*8+INT(AWO8*8)</f>
        <v>-327272</v>
      </c>
      <c r="AWP9" s="17"/>
      <c r="AWQ9" s="1"/>
      <c r="AWR9" s="1"/>
      <c r="AWS9" s="1"/>
      <c r="AWT9" s="1"/>
      <c r="AWU9" s="1"/>
      <c r="AWV9" s="1"/>
      <c r="AWW9" s="1"/>
      <c r="AWY9" s="85" t="s">
        <v>4</v>
      </c>
      <c r="AWZ9" s="1"/>
      <c r="AXA9" s="6"/>
      <c r="AXB9" s="1" t="s">
        <v>5</v>
      </c>
      <c r="AXC9" s="1"/>
      <c r="AXD9" t="s">
        <v>417</v>
      </c>
      <c r="AXF9" s="84"/>
      <c r="AXG9" t="s">
        <v>423</v>
      </c>
      <c r="AXH9" s="1"/>
      <c r="AXI9" s="109" t="s">
        <v>26</v>
      </c>
      <c r="AXJ9" s="17"/>
      <c r="AXK9" s="18">
        <f>(AXK7-'Full Vintage Planner'!$C$8)*8+INT(AXK8*8)</f>
        <v>-327272</v>
      </c>
      <c r="AXL9" s="17"/>
      <c r="AXM9" s="1"/>
      <c r="AXN9" s="1"/>
      <c r="AXO9" s="1"/>
      <c r="AXP9" s="1"/>
      <c r="AXQ9" s="1"/>
      <c r="AXR9" s="1"/>
      <c r="AXS9" s="1"/>
      <c r="AXU9" s="85" t="s">
        <v>4</v>
      </c>
      <c r="AXV9" s="1"/>
      <c r="AXW9" s="6"/>
      <c r="AXX9" s="1" t="s">
        <v>5</v>
      </c>
      <c r="AXY9" s="1"/>
      <c r="AXZ9" t="s">
        <v>417</v>
      </c>
      <c r="AYB9" s="84"/>
      <c r="AYC9" t="s">
        <v>423</v>
      </c>
      <c r="AYD9" s="1"/>
      <c r="AYE9" s="109" t="s">
        <v>26</v>
      </c>
      <c r="AYF9" s="17"/>
      <c r="AYG9" s="18">
        <f>(AYG7-'Full Vintage Planner'!$C$8)*8+INT(AYG8*8)</f>
        <v>-327272</v>
      </c>
      <c r="AYH9" s="17"/>
      <c r="AYI9" s="1"/>
      <c r="AYJ9" s="1"/>
      <c r="AYK9" s="1"/>
      <c r="AYL9" s="1"/>
      <c r="AYM9" s="1"/>
      <c r="AYN9" s="1"/>
      <c r="AYO9" s="1"/>
      <c r="AYQ9" s="85" t="s">
        <v>4</v>
      </c>
      <c r="AYR9" s="1"/>
      <c r="AYS9" s="6"/>
      <c r="AYT9" s="1" t="s">
        <v>5</v>
      </c>
      <c r="AYU9" s="1"/>
      <c r="AYV9" t="s">
        <v>417</v>
      </c>
      <c r="AYX9" s="84"/>
      <c r="AYY9" t="s">
        <v>423</v>
      </c>
      <c r="AYZ9" s="1"/>
      <c r="AZA9" s="109" t="s">
        <v>26</v>
      </c>
      <c r="AZB9" s="17"/>
      <c r="AZC9" s="18">
        <f>(AZC7-'Full Vintage Planner'!$C$8)*8+INT(AZC8*8)</f>
        <v>-327272</v>
      </c>
      <c r="AZD9" s="17"/>
      <c r="AZE9" s="1"/>
      <c r="AZF9" s="1"/>
      <c r="AZG9" s="1"/>
      <c r="AZH9" s="1"/>
      <c r="AZI9" s="1"/>
      <c r="AZJ9" s="1"/>
      <c r="AZK9" s="1"/>
      <c r="AZM9" s="85" t="s">
        <v>4</v>
      </c>
      <c r="AZN9" s="1"/>
      <c r="AZO9" s="6"/>
      <c r="AZP9" s="1" t="s">
        <v>5</v>
      </c>
      <c r="AZQ9" s="1"/>
      <c r="AZR9" t="s">
        <v>417</v>
      </c>
      <c r="AZT9" s="84"/>
      <c r="AZU9" t="s">
        <v>423</v>
      </c>
      <c r="AZV9" s="1"/>
      <c r="AZW9" s="109" t="s">
        <v>26</v>
      </c>
      <c r="AZX9" s="17"/>
      <c r="AZY9" s="18">
        <f>(AZY7-'Full Vintage Planner'!$C$8)*8+INT(AZY8*8)</f>
        <v>-327272</v>
      </c>
      <c r="AZZ9" s="17"/>
      <c r="BAA9" s="1"/>
      <c r="BAB9" s="1"/>
      <c r="BAC9" s="1"/>
      <c r="BAD9" s="1"/>
      <c r="BAE9" s="1"/>
      <c r="BAF9" s="1"/>
      <c r="BAG9" s="1"/>
      <c r="BAI9" s="85" t="s">
        <v>4</v>
      </c>
      <c r="BAJ9" s="1"/>
      <c r="BAK9" s="6"/>
      <c r="BAL9" s="1" t="s">
        <v>5</v>
      </c>
      <c r="BAM9" s="1"/>
      <c r="BAN9" t="s">
        <v>417</v>
      </c>
      <c r="BAP9" s="84"/>
      <c r="BAQ9" t="s">
        <v>423</v>
      </c>
      <c r="BAR9" s="1"/>
      <c r="BAS9" s="109" t="s">
        <v>26</v>
      </c>
      <c r="BAT9" s="17"/>
      <c r="BAU9" s="18">
        <f>(BAU7-'Full Vintage Planner'!$C$8)*8+INT(BAU8*8)</f>
        <v>-327272</v>
      </c>
      <c r="BAV9" s="17"/>
      <c r="BAW9" s="1"/>
      <c r="BAX9" s="1"/>
      <c r="BAY9" s="1"/>
      <c r="BAZ9" s="1"/>
      <c r="BBA9" s="1"/>
      <c r="BBB9" s="1"/>
      <c r="BBC9" s="1"/>
      <c r="BBE9" s="85" t="s">
        <v>4</v>
      </c>
      <c r="BBF9" s="1"/>
      <c r="BBG9" s="6"/>
      <c r="BBH9" s="1" t="s">
        <v>5</v>
      </c>
      <c r="BBI9" s="1"/>
      <c r="BBJ9" t="s">
        <v>417</v>
      </c>
      <c r="BBL9" s="84"/>
      <c r="BBM9" t="s">
        <v>423</v>
      </c>
      <c r="BBN9" s="1"/>
      <c r="BBO9" s="109" t="s">
        <v>26</v>
      </c>
      <c r="BBP9" s="17"/>
      <c r="BBQ9" s="18">
        <f>(BBQ7-'Full Vintage Planner'!$C$8)*8+INT(BBQ8*8)</f>
        <v>-327272</v>
      </c>
      <c r="BBR9" s="17"/>
      <c r="BBS9" s="1"/>
      <c r="BBT9" s="1"/>
      <c r="BBU9" s="1"/>
      <c r="BBV9" s="1"/>
      <c r="BBW9" s="1"/>
      <c r="BBX9" s="1"/>
      <c r="BBY9" s="1"/>
      <c r="BCA9" s="85" t="s">
        <v>4</v>
      </c>
      <c r="BCB9" s="1"/>
      <c r="BCC9" s="6"/>
      <c r="BCD9" s="1" t="s">
        <v>5</v>
      </c>
      <c r="BCE9" s="1"/>
      <c r="BCF9" t="s">
        <v>417</v>
      </c>
      <c r="BCH9" s="84"/>
      <c r="BCI9" t="s">
        <v>423</v>
      </c>
      <c r="BCJ9" s="1"/>
      <c r="BCK9" s="109" t="s">
        <v>26</v>
      </c>
      <c r="BCL9" s="17"/>
      <c r="BCM9" s="18">
        <f>(BCM7-'Full Vintage Planner'!$C$8)*8+INT(BCM8*8)</f>
        <v>-327272</v>
      </c>
      <c r="BCN9" s="17"/>
      <c r="BCO9" s="1"/>
      <c r="BCP9" s="1"/>
      <c r="BCQ9" s="1"/>
      <c r="BCR9" s="1"/>
      <c r="BCS9" s="1"/>
      <c r="BCT9" s="1"/>
      <c r="BCU9" s="1"/>
      <c r="BCW9" s="85" t="s">
        <v>4</v>
      </c>
      <c r="BCX9" s="1"/>
      <c r="BCY9" s="6"/>
      <c r="BCZ9" s="1" t="s">
        <v>5</v>
      </c>
      <c r="BDA9" s="1"/>
      <c r="BDB9" t="s">
        <v>417</v>
      </c>
      <c r="BDD9" s="84"/>
      <c r="BDE9" t="s">
        <v>423</v>
      </c>
      <c r="BDF9" s="1"/>
      <c r="BDG9" s="109" t="s">
        <v>26</v>
      </c>
      <c r="BDH9" s="17"/>
      <c r="BDI9" s="18">
        <f>(BDI7-'Full Vintage Planner'!$C$8)*8+INT(BDI8*8)</f>
        <v>-327272</v>
      </c>
      <c r="BDJ9" s="17"/>
      <c r="BDK9" s="1"/>
      <c r="BDL9" s="1"/>
      <c r="BDM9" s="1"/>
      <c r="BDN9" s="1"/>
      <c r="BDO9" s="1"/>
      <c r="BDP9" s="1"/>
      <c r="BDQ9" s="1"/>
      <c r="BDS9" s="85" t="s">
        <v>4</v>
      </c>
      <c r="BDT9" s="1"/>
      <c r="BDU9" s="6"/>
      <c r="BDV9" s="1" t="s">
        <v>5</v>
      </c>
      <c r="BDW9" s="1"/>
      <c r="BDX9" t="s">
        <v>417</v>
      </c>
      <c r="BDZ9" s="84"/>
      <c r="BEA9" t="s">
        <v>423</v>
      </c>
      <c r="BEB9" s="1"/>
      <c r="BEC9" s="109" t="s">
        <v>26</v>
      </c>
      <c r="BED9" s="17"/>
      <c r="BEE9" s="18">
        <f>(BEE7-'Full Vintage Planner'!$C$8)*8+INT(BEE8*8)</f>
        <v>-327272</v>
      </c>
      <c r="BEF9" s="17"/>
      <c r="BEG9" s="1"/>
      <c r="BEH9" s="1"/>
      <c r="BEI9" s="1"/>
      <c r="BEJ9" s="1"/>
      <c r="BEK9" s="1"/>
      <c r="BEL9" s="1"/>
      <c r="BEM9" s="1"/>
      <c r="BEO9" s="85" t="s">
        <v>4</v>
      </c>
      <c r="BEP9" s="1"/>
      <c r="BEQ9" s="6"/>
      <c r="BER9" s="1" t="s">
        <v>5</v>
      </c>
      <c r="BES9" s="1"/>
      <c r="BET9" t="s">
        <v>417</v>
      </c>
      <c r="BEV9" s="84"/>
      <c r="BEW9" t="s">
        <v>423</v>
      </c>
      <c r="BEX9" s="1"/>
      <c r="BEY9" s="109" t="s">
        <v>26</v>
      </c>
      <c r="BEZ9" s="17"/>
      <c r="BFA9" s="18">
        <f>(BFA7-'Full Vintage Planner'!$C$8)*8+INT(BFA8*8)</f>
        <v>-327272</v>
      </c>
      <c r="BFB9" s="17"/>
      <c r="BFC9" s="1"/>
      <c r="BFD9" s="1"/>
      <c r="BFE9" s="1"/>
      <c r="BFF9" s="1"/>
      <c r="BFG9" s="1"/>
      <c r="BFH9" s="1"/>
      <c r="BFI9" s="1"/>
      <c r="BFK9" s="85" t="s">
        <v>4</v>
      </c>
      <c r="BFL9" s="1"/>
      <c r="BFM9" s="6"/>
      <c r="BFN9" s="1" t="s">
        <v>5</v>
      </c>
      <c r="BFO9" s="1"/>
      <c r="BFP9" t="s">
        <v>417</v>
      </c>
      <c r="BFR9" s="84"/>
      <c r="BFS9" t="s">
        <v>423</v>
      </c>
      <c r="BFT9" s="1"/>
      <c r="BFU9" s="109" t="s">
        <v>26</v>
      </c>
      <c r="BFV9" s="17"/>
      <c r="BFW9" s="18">
        <f>(BFW7-'Full Vintage Planner'!$C$8)*8+INT(BFW8*8)</f>
        <v>-327272</v>
      </c>
      <c r="BFX9" s="17"/>
      <c r="BFY9" s="1"/>
      <c r="BFZ9" s="1"/>
      <c r="BGA9" s="1"/>
      <c r="BGB9" s="1"/>
      <c r="BGC9" s="1"/>
      <c r="BGD9" s="1"/>
      <c r="BGE9" s="1"/>
      <c r="BGG9" s="85" t="s">
        <v>4</v>
      </c>
      <c r="BGH9" s="1"/>
      <c r="BGI9" s="6"/>
      <c r="BGJ9" s="1" t="s">
        <v>5</v>
      </c>
      <c r="BGK9" s="1"/>
      <c r="BGL9" t="s">
        <v>417</v>
      </c>
      <c r="BGN9" s="84"/>
      <c r="BGO9" t="s">
        <v>423</v>
      </c>
      <c r="BGP9" s="1"/>
      <c r="BGQ9" s="109" t="s">
        <v>26</v>
      </c>
      <c r="BGR9" s="17"/>
      <c r="BGS9" s="18">
        <f>(BGS7-'Full Vintage Planner'!$C$8)*8+INT(BGS8*8)</f>
        <v>-327272</v>
      </c>
      <c r="BGT9" s="17"/>
      <c r="BGU9" s="1"/>
      <c r="BGV9" s="1"/>
      <c r="BGW9" s="1"/>
      <c r="BGX9" s="1"/>
      <c r="BGY9" s="1"/>
      <c r="BGZ9" s="1"/>
      <c r="BHA9" s="1"/>
      <c r="BHC9" s="85" t="s">
        <v>4</v>
      </c>
      <c r="BHD9" s="1"/>
      <c r="BHE9" s="6"/>
      <c r="BHF9" s="1" t="s">
        <v>5</v>
      </c>
      <c r="BHG9" s="1"/>
      <c r="BHH9" t="s">
        <v>417</v>
      </c>
      <c r="BHJ9" s="84"/>
      <c r="BHK9" t="s">
        <v>423</v>
      </c>
      <c r="BHL9" s="1"/>
      <c r="BHM9" s="109" t="s">
        <v>26</v>
      </c>
      <c r="BHN9" s="17"/>
      <c r="BHO9" s="18">
        <f>(BHO7-'Full Vintage Planner'!$C$8)*8+INT(BHO8*8)</f>
        <v>-327272</v>
      </c>
      <c r="BHP9" s="17"/>
      <c r="BHQ9" s="1"/>
      <c r="BHR9" s="1"/>
      <c r="BHS9" s="1"/>
      <c r="BHT9" s="1"/>
      <c r="BHU9" s="1"/>
      <c r="BHV9" s="1"/>
      <c r="BHW9" s="1"/>
      <c r="BHY9" s="85" t="s">
        <v>4</v>
      </c>
      <c r="BHZ9" s="1"/>
      <c r="BIA9" s="6"/>
      <c r="BIB9" s="1" t="s">
        <v>5</v>
      </c>
      <c r="BIC9" s="1"/>
      <c r="BID9" t="s">
        <v>417</v>
      </c>
      <c r="BIF9" s="84"/>
      <c r="BIG9" t="s">
        <v>423</v>
      </c>
      <c r="BIH9" s="1"/>
      <c r="BII9" s="109" t="s">
        <v>26</v>
      </c>
      <c r="BIJ9" s="17"/>
      <c r="BIK9" s="18">
        <f>(BIK7-'Full Vintage Planner'!$C$8)*8+INT(BIK8*8)</f>
        <v>-327272</v>
      </c>
      <c r="BIL9" s="17"/>
      <c r="BIM9" s="1"/>
      <c r="BIN9" s="1"/>
      <c r="BIO9" s="1"/>
      <c r="BIP9" s="1"/>
      <c r="BIQ9" s="1"/>
      <c r="BIR9" s="1"/>
      <c r="BIS9" s="1"/>
      <c r="BIU9" s="85" t="s">
        <v>4</v>
      </c>
      <c r="BIV9" s="1"/>
      <c r="BIW9" s="6"/>
      <c r="BIX9" s="1" t="s">
        <v>5</v>
      </c>
      <c r="BIY9" s="1"/>
      <c r="BIZ9" t="s">
        <v>417</v>
      </c>
      <c r="BJB9" s="84"/>
      <c r="BJC9" t="s">
        <v>423</v>
      </c>
      <c r="BJD9" s="1"/>
      <c r="BJE9" s="109" t="s">
        <v>26</v>
      </c>
      <c r="BJF9" s="17"/>
      <c r="BJG9" s="18">
        <f>(BJG7-'Full Vintage Planner'!$C$8)*8+INT(BJG8*8)</f>
        <v>-327272</v>
      </c>
      <c r="BJH9" s="17"/>
      <c r="BJI9" s="1"/>
      <c r="BJJ9" s="1"/>
      <c r="BJK9" s="1"/>
      <c r="BJL9" s="1"/>
      <c r="BJM9" s="1"/>
      <c r="BJN9" s="1"/>
      <c r="BJO9" s="1"/>
      <c r="BJQ9" s="85" t="s">
        <v>4</v>
      </c>
      <c r="BJR9" s="1"/>
      <c r="BJS9" s="6"/>
      <c r="BJT9" s="1" t="s">
        <v>5</v>
      </c>
      <c r="BJU9" s="1"/>
      <c r="BJV9" t="s">
        <v>417</v>
      </c>
      <c r="BJX9" s="84"/>
      <c r="BJY9" t="s">
        <v>423</v>
      </c>
      <c r="BJZ9" s="1"/>
      <c r="BKA9" s="109" t="s">
        <v>26</v>
      </c>
      <c r="BKB9" s="17"/>
      <c r="BKC9" s="18">
        <f>(BKC7-'Full Vintage Planner'!$C$8)*8+INT(BKC8*8)</f>
        <v>-327272</v>
      </c>
      <c r="BKD9" s="17"/>
      <c r="BKE9" s="1"/>
      <c r="BKF9" s="1"/>
      <c r="BKG9" s="1"/>
      <c r="BKH9" s="1"/>
      <c r="BKI9" s="1"/>
      <c r="BKJ9" s="1"/>
      <c r="BKK9" s="1"/>
      <c r="BKM9" s="85" t="s">
        <v>4</v>
      </c>
      <c r="BKN9" s="1"/>
      <c r="BKO9" s="6"/>
      <c r="BKP9" s="1" t="s">
        <v>5</v>
      </c>
      <c r="BKQ9" s="1"/>
      <c r="BKR9" t="s">
        <v>417</v>
      </c>
      <c r="BKT9" s="84"/>
      <c r="BKU9" t="s">
        <v>423</v>
      </c>
      <c r="BKV9" s="1"/>
      <c r="BKW9" s="109" t="s">
        <v>26</v>
      </c>
      <c r="BKX9" s="17"/>
      <c r="BKY9" s="18">
        <f>(BKY7-'Full Vintage Planner'!$C$8)*8+INT(BKY8*8)</f>
        <v>-327272</v>
      </c>
      <c r="BKZ9" s="17"/>
      <c r="BLA9" s="1"/>
      <c r="BLB9" s="1"/>
      <c r="BLC9" s="1"/>
      <c r="BLD9" s="1"/>
      <c r="BLE9" s="1"/>
      <c r="BLF9" s="1"/>
      <c r="BLG9" s="1"/>
      <c r="BLI9" s="85" t="s">
        <v>4</v>
      </c>
      <c r="BLJ9" s="1"/>
      <c r="BLK9" s="6"/>
      <c r="BLL9" s="1" t="s">
        <v>5</v>
      </c>
      <c r="BLM9" s="1"/>
      <c r="BLN9" t="s">
        <v>417</v>
      </c>
      <c r="BLP9" s="84"/>
      <c r="BLQ9" t="s">
        <v>423</v>
      </c>
      <c r="BLR9" s="1"/>
      <c r="BLS9" s="109" t="s">
        <v>26</v>
      </c>
      <c r="BLT9" s="17"/>
      <c r="BLU9" s="18">
        <f>(BLU7-'Full Vintage Planner'!$C$8)*8+INT(BLU8*8)</f>
        <v>-327272</v>
      </c>
      <c r="BLV9" s="17"/>
      <c r="BLW9" s="1"/>
      <c r="BLX9" s="1"/>
      <c r="BLY9" s="1"/>
      <c r="BLZ9" s="1"/>
      <c r="BMA9" s="1"/>
      <c r="BMB9" s="1"/>
      <c r="BMC9" s="1"/>
      <c r="BME9" s="85" t="s">
        <v>4</v>
      </c>
      <c r="BMF9" s="1"/>
      <c r="BMG9" s="6"/>
      <c r="BMH9" s="1" t="s">
        <v>5</v>
      </c>
      <c r="BMI9" s="1"/>
      <c r="BMJ9" t="s">
        <v>417</v>
      </c>
      <c r="BML9" s="84"/>
      <c r="BMM9" t="s">
        <v>423</v>
      </c>
      <c r="BMN9" s="1"/>
      <c r="BMO9" s="109" t="s">
        <v>26</v>
      </c>
      <c r="BMP9" s="17"/>
      <c r="BMQ9" s="18">
        <f>(BMQ7-'Full Vintage Planner'!$C$8)*8+INT(BMQ8*8)</f>
        <v>-327272</v>
      </c>
      <c r="BMR9" s="17"/>
      <c r="BMS9" s="1"/>
      <c r="BMT9" s="1"/>
      <c r="BMU9" s="1"/>
      <c r="BMV9" s="1"/>
      <c r="BMW9" s="1"/>
      <c r="BMX9" s="1"/>
      <c r="BMY9" s="1"/>
      <c r="BNA9" s="85" t="s">
        <v>4</v>
      </c>
      <c r="BNB9" s="1"/>
      <c r="BNC9" s="6"/>
      <c r="BND9" s="1" t="s">
        <v>5</v>
      </c>
      <c r="BNE9" s="1"/>
      <c r="BNF9" t="s">
        <v>417</v>
      </c>
      <c r="BNH9" s="84"/>
      <c r="BNI9" t="s">
        <v>423</v>
      </c>
      <c r="BNJ9" s="1"/>
      <c r="BNK9" s="109" t="s">
        <v>26</v>
      </c>
      <c r="BNL9" s="17"/>
      <c r="BNM9" s="18">
        <f>(BNM7-'Full Vintage Planner'!$C$8)*8+INT(BNM8*8)</f>
        <v>-327272</v>
      </c>
      <c r="BNN9" s="17"/>
      <c r="BNO9" s="1"/>
      <c r="BNP9" s="1"/>
      <c r="BNQ9" s="1"/>
      <c r="BNR9" s="1"/>
      <c r="BNS9" s="1"/>
      <c r="BNT9" s="1"/>
      <c r="BNU9" s="1"/>
      <c r="BNW9" s="85" t="s">
        <v>4</v>
      </c>
      <c r="BNX9" s="1"/>
      <c r="BNY9" s="6"/>
      <c r="BNZ9" s="1" t="s">
        <v>5</v>
      </c>
      <c r="BOA9" s="1"/>
      <c r="BOB9" t="s">
        <v>417</v>
      </c>
      <c r="BOD9" s="84"/>
      <c r="BOE9" t="s">
        <v>423</v>
      </c>
      <c r="BOF9" s="1"/>
      <c r="BOG9" s="109" t="s">
        <v>26</v>
      </c>
      <c r="BOH9" s="17"/>
      <c r="BOI9" s="18">
        <f>(BOI7-'Full Vintage Planner'!$C$8)*8+INT(BOI8*8)</f>
        <v>-327272</v>
      </c>
      <c r="BOJ9" s="17"/>
      <c r="BOK9" s="1"/>
      <c r="BOL9" s="1"/>
      <c r="BOM9" s="1"/>
      <c r="BON9" s="1"/>
      <c r="BOO9" s="1"/>
      <c r="BOP9" s="1"/>
      <c r="BOQ9" s="1"/>
      <c r="BOS9" s="85" t="s">
        <v>4</v>
      </c>
      <c r="BOT9" s="1"/>
      <c r="BOU9" s="6"/>
      <c r="BOV9" s="1" t="s">
        <v>5</v>
      </c>
      <c r="BOW9" s="1"/>
      <c r="BOX9" t="s">
        <v>417</v>
      </c>
      <c r="BOZ9" s="84"/>
      <c r="BPA9" t="s">
        <v>423</v>
      </c>
      <c r="BPB9" s="1"/>
      <c r="BPC9" s="109" t="s">
        <v>26</v>
      </c>
      <c r="BPD9" s="17"/>
      <c r="BPE9" s="18">
        <f>(BPE7-'Full Vintage Planner'!$C$8)*8+INT(BPE8*8)</f>
        <v>-327272</v>
      </c>
      <c r="BPF9" s="17"/>
      <c r="BPG9" s="1"/>
      <c r="BPH9" s="1"/>
      <c r="BPI9" s="1"/>
      <c r="BPJ9" s="1"/>
      <c r="BPK9" s="1"/>
      <c r="BPL9" s="1"/>
      <c r="BPM9" s="1"/>
      <c r="BPO9" s="85" t="s">
        <v>4</v>
      </c>
      <c r="BPP9" s="1"/>
      <c r="BPQ9" s="6"/>
      <c r="BPR9" s="1" t="s">
        <v>5</v>
      </c>
      <c r="BPS9" s="1"/>
      <c r="BPT9" t="s">
        <v>417</v>
      </c>
      <c r="BPV9" s="84"/>
      <c r="BPW9" t="s">
        <v>423</v>
      </c>
      <c r="BPX9" s="1"/>
      <c r="BPY9" s="109" t="s">
        <v>26</v>
      </c>
      <c r="BPZ9" s="17"/>
      <c r="BQA9" s="18">
        <f>(BQA7-'Full Vintage Planner'!$C$8)*8+INT(BQA8*8)</f>
        <v>-327272</v>
      </c>
      <c r="BQB9" s="17"/>
      <c r="BQC9" s="1"/>
      <c r="BQD9" s="1"/>
      <c r="BQE9" s="1"/>
      <c r="BQF9" s="1"/>
      <c r="BQG9" s="1"/>
      <c r="BQH9" s="1"/>
      <c r="BQI9" s="1"/>
      <c r="BQK9" s="85" t="s">
        <v>4</v>
      </c>
      <c r="BQL9" s="1"/>
      <c r="BQM9" s="6"/>
      <c r="BQN9" s="1" t="s">
        <v>5</v>
      </c>
      <c r="BQO9" s="1"/>
      <c r="BQP9" t="s">
        <v>417</v>
      </c>
      <c r="BQR9" s="84"/>
      <c r="BQS9" t="s">
        <v>423</v>
      </c>
      <c r="BQT9" s="1"/>
      <c r="BQU9" s="109" t="s">
        <v>26</v>
      </c>
      <c r="BQV9" s="17"/>
      <c r="BQW9" s="18">
        <f>(BQW7-'Full Vintage Planner'!$C$8)*8+INT(BQW8*8)</f>
        <v>-327272</v>
      </c>
      <c r="BQX9" s="17"/>
      <c r="BQY9" s="1"/>
      <c r="BQZ9" s="1"/>
      <c r="BRA9" s="1"/>
      <c r="BRB9" s="1"/>
      <c r="BRC9" s="1"/>
      <c r="BRD9" s="1"/>
      <c r="BRE9" s="1"/>
      <c r="BRG9" s="85" t="s">
        <v>4</v>
      </c>
      <c r="BRH9" s="1"/>
      <c r="BRI9" s="6"/>
      <c r="BRJ9" s="1" t="s">
        <v>5</v>
      </c>
      <c r="BRK9" s="1"/>
      <c r="BRL9" t="s">
        <v>417</v>
      </c>
      <c r="BRN9" s="84"/>
      <c r="BRO9" t="s">
        <v>423</v>
      </c>
      <c r="BRP9" s="1"/>
      <c r="BRQ9" s="109" t="s">
        <v>26</v>
      </c>
      <c r="BRR9" s="17"/>
      <c r="BRS9" s="18">
        <f>(BRS7-'Full Vintage Planner'!$C$8)*8+INT(BRS8*8)</f>
        <v>-327272</v>
      </c>
      <c r="BRT9" s="17"/>
      <c r="BRU9" s="1"/>
      <c r="BRV9" s="1"/>
      <c r="BRW9" s="1"/>
      <c r="BRX9" s="1"/>
      <c r="BRY9" s="1"/>
      <c r="BRZ9" s="1"/>
      <c r="BSA9" s="1"/>
      <c r="BSC9" s="85" t="s">
        <v>4</v>
      </c>
      <c r="BSD9" s="1"/>
      <c r="BSE9" s="6"/>
      <c r="BSF9" s="1" t="s">
        <v>5</v>
      </c>
      <c r="BSG9" s="1"/>
      <c r="BSH9" t="s">
        <v>417</v>
      </c>
      <c r="BSJ9" s="84"/>
      <c r="BSK9" t="s">
        <v>423</v>
      </c>
      <c r="BSL9" s="1"/>
      <c r="BSM9" s="109" t="s">
        <v>26</v>
      </c>
      <c r="BSN9" s="17"/>
      <c r="BSO9" s="18">
        <f>(BSO7-'Full Vintage Planner'!$C$8)*8+INT(BSO8*8)</f>
        <v>-327272</v>
      </c>
      <c r="BSP9" s="17"/>
      <c r="BSQ9" s="1"/>
      <c r="BSR9" s="1"/>
      <c r="BSS9" s="1"/>
      <c r="BST9" s="1"/>
      <c r="BSU9" s="1"/>
      <c r="BSV9" s="1"/>
      <c r="BSW9" s="1"/>
      <c r="BSY9" s="85" t="s">
        <v>4</v>
      </c>
      <c r="BSZ9" s="1"/>
      <c r="BTA9" s="6"/>
      <c r="BTB9" s="1" t="s">
        <v>5</v>
      </c>
      <c r="BTC9" s="1"/>
      <c r="BTD9" t="s">
        <v>417</v>
      </c>
      <c r="BTF9" s="84"/>
      <c r="BTG9" t="s">
        <v>423</v>
      </c>
      <c r="BTH9" s="1"/>
      <c r="BTI9" s="109" t="s">
        <v>26</v>
      </c>
      <c r="BTJ9" s="17"/>
      <c r="BTK9" s="18">
        <f>(BTK7-'Full Vintage Planner'!$C$8)*8+INT(BTK8*8)</f>
        <v>-327272</v>
      </c>
      <c r="BTL9" s="17"/>
      <c r="BTM9" s="1"/>
      <c r="BTN9" s="1"/>
      <c r="BTO9" s="1"/>
      <c r="BTP9" s="1"/>
      <c r="BTQ9" s="1"/>
      <c r="BTR9" s="1"/>
      <c r="BTS9" s="1"/>
      <c r="BTU9" s="85" t="s">
        <v>4</v>
      </c>
      <c r="BTV9" s="1"/>
      <c r="BTW9" s="6"/>
      <c r="BTX9" s="1" t="s">
        <v>5</v>
      </c>
      <c r="BTY9" s="1"/>
      <c r="BTZ9" t="s">
        <v>417</v>
      </c>
      <c r="BUB9" s="84"/>
      <c r="BUC9" t="s">
        <v>423</v>
      </c>
      <c r="BUD9" s="1"/>
      <c r="BUE9" s="109" t="s">
        <v>26</v>
      </c>
      <c r="BUF9" s="17"/>
      <c r="BUG9" s="18">
        <f>(BUG7-'Full Vintage Planner'!$C$8)*8+INT(BUG8*8)</f>
        <v>-327272</v>
      </c>
      <c r="BUH9" s="17"/>
      <c r="BUI9" s="1"/>
      <c r="BUJ9" s="1"/>
      <c r="BUK9" s="1"/>
      <c r="BUL9" s="1"/>
      <c r="BUM9" s="1"/>
      <c r="BUN9" s="1"/>
      <c r="BUO9" s="1"/>
      <c r="BUQ9" s="85" t="s">
        <v>4</v>
      </c>
      <c r="BUR9" s="1"/>
      <c r="BUS9" s="6"/>
      <c r="BUT9" s="1" t="s">
        <v>5</v>
      </c>
      <c r="BUU9" s="1"/>
      <c r="BUV9" t="s">
        <v>417</v>
      </c>
      <c r="BUX9" s="84"/>
      <c r="BUY9" t="s">
        <v>423</v>
      </c>
      <c r="BUZ9" s="1"/>
      <c r="BVA9" s="109" t="s">
        <v>26</v>
      </c>
      <c r="BVB9" s="17"/>
      <c r="BVC9" s="18">
        <f>(BVC7-'Full Vintage Planner'!$C$8)*8+INT(BVC8*8)</f>
        <v>-327272</v>
      </c>
      <c r="BVD9" s="17"/>
      <c r="BVE9" s="1"/>
      <c r="BVF9" s="1"/>
      <c r="BVG9" s="1"/>
      <c r="BVH9" s="1"/>
      <c r="BVI9" s="1"/>
      <c r="BVJ9" s="1"/>
      <c r="BVK9" s="1"/>
      <c r="BVM9" s="85" t="s">
        <v>4</v>
      </c>
      <c r="BVN9" s="1"/>
      <c r="BVO9" s="6"/>
      <c r="BVP9" s="1" t="s">
        <v>5</v>
      </c>
      <c r="BVQ9" s="1"/>
      <c r="BVR9" t="s">
        <v>417</v>
      </c>
      <c r="BVT9" s="84"/>
      <c r="BVU9" t="s">
        <v>423</v>
      </c>
      <c r="BVV9" s="1"/>
      <c r="BVW9" s="109" t="s">
        <v>26</v>
      </c>
      <c r="BVX9" s="17"/>
      <c r="BVY9" s="18">
        <f>(BVY7-'Full Vintage Planner'!$C$8)*8+INT(BVY8*8)</f>
        <v>-327272</v>
      </c>
      <c r="BVZ9" s="17"/>
      <c r="BWA9" s="1"/>
      <c r="BWB9" s="1"/>
      <c r="BWC9" s="1"/>
      <c r="BWD9" s="1"/>
      <c r="BWE9" s="1"/>
      <c r="BWF9" s="1"/>
      <c r="BWG9" s="1"/>
      <c r="BWI9" s="85" t="s">
        <v>4</v>
      </c>
      <c r="BWJ9" s="1"/>
      <c r="BWK9" s="6"/>
      <c r="BWL9" s="1" t="s">
        <v>5</v>
      </c>
      <c r="BWM9" s="1"/>
      <c r="BWN9" t="s">
        <v>417</v>
      </c>
      <c r="BWP9" s="84"/>
      <c r="BWQ9" t="s">
        <v>423</v>
      </c>
      <c r="BWR9" s="1"/>
      <c r="BWS9" s="109" t="s">
        <v>26</v>
      </c>
      <c r="BWT9" s="17"/>
      <c r="BWU9" s="18">
        <f>(BWU7-'Full Vintage Planner'!$C$8)*8+INT(BWU8*8)</f>
        <v>-327272</v>
      </c>
      <c r="BWV9" s="17"/>
      <c r="BWW9" s="1"/>
      <c r="BWX9" s="1"/>
      <c r="BWY9" s="1"/>
      <c r="BWZ9" s="1"/>
      <c r="BXA9" s="1"/>
      <c r="BXB9" s="1"/>
      <c r="BXC9" s="1"/>
      <c r="BXE9" s="85" t="s">
        <v>4</v>
      </c>
      <c r="BXF9" s="1"/>
      <c r="BXG9" s="6"/>
      <c r="BXH9" s="1" t="s">
        <v>5</v>
      </c>
      <c r="BXI9" s="1"/>
      <c r="BXJ9" t="s">
        <v>417</v>
      </c>
      <c r="BXL9" s="84"/>
      <c r="BXM9" t="s">
        <v>423</v>
      </c>
      <c r="BXN9" s="1"/>
      <c r="BXO9" s="109" t="s">
        <v>26</v>
      </c>
      <c r="BXP9" s="17"/>
      <c r="BXQ9" s="18">
        <f>(BXQ7-'Full Vintage Planner'!$C$8)*8+INT(BXQ8*8)</f>
        <v>-327272</v>
      </c>
      <c r="BXR9" s="17"/>
      <c r="BXS9" s="1"/>
      <c r="BXT9" s="1"/>
      <c r="BXU9" s="1"/>
      <c r="BXV9" s="1"/>
      <c r="BXW9" s="1"/>
      <c r="BXX9" s="1"/>
      <c r="BXY9" s="1"/>
      <c r="BYA9" s="85" t="s">
        <v>4</v>
      </c>
      <c r="BYB9" s="1"/>
      <c r="BYC9" s="6"/>
      <c r="BYD9" s="1" t="s">
        <v>5</v>
      </c>
      <c r="BYE9" s="1"/>
      <c r="BYF9" t="s">
        <v>417</v>
      </c>
      <c r="BYH9" s="84"/>
      <c r="BYI9" t="s">
        <v>423</v>
      </c>
      <c r="BYJ9" s="1"/>
      <c r="BYK9" s="109" t="s">
        <v>26</v>
      </c>
      <c r="BYL9" s="17"/>
      <c r="BYM9" s="18">
        <f>(BYM7-'Full Vintage Planner'!$C$8)*8+INT(BYM8*8)</f>
        <v>-327272</v>
      </c>
      <c r="BYN9" s="17"/>
      <c r="BYO9" s="1"/>
      <c r="BYP9" s="1"/>
      <c r="BYQ9" s="1"/>
      <c r="BYR9" s="1"/>
      <c r="BYS9" s="1"/>
      <c r="BYT9" s="1"/>
      <c r="BYU9" s="1"/>
      <c r="BYW9" s="85" t="s">
        <v>4</v>
      </c>
      <c r="BYX9" s="1"/>
      <c r="BYY9" s="6"/>
      <c r="BYZ9" s="1" t="s">
        <v>5</v>
      </c>
      <c r="BZA9" s="1"/>
      <c r="BZB9" t="s">
        <v>417</v>
      </c>
      <c r="BZD9" s="84"/>
      <c r="BZE9" t="s">
        <v>423</v>
      </c>
      <c r="BZF9" s="1"/>
      <c r="BZG9" s="109" t="s">
        <v>26</v>
      </c>
      <c r="BZH9" s="17"/>
      <c r="BZI9" s="18">
        <f>(BZI7-'Full Vintage Planner'!$C$8)*8+INT(BZI8*8)</f>
        <v>-327272</v>
      </c>
      <c r="BZJ9" s="17"/>
      <c r="BZK9" s="1"/>
      <c r="BZL9" s="1"/>
      <c r="BZM9" s="1"/>
      <c r="BZN9" s="1"/>
      <c r="BZO9" s="1"/>
      <c r="BZP9" s="1"/>
      <c r="BZQ9" s="1"/>
      <c r="BZS9" s="85" t="s">
        <v>4</v>
      </c>
      <c r="BZT9" s="1"/>
      <c r="BZU9" s="6"/>
      <c r="BZV9" s="1" t="s">
        <v>5</v>
      </c>
      <c r="BZW9" s="1"/>
      <c r="BZX9" t="s">
        <v>417</v>
      </c>
      <c r="BZZ9" s="84"/>
      <c r="CAA9" t="s">
        <v>423</v>
      </c>
      <c r="CAB9" s="1"/>
      <c r="CAC9" s="109" t="s">
        <v>26</v>
      </c>
      <c r="CAD9" s="17"/>
      <c r="CAE9" s="18">
        <f>(CAE7-'Full Vintage Planner'!$C$8)*8+INT(CAE8*8)</f>
        <v>-327272</v>
      </c>
      <c r="CAF9" s="17"/>
      <c r="CAG9" s="1"/>
      <c r="CAH9" s="1"/>
      <c r="CAI9" s="1"/>
      <c r="CAJ9" s="1"/>
      <c r="CAK9" s="1"/>
      <c r="CAL9" s="1"/>
      <c r="CAM9" s="1"/>
      <c r="CAO9" s="85" t="s">
        <v>4</v>
      </c>
      <c r="CAP9" s="1"/>
      <c r="CAQ9" s="6"/>
      <c r="CAR9" s="1" t="s">
        <v>5</v>
      </c>
      <c r="CAS9" s="1"/>
      <c r="CAT9" t="s">
        <v>417</v>
      </c>
      <c r="CAV9" s="84"/>
      <c r="CAW9" t="s">
        <v>423</v>
      </c>
      <c r="CAX9" s="1"/>
      <c r="CAY9" s="109" t="s">
        <v>26</v>
      </c>
      <c r="CAZ9" s="17"/>
      <c r="CBA9" s="18">
        <f>(CBA7-'Full Vintage Planner'!$C$8)*8+INT(CBA8*8)</f>
        <v>-327272</v>
      </c>
      <c r="CBB9" s="17"/>
      <c r="CBC9" s="1"/>
      <c r="CBD9" s="1"/>
      <c r="CBE9" s="1"/>
      <c r="CBF9" s="1"/>
      <c r="CBG9" s="1"/>
      <c r="CBH9" s="1"/>
      <c r="CBI9" s="1"/>
      <c r="CBK9" s="85" t="s">
        <v>4</v>
      </c>
      <c r="CBL9" s="1"/>
      <c r="CBM9" s="6"/>
      <c r="CBN9" s="1" t="s">
        <v>5</v>
      </c>
      <c r="CBO9" s="1"/>
      <c r="CBP9" t="s">
        <v>417</v>
      </c>
      <c r="CBR9" s="84"/>
      <c r="CBS9" t="s">
        <v>423</v>
      </c>
      <c r="CBT9" s="1"/>
      <c r="CBU9" s="109" t="s">
        <v>26</v>
      </c>
      <c r="CBV9" s="17"/>
      <c r="CBW9" s="18">
        <f>(CBW7-'Full Vintage Planner'!$C$8)*8+INT(CBW8*8)</f>
        <v>-327272</v>
      </c>
      <c r="CBX9" s="17"/>
      <c r="CBY9" s="1"/>
      <c r="CBZ9" s="1"/>
      <c r="CCA9" s="1"/>
      <c r="CCB9" s="1"/>
      <c r="CCC9" s="1"/>
      <c r="CCD9" s="1"/>
      <c r="CCE9" s="1"/>
      <c r="CCG9" s="85" t="s">
        <v>4</v>
      </c>
      <c r="CCH9" s="1"/>
      <c r="CCI9" s="6"/>
      <c r="CCJ9" s="1" t="s">
        <v>5</v>
      </c>
      <c r="CCK9" s="1"/>
      <c r="CCL9" t="s">
        <v>417</v>
      </c>
      <c r="CCN9" s="84"/>
      <c r="CCO9" t="s">
        <v>423</v>
      </c>
      <c r="CCP9" s="1"/>
      <c r="CCQ9" s="109" t="s">
        <v>26</v>
      </c>
      <c r="CCR9" s="17"/>
      <c r="CCS9" s="18">
        <f>(CCS7-'Full Vintage Planner'!$C$8)*8+INT(CCS8*8)</f>
        <v>-327272</v>
      </c>
      <c r="CCT9" s="17"/>
      <c r="CCU9" s="1"/>
      <c r="CCV9" s="1"/>
      <c r="CCW9" s="1"/>
      <c r="CCX9" s="1"/>
      <c r="CCY9" s="1"/>
      <c r="CCZ9" s="1"/>
      <c r="CDA9" s="1"/>
      <c r="CDC9" s="85" t="s">
        <v>4</v>
      </c>
      <c r="CDD9" s="1"/>
      <c r="CDE9" s="6"/>
      <c r="CDF9" s="1" t="s">
        <v>5</v>
      </c>
      <c r="CDG9" s="1"/>
      <c r="CDH9" t="s">
        <v>417</v>
      </c>
      <c r="CDJ9" s="84"/>
      <c r="CDK9" t="s">
        <v>423</v>
      </c>
      <c r="CDL9" s="1"/>
      <c r="CDM9" s="109" t="s">
        <v>26</v>
      </c>
      <c r="CDN9" s="17"/>
      <c r="CDO9" s="18">
        <f>(CDO7-'Full Vintage Planner'!$C$8)*8+INT(CDO8*8)</f>
        <v>-327272</v>
      </c>
      <c r="CDP9" s="17"/>
      <c r="CDQ9" s="1"/>
      <c r="CDR9" s="1"/>
      <c r="CDS9" s="1"/>
      <c r="CDT9" s="1"/>
      <c r="CDU9" s="1"/>
      <c r="CDV9" s="1"/>
      <c r="CDW9" s="1"/>
      <c r="CDY9" s="85" t="s">
        <v>4</v>
      </c>
      <c r="CDZ9" s="1"/>
      <c r="CEA9" s="6"/>
      <c r="CEB9" s="1" t="s">
        <v>5</v>
      </c>
      <c r="CEC9" s="1"/>
      <c r="CED9" t="s">
        <v>417</v>
      </c>
      <c r="CEF9" s="84"/>
      <c r="CEG9" t="s">
        <v>423</v>
      </c>
      <c r="CEH9" s="1"/>
      <c r="CEI9" s="109" t="s">
        <v>26</v>
      </c>
      <c r="CEJ9" s="17"/>
      <c r="CEK9" s="18">
        <f>(CEK7-'Full Vintage Planner'!$C$8)*8+INT(CEK8*8)</f>
        <v>-327272</v>
      </c>
      <c r="CEL9" s="17"/>
      <c r="CEM9" s="1"/>
      <c r="CEN9" s="1"/>
      <c r="CEO9" s="1"/>
      <c r="CEP9" s="1"/>
      <c r="CEQ9" s="1"/>
      <c r="CER9" s="1"/>
      <c r="CES9" s="1"/>
      <c r="CEU9" s="85" t="s">
        <v>4</v>
      </c>
      <c r="CEV9" s="1"/>
      <c r="CEW9" s="6"/>
      <c r="CEX9" s="1" t="s">
        <v>5</v>
      </c>
      <c r="CEY9" s="1"/>
      <c r="CEZ9" t="s">
        <v>417</v>
      </c>
      <c r="CFB9" s="84"/>
      <c r="CFC9" t="s">
        <v>423</v>
      </c>
      <c r="CFD9" s="1"/>
      <c r="CFE9" s="109" t="s">
        <v>26</v>
      </c>
      <c r="CFF9" s="17"/>
      <c r="CFG9" s="18">
        <f>(CFG7-'Full Vintage Planner'!$C$8)*8+INT(CFG8*8)</f>
        <v>-327272</v>
      </c>
      <c r="CFH9" s="17"/>
      <c r="CFI9" s="1"/>
      <c r="CFJ9" s="1"/>
      <c r="CFK9" s="1"/>
      <c r="CFL9" s="1"/>
      <c r="CFM9" s="1"/>
      <c r="CFN9" s="1"/>
      <c r="CFO9" s="1"/>
    </row>
    <row r="10" spans="1:2199">
      <c r="A10" s="85" t="s">
        <v>0</v>
      </c>
      <c r="B10" s="1"/>
      <c r="C10" s="6">
        <v>0.19700000000000001</v>
      </c>
      <c r="D10" s="1" t="s">
        <v>5</v>
      </c>
      <c r="E10" s="1"/>
      <c r="K10" t="s">
        <v>422</v>
      </c>
      <c r="M10" s="57">
        <v>2</v>
      </c>
      <c r="N10" t="s">
        <v>423</v>
      </c>
      <c r="O10" s="1"/>
      <c r="P10" s="1"/>
      <c r="Q10" s="1"/>
      <c r="R10" s="1"/>
      <c r="S10" s="1"/>
      <c r="T10" s="1"/>
      <c r="U10" s="1"/>
      <c r="W10" s="85" t="s">
        <v>0</v>
      </c>
      <c r="X10" s="1"/>
      <c r="Y10" s="6">
        <v>0.25</v>
      </c>
      <c r="Z10" s="1" t="s">
        <v>5</v>
      </c>
      <c r="AA10" s="1"/>
      <c r="AG10" t="s">
        <v>422</v>
      </c>
      <c r="AI10" s="57">
        <v>2</v>
      </c>
      <c r="AJ10" t="s">
        <v>423</v>
      </c>
      <c r="AK10" s="1"/>
      <c r="AL10" s="1"/>
      <c r="AM10" s="1"/>
      <c r="AN10" s="1"/>
      <c r="AO10" s="1"/>
      <c r="AP10" s="1"/>
      <c r="AQ10" s="1"/>
      <c r="AS10" s="85" t="s">
        <v>0</v>
      </c>
      <c r="AT10" s="1"/>
      <c r="AU10" s="6">
        <v>0.2</v>
      </c>
      <c r="AV10" s="1" t="s">
        <v>5</v>
      </c>
      <c r="AW10" s="1"/>
      <c r="BC10" t="s">
        <v>422</v>
      </c>
      <c r="BE10" s="57">
        <v>2</v>
      </c>
      <c r="BF10" t="s">
        <v>423</v>
      </c>
      <c r="BG10" s="1"/>
      <c r="BH10" s="1"/>
      <c r="BI10" s="1"/>
      <c r="BJ10" s="1"/>
      <c r="BK10" s="1"/>
      <c r="BL10" s="1"/>
      <c r="BM10" s="1"/>
      <c r="BO10" s="85" t="s">
        <v>0</v>
      </c>
      <c r="BP10" s="1"/>
      <c r="BQ10" s="6">
        <v>0.13</v>
      </c>
      <c r="BR10" s="1" t="s">
        <v>5</v>
      </c>
      <c r="BS10" s="1"/>
      <c r="BY10" t="s">
        <v>422</v>
      </c>
      <c r="CA10" s="57"/>
      <c r="CB10" t="s">
        <v>423</v>
      </c>
      <c r="CC10" s="1"/>
      <c r="CD10" s="1"/>
      <c r="CE10" s="1"/>
      <c r="CF10" s="1"/>
      <c r="CG10" s="1"/>
      <c r="CH10" s="1"/>
      <c r="CI10" s="1"/>
      <c r="CK10" s="85" t="s">
        <v>0</v>
      </c>
      <c r="CL10" s="1"/>
      <c r="CM10" s="6">
        <v>0.2</v>
      </c>
      <c r="CN10" s="1" t="s">
        <v>5</v>
      </c>
      <c r="CO10" s="1"/>
      <c r="CU10" t="s">
        <v>422</v>
      </c>
      <c r="CW10" s="57"/>
      <c r="CX10" t="s">
        <v>423</v>
      </c>
      <c r="CY10" s="1"/>
      <c r="CZ10" s="1"/>
      <c r="DA10" s="1"/>
      <c r="DB10" s="1"/>
      <c r="DC10" s="1"/>
      <c r="DD10" s="1"/>
      <c r="DE10" s="1"/>
      <c r="DG10" s="85" t="s">
        <v>0</v>
      </c>
      <c r="DH10" s="1"/>
      <c r="DI10" s="6">
        <v>0.14000000000000001</v>
      </c>
      <c r="DJ10" s="1" t="s">
        <v>5</v>
      </c>
      <c r="DK10" s="1"/>
      <c r="DQ10" t="s">
        <v>422</v>
      </c>
      <c r="DS10" s="57"/>
      <c r="DT10" t="s">
        <v>423</v>
      </c>
      <c r="DU10" s="1"/>
      <c r="DV10" s="1"/>
      <c r="DW10" s="1"/>
      <c r="DX10" s="1"/>
      <c r="DY10" s="1"/>
      <c r="DZ10" s="1"/>
      <c r="EA10" s="1"/>
      <c r="EC10" s="85" t="s">
        <v>0</v>
      </c>
      <c r="ED10" s="1"/>
      <c r="EE10" s="6">
        <v>0.13</v>
      </c>
      <c r="EF10" s="1" t="s">
        <v>5</v>
      </c>
      <c r="EG10" s="1"/>
      <c r="EM10" t="s">
        <v>422</v>
      </c>
      <c r="EO10" s="57"/>
      <c r="EP10" t="s">
        <v>423</v>
      </c>
      <c r="EQ10" s="1"/>
      <c r="ER10" s="1"/>
      <c r="ES10" s="1"/>
      <c r="ET10" s="1"/>
      <c r="EU10" s="1"/>
      <c r="EV10" s="1"/>
      <c r="EW10" s="1"/>
      <c r="EY10" s="85" t="s">
        <v>0</v>
      </c>
      <c r="EZ10" s="1"/>
      <c r="FA10" s="6">
        <v>0.18</v>
      </c>
      <c r="FB10" s="1" t="s">
        <v>5</v>
      </c>
      <c r="FC10" s="1"/>
      <c r="FI10" t="s">
        <v>422</v>
      </c>
      <c r="FK10" s="57"/>
      <c r="FL10" t="s">
        <v>423</v>
      </c>
      <c r="FM10" s="1"/>
      <c r="FN10" s="1"/>
      <c r="FO10" s="1"/>
      <c r="FP10" s="1"/>
      <c r="FQ10" s="1"/>
      <c r="FR10" s="1"/>
      <c r="FS10" s="1"/>
      <c r="FU10" s="85" t="s">
        <v>0</v>
      </c>
      <c r="FV10" s="1"/>
      <c r="FW10" s="6">
        <v>0.18</v>
      </c>
      <c r="FX10" s="1" t="s">
        <v>5</v>
      </c>
      <c r="FY10" s="1"/>
      <c r="GE10" t="s">
        <v>422</v>
      </c>
      <c r="GG10" s="57"/>
      <c r="GH10" t="s">
        <v>423</v>
      </c>
      <c r="GI10" s="1"/>
      <c r="GJ10" s="1"/>
      <c r="GK10" s="1"/>
      <c r="GL10" s="1"/>
      <c r="GM10" s="1"/>
      <c r="GN10" s="1"/>
      <c r="GO10" s="1"/>
      <c r="GQ10" s="85" t="s">
        <v>0</v>
      </c>
      <c r="GR10" s="1"/>
      <c r="GS10" s="6">
        <v>0.21</v>
      </c>
      <c r="GT10" s="1" t="s">
        <v>5</v>
      </c>
      <c r="GU10" s="1"/>
      <c r="HA10" t="s">
        <v>422</v>
      </c>
      <c r="HC10" s="57"/>
      <c r="HD10" t="s">
        <v>423</v>
      </c>
      <c r="HE10" s="1"/>
      <c r="HF10" s="1"/>
      <c r="HG10" s="1"/>
      <c r="HH10" s="1"/>
      <c r="HI10" s="1"/>
      <c r="HJ10" s="1"/>
      <c r="HK10" s="1"/>
      <c r="HM10" s="85" t="s">
        <v>0</v>
      </c>
      <c r="HN10" s="1"/>
      <c r="HO10" s="6">
        <v>0.18</v>
      </c>
      <c r="HP10" s="1" t="s">
        <v>5</v>
      </c>
      <c r="HQ10" s="1"/>
      <c r="HW10" t="s">
        <v>422</v>
      </c>
      <c r="HY10" s="57"/>
      <c r="HZ10" t="s">
        <v>423</v>
      </c>
      <c r="IA10" s="1"/>
      <c r="IB10" s="1"/>
      <c r="IC10" s="1"/>
      <c r="ID10" s="1"/>
      <c r="IE10" s="1"/>
      <c r="IF10" s="1"/>
      <c r="IG10" s="1"/>
      <c r="II10" s="85" t="s">
        <v>0</v>
      </c>
      <c r="IJ10" s="1"/>
      <c r="IK10" s="6">
        <v>0.15</v>
      </c>
      <c r="IL10" s="1" t="s">
        <v>5</v>
      </c>
      <c r="IM10" s="1"/>
      <c r="IS10" t="s">
        <v>422</v>
      </c>
      <c r="IU10" s="57"/>
      <c r="IV10" t="s">
        <v>423</v>
      </c>
      <c r="IW10" s="1"/>
      <c r="IX10" s="1"/>
      <c r="IY10" s="1"/>
      <c r="IZ10" s="1"/>
      <c r="JA10" s="1"/>
      <c r="JB10" s="1"/>
      <c r="JC10" s="1"/>
      <c r="JE10" s="85" t="s">
        <v>0</v>
      </c>
      <c r="JF10" s="1"/>
      <c r="JG10" s="6">
        <v>0.18</v>
      </c>
      <c r="JH10" s="1" t="s">
        <v>5</v>
      </c>
      <c r="JI10" s="1"/>
      <c r="JO10" t="s">
        <v>422</v>
      </c>
      <c r="JQ10" s="57"/>
      <c r="JR10" t="s">
        <v>423</v>
      </c>
      <c r="JS10" s="1"/>
      <c r="JT10" s="1"/>
      <c r="JU10" s="1"/>
      <c r="JV10" s="1"/>
      <c r="JW10" s="1"/>
      <c r="JX10" s="1"/>
      <c r="JY10" s="1"/>
      <c r="KA10" s="85" t="s">
        <v>0</v>
      </c>
      <c r="KB10" s="1"/>
      <c r="KC10" s="6">
        <v>0.18</v>
      </c>
      <c r="KD10" s="1" t="s">
        <v>5</v>
      </c>
      <c r="KE10" s="1"/>
      <c r="KK10" t="s">
        <v>422</v>
      </c>
      <c r="KM10" s="57"/>
      <c r="KN10" t="s">
        <v>423</v>
      </c>
      <c r="KO10" s="1"/>
      <c r="KP10" s="1"/>
      <c r="KQ10" s="1"/>
      <c r="KR10" s="1"/>
      <c r="KS10" s="1"/>
      <c r="KT10" s="1"/>
      <c r="KU10" s="1"/>
      <c r="KW10" s="85" t="s">
        <v>0</v>
      </c>
      <c r="KX10" s="1"/>
      <c r="KY10" s="6">
        <v>0.18</v>
      </c>
      <c r="KZ10" s="1" t="s">
        <v>5</v>
      </c>
      <c r="LA10" s="1"/>
      <c r="LG10" t="s">
        <v>422</v>
      </c>
      <c r="LI10" s="57"/>
      <c r="LJ10" t="s">
        <v>423</v>
      </c>
      <c r="LK10" s="1"/>
      <c r="LL10" s="1"/>
      <c r="LM10" s="1"/>
      <c r="LN10" s="1"/>
      <c r="LO10" s="1"/>
      <c r="LP10" s="1"/>
      <c r="LQ10" s="1"/>
      <c r="LS10" s="85" t="s">
        <v>0</v>
      </c>
      <c r="LT10" s="1"/>
      <c r="LU10" s="6">
        <v>0.18</v>
      </c>
      <c r="LV10" s="1" t="s">
        <v>5</v>
      </c>
      <c r="LW10" s="1"/>
      <c r="MC10" t="s">
        <v>422</v>
      </c>
      <c r="ME10" s="57"/>
      <c r="MF10" t="s">
        <v>423</v>
      </c>
      <c r="MG10" s="1"/>
      <c r="MH10" s="1"/>
      <c r="MI10" s="1"/>
      <c r="MJ10" s="1"/>
      <c r="MK10" s="1"/>
      <c r="ML10" s="1"/>
      <c r="MM10" s="1"/>
      <c r="MO10" s="85" t="s">
        <v>0</v>
      </c>
      <c r="MP10" s="1"/>
      <c r="MQ10" s="6">
        <v>0.18</v>
      </c>
      <c r="MR10" s="1" t="s">
        <v>5</v>
      </c>
      <c r="MS10" s="1"/>
      <c r="MY10" t="s">
        <v>422</v>
      </c>
      <c r="NA10" s="57"/>
      <c r="NB10" t="s">
        <v>423</v>
      </c>
      <c r="NC10" s="1"/>
      <c r="ND10" s="1"/>
      <c r="NE10" s="1"/>
      <c r="NF10" s="1"/>
      <c r="NG10" s="1"/>
      <c r="NH10" s="1"/>
      <c r="NI10" s="1"/>
      <c r="NK10" s="85" t="s">
        <v>0</v>
      </c>
      <c r="NL10" s="1"/>
      <c r="NM10" s="6">
        <v>0.18</v>
      </c>
      <c r="NN10" s="1" t="s">
        <v>5</v>
      </c>
      <c r="NO10" s="1"/>
      <c r="NU10" t="s">
        <v>422</v>
      </c>
      <c r="NW10" s="57"/>
      <c r="NX10" t="s">
        <v>423</v>
      </c>
      <c r="NY10" s="1"/>
      <c r="NZ10" s="1"/>
      <c r="OA10" s="1"/>
      <c r="OB10" s="1"/>
      <c r="OC10" s="1"/>
      <c r="OD10" s="1"/>
      <c r="OE10" s="1"/>
      <c r="OG10" s="85" t="s">
        <v>0</v>
      </c>
      <c r="OH10" s="1"/>
      <c r="OI10" s="6">
        <v>0.18</v>
      </c>
      <c r="OJ10" s="1" t="s">
        <v>5</v>
      </c>
      <c r="OK10" s="1"/>
      <c r="OQ10" t="s">
        <v>422</v>
      </c>
      <c r="OS10" s="57"/>
      <c r="OT10" t="s">
        <v>423</v>
      </c>
      <c r="OU10" s="1"/>
      <c r="OV10" s="1"/>
      <c r="OW10" s="1"/>
      <c r="OX10" s="1"/>
      <c r="OY10" s="1"/>
      <c r="OZ10" s="1"/>
      <c r="PA10" s="1"/>
      <c r="PC10" s="85" t="s">
        <v>0</v>
      </c>
      <c r="PD10" s="1"/>
      <c r="PE10" s="6">
        <v>0.18</v>
      </c>
      <c r="PF10" s="1" t="s">
        <v>5</v>
      </c>
      <c r="PG10" s="1"/>
      <c r="PM10" t="s">
        <v>422</v>
      </c>
      <c r="PO10" s="57"/>
      <c r="PP10" t="s">
        <v>423</v>
      </c>
      <c r="PQ10" s="1"/>
      <c r="PR10" s="1"/>
      <c r="PS10" s="1"/>
      <c r="PT10" s="1"/>
      <c r="PU10" s="1"/>
      <c r="PV10" s="1"/>
      <c r="PW10" s="1"/>
      <c r="PY10" s="85" t="s">
        <v>0</v>
      </c>
      <c r="PZ10" s="1"/>
      <c r="QA10" s="6">
        <v>0.19700000000000001</v>
      </c>
      <c r="QB10" s="1" t="s">
        <v>5</v>
      </c>
      <c r="QC10" s="1"/>
      <c r="QI10" t="s">
        <v>422</v>
      </c>
      <c r="QK10" s="57"/>
      <c r="QL10" t="s">
        <v>423</v>
      </c>
      <c r="QM10" s="1"/>
      <c r="QN10" s="1"/>
      <c r="QO10" s="1"/>
      <c r="QP10" s="1"/>
      <c r="QQ10" s="1"/>
      <c r="QR10" s="1"/>
      <c r="QS10" s="1"/>
      <c r="QU10" s="85" t="s">
        <v>0</v>
      </c>
      <c r="QV10" s="1"/>
      <c r="QW10" s="6">
        <v>0.25</v>
      </c>
      <c r="QX10" s="1" t="s">
        <v>5</v>
      </c>
      <c r="QY10" s="1"/>
      <c r="RE10" t="s">
        <v>422</v>
      </c>
      <c r="RG10" s="57"/>
      <c r="RH10" t="s">
        <v>423</v>
      </c>
      <c r="RI10" s="1"/>
      <c r="RJ10" s="1"/>
      <c r="RK10" s="1"/>
      <c r="RL10" s="1"/>
      <c r="RM10" s="1"/>
      <c r="RN10" s="1"/>
      <c r="RO10" s="1"/>
      <c r="RQ10" s="85" t="s">
        <v>0</v>
      </c>
      <c r="RR10" s="1"/>
      <c r="RS10" s="6">
        <v>0.18</v>
      </c>
      <c r="RT10" s="1" t="s">
        <v>5</v>
      </c>
      <c r="RU10" s="1"/>
      <c r="SA10" t="s">
        <v>422</v>
      </c>
      <c r="SC10" s="57"/>
      <c r="SD10" t="s">
        <v>423</v>
      </c>
      <c r="SE10" s="1"/>
      <c r="SF10" s="1"/>
      <c r="SG10" s="1"/>
      <c r="SH10" s="1"/>
      <c r="SI10" s="1"/>
      <c r="SJ10" s="1"/>
      <c r="SK10" s="1"/>
      <c r="SM10" s="85" t="s">
        <v>0</v>
      </c>
      <c r="SN10" s="1"/>
      <c r="SO10" s="6">
        <v>0.18</v>
      </c>
      <c r="SP10" s="1" t="s">
        <v>5</v>
      </c>
      <c r="SQ10" s="1"/>
      <c r="SW10" t="s">
        <v>422</v>
      </c>
      <c r="SY10" s="57"/>
      <c r="SZ10" t="s">
        <v>423</v>
      </c>
      <c r="TA10" s="1"/>
      <c r="TB10" s="1"/>
      <c r="TC10" s="1"/>
      <c r="TD10" s="1"/>
      <c r="TE10" s="1"/>
      <c r="TF10" s="1"/>
      <c r="TG10" s="1"/>
      <c r="TI10" s="85" t="s">
        <v>0</v>
      </c>
      <c r="TJ10" s="1"/>
      <c r="TK10" s="6">
        <v>0.2</v>
      </c>
      <c r="TL10" s="1" t="s">
        <v>5</v>
      </c>
      <c r="TM10" s="1"/>
      <c r="TS10" t="s">
        <v>422</v>
      </c>
      <c r="TU10" s="57"/>
      <c r="TV10" t="s">
        <v>423</v>
      </c>
      <c r="TW10" s="1"/>
      <c r="TX10" s="1"/>
      <c r="TY10" s="1"/>
      <c r="TZ10" s="1"/>
      <c r="UA10" s="1"/>
      <c r="UB10" s="1"/>
      <c r="UC10" s="1"/>
      <c r="UE10" s="85" t="s">
        <v>0</v>
      </c>
      <c r="UF10" s="1"/>
      <c r="UG10" s="6">
        <v>0.14000000000000001</v>
      </c>
      <c r="UH10" s="1" t="s">
        <v>5</v>
      </c>
      <c r="UI10" s="1"/>
      <c r="UO10" t="s">
        <v>422</v>
      </c>
      <c r="UQ10" s="57"/>
      <c r="UR10" t="s">
        <v>423</v>
      </c>
      <c r="US10" s="1"/>
      <c r="UT10" s="1"/>
      <c r="UU10" s="1"/>
      <c r="UV10" s="1"/>
      <c r="UW10" s="1"/>
      <c r="UX10" s="1"/>
      <c r="UY10" s="1"/>
      <c r="VA10" s="85" t="s">
        <v>0</v>
      </c>
      <c r="VB10" s="1"/>
      <c r="VC10" s="6">
        <v>0.13</v>
      </c>
      <c r="VD10" s="1" t="s">
        <v>5</v>
      </c>
      <c r="VE10" s="1"/>
      <c r="VK10" t="s">
        <v>422</v>
      </c>
      <c r="VM10" s="57"/>
      <c r="VN10" t="s">
        <v>423</v>
      </c>
      <c r="VO10" s="1"/>
      <c r="VP10" s="1"/>
      <c r="VQ10" s="1"/>
      <c r="VR10" s="1"/>
      <c r="VS10" s="1"/>
      <c r="VT10" s="1"/>
      <c r="VU10" s="1"/>
      <c r="VW10" s="85" t="s">
        <v>0</v>
      </c>
      <c r="VX10" s="1"/>
      <c r="VY10" s="6">
        <v>0.18</v>
      </c>
      <c r="VZ10" s="1" t="s">
        <v>5</v>
      </c>
      <c r="WA10" s="1"/>
      <c r="WG10" t="s">
        <v>422</v>
      </c>
      <c r="WI10" s="57"/>
      <c r="WJ10" t="s">
        <v>423</v>
      </c>
      <c r="WK10" s="1"/>
      <c r="WL10" s="1"/>
      <c r="WM10" s="1"/>
      <c r="WN10" s="1"/>
      <c r="WO10" s="1"/>
      <c r="WP10" s="1"/>
      <c r="WQ10" s="1"/>
      <c r="WS10" s="85" t="s">
        <v>0</v>
      </c>
      <c r="WT10" s="1"/>
      <c r="WU10" s="6">
        <v>0.18</v>
      </c>
      <c r="WV10" s="1" t="s">
        <v>5</v>
      </c>
      <c r="WW10" s="1"/>
      <c r="XC10" t="s">
        <v>422</v>
      </c>
      <c r="XE10" s="57"/>
      <c r="XF10" t="s">
        <v>423</v>
      </c>
      <c r="XG10" s="1"/>
      <c r="XH10" s="1"/>
      <c r="XI10" s="1"/>
      <c r="XJ10" s="1"/>
      <c r="XK10" s="1"/>
      <c r="XL10" s="1"/>
      <c r="XM10" s="1"/>
      <c r="XO10" s="85" t="s">
        <v>0</v>
      </c>
      <c r="XP10" s="1"/>
      <c r="XQ10" s="6">
        <v>0.21</v>
      </c>
      <c r="XR10" s="1" t="s">
        <v>5</v>
      </c>
      <c r="XS10" s="1"/>
      <c r="XY10" t="s">
        <v>422</v>
      </c>
      <c r="YA10" s="57"/>
      <c r="YB10" t="s">
        <v>423</v>
      </c>
      <c r="YC10" s="1"/>
      <c r="YD10" s="1"/>
      <c r="YE10" s="1"/>
      <c r="YF10" s="1"/>
      <c r="YG10" s="1"/>
      <c r="YH10" s="1"/>
      <c r="YI10" s="1"/>
      <c r="YK10" s="85" t="s">
        <v>0</v>
      </c>
      <c r="YL10" s="1"/>
      <c r="YM10" s="6">
        <v>0.18</v>
      </c>
      <c r="YN10" s="1" t="s">
        <v>5</v>
      </c>
      <c r="YO10" s="1"/>
      <c r="YU10" t="s">
        <v>422</v>
      </c>
      <c r="YW10" s="57"/>
      <c r="YX10" t="s">
        <v>423</v>
      </c>
      <c r="YY10" s="1"/>
      <c r="YZ10" s="1"/>
      <c r="ZA10" s="1"/>
      <c r="ZB10" s="1"/>
      <c r="ZC10" s="1"/>
      <c r="ZD10" s="1"/>
      <c r="ZE10" s="1"/>
      <c r="ZG10" s="85" t="s">
        <v>0</v>
      </c>
      <c r="ZH10" s="1"/>
      <c r="ZI10" s="6">
        <v>0.15</v>
      </c>
      <c r="ZJ10" s="1" t="s">
        <v>5</v>
      </c>
      <c r="ZK10" s="1"/>
      <c r="ZQ10" t="s">
        <v>422</v>
      </c>
      <c r="ZS10" s="57"/>
      <c r="ZT10" t="s">
        <v>423</v>
      </c>
      <c r="ZU10" s="1"/>
      <c r="ZV10" s="1"/>
      <c r="ZW10" s="1"/>
      <c r="ZX10" s="1"/>
      <c r="ZY10" s="1"/>
      <c r="ZZ10" s="1"/>
      <c r="AAA10" s="1"/>
      <c r="AAC10" s="85" t="s">
        <v>0</v>
      </c>
      <c r="AAD10" s="1"/>
      <c r="AAE10" s="6">
        <v>0.18</v>
      </c>
      <c r="AAF10" s="1" t="s">
        <v>5</v>
      </c>
      <c r="AAG10" s="1"/>
      <c r="AAM10" t="s">
        <v>422</v>
      </c>
      <c r="AAO10" s="57"/>
      <c r="AAP10" t="s">
        <v>423</v>
      </c>
      <c r="AAQ10" s="1"/>
      <c r="AAR10" s="1"/>
      <c r="AAS10" s="1"/>
      <c r="AAT10" s="1"/>
      <c r="AAU10" s="1"/>
      <c r="AAV10" s="1"/>
      <c r="AAW10" s="1"/>
      <c r="AAY10" s="85" t="s">
        <v>0</v>
      </c>
      <c r="AAZ10" s="1"/>
      <c r="ABA10" s="6">
        <v>0.18</v>
      </c>
      <c r="ABB10" s="1" t="s">
        <v>5</v>
      </c>
      <c r="ABC10" s="1"/>
      <c r="ABI10" t="s">
        <v>422</v>
      </c>
      <c r="ABK10" s="57"/>
      <c r="ABL10" t="s">
        <v>423</v>
      </c>
      <c r="ABM10" s="1"/>
      <c r="ABN10" s="1"/>
      <c r="ABO10" s="1"/>
      <c r="ABP10" s="1"/>
      <c r="ABQ10" s="1"/>
      <c r="ABR10" s="1"/>
      <c r="ABS10" s="1"/>
      <c r="ABU10" s="85" t="s">
        <v>0</v>
      </c>
      <c r="ABV10" s="1"/>
      <c r="ABW10" s="6">
        <v>0.18</v>
      </c>
      <c r="ABX10" s="1" t="s">
        <v>5</v>
      </c>
      <c r="ABY10" s="1"/>
      <c r="ACE10" t="s">
        <v>422</v>
      </c>
      <c r="ACG10" s="57"/>
      <c r="ACH10" t="s">
        <v>423</v>
      </c>
      <c r="ACI10" s="1"/>
      <c r="ACJ10" s="1"/>
      <c r="ACK10" s="1"/>
      <c r="ACL10" s="1"/>
      <c r="ACM10" s="1"/>
      <c r="ACN10" s="1"/>
      <c r="ACO10" s="1"/>
      <c r="ACQ10" s="85" t="s">
        <v>0</v>
      </c>
      <c r="ACR10" s="1"/>
      <c r="ACS10" s="6">
        <v>0.18</v>
      </c>
      <c r="ACT10" s="1" t="s">
        <v>5</v>
      </c>
      <c r="ACU10" s="1"/>
      <c r="ADA10" t="s">
        <v>422</v>
      </c>
      <c r="ADC10" s="57"/>
      <c r="ADD10" t="s">
        <v>423</v>
      </c>
      <c r="ADE10" s="1"/>
      <c r="ADF10" s="1"/>
      <c r="ADG10" s="1"/>
      <c r="ADH10" s="1"/>
      <c r="ADI10" s="1"/>
      <c r="ADJ10" s="1"/>
      <c r="ADK10" s="1"/>
      <c r="ADM10" s="85" t="s">
        <v>0</v>
      </c>
      <c r="ADN10" s="1"/>
      <c r="ADO10" s="6">
        <v>0.18</v>
      </c>
      <c r="ADP10" s="1" t="s">
        <v>5</v>
      </c>
      <c r="ADQ10" s="1"/>
      <c r="ADW10" t="s">
        <v>422</v>
      </c>
      <c r="ADY10" s="57"/>
      <c r="ADZ10" t="s">
        <v>423</v>
      </c>
      <c r="AEA10" s="1"/>
      <c r="AEB10" s="1"/>
      <c r="AEC10" s="1"/>
      <c r="AED10" s="1"/>
      <c r="AEE10" s="1"/>
      <c r="AEF10" s="1"/>
      <c r="AEG10" s="1"/>
      <c r="AEI10" s="85" t="s">
        <v>0</v>
      </c>
      <c r="AEJ10" s="1"/>
      <c r="AEK10" s="6">
        <v>0.18</v>
      </c>
      <c r="AEL10" s="1" t="s">
        <v>5</v>
      </c>
      <c r="AEM10" s="1"/>
      <c r="AES10" t="s">
        <v>422</v>
      </c>
      <c r="AEU10" s="57"/>
      <c r="AEV10" t="s">
        <v>423</v>
      </c>
      <c r="AEW10" s="1"/>
      <c r="AEX10" s="1"/>
      <c r="AEY10" s="1"/>
      <c r="AEZ10" s="1"/>
      <c r="AFA10" s="1"/>
      <c r="AFB10" s="1"/>
      <c r="AFC10" s="1"/>
      <c r="AFE10" s="85" t="s">
        <v>0</v>
      </c>
      <c r="AFF10" s="1"/>
      <c r="AFG10" s="6">
        <v>0.18</v>
      </c>
      <c r="AFH10" s="1" t="s">
        <v>5</v>
      </c>
      <c r="AFI10" s="1"/>
      <c r="AFO10" t="s">
        <v>422</v>
      </c>
      <c r="AFQ10" s="57"/>
      <c r="AFR10" t="s">
        <v>423</v>
      </c>
      <c r="AFS10" s="1"/>
      <c r="AFT10" s="1"/>
      <c r="AFU10" s="1"/>
      <c r="AFV10" s="1"/>
      <c r="AFW10" s="1"/>
      <c r="AFX10" s="1"/>
      <c r="AFY10" s="1"/>
      <c r="AGA10" s="85" t="s">
        <v>0</v>
      </c>
      <c r="AGB10" s="1"/>
      <c r="AGC10" s="6">
        <v>0.18</v>
      </c>
      <c r="AGD10" s="1" t="s">
        <v>5</v>
      </c>
      <c r="AGE10" s="1"/>
      <c r="AGK10" t="s">
        <v>422</v>
      </c>
      <c r="AGM10" s="57"/>
      <c r="AGN10" t="s">
        <v>423</v>
      </c>
      <c r="AGO10" s="1"/>
      <c r="AGP10" s="1"/>
      <c r="AGQ10" s="1"/>
      <c r="AGR10" s="1"/>
      <c r="AGS10" s="1"/>
      <c r="AGT10" s="1"/>
      <c r="AGU10" s="1"/>
      <c r="AGW10" s="85" t="s">
        <v>0</v>
      </c>
      <c r="AGX10" s="1"/>
      <c r="AGY10" s="6">
        <v>0.19700000000000001</v>
      </c>
      <c r="AGZ10" s="1" t="s">
        <v>5</v>
      </c>
      <c r="AHA10" s="1"/>
      <c r="AHG10" t="s">
        <v>422</v>
      </c>
      <c r="AHI10" s="57"/>
      <c r="AHJ10" t="s">
        <v>423</v>
      </c>
      <c r="AHK10" s="1"/>
      <c r="AHL10" s="1"/>
      <c r="AHM10" s="1"/>
      <c r="AHN10" s="1"/>
      <c r="AHO10" s="1"/>
      <c r="AHP10" s="1"/>
      <c r="AHQ10" s="1"/>
      <c r="AHS10" s="85" t="s">
        <v>0</v>
      </c>
      <c r="AHT10" s="1"/>
      <c r="AHU10" s="6">
        <v>0.25</v>
      </c>
      <c r="AHV10" s="1" t="s">
        <v>5</v>
      </c>
      <c r="AHW10" s="1"/>
      <c r="AIC10" t="s">
        <v>422</v>
      </c>
      <c r="AIE10" s="57"/>
      <c r="AIF10" t="s">
        <v>423</v>
      </c>
      <c r="AIG10" s="1"/>
      <c r="AIH10" s="1"/>
      <c r="AII10" s="1"/>
      <c r="AIJ10" s="1"/>
      <c r="AIK10" s="1"/>
      <c r="AIL10" s="1"/>
      <c r="AIM10" s="1"/>
      <c r="AIO10" s="85" t="s">
        <v>0</v>
      </c>
      <c r="AIP10" s="1"/>
      <c r="AIQ10" s="6">
        <v>0.18</v>
      </c>
      <c r="AIR10" s="1" t="s">
        <v>5</v>
      </c>
      <c r="AIS10" s="1"/>
      <c r="AIY10" t="s">
        <v>422</v>
      </c>
      <c r="AJA10" s="57"/>
      <c r="AJB10" t="s">
        <v>423</v>
      </c>
      <c r="AJC10" s="1"/>
      <c r="AJD10" s="1"/>
      <c r="AJE10" s="1"/>
      <c r="AJF10" s="1"/>
      <c r="AJG10" s="1"/>
      <c r="AJH10" s="1"/>
      <c r="AJI10" s="1"/>
      <c r="AJK10" s="85" t="s">
        <v>0</v>
      </c>
      <c r="AJL10" s="1"/>
      <c r="AJM10" s="6">
        <v>0.18</v>
      </c>
      <c r="AJN10" s="1" t="s">
        <v>5</v>
      </c>
      <c r="AJO10" s="1"/>
      <c r="AJU10" t="s">
        <v>422</v>
      </c>
      <c r="AJW10" s="57"/>
      <c r="AJX10" t="s">
        <v>423</v>
      </c>
      <c r="AJY10" s="1"/>
      <c r="AJZ10" s="1"/>
      <c r="AKA10" s="1"/>
      <c r="AKB10" s="1"/>
      <c r="AKC10" s="1"/>
      <c r="AKD10" s="1"/>
      <c r="AKE10" s="1"/>
      <c r="AKG10" s="85" t="s">
        <v>0</v>
      </c>
      <c r="AKH10" s="1"/>
      <c r="AKI10" s="6">
        <v>0.2</v>
      </c>
      <c r="AKJ10" s="1" t="s">
        <v>5</v>
      </c>
      <c r="AKK10" s="1"/>
      <c r="AKQ10" t="s">
        <v>422</v>
      </c>
      <c r="AKS10" s="57"/>
      <c r="AKT10" t="s">
        <v>423</v>
      </c>
      <c r="AKU10" s="1"/>
      <c r="AKV10" s="1"/>
      <c r="AKW10" s="1"/>
      <c r="AKX10" s="1"/>
      <c r="AKY10" s="1"/>
      <c r="AKZ10" s="1"/>
      <c r="ALA10" s="1"/>
      <c r="ALC10" s="85" t="s">
        <v>0</v>
      </c>
      <c r="ALD10" s="1"/>
      <c r="ALE10" s="6">
        <v>0.14000000000000001</v>
      </c>
      <c r="ALF10" s="1" t="s">
        <v>5</v>
      </c>
      <c r="ALG10" s="1"/>
      <c r="ALM10" t="s">
        <v>422</v>
      </c>
      <c r="ALO10" s="57"/>
      <c r="ALP10" t="s">
        <v>423</v>
      </c>
      <c r="ALQ10" s="1"/>
      <c r="ALR10" s="1"/>
      <c r="ALS10" s="1"/>
      <c r="ALT10" s="1"/>
      <c r="ALU10" s="1"/>
      <c r="ALV10" s="1"/>
      <c r="ALW10" s="1"/>
      <c r="ALY10" s="85" t="s">
        <v>0</v>
      </c>
      <c r="ALZ10" s="1"/>
      <c r="AMA10" s="6">
        <v>0.13</v>
      </c>
      <c r="AMB10" s="1" t="s">
        <v>5</v>
      </c>
      <c r="AMC10" s="1"/>
      <c r="AMI10" t="s">
        <v>422</v>
      </c>
      <c r="AMK10" s="57"/>
      <c r="AML10" t="s">
        <v>423</v>
      </c>
      <c r="AMM10" s="1"/>
      <c r="AMN10" s="1"/>
      <c r="AMO10" s="1"/>
      <c r="AMP10" s="1"/>
      <c r="AMQ10" s="1"/>
      <c r="AMR10" s="1"/>
      <c r="AMS10" s="1"/>
      <c r="AMU10" s="85" t="s">
        <v>0</v>
      </c>
      <c r="AMV10" s="1"/>
      <c r="AMW10" s="6">
        <v>0.18</v>
      </c>
      <c r="AMX10" s="1" t="s">
        <v>5</v>
      </c>
      <c r="AMY10" s="1"/>
      <c r="ANE10" t="s">
        <v>422</v>
      </c>
      <c r="ANG10" s="57"/>
      <c r="ANH10" t="s">
        <v>423</v>
      </c>
      <c r="ANI10" s="1"/>
      <c r="ANJ10" s="1"/>
      <c r="ANK10" s="1"/>
      <c r="ANL10" s="1"/>
      <c r="ANM10" s="1"/>
      <c r="ANN10" s="1"/>
      <c r="ANO10" s="1"/>
      <c r="ANQ10" s="85" t="s">
        <v>0</v>
      </c>
      <c r="ANR10" s="1"/>
      <c r="ANS10" s="6">
        <v>0.18</v>
      </c>
      <c r="ANT10" s="1" t="s">
        <v>5</v>
      </c>
      <c r="ANU10" s="1"/>
      <c r="AOA10" t="s">
        <v>422</v>
      </c>
      <c r="AOC10" s="57"/>
      <c r="AOD10" t="s">
        <v>423</v>
      </c>
      <c r="AOE10" s="1"/>
      <c r="AOF10" s="1"/>
      <c r="AOG10" s="1"/>
      <c r="AOH10" s="1"/>
      <c r="AOI10" s="1"/>
      <c r="AOJ10" s="1"/>
      <c r="AOK10" s="1"/>
      <c r="AOM10" s="85" t="s">
        <v>0</v>
      </c>
      <c r="AON10" s="1"/>
      <c r="AOO10" s="6">
        <v>0.21</v>
      </c>
      <c r="AOP10" s="1" t="s">
        <v>5</v>
      </c>
      <c r="AOQ10" s="1"/>
      <c r="AOW10" t="s">
        <v>422</v>
      </c>
      <c r="AOY10" s="57"/>
      <c r="AOZ10" t="s">
        <v>423</v>
      </c>
      <c r="APA10" s="1"/>
      <c r="APB10" s="1"/>
      <c r="APC10" s="1"/>
      <c r="APD10" s="1"/>
      <c r="APE10" s="1"/>
      <c r="APF10" s="1"/>
      <c r="APG10" s="1"/>
      <c r="API10" s="85" t="s">
        <v>0</v>
      </c>
      <c r="APJ10" s="1"/>
      <c r="APK10" s="6">
        <v>0.18</v>
      </c>
      <c r="APL10" s="1" t="s">
        <v>5</v>
      </c>
      <c r="APM10" s="1"/>
      <c r="APS10" t="s">
        <v>422</v>
      </c>
      <c r="APU10" s="57"/>
      <c r="APV10" t="s">
        <v>423</v>
      </c>
      <c r="APW10" s="1"/>
      <c r="APX10" s="1"/>
      <c r="APY10" s="1"/>
      <c r="APZ10" s="1"/>
      <c r="AQA10" s="1"/>
      <c r="AQB10" s="1"/>
      <c r="AQC10" s="1"/>
      <c r="AQE10" s="85" t="s">
        <v>0</v>
      </c>
      <c r="AQF10" s="1"/>
      <c r="AQG10" s="6">
        <v>0.15</v>
      </c>
      <c r="AQH10" s="1" t="s">
        <v>5</v>
      </c>
      <c r="AQI10" s="1"/>
      <c r="AQO10" t="s">
        <v>422</v>
      </c>
      <c r="AQQ10" s="57"/>
      <c r="AQR10" t="s">
        <v>423</v>
      </c>
      <c r="AQS10" s="1"/>
      <c r="AQT10" s="1"/>
      <c r="AQU10" s="1"/>
      <c r="AQV10" s="1"/>
      <c r="AQW10" s="1"/>
      <c r="AQX10" s="1"/>
      <c r="AQY10" s="1"/>
      <c r="ARA10" s="85" t="s">
        <v>0</v>
      </c>
      <c r="ARB10" s="1"/>
      <c r="ARC10" s="6">
        <v>0.18</v>
      </c>
      <c r="ARD10" s="1" t="s">
        <v>5</v>
      </c>
      <c r="ARE10" s="1"/>
      <c r="ARK10" t="s">
        <v>422</v>
      </c>
      <c r="ARM10" s="57"/>
      <c r="ARN10" t="s">
        <v>423</v>
      </c>
      <c r="ARO10" s="1"/>
      <c r="ARP10" s="1"/>
      <c r="ARQ10" s="1"/>
      <c r="ARR10" s="1"/>
      <c r="ARS10" s="1"/>
      <c r="ART10" s="1"/>
      <c r="ARU10" s="1"/>
      <c r="ARW10" s="85" t="s">
        <v>0</v>
      </c>
      <c r="ARX10" s="1"/>
      <c r="ARY10" s="6">
        <v>0.18</v>
      </c>
      <c r="ARZ10" s="1" t="s">
        <v>5</v>
      </c>
      <c r="ASA10" s="1"/>
      <c r="ASG10" t="s">
        <v>422</v>
      </c>
      <c r="ASI10" s="57"/>
      <c r="ASJ10" t="s">
        <v>423</v>
      </c>
      <c r="ASK10" s="1"/>
      <c r="ASL10" s="1"/>
      <c r="ASM10" s="1"/>
      <c r="ASN10" s="1"/>
      <c r="ASO10" s="1"/>
      <c r="ASP10" s="1"/>
      <c r="ASQ10" s="1"/>
      <c r="ASS10" s="85" t="s">
        <v>0</v>
      </c>
      <c r="AST10" s="1"/>
      <c r="ASU10" s="6">
        <v>0.18</v>
      </c>
      <c r="ASV10" s="1" t="s">
        <v>5</v>
      </c>
      <c r="ASW10" s="1"/>
      <c r="ATC10" t="s">
        <v>422</v>
      </c>
      <c r="ATE10" s="57"/>
      <c r="ATF10" t="s">
        <v>423</v>
      </c>
      <c r="ATG10" s="1"/>
      <c r="ATH10" s="1"/>
      <c r="ATI10" s="1"/>
      <c r="ATJ10" s="1"/>
      <c r="ATK10" s="1"/>
      <c r="ATL10" s="1"/>
      <c r="ATM10" s="1"/>
      <c r="ATO10" s="85" t="s">
        <v>0</v>
      </c>
      <c r="ATP10" s="1"/>
      <c r="ATQ10" s="6">
        <v>0.18</v>
      </c>
      <c r="ATR10" s="1" t="s">
        <v>5</v>
      </c>
      <c r="ATS10" s="1"/>
      <c r="ATY10" t="s">
        <v>422</v>
      </c>
      <c r="AUA10" s="57"/>
      <c r="AUB10" t="s">
        <v>423</v>
      </c>
      <c r="AUC10" s="1"/>
      <c r="AUD10" s="1"/>
      <c r="AUE10" s="1"/>
      <c r="AUF10" s="1"/>
      <c r="AUG10" s="1"/>
      <c r="AUH10" s="1"/>
      <c r="AUI10" s="1"/>
      <c r="AUK10" s="85" t="s">
        <v>0</v>
      </c>
      <c r="AUL10" s="1"/>
      <c r="AUM10" s="6">
        <v>0.18</v>
      </c>
      <c r="AUN10" s="1" t="s">
        <v>5</v>
      </c>
      <c r="AUO10" s="1"/>
      <c r="AUU10" t="s">
        <v>422</v>
      </c>
      <c r="AUW10" s="57"/>
      <c r="AUX10" t="s">
        <v>423</v>
      </c>
      <c r="AUY10" s="1"/>
      <c r="AUZ10" s="1"/>
      <c r="AVA10" s="1"/>
      <c r="AVB10" s="1"/>
      <c r="AVC10" s="1"/>
      <c r="AVD10" s="1"/>
      <c r="AVE10" s="1"/>
      <c r="AVG10" s="85" t="s">
        <v>0</v>
      </c>
      <c r="AVH10" s="1"/>
      <c r="AVI10" s="6">
        <v>0.18</v>
      </c>
      <c r="AVJ10" s="1" t="s">
        <v>5</v>
      </c>
      <c r="AVK10" s="1"/>
      <c r="AVQ10" t="s">
        <v>422</v>
      </c>
      <c r="AVS10" s="57"/>
      <c r="AVT10" t="s">
        <v>423</v>
      </c>
      <c r="AVU10" s="1"/>
      <c r="AVV10" s="1"/>
      <c r="AVW10" s="1"/>
      <c r="AVX10" s="1"/>
      <c r="AVY10" s="1"/>
      <c r="AVZ10" s="1"/>
      <c r="AWA10" s="1"/>
      <c r="AWC10" s="85" t="s">
        <v>0</v>
      </c>
      <c r="AWD10" s="1"/>
      <c r="AWE10" s="6">
        <v>0.18</v>
      </c>
      <c r="AWF10" s="1" t="s">
        <v>5</v>
      </c>
      <c r="AWG10" s="1"/>
      <c r="AWM10" t="s">
        <v>422</v>
      </c>
      <c r="AWO10" s="57"/>
      <c r="AWP10" t="s">
        <v>423</v>
      </c>
      <c r="AWQ10" s="1"/>
      <c r="AWR10" s="1"/>
      <c r="AWS10" s="1"/>
      <c r="AWT10" s="1"/>
      <c r="AWU10" s="1"/>
      <c r="AWV10" s="1"/>
      <c r="AWW10" s="1"/>
      <c r="AWY10" s="85" t="s">
        <v>0</v>
      </c>
      <c r="AWZ10" s="1"/>
      <c r="AXA10" s="6">
        <v>0.18</v>
      </c>
      <c r="AXB10" s="1" t="s">
        <v>5</v>
      </c>
      <c r="AXC10" s="1"/>
      <c r="AXI10" t="s">
        <v>422</v>
      </c>
      <c r="AXK10" s="57"/>
      <c r="AXL10" t="s">
        <v>423</v>
      </c>
      <c r="AXM10" s="1"/>
      <c r="AXN10" s="1"/>
      <c r="AXO10" s="1"/>
      <c r="AXP10" s="1"/>
      <c r="AXQ10" s="1"/>
      <c r="AXR10" s="1"/>
      <c r="AXS10" s="1"/>
      <c r="AXU10" s="85" t="s">
        <v>0</v>
      </c>
      <c r="AXV10" s="1"/>
      <c r="AXW10" s="6">
        <v>0.19700000000000001</v>
      </c>
      <c r="AXX10" s="1" t="s">
        <v>5</v>
      </c>
      <c r="AXY10" s="1"/>
      <c r="AYE10" t="s">
        <v>422</v>
      </c>
      <c r="AYG10" s="57"/>
      <c r="AYH10" t="s">
        <v>423</v>
      </c>
      <c r="AYI10" s="1"/>
      <c r="AYJ10" s="1"/>
      <c r="AYK10" s="1"/>
      <c r="AYL10" s="1"/>
      <c r="AYM10" s="1"/>
      <c r="AYN10" s="1"/>
      <c r="AYO10" s="1"/>
      <c r="AYQ10" s="85" t="s">
        <v>0</v>
      </c>
      <c r="AYR10" s="1"/>
      <c r="AYS10" s="6">
        <v>0.25</v>
      </c>
      <c r="AYT10" s="1" t="s">
        <v>5</v>
      </c>
      <c r="AYU10" s="1"/>
      <c r="AZA10" t="s">
        <v>422</v>
      </c>
      <c r="AZC10" s="57"/>
      <c r="AZD10" t="s">
        <v>423</v>
      </c>
      <c r="AZE10" s="1"/>
      <c r="AZF10" s="1"/>
      <c r="AZG10" s="1"/>
      <c r="AZH10" s="1"/>
      <c r="AZI10" s="1"/>
      <c r="AZJ10" s="1"/>
      <c r="AZK10" s="1"/>
      <c r="AZM10" s="85" t="s">
        <v>0</v>
      </c>
      <c r="AZN10" s="1"/>
      <c r="AZO10" s="6">
        <v>0.18</v>
      </c>
      <c r="AZP10" s="1" t="s">
        <v>5</v>
      </c>
      <c r="AZQ10" s="1"/>
      <c r="AZW10" t="s">
        <v>422</v>
      </c>
      <c r="AZY10" s="57"/>
      <c r="AZZ10" t="s">
        <v>423</v>
      </c>
      <c r="BAA10" s="1"/>
      <c r="BAB10" s="1"/>
      <c r="BAC10" s="1"/>
      <c r="BAD10" s="1"/>
      <c r="BAE10" s="1"/>
      <c r="BAF10" s="1"/>
      <c r="BAG10" s="1"/>
      <c r="BAI10" s="85" t="s">
        <v>0</v>
      </c>
      <c r="BAJ10" s="1"/>
      <c r="BAK10" s="6">
        <v>0.18</v>
      </c>
      <c r="BAL10" s="1" t="s">
        <v>5</v>
      </c>
      <c r="BAM10" s="1"/>
      <c r="BAS10" t="s">
        <v>422</v>
      </c>
      <c r="BAU10" s="57"/>
      <c r="BAV10" t="s">
        <v>423</v>
      </c>
      <c r="BAW10" s="1"/>
      <c r="BAX10" s="1"/>
      <c r="BAY10" s="1"/>
      <c r="BAZ10" s="1"/>
      <c r="BBA10" s="1"/>
      <c r="BBB10" s="1"/>
      <c r="BBC10" s="1"/>
      <c r="BBE10" s="85" t="s">
        <v>0</v>
      </c>
      <c r="BBF10" s="1"/>
      <c r="BBG10" s="6">
        <v>0.2</v>
      </c>
      <c r="BBH10" s="1" t="s">
        <v>5</v>
      </c>
      <c r="BBI10" s="1"/>
      <c r="BBO10" t="s">
        <v>422</v>
      </c>
      <c r="BBQ10" s="57"/>
      <c r="BBR10" t="s">
        <v>423</v>
      </c>
      <c r="BBS10" s="1"/>
      <c r="BBT10" s="1"/>
      <c r="BBU10" s="1"/>
      <c r="BBV10" s="1"/>
      <c r="BBW10" s="1"/>
      <c r="BBX10" s="1"/>
      <c r="BBY10" s="1"/>
      <c r="BCA10" s="85" t="s">
        <v>0</v>
      </c>
      <c r="BCB10" s="1"/>
      <c r="BCC10" s="6">
        <v>0.14000000000000001</v>
      </c>
      <c r="BCD10" s="1" t="s">
        <v>5</v>
      </c>
      <c r="BCE10" s="1"/>
      <c r="BCK10" t="s">
        <v>422</v>
      </c>
      <c r="BCM10" s="57"/>
      <c r="BCN10" t="s">
        <v>423</v>
      </c>
      <c r="BCO10" s="1"/>
      <c r="BCP10" s="1"/>
      <c r="BCQ10" s="1"/>
      <c r="BCR10" s="1"/>
      <c r="BCS10" s="1"/>
      <c r="BCT10" s="1"/>
      <c r="BCU10" s="1"/>
      <c r="BCW10" s="85" t="s">
        <v>0</v>
      </c>
      <c r="BCX10" s="1"/>
      <c r="BCY10" s="6">
        <v>0.13</v>
      </c>
      <c r="BCZ10" s="1" t="s">
        <v>5</v>
      </c>
      <c r="BDA10" s="1"/>
      <c r="BDG10" t="s">
        <v>422</v>
      </c>
      <c r="BDI10" s="57"/>
      <c r="BDJ10" t="s">
        <v>423</v>
      </c>
      <c r="BDK10" s="1"/>
      <c r="BDL10" s="1"/>
      <c r="BDM10" s="1"/>
      <c r="BDN10" s="1"/>
      <c r="BDO10" s="1"/>
      <c r="BDP10" s="1"/>
      <c r="BDQ10" s="1"/>
      <c r="BDS10" s="85" t="s">
        <v>0</v>
      </c>
      <c r="BDT10" s="1"/>
      <c r="BDU10" s="6">
        <v>0.18</v>
      </c>
      <c r="BDV10" s="1" t="s">
        <v>5</v>
      </c>
      <c r="BDW10" s="1"/>
      <c r="BEC10" t="s">
        <v>422</v>
      </c>
      <c r="BEE10" s="57"/>
      <c r="BEF10" t="s">
        <v>423</v>
      </c>
      <c r="BEG10" s="1"/>
      <c r="BEH10" s="1"/>
      <c r="BEI10" s="1"/>
      <c r="BEJ10" s="1"/>
      <c r="BEK10" s="1"/>
      <c r="BEL10" s="1"/>
      <c r="BEM10" s="1"/>
      <c r="BEO10" s="85" t="s">
        <v>0</v>
      </c>
      <c r="BEP10" s="1"/>
      <c r="BEQ10" s="6">
        <v>0.18</v>
      </c>
      <c r="BER10" s="1" t="s">
        <v>5</v>
      </c>
      <c r="BES10" s="1"/>
      <c r="BEY10" t="s">
        <v>422</v>
      </c>
      <c r="BFA10" s="57"/>
      <c r="BFB10" t="s">
        <v>423</v>
      </c>
      <c r="BFC10" s="1"/>
      <c r="BFD10" s="1"/>
      <c r="BFE10" s="1"/>
      <c r="BFF10" s="1"/>
      <c r="BFG10" s="1"/>
      <c r="BFH10" s="1"/>
      <c r="BFI10" s="1"/>
      <c r="BFK10" s="85" t="s">
        <v>0</v>
      </c>
      <c r="BFL10" s="1"/>
      <c r="BFM10" s="6">
        <v>0.21</v>
      </c>
      <c r="BFN10" s="1" t="s">
        <v>5</v>
      </c>
      <c r="BFO10" s="1"/>
      <c r="BFU10" t="s">
        <v>422</v>
      </c>
      <c r="BFW10" s="57"/>
      <c r="BFX10" t="s">
        <v>423</v>
      </c>
      <c r="BFY10" s="1"/>
      <c r="BFZ10" s="1"/>
      <c r="BGA10" s="1"/>
      <c r="BGB10" s="1"/>
      <c r="BGC10" s="1"/>
      <c r="BGD10" s="1"/>
      <c r="BGE10" s="1"/>
      <c r="BGG10" s="85" t="s">
        <v>0</v>
      </c>
      <c r="BGH10" s="1"/>
      <c r="BGI10" s="6">
        <v>0.18</v>
      </c>
      <c r="BGJ10" s="1" t="s">
        <v>5</v>
      </c>
      <c r="BGK10" s="1"/>
      <c r="BGQ10" t="s">
        <v>422</v>
      </c>
      <c r="BGS10" s="57"/>
      <c r="BGT10" t="s">
        <v>423</v>
      </c>
      <c r="BGU10" s="1"/>
      <c r="BGV10" s="1"/>
      <c r="BGW10" s="1"/>
      <c r="BGX10" s="1"/>
      <c r="BGY10" s="1"/>
      <c r="BGZ10" s="1"/>
      <c r="BHA10" s="1"/>
      <c r="BHC10" s="85" t="s">
        <v>0</v>
      </c>
      <c r="BHD10" s="1"/>
      <c r="BHE10" s="6">
        <v>0.15</v>
      </c>
      <c r="BHF10" s="1" t="s">
        <v>5</v>
      </c>
      <c r="BHG10" s="1"/>
      <c r="BHM10" t="s">
        <v>422</v>
      </c>
      <c r="BHO10" s="57"/>
      <c r="BHP10" t="s">
        <v>423</v>
      </c>
      <c r="BHQ10" s="1"/>
      <c r="BHR10" s="1"/>
      <c r="BHS10" s="1"/>
      <c r="BHT10" s="1"/>
      <c r="BHU10" s="1"/>
      <c r="BHV10" s="1"/>
      <c r="BHW10" s="1"/>
      <c r="BHY10" s="85" t="s">
        <v>0</v>
      </c>
      <c r="BHZ10" s="1"/>
      <c r="BIA10" s="6">
        <v>0.18</v>
      </c>
      <c r="BIB10" s="1" t="s">
        <v>5</v>
      </c>
      <c r="BIC10" s="1"/>
      <c r="BII10" t="s">
        <v>422</v>
      </c>
      <c r="BIK10" s="57"/>
      <c r="BIL10" t="s">
        <v>423</v>
      </c>
      <c r="BIM10" s="1"/>
      <c r="BIN10" s="1"/>
      <c r="BIO10" s="1"/>
      <c r="BIP10" s="1"/>
      <c r="BIQ10" s="1"/>
      <c r="BIR10" s="1"/>
      <c r="BIS10" s="1"/>
      <c r="BIU10" s="85" t="s">
        <v>0</v>
      </c>
      <c r="BIV10" s="1"/>
      <c r="BIW10" s="6">
        <v>0.18</v>
      </c>
      <c r="BIX10" s="1" t="s">
        <v>5</v>
      </c>
      <c r="BIY10" s="1"/>
      <c r="BJE10" t="s">
        <v>422</v>
      </c>
      <c r="BJG10" s="57"/>
      <c r="BJH10" t="s">
        <v>423</v>
      </c>
      <c r="BJI10" s="1"/>
      <c r="BJJ10" s="1"/>
      <c r="BJK10" s="1"/>
      <c r="BJL10" s="1"/>
      <c r="BJM10" s="1"/>
      <c r="BJN10" s="1"/>
      <c r="BJO10" s="1"/>
      <c r="BJQ10" s="85" t="s">
        <v>0</v>
      </c>
      <c r="BJR10" s="1"/>
      <c r="BJS10" s="6">
        <v>0.18</v>
      </c>
      <c r="BJT10" s="1" t="s">
        <v>5</v>
      </c>
      <c r="BJU10" s="1"/>
      <c r="BKA10" t="s">
        <v>422</v>
      </c>
      <c r="BKC10" s="57"/>
      <c r="BKD10" t="s">
        <v>423</v>
      </c>
      <c r="BKE10" s="1"/>
      <c r="BKF10" s="1"/>
      <c r="BKG10" s="1"/>
      <c r="BKH10" s="1"/>
      <c r="BKI10" s="1"/>
      <c r="BKJ10" s="1"/>
      <c r="BKK10" s="1"/>
      <c r="BKM10" s="85" t="s">
        <v>0</v>
      </c>
      <c r="BKN10" s="1"/>
      <c r="BKO10" s="6">
        <v>0.18</v>
      </c>
      <c r="BKP10" s="1" t="s">
        <v>5</v>
      </c>
      <c r="BKQ10" s="1"/>
      <c r="BKW10" t="s">
        <v>422</v>
      </c>
      <c r="BKY10" s="57"/>
      <c r="BKZ10" t="s">
        <v>423</v>
      </c>
      <c r="BLA10" s="1"/>
      <c r="BLB10" s="1"/>
      <c r="BLC10" s="1"/>
      <c r="BLD10" s="1"/>
      <c r="BLE10" s="1"/>
      <c r="BLF10" s="1"/>
      <c r="BLG10" s="1"/>
      <c r="BLI10" s="85" t="s">
        <v>0</v>
      </c>
      <c r="BLJ10" s="1"/>
      <c r="BLK10" s="6">
        <v>0.18</v>
      </c>
      <c r="BLL10" s="1" t="s">
        <v>5</v>
      </c>
      <c r="BLM10" s="1"/>
      <c r="BLS10" t="s">
        <v>422</v>
      </c>
      <c r="BLU10" s="57"/>
      <c r="BLV10" t="s">
        <v>423</v>
      </c>
      <c r="BLW10" s="1"/>
      <c r="BLX10" s="1"/>
      <c r="BLY10" s="1"/>
      <c r="BLZ10" s="1"/>
      <c r="BMA10" s="1"/>
      <c r="BMB10" s="1"/>
      <c r="BMC10" s="1"/>
      <c r="BME10" s="85" t="s">
        <v>0</v>
      </c>
      <c r="BMF10" s="1"/>
      <c r="BMG10" s="6">
        <v>0.18</v>
      </c>
      <c r="BMH10" s="1" t="s">
        <v>5</v>
      </c>
      <c r="BMI10" s="1"/>
      <c r="BMO10" t="s">
        <v>422</v>
      </c>
      <c r="BMQ10" s="57"/>
      <c r="BMR10" t="s">
        <v>423</v>
      </c>
      <c r="BMS10" s="1"/>
      <c r="BMT10" s="1"/>
      <c r="BMU10" s="1"/>
      <c r="BMV10" s="1"/>
      <c r="BMW10" s="1"/>
      <c r="BMX10" s="1"/>
      <c r="BMY10" s="1"/>
      <c r="BNA10" s="85" t="s">
        <v>0</v>
      </c>
      <c r="BNB10" s="1"/>
      <c r="BNC10" s="6">
        <v>0.18</v>
      </c>
      <c r="BND10" s="1" t="s">
        <v>5</v>
      </c>
      <c r="BNE10" s="1"/>
      <c r="BNK10" t="s">
        <v>422</v>
      </c>
      <c r="BNM10" s="57"/>
      <c r="BNN10" t="s">
        <v>423</v>
      </c>
      <c r="BNO10" s="1"/>
      <c r="BNP10" s="1"/>
      <c r="BNQ10" s="1"/>
      <c r="BNR10" s="1"/>
      <c r="BNS10" s="1"/>
      <c r="BNT10" s="1"/>
      <c r="BNU10" s="1"/>
      <c r="BNW10" s="85" t="s">
        <v>0</v>
      </c>
      <c r="BNX10" s="1"/>
      <c r="BNY10" s="6">
        <v>0.18</v>
      </c>
      <c r="BNZ10" s="1" t="s">
        <v>5</v>
      </c>
      <c r="BOA10" s="1"/>
      <c r="BOG10" t="s">
        <v>422</v>
      </c>
      <c r="BOI10" s="57"/>
      <c r="BOJ10" t="s">
        <v>423</v>
      </c>
      <c r="BOK10" s="1"/>
      <c r="BOL10" s="1"/>
      <c r="BOM10" s="1"/>
      <c r="BON10" s="1"/>
      <c r="BOO10" s="1"/>
      <c r="BOP10" s="1"/>
      <c r="BOQ10" s="1"/>
      <c r="BOS10" s="85" t="s">
        <v>0</v>
      </c>
      <c r="BOT10" s="1"/>
      <c r="BOU10" s="6">
        <v>0.19700000000000001</v>
      </c>
      <c r="BOV10" s="1" t="s">
        <v>5</v>
      </c>
      <c r="BOW10" s="1"/>
      <c r="BPC10" t="s">
        <v>422</v>
      </c>
      <c r="BPE10" s="57"/>
      <c r="BPF10" t="s">
        <v>423</v>
      </c>
      <c r="BPG10" s="1"/>
      <c r="BPH10" s="1"/>
      <c r="BPI10" s="1"/>
      <c r="BPJ10" s="1"/>
      <c r="BPK10" s="1"/>
      <c r="BPL10" s="1"/>
      <c r="BPM10" s="1"/>
      <c r="BPO10" s="85" t="s">
        <v>0</v>
      </c>
      <c r="BPP10" s="1"/>
      <c r="BPQ10" s="6">
        <v>0.25</v>
      </c>
      <c r="BPR10" s="1" t="s">
        <v>5</v>
      </c>
      <c r="BPS10" s="1"/>
      <c r="BPY10" t="s">
        <v>422</v>
      </c>
      <c r="BQA10" s="57"/>
      <c r="BQB10" t="s">
        <v>423</v>
      </c>
      <c r="BQC10" s="1"/>
      <c r="BQD10" s="1"/>
      <c r="BQE10" s="1"/>
      <c r="BQF10" s="1"/>
      <c r="BQG10" s="1"/>
      <c r="BQH10" s="1"/>
      <c r="BQI10" s="1"/>
      <c r="BQK10" s="85" t="s">
        <v>0</v>
      </c>
      <c r="BQL10" s="1"/>
      <c r="BQM10" s="6">
        <v>0.18</v>
      </c>
      <c r="BQN10" s="1" t="s">
        <v>5</v>
      </c>
      <c r="BQO10" s="1"/>
      <c r="BQU10" t="s">
        <v>422</v>
      </c>
      <c r="BQW10" s="57"/>
      <c r="BQX10" t="s">
        <v>423</v>
      </c>
      <c r="BQY10" s="1"/>
      <c r="BQZ10" s="1"/>
      <c r="BRA10" s="1"/>
      <c r="BRB10" s="1"/>
      <c r="BRC10" s="1"/>
      <c r="BRD10" s="1"/>
      <c r="BRE10" s="1"/>
      <c r="BRG10" s="85" t="s">
        <v>0</v>
      </c>
      <c r="BRH10" s="1"/>
      <c r="BRI10" s="6">
        <v>0.18</v>
      </c>
      <c r="BRJ10" s="1" t="s">
        <v>5</v>
      </c>
      <c r="BRK10" s="1"/>
      <c r="BRQ10" t="s">
        <v>422</v>
      </c>
      <c r="BRS10" s="57"/>
      <c r="BRT10" t="s">
        <v>423</v>
      </c>
      <c r="BRU10" s="1"/>
      <c r="BRV10" s="1"/>
      <c r="BRW10" s="1"/>
      <c r="BRX10" s="1"/>
      <c r="BRY10" s="1"/>
      <c r="BRZ10" s="1"/>
      <c r="BSA10" s="1"/>
      <c r="BSC10" s="85" t="s">
        <v>0</v>
      </c>
      <c r="BSD10" s="1"/>
      <c r="BSE10" s="6">
        <v>0.2</v>
      </c>
      <c r="BSF10" s="1" t="s">
        <v>5</v>
      </c>
      <c r="BSG10" s="1"/>
      <c r="BSM10" t="s">
        <v>422</v>
      </c>
      <c r="BSO10" s="57"/>
      <c r="BSP10" t="s">
        <v>423</v>
      </c>
      <c r="BSQ10" s="1"/>
      <c r="BSR10" s="1"/>
      <c r="BSS10" s="1"/>
      <c r="BST10" s="1"/>
      <c r="BSU10" s="1"/>
      <c r="BSV10" s="1"/>
      <c r="BSW10" s="1"/>
      <c r="BSY10" s="85" t="s">
        <v>0</v>
      </c>
      <c r="BSZ10" s="1"/>
      <c r="BTA10" s="6">
        <v>0.14000000000000001</v>
      </c>
      <c r="BTB10" s="1" t="s">
        <v>5</v>
      </c>
      <c r="BTC10" s="1"/>
      <c r="BTI10" t="s">
        <v>422</v>
      </c>
      <c r="BTK10" s="57"/>
      <c r="BTL10" t="s">
        <v>423</v>
      </c>
      <c r="BTM10" s="1"/>
      <c r="BTN10" s="1"/>
      <c r="BTO10" s="1"/>
      <c r="BTP10" s="1"/>
      <c r="BTQ10" s="1"/>
      <c r="BTR10" s="1"/>
      <c r="BTS10" s="1"/>
      <c r="BTU10" s="85" t="s">
        <v>0</v>
      </c>
      <c r="BTV10" s="1"/>
      <c r="BTW10" s="6">
        <v>0.13</v>
      </c>
      <c r="BTX10" s="1" t="s">
        <v>5</v>
      </c>
      <c r="BTY10" s="1"/>
      <c r="BUE10" t="s">
        <v>422</v>
      </c>
      <c r="BUG10" s="57"/>
      <c r="BUH10" t="s">
        <v>423</v>
      </c>
      <c r="BUI10" s="1"/>
      <c r="BUJ10" s="1"/>
      <c r="BUK10" s="1"/>
      <c r="BUL10" s="1"/>
      <c r="BUM10" s="1"/>
      <c r="BUN10" s="1"/>
      <c r="BUO10" s="1"/>
      <c r="BUQ10" s="85" t="s">
        <v>0</v>
      </c>
      <c r="BUR10" s="1"/>
      <c r="BUS10" s="6">
        <v>0.18</v>
      </c>
      <c r="BUT10" s="1" t="s">
        <v>5</v>
      </c>
      <c r="BUU10" s="1"/>
      <c r="BVA10" t="s">
        <v>422</v>
      </c>
      <c r="BVC10" s="57"/>
      <c r="BVD10" t="s">
        <v>423</v>
      </c>
      <c r="BVE10" s="1"/>
      <c r="BVF10" s="1"/>
      <c r="BVG10" s="1"/>
      <c r="BVH10" s="1"/>
      <c r="BVI10" s="1"/>
      <c r="BVJ10" s="1"/>
      <c r="BVK10" s="1"/>
      <c r="BVM10" s="85" t="s">
        <v>0</v>
      </c>
      <c r="BVN10" s="1"/>
      <c r="BVO10" s="6">
        <v>0.18</v>
      </c>
      <c r="BVP10" s="1" t="s">
        <v>5</v>
      </c>
      <c r="BVQ10" s="1"/>
      <c r="BVW10" t="s">
        <v>422</v>
      </c>
      <c r="BVY10" s="57"/>
      <c r="BVZ10" t="s">
        <v>423</v>
      </c>
      <c r="BWA10" s="1"/>
      <c r="BWB10" s="1"/>
      <c r="BWC10" s="1"/>
      <c r="BWD10" s="1"/>
      <c r="BWE10" s="1"/>
      <c r="BWF10" s="1"/>
      <c r="BWG10" s="1"/>
      <c r="BWI10" s="85" t="s">
        <v>0</v>
      </c>
      <c r="BWJ10" s="1"/>
      <c r="BWK10" s="6">
        <v>0.21</v>
      </c>
      <c r="BWL10" s="1" t="s">
        <v>5</v>
      </c>
      <c r="BWM10" s="1"/>
      <c r="BWS10" t="s">
        <v>422</v>
      </c>
      <c r="BWU10" s="57"/>
      <c r="BWV10" t="s">
        <v>423</v>
      </c>
      <c r="BWW10" s="1"/>
      <c r="BWX10" s="1"/>
      <c r="BWY10" s="1"/>
      <c r="BWZ10" s="1"/>
      <c r="BXA10" s="1"/>
      <c r="BXB10" s="1"/>
      <c r="BXC10" s="1"/>
      <c r="BXE10" s="85" t="s">
        <v>0</v>
      </c>
      <c r="BXF10" s="1"/>
      <c r="BXG10" s="6">
        <v>0.18</v>
      </c>
      <c r="BXH10" s="1" t="s">
        <v>5</v>
      </c>
      <c r="BXI10" s="1"/>
      <c r="BXO10" t="s">
        <v>422</v>
      </c>
      <c r="BXQ10" s="57"/>
      <c r="BXR10" t="s">
        <v>423</v>
      </c>
      <c r="BXS10" s="1"/>
      <c r="BXT10" s="1"/>
      <c r="BXU10" s="1"/>
      <c r="BXV10" s="1"/>
      <c r="BXW10" s="1"/>
      <c r="BXX10" s="1"/>
      <c r="BXY10" s="1"/>
      <c r="BYA10" s="85" t="s">
        <v>0</v>
      </c>
      <c r="BYB10" s="1"/>
      <c r="BYC10" s="6">
        <v>0.15</v>
      </c>
      <c r="BYD10" s="1" t="s">
        <v>5</v>
      </c>
      <c r="BYE10" s="1"/>
      <c r="BYK10" t="s">
        <v>422</v>
      </c>
      <c r="BYM10" s="57"/>
      <c r="BYN10" t="s">
        <v>423</v>
      </c>
      <c r="BYO10" s="1"/>
      <c r="BYP10" s="1"/>
      <c r="BYQ10" s="1"/>
      <c r="BYR10" s="1"/>
      <c r="BYS10" s="1"/>
      <c r="BYT10" s="1"/>
      <c r="BYU10" s="1"/>
      <c r="BYW10" s="85" t="s">
        <v>0</v>
      </c>
      <c r="BYX10" s="1"/>
      <c r="BYY10" s="6">
        <v>0.18</v>
      </c>
      <c r="BYZ10" s="1" t="s">
        <v>5</v>
      </c>
      <c r="BZA10" s="1"/>
      <c r="BZG10" t="s">
        <v>422</v>
      </c>
      <c r="BZI10" s="57"/>
      <c r="BZJ10" t="s">
        <v>423</v>
      </c>
      <c r="BZK10" s="1"/>
      <c r="BZL10" s="1"/>
      <c r="BZM10" s="1"/>
      <c r="BZN10" s="1"/>
      <c r="BZO10" s="1"/>
      <c r="BZP10" s="1"/>
      <c r="BZQ10" s="1"/>
      <c r="BZS10" s="85" t="s">
        <v>0</v>
      </c>
      <c r="BZT10" s="1"/>
      <c r="BZU10" s="6">
        <v>0.18</v>
      </c>
      <c r="BZV10" s="1" t="s">
        <v>5</v>
      </c>
      <c r="BZW10" s="1"/>
      <c r="CAC10" t="s">
        <v>422</v>
      </c>
      <c r="CAE10" s="57"/>
      <c r="CAF10" t="s">
        <v>423</v>
      </c>
      <c r="CAG10" s="1"/>
      <c r="CAH10" s="1"/>
      <c r="CAI10" s="1"/>
      <c r="CAJ10" s="1"/>
      <c r="CAK10" s="1"/>
      <c r="CAL10" s="1"/>
      <c r="CAM10" s="1"/>
      <c r="CAO10" s="85" t="s">
        <v>0</v>
      </c>
      <c r="CAP10" s="1"/>
      <c r="CAQ10" s="6">
        <v>0.18</v>
      </c>
      <c r="CAR10" s="1" t="s">
        <v>5</v>
      </c>
      <c r="CAS10" s="1"/>
      <c r="CAY10" t="s">
        <v>422</v>
      </c>
      <c r="CBA10" s="57"/>
      <c r="CBB10" t="s">
        <v>423</v>
      </c>
      <c r="CBC10" s="1"/>
      <c r="CBD10" s="1"/>
      <c r="CBE10" s="1"/>
      <c r="CBF10" s="1"/>
      <c r="CBG10" s="1"/>
      <c r="CBH10" s="1"/>
      <c r="CBI10" s="1"/>
      <c r="CBK10" s="85" t="s">
        <v>0</v>
      </c>
      <c r="CBL10" s="1"/>
      <c r="CBM10" s="6">
        <v>0.18</v>
      </c>
      <c r="CBN10" s="1" t="s">
        <v>5</v>
      </c>
      <c r="CBO10" s="1"/>
      <c r="CBU10" t="s">
        <v>422</v>
      </c>
      <c r="CBW10" s="57"/>
      <c r="CBX10" t="s">
        <v>423</v>
      </c>
      <c r="CBY10" s="1"/>
      <c r="CBZ10" s="1"/>
      <c r="CCA10" s="1"/>
      <c r="CCB10" s="1"/>
      <c r="CCC10" s="1"/>
      <c r="CCD10" s="1"/>
      <c r="CCE10" s="1"/>
      <c r="CCG10" s="85" t="s">
        <v>0</v>
      </c>
      <c r="CCH10" s="1"/>
      <c r="CCI10" s="6">
        <v>0.18</v>
      </c>
      <c r="CCJ10" s="1" t="s">
        <v>5</v>
      </c>
      <c r="CCK10" s="1"/>
      <c r="CCQ10" t="s">
        <v>422</v>
      </c>
      <c r="CCS10" s="57"/>
      <c r="CCT10" t="s">
        <v>423</v>
      </c>
      <c r="CCU10" s="1"/>
      <c r="CCV10" s="1"/>
      <c r="CCW10" s="1"/>
      <c r="CCX10" s="1"/>
      <c r="CCY10" s="1"/>
      <c r="CCZ10" s="1"/>
      <c r="CDA10" s="1"/>
      <c r="CDC10" s="85" t="s">
        <v>0</v>
      </c>
      <c r="CDD10" s="1"/>
      <c r="CDE10" s="6">
        <v>0.18</v>
      </c>
      <c r="CDF10" s="1" t="s">
        <v>5</v>
      </c>
      <c r="CDG10" s="1"/>
      <c r="CDM10" t="s">
        <v>422</v>
      </c>
      <c r="CDO10" s="57"/>
      <c r="CDP10" t="s">
        <v>423</v>
      </c>
      <c r="CDQ10" s="1"/>
      <c r="CDR10" s="1"/>
      <c r="CDS10" s="1"/>
      <c r="CDT10" s="1"/>
      <c r="CDU10" s="1"/>
      <c r="CDV10" s="1"/>
      <c r="CDW10" s="1"/>
      <c r="CDY10" s="85" t="s">
        <v>0</v>
      </c>
      <c r="CDZ10" s="1"/>
      <c r="CEA10" s="6">
        <v>0.18</v>
      </c>
      <c r="CEB10" s="1" t="s">
        <v>5</v>
      </c>
      <c r="CEC10" s="1"/>
      <c r="CEI10" t="s">
        <v>422</v>
      </c>
      <c r="CEK10" s="57"/>
      <c r="CEL10" t="s">
        <v>423</v>
      </c>
      <c r="CEM10" s="1"/>
      <c r="CEN10" s="1"/>
      <c r="CEO10" s="1"/>
      <c r="CEP10" s="1"/>
      <c r="CEQ10" s="1"/>
      <c r="CER10" s="1"/>
      <c r="CES10" s="1"/>
      <c r="CEU10" s="85" t="s">
        <v>0</v>
      </c>
      <c r="CEV10" s="1"/>
      <c r="CEW10" s="6">
        <v>0.18</v>
      </c>
      <c r="CEX10" s="1" t="s">
        <v>5</v>
      </c>
      <c r="CEY10" s="1"/>
      <c r="CFE10" t="s">
        <v>422</v>
      </c>
      <c r="CFG10" s="57"/>
      <c r="CFH10" t="s">
        <v>423</v>
      </c>
      <c r="CFI10" s="1"/>
      <c r="CFJ10" s="1"/>
      <c r="CFK10" s="1"/>
      <c r="CFL10" s="1"/>
      <c r="CFM10" s="1"/>
      <c r="CFN10" s="1"/>
      <c r="CFO10" s="1"/>
    </row>
    <row r="11" spans="1:2199">
      <c r="A11" s="70" t="s">
        <v>57</v>
      </c>
      <c r="B11"/>
      <c r="C11" s="35">
        <v>3</v>
      </c>
      <c r="D11" s="1" t="s">
        <v>61</v>
      </c>
      <c r="E11" s="1"/>
      <c r="L11" s="1"/>
      <c r="M11" s="1"/>
      <c r="N11" s="1"/>
      <c r="O11" s="1"/>
      <c r="P11" s="1"/>
      <c r="Q11" s="1"/>
      <c r="R11" s="1"/>
      <c r="S11" s="1"/>
      <c r="T11" s="1"/>
      <c r="U11" s="1"/>
      <c r="W11" s="70" t="s">
        <v>57</v>
      </c>
      <c r="Y11" s="35">
        <v>3</v>
      </c>
      <c r="Z11" s="1" t="s">
        <v>61</v>
      </c>
      <c r="AA11" s="1"/>
      <c r="AH11" s="1"/>
      <c r="AI11" s="1"/>
      <c r="AJ11" s="1"/>
      <c r="AK11" s="1"/>
      <c r="AL11" s="1"/>
      <c r="AM11" s="1"/>
      <c r="AN11" s="1"/>
      <c r="AO11" s="1"/>
      <c r="AP11" s="1"/>
      <c r="AQ11" s="1"/>
      <c r="AS11" s="70" t="s">
        <v>57</v>
      </c>
      <c r="AU11" s="35">
        <v>3</v>
      </c>
      <c r="AV11" s="1" t="s">
        <v>61</v>
      </c>
      <c r="AW11" s="1"/>
      <c r="BD11" s="1"/>
      <c r="BE11" s="1"/>
      <c r="BF11" s="1"/>
      <c r="BG11" s="1"/>
      <c r="BH11" s="1"/>
      <c r="BI11" s="1"/>
      <c r="BJ11" s="1"/>
      <c r="BK11" s="1"/>
      <c r="BL11" s="1"/>
      <c r="BM11" s="1"/>
      <c r="BO11" s="70" t="s">
        <v>57</v>
      </c>
      <c r="BQ11" s="35">
        <v>3</v>
      </c>
      <c r="BR11" s="1" t="s">
        <v>61</v>
      </c>
      <c r="BS11" s="1"/>
      <c r="BZ11" s="1"/>
      <c r="CA11" s="1"/>
      <c r="CB11" s="1"/>
      <c r="CC11" s="1"/>
      <c r="CD11" s="1"/>
      <c r="CE11" s="1"/>
      <c r="CF11" s="1"/>
      <c r="CG11" s="1"/>
      <c r="CH11" s="1"/>
      <c r="CI11" s="1"/>
      <c r="CK11" s="70" t="s">
        <v>57</v>
      </c>
      <c r="CM11" s="35">
        <v>3</v>
      </c>
      <c r="CN11" s="1" t="s">
        <v>61</v>
      </c>
      <c r="CO11" s="1"/>
      <c r="CV11" s="1"/>
      <c r="CW11" s="1"/>
      <c r="CX11" s="1"/>
      <c r="CY11" s="1"/>
      <c r="CZ11" s="1"/>
      <c r="DA11" s="1"/>
      <c r="DB11" s="1"/>
      <c r="DC11" s="1"/>
      <c r="DD11" s="1"/>
      <c r="DE11" s="1"/>
      <c r="DG11" s="70" t="s">
        <v>57</v>
      </c>
      <c r="DI11" s="35">
        <v>3</v>
      </c>
      <c r="DJ11" s="1" t="s">
        <v>61</v>
      </c>
      <c r="DK11" s="1"/>
      <c r="DR11" s="1"/>
      <c r="DS11" s="1"/>
      <c r="DT11" s="1"/>
      <c r="DU11" s="1"/>
      <c r="DV11" s="1"/>
      <c r="DW11" s="1"/>
      <c r="DX11" s="1"/>
      <c r="DY11" s="1"/>
      <c r="DZ11" s="1"/>
      <c r="EA11" s="1"/>
      <c r="EC11" s="70" t="s">
        <v>57</v>
      </c>
      <c r="EE11" s="35">
        <v>3</v>
      </c>
      <c r="EF11" s="1" t="s">
        <v>61</v>
      </c>
      <c r="EG11" s="1"/>
      <c r="EN11" s="1"/>
      <c r="EO11" s="1"/>
      <c r="EP11" s="1"/>
      <c r="EQ11" s="1"/>
      <c r="ER11" s="1"/>
      <c r="ES11" s="1"/>
      <c r="ET11" s="1"/>
      <c r="EU11" s="1"/>
      <c r="EV11" s="1"/>
      <c r="EW11" s="1"/>
      <c r="EY11" s="70" t="s">
        <v>57</v>
      </c>
      <c r="FA11" s="35">
        <v>3</v>
      </c>
      <c r="FB11" s="1" t="s">
        <v>61</v>
      </c>
      <c r="FC11" s="1"/>
      <c r="FJ11" s="1"/>
      <c r="FK11" s="1"/>
      <c r="FL11" s="1"/>
      <c r="FM11" s="1"/>
      <c r="FN11" s="1"/>
      <c r="FO11" s="1"/>
      <c r="FP11" s="1"/>
      <c r="FQ11" s="1"/>
      <c r="FR11" s="1"/>
      <c r="FS11" s="1"/>
      <c r="FU11" s="70" t="s">
        <v>57</v>
      </c>
      <c r="FW11" s="35">
        <v>3</v>
      </c>
      <c r="FX11" s="1" t="s">
        <v>61</v>
      </c>
      <c r="FY11" s="1"/>
      <c r="GF11" s="1"/>
      <c r="GG11" s="1"/>
      <c r="GH11" s="1"/>
      <c r="GI11" s="1"/>
      <c r="GJ11" s="1"/>
      <c r="GK11" s="1"/>
      <c r="GL11" s="1"/>
      <c r="GM11" s="1"/>
      <c r="GN11" s="1"/>
      <c r="GO11" s="1"/>
      <c r="GQ11" s="70" t="s">
        <v>57</v>
      </c>
      <c r="GS11" s="35">
        <v>3</v>
      </c>
      <c r="GT11" s="1" t="s">
        <v>61</v>
      </c>
      <c r="GU11" s="1"/>
      <c r="HB11" s="1"/>
      <c r="HC11" s="1"/>
      <c r="HD11" s="1"/>
      <c r="HE11" s="1"/>
      <c r="HF11" s="1"/>
      <c r="HG11" s="1"/>
      <c r="HH11" s="1"/>
      <c r="HI11" s="1"/>
      <c r="HJ11" s="1"/>
      <c r="HK11" s="1"/>
      <c r="HM11" s="70" t="s">
        <v>57</v>
      </c>
      <c r="HO11" s="35">
        <v>3</v>
      </c>
      <c r="HP11" s="1" t="s">
        <v>61</v>
      </c>
      <c r="HQ11" s="1"/>
      <c r="HX11" s="1"/>
      <c r="HY11" s="1"/>
      <c r="HZ11" s="1"/>
      <c r="IA11" s="1"/>
      <c r="IB11" s="1"/>
      <c r="IC11" s="1"/>
      <c r="ID11" s="1"/>
      <c r="IE11" s="1"/>
      <c r="IF11" s="1"/>
      <c r="IG11" s="1"/>
      <c r="II11" s="70" t="s">
        <v>57</v>
      </c>
      <c r="IK11" s="35">
        <v>3</v>
      </c>
      <c r="IL11" s="1" t="s">
        <v>61</v>
      </c>
      <c r="IM11" s="1"/>
      <c r="IT11" s="1"/>
      <c r="IU11" s="1"/>
      <c r="IV11" s="1"/>
      <c r="IW11" s="1"/>
      <c r="IX11" s="1"/>
      <c r="IY11" s="1"/>
      <c r="IZ11" s="1"/>
      <c r="JA11" s="1"/>
      <c r="JB11" s="1"/>
      <c r="JC11" s="1"/>
      <c r="JE11" s="70" t="s">
        <v>57</v>
      </c>
      <c r="JG11" s="35">
        <v>3</v>
      </c>
      <c r="JH11" s="1" t="s">
        <v>61</v>
      </c>
      <c r="JI11" s="1"/>
      <c r="JP11" s="1"/>
      <c r="JQ11" s="1"/>
      <c r="JR11" s="1"/>
      <c r="JS11" s="1"/>
      <c r="JT11" s="1"/>
      <c r="JU11" s="1"/>
      <c r="JV11" s="1"/>
      <c r="JW11" s="1"/>
      <c r="JX11" s="1"/>
      <c r="JY11" s="1"/>
      <c r="KA11" s="70" t="s">
        <v>57</v>
      </c>
      <c r="KC11" s="35">
        <v>3</v>
      </c>
      <c r="KD11" s="1" t="s">
        <v>61</v>
      </c>
      <c r="KE11" s="1"/>
      <c r="KL11" s="1"/>
      <c r="KM11" s="1"/>
      <c r="KN11" s="1"/>
      <c r="KO11" s="1"/>
      <c r="KP11" s="1"/>
      <c r="KQ11" s="1"/>
      <c r="KR11" s="1"/>
      <c r="KS11" s="1"/>
      <c r="KT11" s="1"/>
      <c r="KU11" s="1"/>
      <c r="KW11" s="70" t="s">
        <v>57</v>
      </c>
      <c r="KY11" s="35">
        <v>3</v>
      </c>
      <c r="KZ11" s="1" t="s">
        <v>61</v>
      </c>
      <c r="LA11" s="1"/>
      <c r="LH11" s="1"/>
      <c r="LI11" s="1"/>
      <c r="LJ11" s="1"/>
      <c r="LK11" s="1"/>
      <c r="LL11" s="1"/>
      <c r="LM11" s="1"/>
      <c r="LN11" s="1"/>
      <c r="LO11" s="1"/>
      <c r="LP11" s="1"/>
      <c r="LQ11" s="1"/>
      <c r="LS11" s="70" t="s">
        <v>57</v>
      </c>
      <c r="LU11" s="35">
        <v>3</v>
      </c>
      <c r="LV11" s="1" t="s">
        <v>61</v>
      </c>
      <c r="LW11" s="1"/>
      <c r="MD11" s="1"/>
      <c r="ME11" s="1"/>
      <c r="MF11" s="1"/>
      <c r="MG11" s="1"/>
      <c r="MH11" s="1"/>
      <c r="MI11" s="1"/>
      <c r="MJ11" s="1"/>
      <c r="MK11" s="1"/>
      <c r="ML11" s="1"/>
      <c r="MM11" s="1"/>
      <c r="MO11" s="70" t="s">
        <v>57</v>
      </c>
      <c r="MQ11" s="35">
        <v>3</v>
      </c>
      <c r="MR11" s="1" t="s">
        <v>61</v>
      </c>
      <c r="MS11" s="1"/>
      <c r="MZ11" s="1"/>
      <c r="NA11" s="1"/>
      <c r="NB11" s="1"/>
      <c r="NC11" s="1"/>
      <c r="ND11" s="1"/>
      <c r="NE11" s="1"/>
      <c r="NF11" s="1"/>
      <c r="NG11" s="1"/>
      <c r="NH11" s="1"/>
      <c r="NI11" s="1"/>
      <c r="NK11" s="70" t="s">
        <v>57</v>
      </c>
      <c r="NM11" s="35">
        <v>3</v>
      </c>
      <c r="NN11" s="1" t="s">
        <v>61</v>
      </c>
      <c r="NO11" s="1"/>
      <c r="NV11" s="1"/>
      <c r="NW11" s="1"/>
      <c r="NX11" s="1"/>
      <c r="NY11" s="1"/>
      <c r="NZ11" s="1"/>
      <c r="OA11" s="1"/>
      <c r="OB11" s="1"/>
      <c r="OC11" s="1"/>
      <c r="OD11" s="1"/>
      <c r="OE11" s="1"/>
      <c r="OG11" s="70" t="s">
        <v>57</v>
      </c>
      <c r="OI11" s="35">
        <v>3</v>
      </c>
      <c r="OJ11" s="1" t="s">
        <v>61</v>
      </c>
      <c r="OK11" s="1"/>
      <c r="OR11" s="1"/>
      <c r="OS11" s="1"/>
      <c r="OT11" s="1"/>
      <c r="OU11" s="1"/>
      <c r="OV11" s="1"/>
      <c r="OW11" s="1"/>
      <c r="OX11" s="1"/>
      <c r="OY11" s="1"/>
      <c r="OZ11" s="1"/>
      <c r="PA11" s="1"/>
      <c r="PC11" s="70" t="s">
        <v>57</v>
      </c>
      <c r="PE11" s="35">
        <v>3</v>
      </c>
      <c r="PF11" s="1" t="s">
        <v>61</v>
      </c>
      <c r="PG11" s="1"/>
      <c r="PN11" s="1"/>
      <c r="PO11" s="1"/>
      <c r="PP11" s="1"/>
      <c r="PQ11" s="1"/>
      <c r="PR11" s="1"/>
      <c r="PS11" s="1"/>
      <c r="PT11" s="1"/>
      <c r="PU11" s="1"/>
      <c r="PV11" s="1"/>
      <c r="PW11" s="1"/>
      <c r="PY11" s="70" t="s">
        <v>57</v>
      </c>
      <c r="QA11" s="35">
        <v>3</v>
      </c>
      <c r="QB11" s="1" t="s">
        <v>61</v>
      </c>
      <c r="QC11" s="1"/>
      <c r="QJ11" s="1"/>
      <c r="QK11" s="1"/>
      <c r="QL11" s="1"/>
      <c r="QM11" s="1"/>
      <c r="QN11" s="1"/>
      <c r="QO11" s="1"/>
      <c r="QP11" s="1"/>
      <c r="QQ11" s="1"/>
      <c r="QR11" s="1"/>
      <c r="QS11" s="1"/>
      <c r="QU11" s="70" t="s">
        <v>57</v>
      </c>
      <c r="QW11" s="35">
        <v>3</v>
      </c>
      <c r="QX11" s="1" t="s">
        <v>61</v>
      </c>
      <c r="QY11" s="1"/>
      <c r="RF11" s="1"/>
      <c r="RG11" s="1"/>
      <c r="RH11" s="1"/>
      <c r="RI11" s="1"/>
      <c r="RJ11" s="1"/>
      <c r="RK11" s="1"/>
      <c r="RL11" s="1"/>
      <c r="RM11" s="1"/>
      <c r="RN11" s="1"/>
      <c r="RO11" s="1"/>
      <c r="RQ11" s="70" t="s">
        <v>57</v>
      </c>
      <c r="RS11" s="35">
        <v>3</v>
      </c>
      <c r="RT11" s="1" t="s">
        <v>61</v>
      </c>
      <c r="RU11" s="1"/>
      <c r="SB11" s="1"/>
      <c r="SC11" s="1"/>
      <c r="SD11" s="1"/>
      <c r="SE11" s="1"/>
      <c r="SF11" s="1"/>
      <c r="SG11" s="1"/>
      <c r="SH11" s="1"/>
      <c r="SI11" s="1"/>
      <c r="SJ11" s="1"/>
      <c r="SK11" s="1"/>
      <c r="SM11" s="70" t="s">
        <v>57</v>
      </c>
      <c r="SO11" s="35">
        <v>3</v>
      </c>
      <c r="SP11" s="1" t="s">
        <v>61</v>
      </c>
      <c r="SQ11" s="1"/>
      <c r="SX11" s="1"/>
      <c r="SY11" s="1"/>
      <c r="SZ11" s="1"/>
      <c r="TA11" s="1"/>
      <c r="TB11" s="1"/>
      <c r="TC11" s="1"/>
      <c r="TD11" s="1"/>
      <c r="TE11" s="1"/>
      <c r="TF11" s="1"/>
      <c r="TG11" s="1"/>
      <c r="TI11" s="70" t="s">
        <v>57</v>
      </c>
      <c r="TK11" s="35">
        <v>3</v>
      </c>
      <c r="TL11" s="1" t="s">
        <v>61</v>
      </c>
      <c r="TM11" s="1"/>
      <c r="TT11" s="1"/>
      <c r="TU11" s="1"/>
      <c r="TV11" s="1"/>
      <c r="TW11" s="1"/>
      <c r="TX11" s="1"/>
      <c r="TY11" s="1"/>
      <c r="TZ11" s="1"/>
      <c r="UA11" s="1"/>
      <c r="UB11" s="1"/>
      <c r="UC11" s="1"/>
      <c r="UE11" s="70" t="s">
        <v>57</v>
      </c>
      <c r="UG11" s="35">
        <v>3</v>
      </c>
      <c r="UH11" s="1" t="s">
        <v>61</v>
      </c>
      <c r="UI11" s="1"/>
      <c r="UP11" s="1"/>
      <c r="UQ11" s="1"/>
      <c r="UR11" s="1"/>
      <c r="US11" s="1"/>
      <c r="UT11" s="1"/>
      <c r="UU11" s="1"/>
      <c r="UV11" s="1"/>
      <c r="UW11" s="1"/>
      <c r="UX11" s="1"/>
      <c r="UY11" s="1"/>
      <c r="VA11" s="70" t="s">
        <v>57</v>
      </c>
      <c r="VC11" s="35">
        <v>3</v>
      </c>
      <c r="VD11" s="1" t="s">
        <v>61</v>
      </c>
      <c r="VE11" s="1"/>
      <c r="VL11" s="1"/>
      <c r="VM11" s="1"/>
      <c r="VN11" s="1"/>
      <c r="VO11" s="1"/>
      <c r="VP11" s="1"/>
      <c r="VQ11" s="1"/>
      <c r="VR11" s="1"/>
      <c r="VS11" s="1"/>
      <c r="VT11" s="1"/>
      <c r="VU11" s="1"/>
      <c r="VW11" s="70" t="s">
        <v>57</v>
      </c>
      <c r="VY11" s="35">
        <v>3</v>
      </c>
      <c r="VZ11" s="1" t="s">
        <v>61</v>
      </c>
      <c r="WA11" s="1"/>
      <c r="WH11" s="1"/>
      <c r="WI11" s="1"/>
      <c r="WJ11" s="1"/>
      <c r="WK11" s="1"/>
      <c r="WL11" s="1"/>
      <c r="WM11" s="1"/>
      <c r="WN11" s="1"/>
      <c r="WO11" s="1"/>
      <c r="WP11" s="1"/>
      <c r="WQ11" s="1"/>
      <c r="WS11" s="70" t="s">
        <v>57</v>
      </c>
      <c r="WU11" s="35">
        <v>3</v>
      </c>
      <c r="WV11" s="1" t="s">
        <v>61</v>
      </c>
      <c r="WW11" s="1"/>
      <c r="XD11" s="1"/>
      <c r="XE11" s="1"/>
      <c r="XF11" s="1"/>
      <c r="XG11" s="1"/>
      <c r="XH11" s="1"/>
      <c r="XI11" s="1"/>
      <c r="XJ11" s="1"/>
      <c r="XK11" s="1"/>
      <c r="XL11" s="1"/>
      <c r="XM11" s="1"/>
      <c r="XO11" s="70" t="s">
        <v>57</v>
      </c>
      <c r="XQ11" s="35">
        <v>3</v>
      </c>
      <c r="XR11" s="1" t="s">
        <v>61</v>
      </c>
      <c r="XS11" s="1"/>
      <c r="XZ11" s="1"/>
      <c r="YA11" s="1"/>
      <c r="YB11" s="1"/>
      <c r="YC11" s="1"/>
      <c r="YD11" s="1"/>
      <c r="YE11" s="1"/>
      <c r="YF11" s="1"/>
      <c r="YG11" s="1"/>
      <c r="YH11" s="1"/>
      <c r="YI11" s="1"/>
      <c r="YK11" s="70" t="s">
        <v>57</v>
      </c>
      <c r="YM11" s="35">
        <v>3</v>
      </c>
      <c r="YN11" s="1" t="s">
        <v>61</v>
      </c>
      <c r="YO11" s="1"/>
      <c r="YV11" s="1"/>
      <c r="YW11" s="1"/>
      <c r="YX11" s="1"/>
      <c r="YY11" s="1"/>
      <c r="YZ11" s="1"/>
      <c r="ZA11" s="1"/>
      <c r="ZB11" s="1"/>
      <c r="ZC11" s="1"/>
      <c r="ZD11" s="1"/>
      <c r="ZE11" s="1"/>
      <c r="ZG11" s="70" t="s">
        <v>57</v>
      </c>
      <c r="ZI11" s="35">
        <v>3</v>
      </c>
      <c r="ZJ11" s="1" t="s">
        <v>61</v>
      </c>
      <c r="ZK11" s="1"/>
      <c r="ZR11" s="1"/>
      <c r="ZS11" s="1"/>
      <c r="ZT11" s="1"/>
      <c r="ZU11" s="1"/>
      <c r="ZV11" s="1"/>
      <c r="ZW11" s="1"/>
      <c r="ZX11" s="1"/>
      <c r="ZY11" s="1"/>
      <c r="ZZ11" s="1"/>
      <c r="AAA11" s="1"/>
      <c r="AAC11" s="70" t="s">
        <v>57</v>
      </c>
      <c r="AAE11" s="35">
        <v>3</v>
      </c>
      <c r="AAF11" s="1" t="s">
        <v>61</v>
      </c>
      <c r="AAG11" s="1"/>
      <c r="AAN11" s="1"/>
      <c r="AAO11" s="1"/>
      <c r="AAP11" s="1"/>
      <c r="AAQ11" s="1"/>
      <c r="AAR11" s="1"/>
      <c r="AAS11" s="1"/>
      <c r="AAT11" s="1"/>
      <c r="AAU11" s="1"/>
      <c r="AAV11" s="1"/>
      <c r="AAW11" s="1"/>
      <c r="AAY11" s="70" t="s">
        <v>57</v>
      </c>
      <c r="ABA11" s="35">
        <v>3</v>
      </c>
      <c r="ABB11" s="1" t="s">
        <v>61</v>
      </c>
      <c r="ABC11" s="1"/>
      <c r="ABJ11" s="1"/>
      <c r="ABK11" s="1"/>
      <c r="ABL11" s="1"/>
      <c r="ABM11" s="1"/>
      <c r="ABN11" s="1"/>
      <c r="ABO11" s="1"/>
      <c r="ABP11" s="1"/>
      <c r="ABQ11" s="1"/>
      <c r="ABR11" s="1"/>
      <c r="ABS11" s="1"/>
      <c r="ABU11" s="70" t="s">
        <v>57</v>
      </c>
      <c r="ABW11" s="35">
        <v>3</v>
      </c>
      <c r="ABX11" s="1" t="s">
        <v>61</v>
      </c>
      <c r="ABY11" s="1"/>
      <c r="ACF11" s="1"/>
      <c r="ACG11" s="1"/>
      <c r="ACH11" s="1"/>
      <c r="ACI11" s="1"/>
      <c r="ACJ11" s="1"/>
      <c r="ACK11" s="1"/>
      <c r="ACL11" s="1"/>
      <c r="ACM11" s="1"/>
      <c r="ACN11" s="1"/>
      <c r="ACO11" s="1"/>
      <c r="ACQ11" s="70" t="s">
        <v>57</v>
      </c>
      <c r="ACS11" s="35">
        <v>3</v>
      </c>
      <c r="ACT11" s="1" t="s">
        <v>61</v>
      </c>
      <c r="ACU11" s="1"/>
      <c r="ADB11" s="1"/>
      <c r="ADC11" s="1"/>
      <c r="ADD11" s="1"/>
      <c r="ADE11" s="1"/>
      <c r="ADF11" s="1"/>
      <c r="ADG11" s="1"/>
      <c r="ADH11" s="1"/>
      <c r="ADI11" s="1"/>
      <c r="ADJ11" s="1"/>
      <c r="ADK11" s="1"/>
      <c r="ADM11" s="70" t="s">
        <v>57</v>
      </c>
      <c r="ADO11" s="35">
        <v>3</v>
      </c>
      <c r="ADP11" s="1" t="s">
        <v>61</v>
      </c>
      <c r="ADQ11" s="1"/>
      <c r="ADX11" s="1"/>
      <c r="ADY11" s="1"/>
      <c r="ADZ11" s="1"/>
      <c r="AEA11" s="1"/>
      <c r="AEB11" s="1"/>
      <c r="AEC11" s="1"/>
      <c r="AED11" s="1"/>
      <c r="AEE11" s="1"/>
      <c r="AEF11" s="1"/>
      <c r="AEG11" s="1"/>
      <c r="AEI11" s="70" t="s">
        <v>57</v>
      </c>
      <c r="AEK11" s="35">
        <v>3</v>
      </c>
      <c r="AEL11" s="1" t="s">
        <v>61</v>
      </c>
      <c r="AEM11" s="1"/>
      <c r="AET11" s="1"/>
      <c r="AEU11" s="1"/>
      <c r="AEV11" s="1"/>
      <c r="AEW11" s="1"/>
      <c r="AEX11" s="1"/>
      <c r="AEY11" s="1"/>
      <c r="AEZ11" s="1"/>
      <c r="AFA11" s="1"/>
      <c r="AFB11" s="1"/>
      <c r="AFC11" s="1"/>
      <c r="AFE11" s="70" t="s">
        <v>57</v>
      </c>
      <c r="AFG11" s="35">
        <v>3</v>
      </c>
      <c r="AFH11" s="1" t="s">
        <v>61</v>
      </c>
      <c r="AFI11" s="1"/>
      <c r="AFP11" s="1"/>
      <c r="AFQ11" s="1"/>
      <c r="AFR11" s="1"/>
      <c r="AFS11" s="1"/>
      <c r="AFT11" s="1"/>
      <c r="AFU11" s="1"/>
      <c r="AFV11" s="1"/>
      <c r="AFW11" s="1"/>
      <c r="AFX11" s="1"/>
      <c r="AFY11" s="1"/>
      <c r="AGA11" s="70" t="s">
        <v>57</v>
      </c>
      <c r="AGC11" s="35">
        <v>3</v>
      </c>
      <c r="AGD11" s="1" t="s">
        <v>61</v>
      </c>
      <c r="AGE11" s="1"/>
      <c r="AGL11" s="1"/>
      <c r="AGM11" s="1"/>
      <c r="AGN11" s="1"/>
      <c r="AGO11" s="1"/>
      <c r="AGP11" s="1"/>
      <c r="AGQ11" s="1"/>
      <c r="AGR11" s="1"/>
      <c r="AGS11" s="1"/>
      <c r="AGT11" s="1"/>
      <c r="AGU11" s="1"/>
      <c r="AGW11" s="70" t="s">
        <v>57</v>
      </c>
      <c r="AGY11" s="35">
        <v>3</v>
      </c>
      <c r="AGZ11" s="1" t="s">
        <v>61</v>
      </c>
      <c r="AHA11" s="1"/>
      <c r="AHH11" s="1"/>
      <c r="AHI11" s="1"/>
      <c r="AHJ11" s="1"/>
      <c r="AHK11" s="1"/>
      <c r="AHL11" s="1"/>
      <c r="AHM11" s="1"/>
      <c r="AHN11" s="1"/>
      <c r="AHO11" s="1"/>
      <c r="AHP11" s="1"/>
      <c r="AHQ11" s="1"/>
      <c r="AHS11" s="70" t="s">
        <v>57</v>
      </c>
      <c r="AHU11" s="35">
        <v>3</v>
      </c>
      <c r="AHV11" s="1" t="s">
        <v>61</v>
      </c>
      <c r="AHW11" s="1"/>
      <c r="AID11" s="1"/>
      <c r="AIE11" s="1"/>
      <c r="AIF11" s="1"/>
      <c r="AIG11" s="1"/>
      <c r="AIH11" s="1"/>
      <c r="AII11" s="1"/>
      <c r="AIJ11" s="1"/>
      <c r="AIK11" s="1"/>
      <c r="AIL11" s="1"/>
      <c r="AIM11" s="1"/>
      <c r="AIO11" s="70" t="s">
        <v>57</v>
      </c>
      <c r="AIQ11" s="35">
        <v>3</v>
      </c>
      <c r="AIR11" s="1" t="s">
        <v>61</v>
      </c>
      <c r="AIS11" s="1"/>
      <c r="AIZ11" s="1"/>
      <c r="AJA11" s="1"/>
      <c r="AJB11" s="1"/>
      <c r="AJC11" s="1"/>
      <c r="AJD11" s="1"/>
      <c r="AJE11" s="1"/>
      <c r="AJF11" s="1"/>
      <c r="AJG11" s="1"/>
      <c r="AJH11" s="1"/>
      <c r="AJI11" s="1"/>
      <c r="AJK11" s="70" t="s">
        <v>57</v>
      </c>
      <c r="AJM11" s="35">
        <v>3</v>
      </c>
      <c r="AJN11" s="1" t="s">
        <v>61</v>
      </c>
      <c r="AJO11" s="1"/>
      <c r="AJV11" s="1"/>
      <c r="AJW11" s="1"/>
      <c r="AJX11" s="1"/>
      <c r="AJY11" s="1"/>
      <c r="AJZ11" s="1"/>
      <c r="AKA11" s="1"/>
      <c r="AKB11" s="1"/>
      <c r="AKC11" s="1"/>
      <c r="AKD11" s="1"/>
      <c r="AKE11" s="1"/>
      <c r="AKG11" s="70" t="s">
        <v>57</v>
      </c>
      <c r="AKI11" s="35">
        <v>3</v>
      </c>
      <c r="AKJ11" s="1" t="s">
        <v>61</v>
      </c>
      <c r="AKK11" s="1"/>
      <c r="AKR11" s="1"/>
      <c r="AKS11" s="1"/>
      <c r="AKT11" s="1"/>
      <c r="AKU11" s="1"/>
      <c r="AKV11" s="1"/>
      <c r="AKW11" s="1"/>
      <c r="AKX11" s="1"/>
      <c r="AKY11" s="1"/>
      <c r="AKZ11" s="1"/>
      <c r="ALA11" s="1"/>
      <c r="ALC11" s="70" t="s">
        <v>57</v>
      </c>
      <c r="ALE11" s="35">
        <v>3</v>
      </c>
      <c r="ALF11" s="1" t="s">
        <v>61</v>
      </c>
      <c r="ALG11" s="1"/>
      <c r="ALN11" s="1"/>
      <c r="ALO11" s="1"/>
      <c r="ALP11" s="1"/>
      <c r="ALQ11" s="1"/>
      <c r="ALR11" s="1"/>
      <c r="ALS11" s="1"/>
      <c r="ALT11" s="1"/>
      <c r="ALU11" s="1"/>
      <c r="ALV11" s="1"/>
      <c r="ALW11" s="1"/>
      <c r="ALY11" s="70" t="s">
        <v>57</v>
      </c>
      <c r="AMA11" s="35">
        <v>3</v>
      </c>
      <c r="AMB11" s="1" t="s">
        <v>61</v>
      </c>
      <c r="AMC11" s="1"/>
      <c r="AMJ11" s="1"/>
      <c r="AMK11" s="1"/>
      <c r="AML11" s="1"/>
      <c r="AMM11" s="1"/>
      <c r="AMN11" s="1"/>
      <c r="AMO11" s="1"/>
      <c r="AMP11" s="1"/>
      <c r="AMQ11" s="1"/>
      <c r="AMR11" s="1"/>
      <c r="AMS11" s="1"/>
      <c r="AMU11" s="70" t="s">
        <v>57</v>
      </c>
      <c r="AMW11" s="35">
        <v>3</v>
      </c>
      <c r="AMX11" s="1" t="s">
        <v>61</v>
      </c>
      <c r="AMY11" s="1"/>
      <c r="ANF11" s="1"/>
      <c r="ANG11" s="1"/>
      <c r="ANH11" s="1"/>
      <c r="ANI11" s="1"/>
      <c r="ANJ11" s="1"/>
      <c r="ANK11" s="1"/>
      <c r="ANL11" s="1"/>
      <c r="ANM11" s="1"/>
      <c r="ANN11" s="1"/>
      <c r="ANO11" s="1"/>
      <c r="ANQ11" s="70" t="s">
        <v>57</v>
      </c>
      <c r="ANS11" s="35">
        <v>3</v>
      </c>
      <c r="ANT11" s="1" t="s">
        <v>61</v>
      </c>
      <c r="ANU11" s="1"/>
      <c r="AOB11" s="1"/>
      <c r="AOC11" s="1"/>
      <c r="AOD11" s="1"/>
      <c r="AOE11" s="1"/>
      <c r="AOF11" s="1"/>
      <c r="AOG11" s="1"/>
      <c r="AOH11" s="1"/>
      <c r="AOI11" s="1"/>
      <c r="AOJ11" s="1"/>
      <c r="AOK11" s="1"/>
      <c r="AOM11" s="70" t="s">
        <v>57</v>
      </c>
      <c r="AOO11" s="35">
        <v>3</v>
      </c>
      <c r="AOP11" s="1" t="s">
        <v>61</v>
      </c>
      <c r="AOQ11" s="1"/>
      <c r="AOX11" s="1"/>
      <c r="AOY11" s="1"/>
      <c r="AOZ11" s="1"/>
      <c r="APA11" s="1"/>
      <c r="APB11" s="1"/>
      <c r="APC11" s="1"/>
      <c r="APD11" s="1"/>
      <c r="APE11" s="1"/>
      <c r="APF11" s="1"/>
      <c r="APG11" s="1"/>
      <c r="API11" s="70" t="s">
        <v>57</v>
      </c>
      <c r="APK11" s="35">
        <v>3</v>
      </c>
      <c r="APL11" s="1" t="s">
        <v>61</v>
      </c>
      <c r="APM11" s="1"/>
      <c r="APT11" s="1"/>
      <c r="APU11" s="1"/>
      <c r="APV11" s="1"/>
      <c r="APW11" s="1"/>
      <c r="APX11" s="1"/>
      <c r="APY11" s="1"/>
      <c r="APZ11" s="1"/>
      <c r="AQA11" s="1"/>
      <c r="AQB11" s="1"/>
      <c r="AQC11" s="1"/>
      <c r="AQE11" s="70" t="s">
        <v>57</v>
      </c>
      <c r="AQG11" s="35">
        <v>3</v>
      </c>
      <c r="AQH11" s="1" t="s">
        <v>61</v>
      </c>
      <c r="AQI11" s="1"/>
      <c r="AQP11" s="1"/>
      <c r="AQQ11" s="1"/>
      <c r="AQR11" s="1"/>
      <c r="AQS11" s="1"/>
      <c r="AQT11" s="1"/>
      <c r="AQU11" s="1"/>
      <c r="AQV11" s="1"/>
      <c r="AQW11" s="1"/>
      <c r="AQX11" s="1"/>
      <c r="AQY11" s="1"/>
      <c r="ARA11" s="70" t="s">
        <v>57</v>
      </c>
      <c r="ARC11" s="35">
        <v>3</v>
      </c>
      <c r="ARD11" s="1" t="s">
        <v>61</v>
      </c>
      <c r="ARE11" s="1"/>
      <c r="ARL11" s="1"/>
      <c r="ARM11" s="1"/>
      <c r="ARN11" s="1"/>
      <c r="ARO11" s="1"/>
      <c r="ARP11" s="1"/>
      <c r="ARQ11" s="1"/>
      <c r="ARR11" s="1"/>
      <c r="ARS11" s="1"/>
      <c r="ART11" s="1"/>
      <c r="ARU11" s="1"/>
      <c r="ARW11" s="70" t="s">
        <v>57</v>
      </c>
      <c r="ARY11" s="35">
        <v>3</v>
      </c>
      <c r="ARZ11" s="1" t="s">
        <v>61</v>
      </c>
      <c r="ASA11" s="1"/>
      <c r="ASH11" s="1"/>
      <c r="ASI11" s="1"/>
      <c r="ASJ11" s="1"/>
      <c r="ASK11" s="1"/>
      <c r="ASL11" s="1"/>
      <c r="ASM11" s="1"/>
      <c r="ASN11" s="1"/>
      <c r="ASO11" s="1"/>
      <c r="ASP11" s="1"/>
      <c r="ASQ11" s="1"/>
      <c r="ASS11" s="70" t="s">
        <v>57</v>
      </c>
      <c r="ASU11" s="35">
        <v>3</v>
      </c>
      <c r="ASV11" s="1" t="s">
        <v>61</v>
      </c>
      <c r="ASW11" s="1"/>
      <c r="ATD11" s="1"/>
      <c r="ATE11" s="1"/>
      <c r="ATF11" s="1"/>
      <c r="ATG11" s="1"/>
      <c r="ATH11" s="1"/>
      <c r="ATI11" s="1"/>
      <c r="ATJ11" s="1"/>
      <c r="ATK11" s="1"/>
      <c r="ATL11" s="1"/>
      <c r="ATM11" s="1"/>
      <c r="ATO11" s="70" t="s">
        <v>57</v>
      </c>
      <c r="ATQ11" s="35">
        <v>3</v>
      </c>
      <c r="ATR11" s="1" t="s">
        <v>61</v>
      </c>
      <c r="ATS11" s="1"/>
      <c r="ATZ11" s="1"/>
      <c r="AUA11" s="1"/>
      <c r="AUB11" s="1"/>
      <c r="AUC11" s="1"/>
      <c r="AUD11" s="1"/>
      <c r="AUE11" s="1"/>
      <c r="AUF11" s="1"/>
      <c r="AUG11" s="1"/>
      <c r="AUH11" s="1"/>
      <c r="AUI11" s="1"/>
      <c r="AUK11" s="70" t="s">
        <v>57</v>
      </c>
      <c r="AUM11" s="35">
        <v>3</v>
      </c>
      <c r="AUN11" s="1" t="s">
        <v>61</v>
      </c>
      <c r="AUO11" s="1"/>
      <c r="AUV11" s="1"/>
      <c r="AUW11" s="1"/>
      <c r="AUX11" s="1"/>
      <c r="AUY11" s="1"/>
      <c r="AUZ11" s="1"/>
      <c r="AVA11" s="1"/>
      <c r="AVB11" s="1"/>
      <c r="AVC11" s="1"/>
      <c r="AVD11" s="1"/>
      <c r="AVE11" s="1"/>
      <c r="AVG11" s="70" t="s">
        <v>57</v>
      </c>
      <c r="AVI11" s="35">
        <v>3</v>
      </c>
      <c r="AVJ11" s="1" t="s">
        <v>61</v>
      </c>
      <c r="AVK11" s="1"/>
      <c r="AVR11" s="1"/>
      <c r="AVS11" s="1"/>
      <c r="AVT11" s="1"/>
      <c r="AVU11" s="1"/>
      <c r="AVV11" s="1"/>
      <c r="AVW11" s="1"/>
      <c r="AVX11" s="1"/>
      <c r="AVY11" s="1"/>
      <c r="AVZ11" s="1"/>
      <c r="AWA11" s="1"/>
      <c r="AWC11" s="70" t="s">
        <v>57</v>
      </c>
      <c r="AWE11" s="35">
        <v>3</v>
      </c>
      <c r="AWF11" s="1" t="s">
        <v>61</v>
      </c>
      <c r="AWG11" s="1"/>
      <c r="AWN11" s="1"/>
      <c r="AWO11" s="1"/>
      <c r="AWP11" s="1"/>
      <c r="AWQ11" s="1"/>
      <c r="AWR11" s="1"/>
      <c r="AWS11" s="1"/>
      <c r="AWT11" s="1"/>
      <c r="AWU11" s="1"/>
      <c r="AWV11" s="1"/>
      <c r="AWW11" s="1"/>
      <c r="AWY11" s="70" t="s">
        <v>57</v>
      </c>
      <c r="AXA11" s="35">
        <v>3</v>
      </c>
      <c r="AXB11" s="1" t="s">
        <v>61</v>
      </c>
      <c r="AXC11" s="1"/>
      <c r="AXJ11" s="1"/>
      <c r="AXK11" s="1"/>
      <c r="AXL11" s="1"/>
      <c r="AXM11" s="1"/>
      <c r="AXN11" s="1"/>
      <c r="AXO11" s="1"/>
      <c r="AXP11" s="1"/>
      <c r="AXQ11" s="1"/>
      <c r="AXR11" s="1"/>
      <c r="AXS11" s="1"/>
      <c r="AXU11" s="70" t="s">
        <v>57</v>
      </c>
      <c r="AXW11" s="35">
        <v>3</v>
      </c>
      <c r="AXX11" s="1" t="s">
        <v>61</v>
      </c>
      <c r="AXY11" s="1"/>
      <c r="AYF11" s="1"/>
      <c r="AYG11" s="1"/>
      <c r="AYH11" s="1"/>
      <c r="AYI11" s="1"/>
      <c r="AYJ11" s="1"/>
      <c r="AYK11" s="1"/>
      <c r="AYL11" s="1"/>
      <c r="AYM11" s="1"/>
      <c r="AYN11" s="1"/>
      <c r="AYO11" s="1"/>
      <c r="AYQ11" s="70" t="s">
        <v>57</v>
      </c>
      <c r="AYS11" s="35">
        <v>3</v>
      </c>
      <c r="AYT11" s="1" t="s">
        <v>61</v>
      </c>
      <c r="AYU11" s="1"/>
      <c r="AZB11" s="1"/>
      <c r="AZC11" s="1"/>
      <c r="AZD11" s="1"/>
      <c r="AZE11" s="1"/>
      <c r="AZF11" s="1"/>
      <c r="AZG11" s="1"/>
      <c r="AZH11" s="1"/>
      <c r="AZI11" s="1"/>
      <c r="AZJ11" s="1"/>
      <c r="AZK11" s="1"/>
      <c r="AZM11" s="70" t="s">
        <v>57</v>
      </c>
      <c r="AZO11" s="35">
        <v>3</v>
      </c>
      <c r="AZP11" s="1" t="s">
        <v>61</v>
      </c>
      <c r="AZQ11" s="1"/>
      <c r="AZX11" s="1"/>
      <c r="AZY11" s="1"/>
      <c r="AZZ11" s="1"/>
      <c r="BAA11" s="1"/>
      <c r="BAB11" s="1"/>
      <c r="BAC11" s="1"/>
      <c r="BAD11" s="1"/>
      <c r="BAE11" s="1"/>
      <c r="BAF11" s="1"/>
      <c r="BAG11" s="1"/>
      <c r="BAI11" s="70" t="s">
        <v>57</v>
      </c>
      <c r="BAK11" s="35">
        <v>3</v>
      </c>
      <c r="BAL11" s="1" t="s">
        <v>61</v>
      </c>
      <c r="BAM11" s="1"/>
      <c r="BAT11" s="1"/>
      <c r="BAU11" s="1"/>
      <c r="BAV11" s="1"/>
      <c r="BAW11" s="1"/>
      <c r="BAX11" s="1"/>
      <c r="BAY11" s="1"/>
      <c r="BAZ11" s="1"/>
      <c r="BBA11" s="1"/>
      <c r="BBB11" s="1"/>
      <c r="BBC11" s="1"/>
      <c r="BBE11" s="70" t="s">
        <v>57</v>
      </c>
      <c r="BBG11" s="35">
        <v>3</v>
      </c>
      <c r="BBH11" s="1" t="s">
        <v>61</v>
      </c>
      <c r="BBI11" s="1"/>
      <c r="BBP11" s="1"/>
      <c r="BBQ11" s="1"/>
      <c r="BBR11" s="1"/>
      <c r="BBS11" s="1"/>
      <c r="BBT11" s="1"/>
      <c r="BBU11" s="1"/>
      <c r="BBV11" s="1"/>
      <c r="BBW11" s="1"/>
      <c r="BBX11" s="1"/>
      <c r="BBY11" s="1"/>
      <c r="BCA11" s="70" t="s">
        <v>57</v>
      </c>
      <c r="BCC11" s="35">
        <v>3</v>
      </c>
      <c r="BCD11" s="1" t="s">
        <v>61</v>
      </c>
      <c r="BCE11" s="1"/>
      <c r="BCL11" s="1"/>
      <c r="BCM11" s="1"/>
      <c r="BCN11" s="1"/>
      <c r="BCO11" s="1"/>
      <c r="BCP11" s="1"/>
      <c r="BCQ11" s="1"/>
      <c r="BCR11" s="1"/>
      <c r="BCS11" s="1"/>
      <c r="BCT11" s="1"/>
      <c r="BCU11" s="1"/>
      <c r="BCW11" s="70" t="s">
        <v>57</v>
      </c>
      <c r="BCY11" s="35">
        <v>3</v>
      </c>
      <c r="BCZ11" s="1" t="s">
        <v>61</v>
      </c>
      <c r="BDA11" s="1"/>
      <c r="BDH11" s="1"/>
      <c r="BDI11" s="1"/>
      <c r="BDJ11" s="1"/>
      <c r="BDK11" s="1"/>
      <c r="BDL11" s="1"/>
      <c r="BDM11" s="1"/>
      <c r="BDN11" s="1"/>
      <c r="BDO11" s="1"/>
      <c r="BDP11" s="1"/>
      <c r="BDQ11" s="1"/>
      <c r="BDS11" s="70" t="s">
        <v>57</v>
      </c>
      <c r="BDU11" s="35">
        <v>3</v>
      </c>
      <c r="BDV11" s="1" t="s">
        <v>61</v>
      </c>
      <c r="BDW11" s="1"/>
      <c r="BED11" s="1"/>
      <c r="BEE11" s="1"/>
      <c r="BEF11" s="1"/>
      <c r="BEG11" s="1"/>
      <c r="BEH11" s="1"/>
      <c r="BEI11" s="1"/>
      <c r="BEJ11" s="1"/>
      <c r="BEK11" s="1"/>
      <c r="BEL11" s="1"/>
      <c r="BEM11" s="1"/>
      <c r="BEO11" s="70" t="s">
        <v>57</v>
      </c>
      <c r="BEQ11" s="35">
        <v>3</v>
      </c>
      <c r="BER11" s="1" t="s">
        <v>61</v>
      </c>
      <c r="BES11" s="1"/>
      <c r="BEZ11" s="1"/>
      <c r="BFA11" s="1"/>
      <c r="BFB11" s="1"/>
      <c r="BFC11" s="1"/>
      <c r="BFD11" s="1"/>
      <c r="BFE11" s="1"/>
      <c r="BFF11" s="1"/>
      <c r="BFG11" s="1"/>
      <c r="BFH11" s="1"/>
      <c r="BFI11" s="1"/>
      <c r="BFK11" s="70" t="s">
        <v>57</v>
      </c>
      <c r="BFM11" s="35">
        <v>3</v>
      </c>
      <c r="BFN11" s="1" t="s">
        <v>61</v>
      </c>
      <c r="BFO11" s="1"/>
      <c r="BFV11" s="1"/>
      <c r="BFW11" s="1"/>
      <c r="BFX11" s="1"/>
      <c r="BFY11" s="1"/>
      <c r="BFZ11" s="1"/>
      <c r="BGA11" s="1"/>
      <c r="BGB11" s="1"/>
      <c r="BGC11" s="1"/>
      <c r="BGD11" s="1"/>
      <c r="BGE11" s="1"/>
      <c r="BGG11" s="70" t="s">
        <v>57</v>
      </c>
      <c r="BGI11" s="35">
        <v>3</v>
      </c>
      <c r="BGJ11" s="1" t="s">
        <v>61</v>
      </c>
      <c r="BGK11" s="1"/>
      <c r="BGR11" s="1"/>
      <c r="BGS11" s="1"/>
      <c r="BGT11" s="1"/>
      <c r="BGU11" s="1"/>
      <c r="BGV11" s="1"/>
      <c r="BGW11" s="1"/>
      <c r="BGX11" s="1"/>
      <c r="BGY11" s="1"/>
      <c r="BGZ11" s="1"/>
      <c r="BHA11" s="1"/>
      <c r="BHC11" s="70" t="s">
        <v>57</v>
      </c>
      <c r="BHE11" s="35">
        <v>3</v>
      </c>
      <c r="BHF11" s="1" t="s">
        <v>61</v>
      </c>
      <c r="BHG11" s="1"/>
      <c r="BHN11" s="1"/>
      <c r="BHO11" s="1"/>
      <c r="BHP11" s="1"/>
      <c r="BHQ11" s="1"/>
      <c r="BHR11" s="1"/>
      <c r="BHS11" s="1"/>
      <c r="BHT11" s="1"/>
      <c r="BHU11" s="1"/>
      <c r="BHV11" s="1"/>
      <c r="BHW11" s="1"/>
      <c r="BHY11" s="70" t="s">
        <v>57</v>
      </c>
      <c r="BIA11" s="35">
        <v>3</v>
      </c>
      <c r="BIB11" s="1" t="s">
        <v>61</v>
      </c>
      <c r="BIC11" s="1"/>
      <c r="BIJ11" s="1"/>
      <c r="BIK11" s="1"/>
      <c r="BIL11" s="1"/>
      <c r="BIM11" s="1"/>
      <c r="BIN11" s="1"/>
      <c r="BIO11" s="1"/>
      <c r="BIP11" s="1"/>
      <c r="BIQ11" s="1"/>
      <c r="BIR11" s="1"/>
      <c r="BIS11" s="1"/>
      <c r="BIU11" s="70" t="s">
        <v>57</v>
      </c>
      <c r="BIW11" s="35">
        <v>3</v>
      </c>
      <c r="BIX11" s="1" t="s">
        <v>61</v>
      </c>
      <c r="BIY11" s="1"/>
      <c r="BJF11" s="1"/>
      <c r="BJG11" s="1"/>
      <c r="BJH11" s="1"/>
      <c r="BJI11" s="1"/>
      <c r="BJJ11" s="1"/>
      <c r="BJK11" s="1"/>
      <c r="BJL11" s="1"/>
      <c r="BJM11" s="1"/>
      <c r="BJN11" s="1"/>
      <c r="BJO11" s="1"/>
      <c r="BJQ11" s="70" t="s">
        <v>57</v>
      </c>
      <c r="BJS11" s="35">
        <v>3</v>
      </c>
      <c r="BJT11" s="1" t="s">
        <v>61</v>
      </c>
      <c r="BJU11" s="1"/>
      <c r="BKB11" s="1"/>
      <c r="BKC11" s="1"/>
      <c r="BKD11" s="1"/>
      <c r="BKE11" s="1"/>
      <c r="BKF11" s="1"/>
      <c r="BKG11" s="1"/>
      <c r="BKH11" s="1"/>
      <c r="BKI11" s="1"/>
      <c r="BKJ11" s="1"/>
      <c r="BKK11" s="1"/>
      <c r="BKM11" s="70" t="s">
        <v>57</v>
      </c>
      <c r="BKO11" s="35">
        <v>3</v>
      </c>
      <c r="BKP11" s="1" t="s">
        <v>61</v>
      </c>
      <c r="BKQ11" s="1"/>
      <c r="BKX11" s="1"/>
      <c r="BKY11" s="1"/>
      <c r="BKZ11" s="1"/>
      <c r="BLA11" s="1"/>
      <c r="BLB11" s="1"/>
      <c r="BLC11" s="1"/>
      <c r="BLD11" s="1"/>
      <c r="BLE11" s="1"/>
      <c r="BLF11" s="1"/>
      <c r="BLG11" s="1"/>
      <c r="BLI11" s="70" t="s">
        <v>57</v>
      </c>
      <c r="BLK11" s="35">
        <v>3</v>
      </c>
      <c r="BLL11" s="1" t="s">
        <v>61</v>
      </c>
      <c r="BLM11" s="1"/>
      <c r="BLT11" s="1"/>
      <c r="BLU11" s="1"/>
      <c r="BLV11" s="1"/>
      <c r="BLW11" s="1"/>
      <c r="BLX11" s="1"/>
      <c r="BLY11" s="1"/>
      <c r="BLZ11" s="1"/>
      <c r="BMA11" s="1"/>
      <c r="BMB11" s="1"/>
      <c r="BMC11" s="1"/>
      <c r="BME11" s="70" t="s">
        <v>57</v>
      </c>
      <c r="BMG11" s="35">
        <v>3</v>
      </c>
      <c r="BMH11" s="1" t="s">
        <v>61</v>
      </c>
      <c r="BMI11" s="1"/>
      <c r="BMP11" s="1"/>
      <c r="BMQ11" s="1"/>
      <c r="BMR11" s="1"/>
      <c r="BMS11" s="1"/>
      <c r="BMT11" s="1"/>
      <c r="BMU11" s="1"/>
      <c r="BMV11" s="1"/>
      <c r="BMW11" s="1"/>
      <c r="BMX11" s="1"/>
      <c r="BMY11" s="1"/>
      <c r="BNA11" s="70" t="s">
        <v>57</v>
      </c>
      <c r="BNC11" s="35">
        <v>3</v>
      </c>
      <c r="BND11" s="1" t="s">
        <v>61</v>
      </c>
      <c r="BNE11" s="1"/>
      <c r="BNL11" s="1"/>
      <c r="BNM11" s="1"/>
      <c r="BNN11" s="1"/>
      <c r="BNO11" s="1"/>
      <c r="BNP11" s="1"/>
      <c r="BNQ11" s="1"/>
      <c r="BNR11" s="1"/>
      <c r="BNS11" s="1"/>
      <c r="BNT11" s="1"/>
      <c r="BNU11" s="1"/>
      <c r="BNW11" s="70" t="s">
        <v>57</v>
      </c>
      <c r="BNY11" s="35">
        <v>3</v>
      </c>
      <c r="BNZ11" s="1" t="s">
        <v>61</v>
      </c>
      <c r="BOA11" s="1"/>
      <c r="BOH11" s="1"/>
      <c r="BOI11" s="1"/>
      <c r="BOJ11" s="1"/>
      <c r="BOK11" s="1"/>
      <c r="BOL11" s="1"/>
      <c r="BOM11" s="1"/>
      <c r="BON11" s="1"/>
      <c r="BOO11" s="1"/>
      <c r="BOP11" s="1"/>
      <c r="BOQ11" s="1"/>
      <c r="BOS11" s="70" t="s">
        <v>57</v>
      </c>
      <c r="BOU11" s="35">
        <v>3</v>
      </c>
      <c r="BOV11" s="1" t="s">
        <v>61</v>
      </c>
      <c r="BOW11" s="1"/>
      <c r="BPD11" s="1"/>
      <c r="BPE11" s="1"/>
      <c r="BPF11" s="1"/>
      <c r="BPG11" s="1"/>
      <c r="BPH11" s="1"/>
      <c r="BPI11" s="1"/>
      <c r="BPJ11" s="1"/>
      <c r="BPK11" s="1"/>
      <c r="BPL11" s="1"/>
      <c r="BPM11" s="1"/>
      <c r="BPO11" s="70" t="s">
        <v>57</v>
      </c>
      <c r="BPQ11" s="35">
        <v>3</v>
      </c>
      <c r="BPR11" s="1" t="s">
        <v>61</v>
      </c>
      <c r="BPS11" s="1"/>
      <c r="BPZ11" s="1"/>
      <c r="BQA11" s="1"/>
      <c r="BQB11" s="1"/>
      <c r="BQC11" s="1"/>
      <c r="BQD11" s="1"/>
      <c r="BQE11" s="1"/>
      <c r="BQF11" s="1"/>
      <c r="BQG11" s="1"/>
      <c r="BQH11" s="1"/>
      <c r="BQI11" s="1"/>
      <c r="BQK11" s="70" t="s">
        <v>57</v>
      </c>
      <c r="BQM11" s="35">
        <v>3</v>
      </c>
      <c r="BQN11" s="1" t="s">
        <v>61</v>
      </c>
      <c r="BQO11" s="1"/>
      <c r="BQV11" s="1"/>
      <c r="BQW11" s="1"/>
      <c r="BQX11" s="1"/>
      <c r="BQY11" s="1"/>
      <c r="BQZ11" s="1"/>
      <c r="BRA11" s="1"/>
      <c r="BRB11" s="1"/>
      <c r="BRC11" s="1"/>
      <c r="BRD11" s="1"/>
      <c r="BRE11" s="1"/>
      <c r="BRG11" s="70" t="s">
        <v>57</v>
      </c>
      <c r="BRI11" s="35">
        <v>3</v>
      </c>
      <c r="BRJ11" s="1" t="s">
        <v>61</v>
      </c>
      <c r="BRK11" s="1"/>
      <c r="BRR11" s="1"/>
      <c r="BRS11" s="1"/>
      <c r="BRT11" s="1"/>
      <c r="BRU11" s="1"/>
      <c r="BRV11" s="1"/>
      <c r="BRW11" s="1"/>
      <c r="BRX11" s="1"/>
      <c r="BRY11" s="1"/>
      <c r="BRZ11" s="1"/>
      <c r="BSA11" s="1"/>
      <c r="BSC11" s="70" t="s">
        <v>57</v>
      </c>
      <c r="BSE11" s="35">
        <v>3</v>
      </c>
      <c r="BSF11" s="1" t="s">
        <v>61</v>
      </c>
      <c r="BSG11" s="1"/>
      <c r="BSN11" s="1"/>
      <c r="BSO11" s="1"/>
      <c r="BSP11" s="1"/>
      <c r="BSQ11" s="1"/>
      <c r="BSR11" s="1"/>
      <c r="BSS11" s="1"/>
      <c r="BST11" s="1"/>
      <c r="BSU11" s="1"/>
      <c r="BSV11" s="1"/>
      <c r="BSW11" s="1"/>
      <c r="BSY11" s="70" t="s">
        <v>57</v>
      </c>
      <c r="BTA11" s="35">
        <v>3</v>
      </c>
      <c r="BTB11" s="1" t="s">
        <v>61</v>
      </c>
      <c r="BTC11" s="1"/>
      <c r="BTJ11" s="1"/>
      <c r="BTK11" s="1"/>
      <c r="BTL11" s="1"/>
      <c r="BTM11" s="1"/>
      <c r="BTN11" s="1"/>
      <c r="BTO11" s="1"/>
      <c r="BTP11" s="1"/>
      <c r="BTQ11" s="1"/>
      <c r="BTR11" s="1"/>
      <c r="BTS11" s="1"/>
      <c r="BTU11" s="70" t="s">
        <v>57</v>
      </c>
      <c r="BTW11" s="35">
        <v>3</v>
      </c>
      <c r="BTX11" s="1" t="s">
        <v>61</v>
      </c>
      <c r="BTY11" s="1"/>
      <c r="BUF11" s="1"/>
      <c r="BUG11" s="1"/>
      <c r="BUH11" s="1"/>
      <c r="BUI11" s="1"/>
      <c r="BUJ11" s="1"/>
      <c r="BUK11" s="1"/>
      <c r="BUL11" s="1"/>
      <c r="BUM11" s="1"/>
      <c r="BUN11" s="1"/>
      <c r="BUO11" s="1"/>
      <c r="BUQ11" s="70" t="s">
        <v>57</v>
      </c>
      <c r="BUS11" s="35">
        <v>3</v>
      </c>
      <c r="BUT11" s="1" t="s">
        <v>61</v>
      </c>
      <c r="BUU11" s="1"/>
      <c r="BVB11" s="1"/>
      <c r="BVC11" s="1"/>
      <c r="BVD11" s="1"/>
      <c r="BVE11" s="1"/>
      <c r="BVF11" s="1"/>
      <c r="BVG11" s="1"/>
      <c r="BVH11" s="1"/>
      <c r="BVI11" s="1"/>
      <c r="BVJ11" s="1"/>
      <c r="BVK11" s="1"/>
      <c r="BVM11" s="70" t="s">
        <v>57</v>
      </c>
      <c r="BVO11" s="35">
        <v>3</v>
      </c>
      <c r="BVP11" s="1" t="s">
        <v>61</v>
      </c>
      <c r="BVQ11" s="1"/>
      <c r="BVX11" s="1"/>
      <c r="BVY11" s="1"/>
      <c r="BVZ11" s="1"/>
      <c r="BWA11" s="1"/>
      <c r="BWB11" s="1"/>
      <c r="BWC11" s="1"/>
      <c r="BWD11" s="1"/>
      <c r="BWE11" s="1"/>
      <c r="BWF11" s="1"/>
      <c r="BWG11" s="1"/>
      <c r="BWI11" s="70" t="s">
        <v>57</v>
      </c>
      <c r="BWK11" s="35">
        <v>3</v>
      </c>
      <c r="BWL11" s="1" t="s">
        <v>61</v>
      </c>
      <c r="BWM11" s="1"/>
      <c r="BWT11" s="1"/>
      <c r="BWU11" s="1"/>
      <c r="BWV11" s="1"/>
      <c r="BWW11" s="1"/>
      <c r="BWX11" s="1"/>
      <c r="BWY11" s="1"/>
      <c r="BWZ11" s="1"/>
      <c r="BXA11" s="1"/>
      <c r="BXB11" s="1"/>
      <c r="BXC11" s="1"/>
      <c r="BXE11" s="70" t="s">
        <v>57</v>
      </c>
      <c r="BXG11" s="35">
        <v>3</v>
      </c>
      <c r="BXH11" s="1" t="s">
        <v>61</v>
      </c>
      <c r="BXI11" s="1"/>
      <c r="BXP11" s="1"/>
      <c r="BXQ11" s="1"/>
      <c r="BXR11" s="1"/>
      <c r="BXS11" s="1"/>
      <c r="BXT11" s="1"/>
      <c r="BXU11" s="1"/>
      <c r="BXV11" s="1"/>
      <c r="BXW11" s="1"/>
      <c r="BXX11" s="1"/>
      <c r="BXY11" s="1"/>
      <c r="BYA11" s="70" t="s">
        <v>57</v>
      </c>
      <c r="BYC11" s="35">
        <v>3</v>
      </c>
      <c r="BYD11" s="1" t="s">
        <v>61</v>
      </c>
      <c r="BYE11" s="1"/>
      <c r="BYL11" s="1"/>
      <c r="BYM11" s="1"/>
      <c r="BYN11" s="1"/>
      <c r="BYO11" s="1"/>
      <c r="BYP11" s="1"/>
      <c r="BYQ11" s="1"/>
      <c r="BYR11" s="1"/>
      <c r="BYS11" s="1"/>
      <c r="BYT11" s="1"/>
      <c r="BYU11" s="1"/>
      <c r="BYW11" s="70" t="s">
        <v>57</v>
      </c>
      <c r="BYY11" s="35">
        <v>3</v>
      </c>
      <c r="BYZ11" s="1" t="s">
        <v>61</v>
      </c>
      <c r="BZA11" s="1"/>
      <c r="BZH11" s="1"/>
      <c r="BZI11" s="1"/>
      <c r="BZJ11" s="1"/>
      <c r="BZK11" s="1"/>
      <c r="BZL11" s="1"/>
      <c r="BZM11" s="1"/>
      <c r="BZN11" s="1"/>
      <c r="BZO11" s="1"/>
      <c r="BZP11" s="1"/>
      <c r="BZQ11" s="1"/>
      <c r="BZS11" s="70" t="s">
        <v>57</v>
      </c>
      <c r="BZU11" s="35">
        <v>3</v>
      </c>
      <c r="BZV11" s="1" t="s">
        <v>61</v>
      </c>
      <c r="BZW11" s="1"/>
      <c r="CAD11" s="1"/>
      <c r="CAE11" s="1"/>
      <c r="CAF11" s="1"/>
      <c r="CAG11" s="1"/>
      <c r="CAH11" s="1"/>
      <c r="CAI11" s="1"/>
      <c r="CAJ11" s="1"/>
      <c r="CAK11" s="1"/>
      <c r="CAL11" s="1"/>
      <c r="CAM11" s="1"/>
      <c r="CAO11" s="70" t="s">
        <v>57</v>
      </c>
      <c r="CAQ11" s="35">
        <v>3</v>
      </c>
      <c r="CAR11" s="1" t="s">
        <v>61</v>
      </c>
      <c r="CAS11" s="1"/>
      <c r="CAZ11" s="1"/>
      <c r="CBA11" s="1"/>
      <c r="CBB11" s="1"/>
      <c r="CBC11" s="1"/>
      <c r="CBD11" s="1"/>
      <c r="CBE11" s="1"/>
      <c r="CBF11" s="1"/>
      <c r="CBG11" s="1"/>
      <c r="CBH11" s="1"/>
      <c r="CBI11" s="1"/>
      <c r="CBK11" s="70" t="s">
        <v>57</v>
      </c>
      <c r="CBM11" s="35">
        <v>3</v>
      </c>
      <c r="CBN11" s="1" t="s">
        <v>61</v>
      </c>
      <c r="CBO11" s="1"/>
      <c r="CBV11" s="1"/>
      <c r="CBW11" s="1"/>
      <c r="CBX11" s="1"/>
      <c r="CBY11" s="1"/>
      <c r="CBZ11" s="1"/>
      <c r="CCA11" s="1"/>
      <c r="CCB11" s="1"/>
      <c r="CCC11" s="1"/>
      <c r="CCD11" s="1"/>
      <c r="CCE11" s="1"/>
      <c r="CCG11" s="70" t="s">
        <v>57</v>
      </c>
      <c r="CCI11" s="35">
        <v>3</v>
      </c>
      <c r="CCJ11" s="1" t="s">
        <v>61</v>
      </c>
      <c r="CCK11" s="1"/>
      <c r="CCR11" s="1"/>
      <c r="CCS11" s="1"/>
      <c r="CCT11" s="1"/>
      <c r="CCU11" s="1"/>
      <c r="CCV11" s="1"/>
      <c r="CCW11" s="1"/>
      <c r="CCX11" s="1"/>
      <c r="CCY11" s="1"/>
      <c r="CCZ11" s="1"/>
      <c r="CDA11" s="1"/>
      <c r="CDC11" s="70" t="s">
        <v>57</v>
      </c>
      <c r="CDE11" s="35">
        <v>3</v>
      </c>
      <c r="CDF11" s="1" t="s">
        <v>61</v>
      </c>
      <c r="CDG11" s="1"/>
      <c r="CDN11" s="1"/>
      <c r="CDO11" s="1"/>
      <c r="CDP11" s="1"/>
      <c r="CDQ11" s="1"/>
      <c r="CDR11" s="1"/>
      <c r="CDS11" s="1"/>
      <c r="CDT11" s="1"/>
      <c r="CDU11" s="1"/>
      <c r="CDV11" s="1"/>
      <c r="CDW11" s="1"/>
      <c r="CDY11" s="70" t="s">
        <v>57</v>
      </c>
      <c r="CEA11" s="35">
        <v>3</v>
      </c>
      <c r="CEB11" s="1" t="s">
        <v>61</v>
      </c>
      <c r="CEC11" s="1"/>
      <c r="CEJ11" s="1"/>
      <c r="CEK11" s="1"/>
      <c r="CEL11" s="1"/>
      <c r="CEM11" s="1"/>
      <c r="CEN11" s="1"/>
      <c r="CEO11" s="1"/>
      <c r="CEP11" s="1"/>
      <c r="CEQ11" s="1"/>
      <c r="CER11" s="1"/>
      <c r="CES11" s="1"/>
      <c r="CEU11" s="70" t="s">
        <v>57</v>
      </c>
      <c r="CEW11" s="35">
        <v>3</v>
      </c>
      <c r="CEX11" s="1" t="s">
        <v>61</v>
      </c>
      <c r="CEY11" s="1"/>
      <c r="CFF11" s="1"/>
      <c r="CFG11" s="1"/>
      <c r="CFH11" s="1"/>
      <c r="CFI11" s="1"/>
      <c r="CFJ11" s="1"/>
      <c r="CFK11" s="1"/>
      <c r="CFL11" s="1"/>
      <c r="CFM11" s="1"/>
      <c r="CFN11" s="1"/>
      <c r="CFO11" s="1"/>
    </row>
    <row r="12" spans="1:2199">
      <c r="A12" s="70" t="s">
        <v>446</v>
      </c>
      <c r="B12"/>
      <c r="C12" s="6">
        <v>8</v>
      </c>
      <c r="D12" s="1" t="s">
        <v>68</v>
      </c>
      <c r="E12" s="1"/>
      <c r="L12" s="1"/>
      <c r="M12" s="1"/>
      <c r="N12" s="1"/>
      <c r="O12" s="1"/>
      <c r="P12" s="1"/>
      <c r="Q12" s="1"/>
      <c r="R12" s="1"/>
      <c r="S12" s="1"/>
      <c r="T12" s="1"/>
      <c r="U12" s="1"/>
      <c r="W12" s="70" t="s">
        <v>446</v>
      </c>
      <c r="Y12" s="6">
        <v>10</v>
      </c>
      <c r="Z12" s="1" t="s">
        <v>68</v>
      </c>
      <c r="AA12" s="1"/>
      <c r="AH12" s="1"/>
      <c r="AI12" s="1"/>
      <c r="AJ12" s="1"/>
      <c r="AK12" s="1"/>
      <c r="AL12" s="1"/>
      <c r="AM12" s="1"/>
      <c r="AN12" s="1"/>
      <c r="AO12" s="1"/>
      <c r="AP12" s="1"/>
      <c r="AQ12" s="1"/>
      <c r="AS12" s="70" t="s">
        <v>446</v>
      </c>
      <c r="AU12" s="6">
        <v>10</v>
      </c>
      <c r="AV12" s="1" t="s">
        <v>68</v>
      </c>
      <c r="AW12" s="1"/>
      <c r="BD12" s="1"/>
      <c r="BE12" s="1"/>
      <c r="BF12" s="1"/>
      <c r="BG12" s="1"/>
      <c r="BH12" s="1"/>
      <c r="BI12" s="1"/>
      <c r="BJ12" s="1"/>
      <c r="BK12" s="1"/>
      <c r="BL12" s="1"/>
      <c r="BM12" s="1"/>
      <c r="BO12" s="70" t="s">
        <v>446</v>
      </c>
      <c r="BQ12" s="6">
        <v>7</v>
      </c>
      <c r="BR12" s="1" t="s">
        <v>68</v>
      </c>
      <c r="BS12" s="1"/>
      <c r="BZ12" s="1"/>
      <c r="CA12" s="1"/>
      <c r="CB12" s="1"/>
      <c r="CC12" s="1"/>
      <c r="CD12" s="1"/>
      <c r="CE12" s="1"/>
      <c r="CF12" s="1"/>
      <c r="CG12" s="1"/>
      <c r="CH12" s="1"/>
      <c r="CI12" s="1"/>
      <c r="CK12" s="70" t="s">
        <v>446</v>
      </c>
      <c r="CM12" s="6">
        <v>8</v>
      </c>
      <c r="CN12" s="1" t="s">
        <v>68</v>
      </c>
      <c r="CO12" s="1"/>
      <c r="CV12" s="1"/>
      <c r="CW12" s="1"/>
      <c r="CX12" s="1"/>
      <c r="CY12" s="1"/>
      <c r="CZ12" s="1"/>
      <c r="DA12" s="1"/>
      <c r="DB12" s="1"/>
      <c r="DC12" s="1"/>
      <c r="DD12" s="1"/>
      <c r="DE12" s="1"/>
      <c r="DG12" s="70" t="s">
        <v>446</v>
      </c>
      <c r="DI12" s="6">
        <v>8</v>
      </c>
      <c r="DJ12" s="1" t="s">
        <v>68</v>
      </c>
      <c r="DK12" s="1"/>
      <c r="DR12" s="1"/>
      <c r="DS12" s="1"/>
      <c r="DT12" s="1"/>
      <c r="DU12" s="1"/>
      <c r="DV12" s="1"/>
      <c r="DW12" s="1"/>
      <c r="DX12" s="1"/>
      <c r="DY12" s="1"/>
      <c r="DZ12" s="1"/>
      <c r="EA12" s="1"/>
      <c r="EC12" s="70" t="s">
        <v>446</v>
      </c>
      <c r="EE12" s="6">
        <v>11.5</v>
      </c>
      <c r="EF12" s="1" t="s">
        <v>68</v>
      </c>
      <c r="EG12" s="1"/>
      <c r="EN12" s="1"/>
      <c r="EO12" s="1"/>
      <c r="EP12" s="1"/>
      <c r="EQ12" s="1"/>
      <c r="ER12" s="1"/>
      <c r="ES12" s="1"/>
      <c r="ET12" s="1"/>
      <c r="EU12" s="1"/>
      <c r="EV12" s="1"/>
      <c r="EW12" s="1"/>
      <c r="EY12" s="70" t="s">
        <v>446</v>
      </c>
      <c r="FA12" s="6">
        <v>9</v>
      </c>
      <c r="FB12" s="1" t="s">
        <v>68</v>
      </c>
      <c r="FC12" s="1"/>
      <c r="FJ12" s="1"/>
      <c r="FK12" s="1"/>
      <c r="FL12" s="1"/>
      <c r="FM12" s="1"/>
      <c r="FN12" s="1"/>
      <c r="FO12" s="1"/>
      <c r="FP12" s="1"/>
      <c r="FQ12" s="1"/>
      <c r="FR12" s="1"/>
      <c r="FS12" s="1"/>
      <c r="FU12" s="70" t="s">
        <v>446</v>
      </c>
      <c r="FW12" s="6">
        <v>8</v>
      </c>
      <c r="FX12" s="1" t="s">
        <v>68</v>
      </c>
      <c r="FY12" s="1"/>
      <c r="GF12" s="1"/>
      <c r="GG12" s="1"/>
      <c r="GH12" s="1"/>
      <c r="GI12" s="1"/>
      <c r="GJ12" s="1"/>
      <c r="GK12" s="1"/>
      <c r="GL12" s="1"/>
      <c r="GM12" s="1"/>
      <c r="GN12" s="1"/>
      <c r="GO12" s="1"/>
      <c r="GQ12" s="70" t="s">
        <v>446</v>
      </c>
      <c r="GS12" s="6">
        <v>8</v>
      </c>
      <c r="GT12" s="1" t="s">
        <v>68</v>
      </c>
      <c r="GU12" s="1"/>
      <c r="HB12" s="1"/>
      <c r="HC12" s="1"/>
      <c r="HD12" s="1"/>
      <c r="HE12" s="1"/>
      <c r="HF12" s="1"/>
      <c r="HG12" s="1"/>
      <c r="HH12" s="1"/>
      <c r="HI12" s="1"/>
      <c r="HJ12" s="1"/>
      <c r="HK12" s="1"/>
      <c r="HM12" s="70" t="s">
        <v>446</v>
      </c>
      <c r="HO12" s="6">
        <v>8</v>
      </c>
      <c r="HP12" s="1" t="s">
        <v>68</v>
      </c>
      <c r="HQ12" s="1"/>
      <c r="HX12" s="1"/>
      <c r="HY12" s="1"/>
      <c r="HZ12" s="1"/>
      <c r="IA12" s="1"/>
      <c r="IB12" s="1"/>
      <c r="IC12" s="1"/>
      <c r="ID12" s="1"/>
      <c r="IE12" s="1"/>
      <c r="IF12" s="1"/>
      <c r="IG12" s="1"/>
      <c r="II12" s="70" t="s">
        <v>446</v>
      </c>
      <c r="IK12" s="6">
        <v>8</v>
      </c>
      <c r="IL12" s="1" t="s">
        <v>68</v>
      </c>
      <c r="IM12" s="1"/>
      <c r="IT12" s="1"/>
      <c r="IU12" s="1"/>
      <c r="IV12" s="1"/>
      <c r="IW12" s="1"/>
      <c r="IX12" s="1"/>
      <c r="IY12" s="1"/>
      <c r="IZ12" s="1"/>
      <c r="JA12" s="1"/>
      <c r="JB12" s="1"/>
      <c r="JC12" s="1"/>
      <c r="JE12" s="70" t="s">
        <v>446</v>
      </c>
      <c r="JG12" s="6">
        <v>10</v>
      </c>
      <c r="JH12" s="1" t="s">
        <v>68</v>
      </c>
      <c r="JI12" s="1"/>
      <c r="JP12" s="1"/>
      <c r="JQ12" s="1"/>
      <c r="JR12" s="1"/>
      <c r="JS12" s="1"/>
      <c r="JT12" s="1"/>
      <c r="JU12" s="1"/>
      <c r="JV12" s="1"/>
      <c r="JW12" s="1"/>
      <c r="JX12" s="1"/>
      <c r="JY12" s="1"/>
      <c r="KA12" s="70" t="s">
        <v>446</v>
      </c>
      <c r="KC12" s="6">
        <v>8</v>
      </c>
      <c r="KD12" s="1" t="s">
        <v>68</v>
      </c>
      <c r="KE12" s="1"/>
      <c r="KL12" s="1"/>
      <c r="KM12" s="1"/>
      <c r="KN12" s="1"/>
      <c r="KO12" s="1"/>
      <c r="KP12" s="1"/>
      <c r="KQ12" s="1"/>
      <c r="KR12" s="1"/>
      <c r="KS12" s="1"/>
      <c r="KT12" s="1"/>
      <c r="KU12" s="1"/>
      <c r="KW12" s="70" t="s">
        <v>446</v>
      </c>
      <c r="KY12" s="6">
        <v>8</v>
      </c>
      <c r="KZ12" s="1" t="s">
        <v>68</v>
      </c>
      <c r="LA12" s="1"/>
      <c r="LH12" s="1"/>
      <c r="LI12" s="1"/>
      <c r="LJ12" s="1"/>
      <c r="LK12" s="1"/>
      <c r="LL12" s="1"/>
      <c r="LM12" s="1"/>
      <c r="LN12" s="1"/>
      <c r="LO12" s="1"/>
      <c r="LP12" s="1"/>
      <c r="LQ12" s="1"/>
      <c r="LS12" s="70" t="s">
        <v>446</v>
      </c>
      <c r="LU12" s="6">
        <v>8</v>
      </c>
      <c r="LV12" s="1" t="s">
        <v>68</v>
      </c>
      <c r="LW12" s="1"/>
      <c r="MD12" s="1"/>
      <c r="ME12" s="1"/>
      <c r="MF12" s="1"/>
      <c r="MG12" s="1"/>
      <c r="MH12" s="1"/>
      <c r="MI12" s="1"/>
      <c r="MJ12" s="1"/>
      <c r="MK12" s="1"/>
      <c r="ML12" s="1"/>
      <c r="MM12" s="1"/>
      <c r="MO12" s="70" t="s">
        <v>446</v>
      </c>
      <c r="MQ12" s="6">
        <v>8</v>
      </c>
      <c r="MR12" s="1" t="s">
        <v>68</v>
      </c>
      <c r="MS12" s="1"/>
      <c r="MZ12" s="1"/>
      <c r="NA12" s="1"/>
      <c r="NB12" s="1"/>
      <c r="NC12" s="1"/>
      <c r="ND12" s="1"/>
      <c r="NE12" s="1"/>
      <c r="NF12" s="1"/>
      <c r="NG12" s="1"/>
      <c r="NH12" s="1"/>
      <c r="NI12" s="1"/>
      <c r="NK12" s="70" t="s">
        <v>446</v>
      </c>
      <c r="NM12" s="6">
        <v>8</v>
      </c>
      <c r="NN12" s="1" t="s">
        <v>68</v>
      </c>
      <c r="NO12" s="1"/>
      <c r="NV12" s="1"/>
      <c r="NW12" s="1"/>
      <c r="NX12" s="1"/>
      <c r="NY12" s="1"/>
      <c r="NZ12" s="1"/>
      <c r="OA12" s="1"/>
      <c r="OB12" s="1"/>
      <c r="OC12" s="1"/>
      <c r="OD12" s="1"/>
      <c r="OE12" s="1"/>
      <c r="OG12" s="70" t="s">
        <v>446</v>
      </c>
      <c r="OI12" s="6">
        <v>8</v>
      </c>
      <c r="OJ12" s="1" t="s">
        <v>68</v>
      </c>
      <c r="OK12" s="1"/>
      <c r="OR12" s="1"/>
      <c r="OS12" s="1"/>
      <c r="OT12" s="1"/>
      <c r="OU12" s="1"/>
      <c r="OV12" s="1"/>
      <c r="OW12" s="1"/>
      <c r="OX12" s="1"/>
      <c r="OY12" s="1"/>
      <c r="OZ12" s="1"/>
      <c r="PA12" s="1"/>
      <c r="PC12" s="70" t="s">
        <v>446</v>
      </c>
      <c r="PE12" s="6">
        <v>5</v>
      </c>
      <c r="PF12" s="1" t="s">
        <v>68</v>
      </c>
      <c r="PG12" s="1"/>
      <c r="PN12" s="1"/>
      <c r="PO12" s="1"/>
      <c r="PP12" s="1"/>
      <c r="PQ12" s="1"/>
      <c r="PR12" s="1"/>
      <c r="PS12" s="1"/>
      <c r="PT12" s="1"/>
      <c r="PU12" s="1"/>
      <c r="PV12" s="1"/>
      <c r="PW12" s="1"/>
      <c r="PY12" s="70" t="s">
        <v>446</v>
      </c>
      <c r="QA12" s="6">
        <v>8</v>
      </c>
      <c r="QB12" s="1" t="s">
        <v>68</v>
      </c>
      <c r="QC12" s="1"/>
      <c r="QJ12" s="1"/>
      <c r="QK12" s="1"/>
      <c r="QL12" s="1"/>
      <c r="QM12" s="1"/>
      <c r="QN12" s="1"/>
      <c r="QO12" s="1"/>
      <c r="QP12" s="1"/>
      <c r="QQ12" s="1"/>
      <c r="QR12" s="1"/>
      <c r="QS12" s="1"/>
      <c r="QU12" s="70" t="s">
        <v>446</v>
      </c>
      <c r="QW12" s="6">
        <v>8</v>
      </c>
      <c r="QX12" s="1" t="s">
        <v>68</v>
      </c>
      <c r="QY12" s="1"/>
      <c r="RF12" s="1"/>
      <c r="RG12" s="1"/>
      <c r="RH12" s="1"/>
      <c r="RI12" s="1"/>
      <c r="RJ12" s="1"/>
      <c r="RK12" s="1"/>
      <c r="RL12" s="1"/>
      <c r="RM12" s="1"/>
      <c r="RN12" s="1"/>
      <c r="RO12" s="1"/>
      <c r="RQ12" s="70" t="s">
        <v>446</v>
      </c>
      <c r="RS12" s="6">
        <v>10</v>
      </c>
      <c r="RT12" s="1" t="s">
        <v>68</v>
      </c>
      <c r="RU12" s="1"/>
      <c r="SB12" s="1"/>
      <c r="SC12" s="1"/>
      <c r="SD12" s="1"/>
      <c r="SE12" s="1"/>
      <c r="SF12" s="1"/>
      <c r="SG12" s="1"/>
      <c r="SH12" s="1"/>
      <c r="SI12" s="1"/>
      <c r="SJ12" s="1"/>
      <c r="SK12" s="1"/>
      <c r="SM12" s="70" t="s">
        <v>446</v>
      </c>
      <c r="SO12" s="6">
        <v>7</v>
      </c>
      <c r="SP12" s="1" t="s">
        <v>68</v>
      </c>
      <c r="SQ12" s="1"/>
      <c r="SX12" s="1"/>
      <c r="SY12" s="1"/>
      <c r="SZ12" s="1"/>
      <c r="TA12" s="1"/>
      <c r="TB12" s="1"/>
      <c r="TC12" s="1"/>
      <c r="TD12" s="1"/>
      <c r="TE12" s="1"/>
      <c r="TF12" s="1"/>
      <c r="TG12" s="1"/>
      <c r="TI12" s="70" t="s">
        <v>446</v>
      </c>
      <c r="TK12" s="6">
        <v>8</v>
      </c>
      <c r="TL12" s="1" t="s">
        <v>68</v>
      </c>
      <c r="TM12" s="1"/>
      <c r="TT12" s="1"/>
      <c r="TU12" s="1"/>
      <c r="TV12" s="1"/>
      <c r="TW12" s="1"/>
      <c r="TX12" s="1"/>
      <c r="TY12" s="1"/>
      <c r="TZ12" s="1"/>
      <c r="UA12" s="1"/>
      <c r="UB12" s="1"/>
      <c r="UC12" s="1"/>
      <c r="UE12" s="70" t="s">
        <v>446</v>
      </c>
      <c r="UG12" s="6">
        <v>8</v>
      </c>
      <c r="UH12" s="1" t="s">
        <v>68</v>
      </c>
      <c r="UI12" s="1"/>
      <c r="UP12" s="1"/>
      <c r="UQ12" s="1"/>
      <c r="UR12" s="1"/>
      <c r="US12" s="1"/>
      <c r="UT12" s="1"/>
      <c r="UU12" s="1"/>
      <c r="UV12" s="1"/>
      <c r="UW12" s="1"/>
      <c r="UX12" s="1"/>
      <c r="UY12" s="1"/>
      <c r="VA12" s="70" t="s">
        <v>446</v>
      </c>
      <c r="VC12" s="6">
        <v>8</v>
      </c>
      <c r="VD12" s="1" t="s">
        <v>68</v>
      </c>
      <c r="VE12" s="1"/>
      <c r="VL12" s="1"/>
      <c r="VM12" s="1"/>
      <c r="VN12" s="1"/>
      <c r="VO12" s="1"/>
      <c r="VP12" s="1"/>
      <c r="VQ12" s="1"/>
      <c r="VR12" s="1"/>
      <c r="VS12" s="1"/>
      <c r="VT12" s="1"/>
      <c r="VU12" s="1"/>
      <c r="VW12" s="70" t="s">
        <v>446</v>
      </c>
      <c r="VY12" s="6">
        <v>9</v>
      </c>
      <c r="VZ12" s="1" t="s">
        <v>68</v>
      </c>
      <c r="WA12" s="1"/>
      <c r="WH12" s="1"/>
      <c r="WI12" s="1"/>
      <c r="WJ12" s="1"/>
      <c r="WK12" s="1"/>
      <c r="WL12" s="1"/>
      <c r="WM12" s="1"/>
      <c r="WN12" s="1"/>
      <c r="WO12" s="1"/>
      <c r="WP12" s="1"/>
      <c r="WQ12" s="1"/>
      <c r="WS12" s="70" t="s">
        <v>446</v>
      </c>
      <c r="WU12" s="6">
        <v>8</v>
      </c>
      <c r="WV12" s="1" t="s">
        <v>68</v>
      </c>
      <c r="WW12" s="1"/>
      <c r="XD12" s="1"/>
      <c r="XE12" s="1"/>
      <c r="XF12" s="1"/>
      <c r="XG12" s="1"/>
      <c r="XH12" s="1"/>
      <c r="XI12" s="1"/>
      <c r="XJ12" s="1"/>
      <c r="XK12" s="1"/>
      <c r="XL12" s="1"/>
      <c r="XM12" s="1"/>
      <c r="XO12" s="70" t="s">
        <v>446</v>
      </c>
      <c r="XQ12" s="6">
        <v>8</v>
      </c>
      <c r="XR12" s="1" t="s">
        <v>68</v>
      </c>
      <c r="XS12" s="1"/>
      <c r="XZ12" s="1"/>
      <c r="YA12" s="1"/>
      <c r="YB12" s="1"/>
      <c r="YC12" s="1"/>
      <c r="YD12" s="1"/>
      <c r="YE12" s="1"/>
      <c r="YF12" s="1"/>
      <c r="YG12" s="1"/>
      <c r="YH12" s="1"/>
      <c r="YI12" s="1"/>
      <c r="YK12" s="70" t="s">
        <v>446</v>
      </c>
      <c r="YM12" s="6">
        <v>8</v>
      </c>
      <c r="YN12" s="1" t="s">
        <v>68</v>
      </c>
      <c r="YO12" s="1"/>
      <c r="YV12" s="1"/>
      <c r="YW12" s="1"/>
      <c r="YX12" s="1"/>
      <c r="YY12" s="1"/>
      <c r="YZ12" s="1"/>
      <c r="ZA12" s="1"/>
      <c r="ZB12" s="1"/>
      <c r="ZC12" s="1"/>
      <c r="ZD12" s="1"/>
      <c r="ZE12" s="1"/>
      <c r="ZG12" s="70" t="s">
        <v>446</v>
      </c>
      <c r="ZI12" s="6">
        <v>8</v>
      </c>
      <c r="ZJ12" s="1" t="s">
        <v>68</v>
      </c>
      <c r="ZK12" s="1"/>
      <c r="ZR12" s="1"/>
      <c r="ZS12" s="1"/>
      <c r="ZT12" s="1"/>
      <c r="ZU12" s="1"/>
      <c r="ZV12" s="1"/>
      <c r="ZW12" s="1"/>
      <c r="ZX12" s="1"/>
      <c r="ZY12" s="1"/>
      <c r="ZZ12" s="1"/>
      <c r="AAA12" s="1"/>
      <c r="AAC12" s="70" t="s">
        <v>446</v>
      </c>
      <c r="AAE12" s="6">
        <v>10</v>
      </c>
      <c r="AAF12" s="1" t="s">
        <v>68</v>
      </c>
      <c r="AAG12" s="1"/>
      <c r="AAN12" s="1"/>
      <c r="AAO12" s="1"/>
      <c r="AAP12" s="1"/>
      <c r="AAQ12" s="1"/>
      <c r="AAR12" s="1"/>
      <c r="AAS12" s="1"/>
      <c r="AAT12" s="1"/>
      <c r="AAU12" s="1"/>
      <c r="AAV12" s="1"/>
      <c r="AAW12" s="1"/>
      <c r="AAY12" s="70" t="s">
        <v>446</v>
      </c>
      <c r="ABA12" s="6">
        <v>8</v>
      </c>
      <c r="ABB12" s="1" t="s">
        <v>68</v>
      </c>
      <c r="ABC12" s="1"/>
      <c r="ABJ12" s="1"/>
      <c r="ABK12" s="1"/>
      <c r="ABL12" s="1"/>
      <c r="ABM12" s="1"/>
      <c r="ABN12" s="1"/>
      <c r="ABO12" s="1"/>
      <c r="ABP12" s="1"/>
      <c r="ABQ12" s="1"/>
      <c r="ABR12" s="1"/>
      <c r="ABS12" s="1"/>
      <c r="ABU12" s="70" t="s">
        <v>446</v>
      </c>
      <c r="ABW12" s="6">
        <v>8</v>
      </c>
      <c r="ABX12" s="1" t="s">
        <v>68</v>
      </c>
      <c r="ABY12" s="1"/>
      <c r="ACF12" s="1"/>
      <c r="ACG12" s="1"/>
      <c r="ACH12" s="1"/>
      <c r="ACI12" s="1"/>
      <c r="ACJ12" s="1"/>
      <c r="ACK12" s="1"/>
      <c r="ACL12" s="1"/>
      <c r="ACM12" s="1"/>
      <c r="ACN12" s="1"/>
      <c r="ACO12" s="1"/>
      <c r="ACQ12" s="70" t="s">
        <v>446</v>
      </c>
      <c r="ACS12" s="6">
        <v>8</v>
      </c>
      <c r="ACT12" s="1" t="s">
        <v>68</v>
      </c>
      <c r="ACU12" s="1"/>
      <c r="ADB12" s="1"/>
      <c r="ADC12" s="1"/>
      <c r="ADD12" s="1"/>
      <c r="ADE12" s="1"/>
      <c r="ADF12" s="1"/>
      <c r="ADG12" s="1"/>
      <c r="ADH12" s="1"/>
      <c r="ADI12" s="1"/>
      <c r="ADJ12" s="1"/>
      <c r="ADK12" s="1"/>
      <c r="ADM12" s="70" t="s">
        <v>446</v>
      </c>
      <c r="ADO12" s="6">
        <v>8</v>
      </c>
      <c r="ADP12" s="1" t="s">
        <v>68</v>
      </c>
      <c r="ADQ12" s="1"/>
      <c r="ADX12" s="1"/>
      <c r="ADY12" s="1"/>
      <c r="ADZ12" s="1"/>
      <c r="AEA12" s="1"/>
      <c r="AEB12" s="1"/>
      <c r="AEC12" s="1"/>
      <c r="AED12" s="1"/>
      <c r="AEE12" s="1"/>
      <c r="AEF12" s="1"/>
      <c r="AEG12" s="1"/>
      <c r="AEI12" s="70" t="s">
        <v>446</v>
      </c>
      <c r="AEK12" s="6">
        <v>8</v>
      </c>
      <c r="AEL12" s="1" t="s">
        <v>68</v>
      </c>
      <c r="AEM12" s="1"/>
      <c r="AET12" s="1"/>
      <c r="AEU12" s="1"/>
      <c r="AEV12" s="1"/>
      <c r="AEW12" s="1"/>
      <c r="AEX12" s="1"/>
      <c r="AEY12" s="1"/>
      <c r="AEZ12" s="1"/>
      <c r="AFA12" s="1"/>
      <c r="AFB12" s="1"/>
      <c r="AFC12" s="1"/>
      <c r="AFE12" s="70" t="s">
        <v>446</v>
      </c>
      <c r="AFG12" s="6">
        <v>8</v>
      </c>
      <c r="AFH12" s="1" t="s">
        <v>68</v>
      </c>
      <c r="AFI12" s="1"/>
      <c r="AFP12" s="1"/>
      <c r="AFQ12" s="1"/>
      <c r="AFR12" s="1"/>
      <c r="AFS12" s="1"/>
      <c r="AFT12" s="1"/>
      <c r="AFU12" s="1"/>
      <c r="AFV12" s="1"/>
      <c r="AFW12" s="1"/>
      <c r="AFX12" s="1"/>
      <c r="AFY12" s="1"/>
      <c r="AGA12" s="70" t="s">
        <v>446</v>
      </c>
      <c r="AGC12" s="6">
        <v>5</v>
      </c>
      <c r="AGD12" s="1" t="s">
        <v>68</v>
      </c>
      <c r="AGE12" s="1"/>
      <c r="AGL12" s="1"/>
      <c r="AGM12" s="1"/>
      <c r="AGN12" s="1"/>
      <c r="AGO12" s="1"/>
      <c r="AGP12" s="1"/>
      <c r="AGQ12" s="1"/>
      <c r="AGR12" s="1"/>
      <c r="AGS12" s="1"/>
      <c r="AGT12" s="1"/>
      <c r="AGU12" s="1"/>
      <c r="AGW12" s="70" t="s">
        <v>446</v>
      </c>
      <c r="AGY12" s="6">
        <v>8</v>
      </c>
      <c r="AGZ12" s="1" t="s">
        <v>68</v>
      </c>
      <c r="AHA12" s="1"/>
      <c r="AHH12" s="1"/>
      <c r="AHI12" s="1"/>
      <c r="AHJ12" s="1"/>
      <c r="AHK12" s="1"/>
      <c r="AHL12" s="1"/>
      <c r="AHM12" s="1"/>
      <c r="AHN12" s="1"/>
      <c r="AHO12" s="1"/>
      <c r="AHP12" s="1"/>
      <c r="AHQ12" s="1"/>
      <c r="AHS12" s="70" t="s">
        <v>446</v>
      </c>
      <c r="AHU12" s="6">
        <v>8</v>
      </c>
      <c r="AHV12" s="1" t="s">
        <v>68</v>
      </c>
      <c r="AHW12" s="1"/>
      <c r="AID12" s="1"/>
      <c r="AIE12" s="1"/>
      <c r="AIF12" s="1"/>
      <c r="AIG12" s="1"/>
      <c r="AIH12" s="1"/>
      <c r="AII12" s="1"/>
      <c r="AIJ12" s="1"/>
      <c r="AIK12" s="1"/>
      <c r="AIL12" s="1"/>
      <c r="AIM12" s="1"/>
      <c r="AIO12" s="70" t="s">
        <v>446</v>
      </c>
      <c r="AIQ12" s="6">
        <v>10</v>
      </c>
      <c r="AIR12" s="1" t="s">
        <v>68</v>
      </c>
      <c r="AIS12" s="1"/>
      <c r="AIZ12" s="1"/>
      <c r="AJA12" s="1"/>
      <c r="AJB12" s="1"/>
      <c r="AJC12" s="1"/>
      <c r="AJD12" s="1"/>
      <c r="AJE12" s="1"/>
      <c r="AJF12" s="1"/>
      <c r="AJG12" s="1"/>
      <c r="AJH12" s="1"/>
      <c r="AJI12" s="1"/>
      <c r="AJK12" s="70" t="s">
        <v>446</v>
      </c>
      <c r="AJM12" s="6">
        <v>7</v>
      </c>
      <c r="AJN12" s="1" t="s">
        <v>68</v>
      </c>
      <c r="AJO12" s="1"/>
      <c r="AJV12" s="1"/>
      <c r="AJW12" s="1"/>
      <c r="AJX12" s="1"/>
      <c r="AJY12" s="1"/>
      <c r="AJZ12" s="1"/>
      <c r="AKA12" s="1"/>
      <c r="AKB12" s="1"/>
      <c r="AKC12" s="1"/>
      <c r="AKD12" s="1"/>
      <c r="AKE12" s="1"/>
      <c r="AKG12" s="70" t="s">
        <v>446</v>
      </c>
      <c r="AKI12" s="6">
        <v>8</v>
      </c>
      <c r="AKJ12" s="1" t="s">
        <v>68</v>
      </c>
      <c r="AKK12" s="1"/>
      <c r="AKR12" s="1"/>
      <c r="AKS12" s="1"/>
      <c r="AKT12" s="1"/>
      <c r="AKU12" s="1"/>
      <c r="AKV12" s="1"/>
      <c r="AKW12" s="1"/>
      <c r="AKX12" s="1"/>
      <c r="AKY12" s="1"/>
      <c r="AKZ12" s="1"/>
      <c r="ALA12" s="1"/>
      <c r="ALC12" s="70" t="s">
        <v>446</v>
      </c>
      <c r="ALE12" s="6">
        <v>8</v>
      </c>
      <c r="ALF12" s="1" t="s">
        <v>68</v>
      </c>
      <c r="ALG12" s="1"/>
      <c r="ALN12" s="1"/>
      <c r="ALO12" s="1"/>
      <c r="ALP12" s="1"/>
      <c r="ALQ12" s="1"/>
      <c r="ALR12" s="1"/>
      <c r="ALS12" s="1"/>
      <c r="ALT12" s="1"/>
      <c r="ALU12" s="1"/>
      <c r="ALV12" s="1"/>
      <c r="ALW12" s="1"/>
      <c r="ALY12" s="70" t="s">
        <v>446</v>
      </c>
      <c r="AMA12" s="6">
        <v>8</v>
      </c>
      <c r="AMB12" s="1" t="s">
        <v>68</v>
      </c>
      <c r="AMC12" s="1"/>
      <c r="AMJ12" s="1"/>
      <c r="AMK12" s="1"/>
      <c r="AML12" s="1"/>
      <c r="AMM12" s="1"/>
      <c r="AMN12" s="1"/>
      <c r="AMO12" s="1"/>
      <c r="AMP12" s="1"/>
      <c r="AMQ12" s="1"/>
      <c r="AMR12" s="1"/>
      <c r="AMS12" s="1"/>
      <c r="AMU12" s="70" t="s">
        <v>446</v>
      </c>
      <c r="AMW12" s="6">
        <v>9</v>
      </c>
      <c r="AMX12" s="1" t="s">
        <v>68</v>
      </c>
      <c r="AMY12" s="1"/>
      <c r="ANF12" s="1"/>
      <c r="ANG12" s="1"/>
      <c r="ANH12" s="1"/>
      <c r="ANI12" s="1"/>
      <c r="ANJ12" s="1"/>
      <c r="ANK12" s="1"/>
      <c r="ANL12" s="1"/>
      <c r="ANM12" s="1"/>
      <c r="ANN12" s="1"/>
      <c r="ANO12" s="1"/>
      <c r="ANQ12" s="70" t="s">
        <v>446</v>
      </c>
      <c r="ANS12" s="6">
        <v>8</v>
      </c>
      <c r="ANT12" s="1" t="s">
        <v>68</v>
      </c>
      <c r="ANU12" s="1"/>
      <c r="AOB12" s="1"/>
      <c r="AOC12" s="1"/>
      <c r="AOD12" s="1"/>
      <c r="AOE12" s="1"/>
      <c r="AOF12" s="1"/>
      <c r="AOG12" s="1"/>
      <c r="AOH12" s="1"/>
      <c r="AOI12" s="1"/>
      <c r="AOJ12" s="1"/>
      <c r="AOK12" s="1"/>
      <c r="AOM12" s="70" t="s">
        <v>446</v>
      </c>
      <c r="AOO12" s="6">
        <v>8</v>
      </c>
      <c r="AOP12" s="1" t="s">
        <v>68</v>
      </c>
      <c r="AOQ12" s="1"/>
      <c r="AOX12" s="1"/>
      <c r="AOY12" s="1"/>
      <c r="AOZ12" s="1"/>
      <c r="APA12" s="1"/>
      <c r="APB12" s="1"/>
      <c r="APC12" s="1"/>
      <c r="APD12" s="1"/>
      <c r="APE12" s="1"/>
      <c r="APF12" s="1"/>
      <c r="APG12" s="1"/>
      <c r="API12" s="70" t="s">
        <v>446</v>
      </c>
      <c r="APK12" s="6">
        <v>8</v>
      </c>
      <c r="APL12" s="1" t="s">
        <v>68</v>
      </c>
      <c r="APM12" s="1"/>
      <c r="APT12" s="1"/>
      <c r="APU12" s="1"/>
      <c r="APV12" s="1"/>
      <c r="APW12" s="1"/>
      <c r="APX12" s="1"/>
      <c r="APY12" s="1"/>
      <c r="APZ12" s="1"/>
      <c r="AQA12" s="1"/>
      <c r="AQB12" s="1"/>
      <c r="AQC12" s="1"/>
      <c r="AQE12" s="70" t="s">
        <v>446</v>
      </c>
      <c r="AQG12" s="6">
        <v>8</v>
      </c>
      <c r="AQH12" s="1" t="s">
        <v>68</v>
      </c>
      <c r="AQI12" s="1"/>
      <c r="AQP12" s="1"/>
      <c r="AQQ12" s="1"/>
      <c r="AQR12" s="1"/>
      <c r="AQS12" s="1"/>
      <c r="AQT12" s="1"/>
      <c r="AQU12" s="1"/>
      <c r="AQV12" s="1"/>
      <c r="AQW12" s="1"/>
      <c r="AQX12" s="1"/>
      <c r="AQY12" s="1"/>
      <c r="ARA12" s="70" t="s">
        <v>446</v>
      </c>
      <c r="ARC12" s="6">
        <v>10</v>
      </c>
      <c r="ARD12" s="1" t="s">
        <v>68</v>
      </c>
      <c r="ARE12" s="1"/>
      <c r="ARL12" s="1"/>
      <c r="ARM12" s="1"/>
      <c r="ARN12" s="1"/>
      <c r="ARO12" s="1"/>
      <c r="ARP12" s="1"/>
      <c r="ARQ12" s="1"/>
      <c r="ARR12" s="1"/>
      <c r="ARS12" s="1"/>
      <c r="ART12" s="1"/>
      <c r="ARU12" s="1"/>
      <c r="ARW12" s="70" t="s">
        <v>446</v>
      </c>
      <c r="ARY12" s="6">
        <v>8</v>
      </c>
      <c r="ARZ12" s="1" t="s">
        <v>68</v>
      </c>
      <c r="ASA12" s="1"/>
      <c r="ASH12" s="1"/>
      <c r="ASI12" s="1"/>
      <c r="ASJ12" s="1"/>
      <c r="ASK12" s="1"/>
      <c r="ASL12" s="1"/>
      <c r="ASM12" s="1"/>
      <c r="ASN12" s="1"/>
      <c r="ASO12" s="1"/>
      <c r="ASP12" s="1"/>
      <c r="ASQ12" s="1"/>
      <c r="ASS12" s="70" t="s">
        <v>446</v>
      </c>
      <c r="ASU12" s="6">
        <v>8</v>
      </c>
      <c r="ASV12" s="1" t="s">
        <v>68</v>
      </c>
      <c r="ASW12" s="1"/>
      <c r="ATD12" s="1"/>
      <c r="ATE12" s="1"/>
      <c r="ATF12" s="1"/>
      <c r="ATG12" s="1"/>
      <c r="ATH12" s="1"/>
      <c r="ATI12" s="1"/>
      <c r="ATJ12" s="1"/>
      <c r="ATK12" s="1"/>
      <c r="ATL12" s="1"/>
      <c r="ATM12" s="1"/>
      <c r="ATO12" s="70" t="s">
        <v>446</v>
      </c>
      <c r="ATQ12" s="6">
        <v>8</v>
      </c>
      <c r="ATR12" s="1" t="s">
        <v>68</v>
      </c>
      <c r="ATS12" s="1"/>
      <c r="ATZ12" s="1"/>
      <c r="AUA12" s="1"/>
      <c r="AUB12" s="1"/>
      <c r="AUC12" s="1"/>
      <c r="AUD12" s="1"/>
      <c r="AUE12" s="1"/>
      <c r="AUF12" s="1"/>
      <c r="AUG12" s="1"/>
      <c r="AUH12" s="1"/>
      <c r="AUI12" s="1"/>
      <c r="AUK12" s="70" t="s">
        <v>446</v>
      </c>
      <c r="AUM12" s="6">
        <v>8</v>
      </c>
      <c r="AUN12" s="1" t="s">
        <v>68</v>
      </c>
      <c r="AUO12" s="1"/>
      <c r="AUV12" s="1"/>
      <c r="AUW12" s="1"/>
      <c r="AUX12" s="1"/>
      <c r="AUY12" s="1"/>
      <c r="AUZ12" s="1"/>
      <c r="AVA12" s="1"/>
      <c r="AVB12" s="1"/>
      <c r="AVC12" s="1"/>
      <c r="AVD12" s="1"/>
      <c r="AVE12" s="1"/>
      <c r="AVG12" s="70" t="s">
        <v>446</v>
      </c>
      <c r="AVI12" s="6">
        <v>8</v>
      </c>
      <c r="AVJ12" s="1" t="s">
        <v>68</v>
      </c>
      <c r="AVK12" s="1"/>
      <c r="AVR12" s="1"/>
      <c r="AVS12" s="1"/>
      <c r="AVT12" s="1"/>
      <c r="AVU12" s="1"/>
      <c r="AVV12" s="1"/>
      <c r="AVW12" s="1"/>
      <c r="AVX12" s="1"/>
      <c r="AVY12" s="1"/>
      <c r="AVZ12" s="1"/>
      <c r="AWA12" s="1"/>
      <c r="AWC12" s="70" t="s">
        <v>446</v>
      </c>
      <c r="AWE12" s="6">
        <v>8</v>
      </c>
      <c r="AWF12" s="1" t="s">
        <v>68</v>
      </c>
      <c r="AWG12" s="1"/>
      <c r="AWN12" s="1"/>
      <c r="AWO12" s="1"/>
      <c r="AWP12" s="1"/>
      <c r="AWQ12" s="1"/>
      <c r="AWR12" s="1"/>
      <c r="AWS12" s="1"/>
      <c r="AWT12" s="1"/>
      <c r="AWU12" s="1"/>
      <c r="AWV12" s="1"/>
      <c r="AWW12" s="1"/>
      <c r="AWY12" s="70" t="s">
        <v>446</v>
      </c>
      <c r="AXA12" s="6">
        <v>5</v>
      </c>
      <c r="AXB12" s="1" t="s">
        <v>68</v>
      </c>
      <c r="AXC12" s="1"/>
      <c r="AXJ12" s="1"/>
      <c r="AXK12" s="1"/>
      <c r="AXL12" s="1"/>
      <c r="AXM12" s="1"/>
      <c r="AXN12" s="1"/>
      <c r="AXO12" s="1"/>
      <c r="AXP12" s="1"/>
      <c r="AXQ12" s="1"/>
      <c r="AXR12" s="1"/>
      <c r="AXS12" s="1"/>
      <c r="AXU12" s="70" t="s">
        <v>446</v>
      </c>
      <c r="AXW12" s="6">
        <v>8</v>
      </c>
      <c r="AXX12" s="1" t="s">
        <v>68</v>
      </c>
      <c r="AXY12" s="1"/>
      <c r="AYF12" s="1"/>
      <c r="AYG12" s="1"/>
      <c r="AYH12" s="1"/>
      <c r="AYI12" s="1"/>
      <c r="AYJ12" s="1"/>
      <c r="AYK12" s="1"/>
      <c r="AYL12" s="1"/>
      <c r="AYM12" s="1"/>
      <c r="AYN12" s="1"/>
      <c r="AYO12" s="1"/>
      <c r="AYQ12" s="70" t="s">
        <v>446</v>
      </c>
      <c r="AYS12" s="6">
        <v>8</v>
      </c>
      <c r="AYT12" s="1" t="s">
        <v>68</v>
      </c>
      <c r="AYU12" s="1"/>
      <c r="AZB12" s="1"/>
      <c r="AZC12" s="1"/>
      <c r="AZD12" s="1"/>
      <c r="AZE12" s="1"/>
      <c r="AZF12" s="1"/>
      <c r="AZG12" s="1"/>
      <c r="AZH12" s="1"/>
      <c r="AZI12" s="1"/>
      <c r="AZJ12" s="1"/>
      <c r="AZK12" s="1"/>
      <c r="AZM12" s="70" t="s">
        <v>446</v>
      </c>
      <c r="AZO12" s="6">
        <v>10</v>
      </c>
      <c r="AZP12" s="1" t="s">
        <v>68</v>
      </c>
      <c r="AZQ12" s="1"/>
      <c r="AZX12" s="1"/>
      <c r="AZY12" s="1"/>
      <c r="AZZ12" s="1"/>
      <c r="BAA12" s="1"/>
      <c r="BAB12" s="1"/>
      <c r="BAC12" s="1"/>
      <c r="BAD12" s="1"/>
      <c r="BAE12" s="1"/>
      <c r="BAF12" s="1"/>
      <c r="BAG12" s="1"/>
      <c r="BAI12" s="70" t="s">
        <v>446</v>
      </c>
      <c r="BAK12" s="6">
        <v>7</v>
      </c>
      <c r="BAL12" s="1" t="s">
        <v>68</v>
      </c>
      <c r="BAM12" s="1"/>
      <c r="BAT12" s="1"/>
      <c r="BAU12" s="1"/>
      <c r="BAV12" s="1"/>
      <c r="BAW12" s="1"/>
      <c r="BAX12" s="1"/>
      <c r="BAY12" s="1"/>
      <c r="BAZ12" s="1"/>
      <c r="BBA12" s="1"/>
      <c r="BBB12" s="1"/>
      <c r="BBC12" s="1"/>
      <c r="BBE12" s="70" t="s">
        <v>446</v>
      </c>
      <c r="BBG12" s="6">
        <v>8</v>
      </c>
      <c r="BBH12" s="1" t="s">
        <v>68</v>
      </c>
      <c r="BBI12" s="1"/>
      <c r="BBP12" s="1"/>
      <c r="BBQ12" s="1"/>
      <c r="BBR12" s="1"/>
      <c r="BBS12" s="1"/>
      <c r="BBT12" s="1"/>
      <c r="BBU12" s="1"/>
      <c r="BBV12" s="1"/>
      <c r="BBW12" s="1"/>
      <c r="BBX12" s="1"/>
      <c r="BBY12" s="1"/>
      <c r="BCA12" s="70" t="s">
        <v>446</v>
      </c>
      <c r="BCC12" s="6">
        <v>8</v>
      </c>
      <c r="BCD12" s="1" t="s">
        <v>68</v>
      </c>
      <c r="BCE12" s="1"/>
      <c r="BCL12" s="1"/>
      <c r="BCM12" s="1"/>
      <c r="BCN12" s="1"/>
      <c r="BCO12" s="1"/>
      <c r="BCP12" s="1"/>
      <c r="BCQ12" s="1"/>
      <c r="BCR12" s="1"/>
      <c r="BCS12" s="1"/>
      <c r="BCT12" s="1"/>
      <c r="BCU12" s="1"/>
      <c r="BCW12" s="70" t="s">
        <v>446</v>
      </c>
      <c r="BCY12" s="6">
        <v>8</v>
      </c>
      <c r="BCZ12" s="1" t="s">
        <v>68</v>
      </c>
      <c r="BDA12" s="1"/>
      <c r="BDH12" s="1"/>
      <c r="BDI12" s="1"/>
      <c r="BDJ12" s="1"/>
      <c r="BDK12" s="1"/>
      <c r="BDL12" s="1"/>
      <c r="BDM12" s="1"/>
      <c r="BDN12" s="1"/>
      <c r="BDO12" s="1"/>
      <c r="BDP12" s="1"/>
      <c r="BDQ12" s="1"/>
      <c r="BDS12" s="70" t="s">
        <v>446</v>
      </c>
      <c r="BDU12" s="6">
        <v>9</v>
      </c>
      <c r="BDV12" s="1" t="s">
        <v>68</v>
      </c>
      <c r="BDW12" s="1"/>
      <c r="BED12" s="1"/>
      <c r="BEE12" s="1"/>
      <c r="BEF12" s="1"/>
      <c r="BEG12" s="1"/>
      <c r="BEH12" s="1"/>
      <c r="BEI12" s="1"/>
      <c r="BEJ12" s="1"/>
      <c r="BEK12" s="1"/>
      <c r="BEL12" s="1"/>
      <c r="BEM12" s="1"/>
      <c r="BEO12" s="70" t="s">
        <v>446</v>
      </c>
      <c r="BEQ12" s="6">
        <v>8</v>
      </c>
      <c r="BER12" s="1" t="s">
        <v>68</v>
      </c>
      <c r="BES12" s="1"/>
      <c r="BEZ12" s="1"/>
      <c r="BFA12" s="1"/>
      <c r="BFB12" s="1"/>
      <c r="BFC12" s="1"/>
      <c r="BFD12" s="1"/>
      <c r="BFE12" s="1"/>
      <c r="BFF12" s="1"/>
      <c r="BFG12" s="1"/>
      <c r="BFH12" s="1"/>
      <c r="BFI12" s="1"/>
      <c r="BFK12" s="70" t="s">
        <v>446</v>
      </c>
      <c r="BFM12" s="6">
        <v>8</v>
      </c>
      <c r="BFN12" s="1" t="s">
        <v>68</v>
      </c>
      <c r="BFO12" s="1"/>
      <c r="BFV12" s="1"/>
      <c r="BFW12" s="1"/>
      <c r="BFX12" s="1"/>
      <c r="BFY12" s="1"/>
      <c r="BFZ12" s="1"/>
      <c r="BGA12" s="1"/>
      <c r="BGB12" s="1"/>
      <c r="BGC12" s="1"/>
      <c r="BGD12" s="1"/>
      <c r="BGE12" s="1"/>
      <c r="BGG12" s="70" t="s">
        <v>446</v>
      </c>
      <c r="BGI12" s="6">
        <v>8</v>
      </c>
      <c r="BGJ12" s="1" t="s">
        <v>68</v>
      </c>
      <c r="BGK12" s="1"/>
      <c r="BGR12" s="1"/>
      <c r="BGS12" s="1"/>
      <c r="BGT12" s="1"/>
      <c r="BGU12" s="1"/>
      <c r="BGV12" s="1"/>
      <c r="BGW12" s="1"/>
      <c r="BGX12" s="1"/>
      <c r="BGY12" s="1"/>
      <c r="BGZ12" s="1"/>
      <c r="BHA12" s="1"/>
      <c r="BHC12" s="70" t="s">
        <v>446</v>
      </c>
      <c r="BHE12" s="6">
        <v>8</v>
      </c>
      <c r="BHF12" s="1" t="s">
        <v>68</v>
      </c>
      <c r="BHG12" s="1"/>
      <c r="BHN12" s="1"/>
      <c r="BHO12" s="1"/>
      <c r="BHP12" s="1"/>
      <c r="BHQ12" s="1"/>
      <c r="BHR12" s="1"/>
      <c r="BHS12" s="1"/>
      <c r="BHT12" s="1"/>
      <c r="BHU12" s="1"/>
      <c r="BHV12" s="1"/>
      <c r="BHW12" s="1"/>
      <c r="BHY12" s="70" t="s">
        <v>446</v>
      </c>
      <c r="BIA12" s="6">
        <v>10</v>
      </c>
      <c r="BIB12" s="1" t="s">
        <v>68</v>
      </c>
      <c r="BIC12" s="1"/>
      <c r="BIJ12" s="1"/>
      <c r="BIK12" s="1"/>
      <c r="BIL12" s="1"/>
      <c r="BIM12" s="1"/>
      <c r="BIN12" s="1"/>
      <c r="BIO12" s="1"/>
      <c r="BIP12" s="1"/>
      <c r="BIQ12" s="1"/>
      <c r="BIR12" s="1"/>
      <c r="BIS12" s="1"/>
      <c r="BIU12" s="70" t="s">
        <v>446</v>
      </c>
      <c r="BIW12" s="6">
        <v>8</v>
      </c>
      <c r="BIX12" s="1" t="s">
        <v>68</v>
      </c>
      <c r="BIY12" s="1"/>
      <c r="BJF12" s="1"/>
      <c r="BJG12" s="1"/>
      <c r="BJH12" s="1"/>
      <c r="BJI12" s="1"/>
      <c r="BJJ12" s="1"/>
      <c r="BJK12" s="1"/>
      <c r="BJL12" s="1"/>
      <c r="BJM12" s="1"/>
      <c r="BJN12" s="1"/>
      <c r="BJO12" s="1"/>
      <c r="BJQ12" s="70" t="s">
        <v>446</v>
      </c>
      <c r="BJS12" s="6">
        <v>8</v>
      </c>
      <c r="BJT12" s="1" t="s">
        <v>68</v>
      </c>
      <c r="BJU12" s="1"/>
      <c r="BKB12" s="1"/>
      <c r="BKC12" s="1"/>
      <c r="BKD12" s="1"/>
      <c r="BKE12" s="1"/>
      <c r="BKF12" s="1"/>
      <c r="BKG12" s="1"/>
      <c r="BKH12" s="1"/>
      <c r="BKI12" s="1"/>
      <c r="BKJ12" s="1"/>
      <c r="BKK12" s="1"/>
      <c r="BKM12" s="70" t="s">
        <v>446</v>
      </c>
      <c r="BKO12" s="6">
        <v>8</v>
      </c>
      <c r="BKP12" s="1" t="s">
        <v>68</v>
      </c>
      <c r="BKQ12" s="1"/>
      <c r="BKX12" s="1"/>
      <c r="BKY12" s="1"/>
      <c r="BKZ12" s="1"/>
      <c r="BLA12" s="1"/>
      <c r="BLB12" s="1"/>
      <c r="BLC12" s="1"/>
      <c r="BLD12" s="1"/>
      <c r="BLE12" s="1"/>
      <c r="BLF12" s="1"/>
      <c r="BLG12" s="1"/>
      <c r="BLI12" s="70" t="s">
        <v>446</v>
      </c>
      <c r="BLK12" s="6">
        <v>8</v>
      </c>
      <c r="BLL12" s="1" t="s">
        <v>68</v>
      </c>
      <c r="BLM12" s="1"/>
      <c r="BLT12" s="1"/>
      <c r="BLU12" s="1"/>
      <c r="BLV12" s="1"/>
      <c r="BLW12" s="1"/>
      <c r="BLX12" s="1"/>
      <c r="BLY12" s="1"/>
      <c r="BLZ12" s="1"/>
      <c r="BMA12" s="1"/>
      <c r="BMB12" s="1"/>
      <c r="BMC12" s="1"/>
      <c r="BME12" s="70" t="s">
        <v>446</v>
      </c>
      <c r="BMG12" s="6">
        <v>8</v>
      </c>
      <c r="BMH12" s="1" t="s">
        <v>68</v>
      </c>
      <c r="BMI12" s="1"/>
      <c r="BMP12" s="1"/>
      <c r="BMQ12" s="1"/>
      <c r="BMR12" s="1"/>
      <c r="BMS12" s="1"/>
      <c r="BMT12" s="1"/>
      <c r="BMU12" s="1"/>
      <c r="BMV12" s="1"/>
      <c r="BMW12" s="1"/>
      <c r="BMX12" s="1"/>
      <c r="BMY12" s="1"/>
      <c r="BNA12" s="70" t="s">
        <v>446</v>
      </c>
      <c r="BNC12" s="6">
        <v>8</v>
      </c>
      <c r="BND12" s="1" t="s">
        <v>68</v>
      </c>
      <c r="BNE12" s="1"/>
      <c r="BNL12" s="1"/>
      <c r="BNM12" s="1"/>
      <c r="BNN12" s="1"/>
      <c r="BNO12" s="1"/>
      <c r="BNP12" s="1"/>
      <c r="BNQ12" s="1"/>
      <c r="BNR12" s="1"/>
      <c r="BNS12" s="1"/>
      <c r="BNT12" s="1"/>
      <c r="BNU12" s="1"/>
      <c r="BNW12" s="70" t="s">
        <v>446</v>
      </c>
      <c r="BNY12" s="6">
        <v>5</v>
      </c>
      <c r="BNZ12" s="1" t="s">
        <v>68</v>
      </c>
      <c r="BOA12" s="1"/>
      <c r="BOH12" s="1"/>
      <c r="BOI12" s="1"/>
      <c r="BOJ12" s="1"/>
      <c r="BOK12" s="1"/>
      <c r="BOL12" s="1"/>
      <c r="BOM12" s="1"/>
      <c r="BON12" s="1"/>
      <c r="BOO12" s="1"/>
      <c r="BOP12" s="1"/>
      <c r="BOQ12" s="1"/>
      <c r="BOS12" s="70" t="s">
        <v>446</v>
      </c>
      <c r="BOU12" s="6">
        <v>8</v>
      </c>
      <c r="BOV12" s="1" t="s">
        <v>68</v>
      </c>
      <c r="BOW12" s="1"/>
      <c r="BPD12" s="1"/>
      <c r="BPE12" s="1"/>
      <c r="BPF12" s="1"/>
      <c r="BPG12" s="1"/>
      <c r="BPH12" s="1"/>
      <c r="BPI12" s="1"/>
      <c r="BPJ12" s="1"/>
      <c r="BPK12" s="1"/>
      <c r="BPL12" s="1"/>
      <c r="BPM12" s="1"/>
      <c r="BPO12" s="70" t="s">
        <v>446</v>
      </c>
      <c r="BPQ12" s="6">
        <v>8</v>
      </c>
      <c r="BPR12" s="1" t="s">
        <v>68</v>
      </c>
      <c r="BPS12" s="1"/>
      <c r="BPZ12" s="1"/>
      <c r="BQA12" s="1"/>
      <c r="BQB12" s="1"/>
      <c r="BQC12" s="1"/>
      <c r="BQD12" s="1"/>
      <c r="BQE12" s="1"/>
      <c r="BQF12" s="1"/>
      <c r="BQG12" s="1"/>
      <c r="BQH12" s="1"/>
      <c r="BQI12" s="1"/>
      <c r="BQK12" s="70" t="s">
        <v>446</v>
      </c>
      <c r="BQM12" s="6">
        <v>10</v>
      </c>
      <c r="BQN12" s="1" t="s">
        <v>68</v>
      </c>
      <c r="BQO12" s="1"/>
      <c r="BQV12" s="1"/>
      <c r="BQW12" s="1"/>
      <c r="BQX12" s="1"/>
      <c r="BQY12" s="1"/>
      <c r="BQZ12" s="1"/>
      <c r="BRA12" s="1"/>
      <c r="BRB12" s="1"/>
      <c r="BRC12" s="1"/>
      <c r="BRD12" s="1"/>
      <c r="BRE12" s="1"/>
      <c r="BRG12" s="70" t="s">
        <v>446</v>
      </c>
      <c r="BRI12" s="6">
        <v>7</v>
      </c>
      <c r="BRJ12" s="1" t="s">
        <v>68</v>
      </c>
      <c r="BRK12" s="1"/>
      <c r="BRR12" s="1"/>
      <c r="BRS12" s="1"/>
      <c r="BRT12" s="1"/>
      <c r="BRU12" s="1"/>
      <c r="BRV12" s="1"/>
      <c r="BRW12" s="1"/>
      <c r="BRX12" s="1"/>
      <c r="BRY12" s="1"/>
      <c r="BRZ12" s="1"/>
      <c r="BSA12" s="1"/>
      <c r="BSC12" s="70" t="s">
        <v>446</v>
      </c>
      <c r="BSE12" s="6">
        <v>8</v>
      </c>
      <c r="BSF12" s="1" t="s">
        <v>68</v>
      </c>
      <c r="BSG12" s="1"/>
      <c r="BSN12" s="1"/>
      <c r="BSO12" s="1"/>
      <c r="BSP12" s="1"/>
      <c r="BSQ12" s="1"/>
      <c r="BSR12" s="1"/>
      <c r="BSS12" s="1"/>
      <c r="BST12" s="1"/>
      <c r="BSU12" s="1"/>
      <c r="BSV12" s="1"/>
      <c r="BSW12" s="1"/>
      <c r="BSY12" s="70" t="s">
        <v>446</v>
      </c>
      <c r="BTA12" s="6">
        <v>8</v>
      </c>
      <c r="BTB12" s="1" t="s">
        <v>68</v>
      </c>
      <c r="BTC12" s="1"/>
      <c r="BTJ12" s="1"/>
      <c r="BTK12" s="1"/>
      <c r="BTL12" s="1"/>
      <c r="BTM12" s="1"/>
      <c r="BTN12" s="1"/>
      <c r="BTO12" s="1"/>
      <c r="BTP12" s="1"/>
      <c r="BTQ12" s="1"/>
      <c r="BTR12" s="1"/>
      <c r="BTS12" s="1"/>
      <c r="BTU12" s="70" t="s">
        <v>446</v>
      </c>
      <c r="BTW12" s="6">
        <v>8</v>
      </c>
      <c r="BTX12" s="1" t="s">
        <v>68</v>
      </c>
      <c r="BTY12" s="1"/>
      <c r="BUF12" s="1"/>
      <c r="BUG12" s="1"/>
      <c r="BUH12" s="1"/>
      <c r="BUI12" s="1"/>
      <c r="BUJ12" s="1"/>
      <c r="BUK12" s="1"/>
      <c r="BUL12" s="1"/>
      <c r="BUM12" s="1"/>
      <c r="BUN12" s="1"/>
      <c r="BUO12" s="1"/>
      <c r="BUQ12" s="70" t="s">
        <v>446</v>
      </c>
      <c r="BUS12" s="6">
        <v>9</v>
      </c>
      <c r="BUT12" s="1" t="s">
        <v>68</v>
      </c>
      <c r="BUU12" s="1"/>
      <c r="BVB12" s="1"/>
      <c r="BVC12" s="1"/>
      <c r="BVD12" s="1"/>
      <c r="BVE12" s="1"/>
      <c r="BVF12" s="1"/>
      <c r="BVG12" s="1"/>
      <c r="BVH12" s="1"/>
      <c r="BVI12" s="1"/>
      <c r="BVJ12" s="1"/>
      <c r="BVK12" s="1"/>
      <c r="BVM12" s="70" t="s">
        <v>446</v>
      </c>
      <c r="BVO12" s="6">
        <v>8</v>
      </c>
      <c r="BVP12" s="1" t="s">
        <v>68</v>
      </c>
      <c r="BVQ12" s="1"/>
      <c r="BVX12" s="1"/>
      <c r="BVY12" s="1"/>
      <c r="BVZ12" s="1"/>
      <c r="BWA12" s="1"/>
      <c r="BWB12" s="1"/>
      <c r="BWC12" s="1"/>
      <c r="BWD12" s="1"/>
      <c r="BWE12" s="1"/>
      <c r="BWF12" s="1"/>
      <c r="BWG12" s="1"/>
      <c r="BWI12" s="70" t="s">
        <v>446</v>
      </c>
      <c r="BWK12" s="6">
        <v>8</v>
      </c>
      <c r="BWL12" s="1" t="s">
        <v>68</v>
      </c>
      <c r="BWM12" s="1"/>
      <c r="BWT12" s="1"/>
      <c r="BWU12" s="1"/>
      <c r="BWV12" s="1"/>
      <c r="BWW12" s="1"/>
      <c r="BWX12" s="1"/>
      <c r="BWY12" s="1"/>
      <c r="BWZ12" s="1"/>
      <c r="BXA12" s="1"/>
      <c r="BXB12" s="1"/>
      <c r="BXC12" s="1"/>
      <c r="BXE12" s="70" t="s">
        <v>446</v>
      </c>
      <c r="BXG12" s="6">
        <v>8</v>
      </c>
      <c r="BXH12" s="1" t="s">
        <v>68</v>
      </c>
      <c r="BXI12" s="1"/>
      <c r="BXP12" s="1"/>
      <c r="BXQ12" s="1"/>
      <c r="BXR12" s="1"/>
      <c r="BXS12" s="1"/>
      <c r="BXT12" s="1"/>
      <c r="BXU12" s="1"/>
      <c r="BXV12" s="1"/>
      <c r="BXW12" s="1"/>
      <c r="BXX12" s="1"/>
      <c r="BXY12" s="1"/>
      <c r="BYA12" s="70" t="s">
        <v>446</v>
      </c>
      <c r="BYC12" s="6">
        <v>8</v>
      </c>
      <c r="BYD12" s="1" t="s">
        <v>68</v>
      </c>
      <c r="BYE12" s="1"/>
      <c r="BYL12" s="1"/>
      <c r="BYM12" s="1"/>
      <c r="BYN12" s="1"/>
      <c r="BYO12" s="1"/>
      <c r="BYP12" s="1"/>
      <c r="BYQ12" s="1"/>
      <c r="BYR12" s="1"/>
      <c r="BYS12" s="1"/>
      <c r="BYT12" s="1"/>
      <c r="BYU12" s="1"/>
      <c r="BYW12" s="70" t="s">
        <v>446</v>
      </c>
      <c r="BYY12" s="6">
        <v>10</v>
      </c>
      <c r="BYZ12" s="1" t="s">
        <v>68</v>
      </c>
      <c r="BZA12" s="1"/>
      <c r="BZH12" s="1"/>
      <c r="BZI12" s="1"/>
      <c r="BZJ12" s="1"/>
      <c r="BZK12" s="1"/>
      <c r="BZL12" s="1"/>
      <c r="BZM12" s="1"/>
      <c r="BZN12" s="1"/>
      <c r="BZO12" s="1"/>
      <c r="BZP12" s="1"/>
      <c r="BZQ12" s="1"/>
      <c r="BZS12" s="70" t="s">
        <v>446</v>
      </c>
      <c r="BZU12" s="6">
        <v>8</v>
      </c>
      <c r="BZV12" s="1" t="s">
        <v>68</v>
      </c>
      <c r="BZW12" s="1"/>
      <c r="CAD12" s="1"/>
      <c r="CAE12" s="1"/>
      <c r="CAF12" s="1"/>
      <c r="CAG12" s="1"/>
      <c r="CAH12" s="1"/>
      <c r="CAI12" s="1"/>
      <c r="CAJ12" s="1"/>
      <c r="CAK12" s="1"/>
      <c r="CAL12" s="1"/>
      <c r="CAM12" s="1"/>
      <c r="CAO12" s="70" t="s">
        <v>446</v>
      </c>
      <c r="CAQ12" s="6">
        <v>8</v>
      </c>
      <c r="CAR12" s="1" t="s">
        <v>68</v>
      </c>
      <c r="CAS12" s="1"/>
      <c r="CAZ12" s="1"/>
      <c r="CBA12" s="1"/>
      <c r="CBB12" s="1"/>
      <c r="CBC12" s="1"/>
      <c r="CBD12" s="1"/>
      <c r="CBE12" s="1"/>
      <c r="CBF12" s="1"/>
      <c r="CBG12" s="1"/>
      <c r="CBH12" s="1"/>
      <c r="CBI12" s="1"/>
      <c r="CBK12" s="70" t="s">
        <v>446</v>
      </c>
      <c r="CBM12" s="6">
        <v>8</v>
      </c>
      <c r="CBN12" s="1" t="s">
        <v>68</v>
      </c>
      <c r="CBO12" s="1"/>
      <c r="CBV12" s="1"/>
      <c r="CBW12" s="1"/>
      <c r="CBX12" s="1"/>
      <c r="CBY12" s="1"/>
      <c r="CBZ12" s="1"/>
      <c r="CCA12" s="1"/>
      <c r="CCB12" s="1"/>
      <c r="CCC12" s="1"/>
      <c r="CCD12" s="1"/>
      <c r="CCE12" s="1"/>
      <c r="CCG12" s="70" t="s">
        <v>446</v>
      </c>
      <c r="CCI12" s="6">
        <v>8</v>
      </c>
      <c r="CCJ12" s="1" t="s">
        <v>68</v>
      </c>
      <c r="CCK12" s="1"/>
      <c r="CCR12" s="1"/>
      <c r="CCS12" s="1"/>
      <c r="CCT12" s="1"/>
      <c r="CCU12" s="1"/>
      <c r="CCV12" s="1"/>
      <c r="CCW12" s="1"/>
      <c r="CCX12" s="1"/>
      <c r="CCY12" s="1"/>
      <c r="CCZ12" s="1"/>
      <c r="CDA12" s="1"/>
      <c r="CDC12" s="70" t="s">
        <v>446</v>
      </c>
      <c r="CDE12" s="6">
        <v>8</v>
      </c>
      <c r="CDF12" s="1" t="s">
        <v>68</v>
      </c>
      <c r="CDG12" s="1"/>
      <c r="CDN12" s="1"/>
      <c r="CDO12" s="1"/>
      <c r="CDP12" s="1"/>
      <c r="CDQ12" s="1"/>
      <c r="CDR12" s="1"/>
      <c r="CDS12" s="1"/>
      <c r="CDT12" s="1"/>
      <c r="CDU12" s="1"/>
      <c r="CDV12" s="1"/>
      <c r="CDW12" s="1"/>
      <c r="CDY12" s="70" t="s">
        <v>446</v>
      </c>
      <c r="CEA12" s="6">
        <v>8</v>
      </c>
      <c r="CEB12" s="1" t="s">
        <v>68</v>
      </c>
      <c r="CEC12" s="1"/>
      <c r="CEJ12" s="1"/>
      <c r="CEK12" s="1"/>
      <c r="CEL12" s="1"/>
      <c r="CEM12" s="1"/>
      <c r="CEN12" s="1"/>
      <c r="CEO12" s="1"/>
      <c r="CEP12" s="1"/>
      <c r="CEQ12" s="1"/>
      <c r="CER12" s="1"/>
      <c r="CES12" s="1"/>
      <c r="CEU12" s="70" t="s">
        <v>446</v>
      </c>
      <c r="CEW12" s="6">
        <v>5</v>
      </c>
      <c r="CEX12" s="1" t="s">
        <v>68</v>
      </c>
      <c r="CEY12" s="1"/>
      <c r="CFF12" s="1"/>
      <c r="CFG12" s="1"/>
      <c r="CFH12" s="1"/>
      <c r="CFI12" s="1"/>
      <c r="CFJ12" s="1"/>
      <c r="CFK12" s="1"/>
      <c r="CFL12" s="1"/>
      <c r="CFM12" s="1"/>
      <c r="CFN12" s="1"/>
      <c r="CFO12" s="1"/>
    </row>
    <row r="13" spans="1:2199">
      <c r="B13"/>
      <c r="E13" s="1"/>
      <c r="F13" s="1"/>
      <c r="G13" s="1"/>
      <c r="H13" s="1"/>
      <c r="L13" s="1"/>
      <c r="M13" s="1"/>
      <c r="N13" s="1"/>
      <c r="O13" s="1"/>
      <c r="P13" s="1"/>
      <c r="Q13" s="1"/>
      <c r="R13" s="1"/>
      <c r="S13" s="1"/>
      <c r="T13" s="1"/>
      <c r="U13" s="1"/>
      <c r="W13" s="55"/>
      <c r="AA13" s="1"/>
      <c r="AB13" s="1"/>
      <c r="AC13" s="1"/>
      <c r="AD13" s="1"/>
      <c r="AH13" s="1"/>
      <c r="AI13" s="1"/>
      <c r="AJ13" s="1"/>
      <c r="AK13" s="1"/>
      <c r="AL13" s="1"/>
      <c r="AM13" s="1"/>
      <c r="AN13" s="1"/>
      <c r="AO13" s="1"/>
      <c r="AP13" s="1"/>
      <c r="AQ13" s="1"/>
      <c r="AS13" s="55"/>
      <c r="AW13" s="1"/>
      <c r="AX13" s="1"/>
      <c r="AY13" s="1"/>
      <c r="AZ13" s="1"/>
      <c r="BD13" s="1"/>
      <c r="BE13" s="1"/>
      <c r="BF13" s="1"/>
      <c r="BG13" s="1"/>
      <c r="BH13" s="1"/>
      <c r="BI13" s="1"/>
      <c r="BJ13" s="1"/>
      <c r="BK13" s="1"/>
      <c r="BL13" s="1"/>
      <c r="BM13" s="1"/>
      <c r="BO13" s="55"/>
      <c r="BS13" s="1"/>
      <c r="BT13" s="1"/>
      <c r="BU13" s="1"/>
      <c r="BV13" s="1"/>
      <c r="BZ13" s="1"/>
      <c r="CA13" s="1"/>
      <c r="CB13" s="1"/>
      <c r="CC13" s="1"/>
      <c r="CD13" s="1"/>
      <c r="CE13" s="1"/>
      <c r="CF13" s="1"/>
      <c r="CG13" s="1"/>
      <c r="CH13" s="1"/>
      <c r="CI13" s="1"/>
      <c r="CK13" s="55"/>
      <c r="CO13" s="1"/>
      <c r="CP13" s="1"/>
      <c r="CQ13" s="1"/>
      <c r="CR13" s="1"/>
      <c r="CV13" s="1"/>
      <c r="CW13" s="1"/>
      <c r="CX13" s="1"/>
      <c r="CY13" s="1"/>
      <c r="CZ13" s="1"/>
      <c r="DA13" s="1"/>
      <c r="DB13" s="1"/>
      <c r="DC13" s="1"/>
      <c r="DD13" s="1"/>
      <c r="DE13" s="1"/>
      <c r="DG13" s="55"/>
      <c r="DK13" s="1"/>
      <c r="DL13" s="1"/>
      <c r="DM13" s="1"/>
      <c r="DN13" s="1"/>
      <c r="DR13" s="1"/>
      <c r="DS13" s="1"/>
      <c r="DT13" s="1"/>
      <c r="DU13" s="1"/>
      <c r="DV13" s="1"/>
      <c r="DW13" s="1"/>
      <c r="DX13" s="1"/>
      <c r="DY13" s="1"/>
      <c r="DZ13" s="1"/>
      <c r="EA13" s="1"/>
      <c r="EC13" s="55"/>
      <c r="EG13" s="1"/>
      <c r="EH13" s="1"/>
      <c r="EI13" s="1"/>
      <c r="EJ13" s="1"/>
      <c r="EN13" s="1"/>
      <c r="EO13" s="1"/>
      <c r="EP13" s="1"/>
      <c r="EQ13" s="1"/>
      <c r="ER13" s="1"/>
      <c r="ES13" s="1"/>
      <c r="ET13" s="1"/>
      <c r="EU13" s="1"/>
      <c r="EV13" s="1"/>
      <c r="EW13" s="1"/>
      <c r="EY13" s="55"/>
      <c r="FC13" s="1"/>
      <c r="FD13" s="1"/>
      <c r="FE13" s="1"/>
      <c r="FF13" s="1"/>
      <c r="FJ13" s="1"/>
      <c r="FK13" s="1"/>
      <c r="FL13" s="1"/>
      <c r="FM13" s="1"/>
      <c r="FN13" s="1"/>
      <c r="FO13" s="1"/>
      <c r="FP13" s="1"/>
      <c r="FQ13" s="1"/>
      <c r="FR13" s="1"/>
      <c r="FS13" s="1"/>
      <c r="FU13" s="55"/>
      <c r="FY13" s="1"/>
      <c r="FZ13" s="1"/>
      <c r="GA13" s="1"/>
      <c r="GB13" s="1"/>
      <c r="GF13" s="1"/>
      <c r="GG13" s="1"/>
      <c r="GH13" s="1"/>
      <c r="GI13" s="1"/>
      <c r="GJ13" s="1"/>
      <c r="GK13" s="1"/>
      <c r="GL13" s="1"/>
      <c r="GM13" s="1"/>
      <c r="GN13" s="1"/>
      <c r="GO13" s="1"/>
      <c r="GQ13" s="55"/>
      <c r="GU13" s="1"/>
      <c r="GV13" s="1"/>
      <c r="GW13" s="1"/>
      <c r="GX13" s="1"/>
      <c r="HB13" s="1"/>
      <c r="HC13" s="1"/>
      <c r="HD13" s="1"/>
      <c r="HE13" s="1"/>
      <c r="HF13" s="1"/>
      <c r="HG13" s="1"/>
      <c r="HH13" s="1"/>
      <c r="HI13" s="1"/>
      <c r="HJ13" s="1"/>
      <c r="HK13" s="1"/>
      <c r="HM13" s="55"/>
      <c r="HQ13" s="1"/>
      <c r="HR13" s="1"/>
      <c r="HS13" s="1"/>
      <c r="HT13" s="1"/>
      <c r="HX13" s="1"/>
      <c r="HY13" s="1"/>
      <c r="HZ13" s="1"/>
      <c r="IA13" s="1"/>
      <c r="IB13" s="1"/>
      <c r="IC13" s="1"/>
      <c r="ID13" s="1"/>
      <c r="IE13" s="1"/>
      <c r="IF13" s="1"/>
      <c r="IG13" s="1"/>
      <c r="II13" s="55"/>
      <c r="IM13" s="1"/>
      <c r="IN13" s="1"/>
      <c r="IO13" s="1"/>
      <c r="IP13" s="1"/>
      <c r="IT13" s="1"/>
      <c r="IU13" s="1"/>
      <c r="IV13" s="1"/>
      <c r="IW13" s="1"/>
      <c r="IX13" s="1"/>
      <c r="IY13" s="1"/>
      <c r="IZ13" s="1"/>
      <c r="JA13" s="1"/>
      <c r="JB13" s="1"/>
      <c r="JC13" s="1"/>
      <c r="JE13" s="55"/>
      <c r="JI13" s="1"/>
      <c r="JJ13" s="1"/>
      <c r="JK13" s="1"/>
      <c r="JL13" s="1"/>
      <c r="JP13" s="1"/>
      <c r="JQ13" s="1"/>
      <c r="JR13" s="1"/>
      <c r="JS13" s="1"/>
      <c r="JT13" s="1"/>
      <c r="JU13" s="1"/>
      <c r="JV13" s="1"/>
      <c r="JW13" s="1"/>
      <c r="JX13" s="1"/>
      <c r="JY13" s="1"/>
      <c r="KA13" s="55"/>
      <c r="KE13" s="1"/>
      <c r="KF13" s="1"/>
      <c r="KG13" s="1"/>
      <c r="KH13" s="1"/>
      <c r="KL13" s="1"/>
      <c r="KM13" s="1"/>
      <c r="KN13" s="1"/>
      <c r="KO13" s="1"/>
      <c r="KP13" s="1"/>
      <c r="KQ13" s="1"/>
      <c r="KR13" s="1"/>
      <c r="KS13" s="1"/>
      <c r="KT13" s="1"/>
      <c r="KU13" s="1"/>
      <c r="KW13" s="55"/>
      <c r="LA13" s="1"/>
      <c r="LB13" s="1"/>
      <c r="LC13" s="1"/>
      <c r="LD13" s="1"/>
      <c r="LH13" s="1"/>
      <c r="LI13" s="1"/>
      <c r="LJ13" s="1"/>
      <c r="LK13" s="1"/>
      <c r="LL13" s="1"/>
      <c r="LM13" s="1"/>
      <c r="LN13" s="1"/>
      <c r="LO13" s="1"/>
      <c r="LP13" s="1"/>
      <c r="LQ13" s="1"/>
      <c r="LS13" s="55"/>
      <c r="LW13" s="1"/>
      <c r="LX13" s="1"/>
      <c r="LY13" s="1"/>
      <c r="LZ13" s="1"/>
      <c r="MD13" s="1"/>
      <c r="ME13" s="1"/>
      <c r="MF13" s="1"/>
      <c r="MG13" s="1"/>
      <c r="MH13" s="1"/>
      <c r="MI13" s="1"/>
      <c r="MJ13" s="1"/>
      <c r="MK13" s="1"/>
      <c r="ML13" s="1"/>
      <c r="MM13" s="1"/>
      <c r="MO13" s="55"/>
      <c r="MS13" s="1"/>
      <c r="MT13" s="1"/>
      <c r="MU13" s="1"/>
      <c r="MV13" s="1"/>
      <c r="MZ13" s="1"/>
      <c r="NA13" s="1"/>
      <c r="NB13" s="1"/>
      <c r="NC13" s="1"/>
      <c r="ND13" s="1"/>
      <c r="NE13" s="1"/>
      <c r="NF13" s="1"/>
      <c r="NG13" s="1"/>
      <c r="NH13" s="1"/>
      <c r="NI13" s="1"/>
      <c r="NK13" s="55"/>
      <c r="NO13" s="1"/>
      <c r="NP13" s="1"/>
      <c r="NQ13" s="1"/>
      <c r="NR13" s="1"/>
      <c r="NV13" s="1"/>
      <c r="NW13" s="1"/>
      <c r="NX13" s="1"/>
      <c r="NY13" s="1"/>
      <c r="NZ13" s="1"/>
      <c r="OA13" s="1"/>
      <c r="OB13" s="1"/>
      <c r="OC13" s="1"/>
      <c r="OD13" s="1"/>
      <c r="OE13" s="1"/>
      <c r="OG13" s="55"/>
      <c r="OK13" s="1"/>
      <c r="OL13" s="1"/>
      <c r="OM13" s="1"/>
      <c r="ON13" s="1"/>
      <c r="OR13" s="1"/>
      <c r="OS13" s="1"/>
      <c r="OT13" s="1"/>
      <c r="OU13" s="1"/>
      <c r="OV13" s="1"/>
      <c r="OW13" s="1"/>
      <c r="OX13" s="1"/>
      <c r="OY13" s="1"/>
      <c r="OZ13" s="1"/>
      <c r="PA13" s="1"/>
      <c r="PC13" s="55"/>
      <c r="PG13" s="1"/>
      <c r="PH13" s="1"/>
      <c r="PI13" s="1"/>
      <c r="PJ13" s="1"/>
      <c r="PN13" s="1"/>
      <c r="PO13" s="1"/>
      <c r="PP13" s="1"/>
      <c r="PQ13" s="1"/>
      <c r="PR13" s="1"/>
      <c r="PS13" s="1"/>
      <c r="PT13" s="1"/>
      <c r="PU13" s="1"/>
      <c r="PV13" s="1"/>
      <c r="PW13" s="1"/>
      <c r="PY13" s="55"/>
      <c r="QC13" s="1"/>
      <c r="QD13" s="1"/>
      <c r="QE13" s="1"/>
      <c r="QF13" s="1"/>
      <c r="QJ13" s="1"/>
      <c r="QK13" s="1"/>
      <c r="QL13" s="1"/>
      <c r="QM13" s="1"/>
      <c r="QN13" s="1"/>
      <c r="QO13" s="1"/>
      <c r="QP13" s="1"/>
      <c r="QQ13" s="1"/>
      <c r="QR13" s="1"/>
      <c r="QS13" s="1"/>
      <c r="QU13" s="55"/>
      <c r="QY13" s="1"/>
      <c r="QZ13" s="1"/>
      <c r="RA13" s="1"/>
      <c r="RB13" s="1"/>
      <c r="RF13" s="1"/>
      <c r="RG13" s="1"/>
      <c r="RH13" s="1"/>
      <c r="RI13" s="1"/>
      <c r="RJ13" s="1"/>
      <c r="RK13" s="1"/>
      <c r="RL13" s="1"/>
      <c r="RM13" s="1"/>
      <c r="RN13" s="1"/>
      <c r="RO13" s="1"/>
      <c r="RQ13" s="55"/>
      <c r="RU13" s="1"/>
      <c r="RV13" s="1"/>
      <c r="RW13" s="1"/>
      <c r="RX13" s="1"/>
      <c r="SB13" s="1"/>
      <c r="SC13" s="1"/>
      <c r="SD13" s="1"/>
      <c r="SE13" s="1"/>
      <c r="SF13" s="1"/>
      <c r="SG13" s="1"/>
      <c r="SH13" s="1"/>
      <c r="SI13" s="1"/>
      <c r="SJ13" s="1"/>
      <c r="SK13" s="1"/>
      <c r="SM13" s="55"/>
      <c r="SQ13" s="1"/>
      <c r="SR13" s="1"/>
      <c r="SS13" s="1"/>
      <c r="ST13" s="1"/>
      <c r="SX13" s="1"/>
      <c r="SY13" s="1"/>
      <c r="SZ13" s="1"/>
      <c r="TA13" s="1"/>
      <c r="TB13" s="1"/>
      <c r="TC13" s="1"/>
      <c r="TD13" s="1"/>
      <c r="TE13" s="1"/>
      <c r="TF13" s="1"/>
      <c r="TG13" s="1"/>
      <c r="TI13" s="55"/>
      <c r="TM13" s="1"/>
      <c r="TN13" s="1"/>
      <c r="TO13" s="1"/>
      <c r="TP13" s="1"/>
      <c r="TT13" s="1"/>
      <c r="TU13" s="1"/>
      <c r="TV13" s="1"/>
      <c r="TW13" s="1"/>
      <c r="TX13" s="1"/>
      <c r="TY13" s="1"/>
      <c r="TZ13" s="1"/>
      <c r="UA13" s="1"/>
      <c r="UB13" s="1"/>
      <c r="UC13" s="1"/>
      <c r="UE13" s="55"/>
      <c r="UI13" s="1"/>
      <c r="UJ13" s="1"/>
      <c r="UK13" s="1"/>
      <c r="UL13" s="1"/>
      <c r="UP13" s="1"/>
      <c r="UQ13" s="1"/>
      <c r="UR13" s="1"/>
      <c r="US13" s="1"/>
      <c r="UT13" s="1"/>
      <c r="UU13" s="1"/>
      <c r="UV13" s="1"/>
      <c r="UW13" s="1"/>
      <c r="UX13" s="1"/>
      <c r="UY13" s="1"/>
      <c r="VA13" s="55"/>
      <c r="VE13" s="1"/>
      <c r="VF13" s="1"/>
      <c r="VG13" s="1"/>
      <c r="VH13" s="1"/>
      <c r="VL13" s="1"/>
      <c r="VM13" s="1"/>
      <c r="VN13" s="1"/>
      <c r="VO13" s="1"/>
      <c r="VP13" s="1"/>
      <c r="VQ13" s="1"/>
      <c r="VR13" s="1"/>
      <c r="VS13" s="1"/>
      <c r="VT13" s="1"/>
      <c r="VU13" s="1"/>
      <c r="VW13" s="55"/>
      <c r="WA13" s="1"/>
      <c r="WB13" s="1"/>
      <c r="WC13" s="1"/>
      <c r="WD13" s="1"/>
      <c r="WH13" s="1"/>
      <c r="WI13" s="1"/>
      <c r="WJ13" s="1"/>
      <c r="WK13" s="1"/>
      <c r="WL13" s="1"/>
      <c r="WM13" s="1"/>
      <c r="WN13" s="1"/>
      <c r="WO13" s="1"/>
      <c r="WP13" s="1"/>
      <c r="WQ13" s="1"/>
      <c r="WS13" s="55"/>
      <c r="WW13" s="1"/>
      <c r="WX13" s="1"/>
      <c r="WY13" s="1"/>
      <c r="WZ13" s="1"/>
      <c r="XD13" s="1"/>
      <c r="XE13" s="1"/>
      <c r="XF13" s="1"/>
      <c r="XG13" s="1"/>
      <c r="XH13" s="1"/>
      <c r="XI13" s="1"/>
      <c r="XJ13" s="1"/>
      <c r="XK13" s="1"/>
      <c r="XL13" s="1"/>
      <c r="XM13" s="1"/>
      <c r="XO13" s="55"/>
      <c r="XS13" s="1"/>
      <c r="XT13" s="1"/>
      <c r="XU13" s="1"/>
      <c r="XV13" s="1"/>
      <c r="XZ13" s="1"/>
      <c r="YA13" s="1"/>
      <c r="YB13" s="1"/>
      <c r="YC13" s="1"/>
      <c r="YD13" s="1"/>
      <c r="YE13" s="1"/>
      <c r="YF13" s="1"/>
      <c r="YG13" s="1"/>
      <c r="YH13" s="1"/>
      <c r="YI13" s="1"/>
      <c r="YK13" s="55"/>
      <c r="YO13" s="1"/>
      <c r="YP13" s="1"/>
      <c r="YQ13" s="1"/>
      <c r="YR13" s="1"/>
      <c r="YV13" s="1"/>
      <c r="YW13" s="1"/>
      <c r="YX13" s="1"/>
      <c r="YY13" s="1"/>
      <c r="YZ13" s="1"/>
      <c r="ZA13" s="1"/>
      <c r="ZB13" s="1"/>
      <c r="ZC13" s="1"/>
      <c r="ZD13" s="1"/>
      <c r="ZE13" s="1"/>
      <c r="ZG13" s="55"/>
      <c r="ZK13" s="1"/>
      <c r="ZL13" s="1"/>
      <c r="ZM13" s="1"/>
      <c r="ZN13" s="1"/>
      <c r="ZR13" s="1"/>
      <c r="ZS13" s="1"/>
      <c r="ZT13" s="1"/>
      <c r="ZU13" s="1"/>
      <c r="ZV13" s="1"/>
      <c r="ZW13" s="1"/>
      <c r="ZX13" s="1"/>
      <c r="ZY13" s="1"/>
      <c r="ZZ13" s="1"/>
      <c r="AAA13" s="1"/>
      <c r="AAC13" s="55"/>
      <c r="AAG13" s="1"/>
      <c r="AAH13" s="1"/>
      <c r="AAI13" s="1"/>
      <c r="AAJ13" s="1"/>
      <c r="AAN13" s="1"/>
      <c r="AAO13" s="1"/>
      <c r="AAP13" s="1"/>
      <c r="AAQ13" s="1"/>
      <c r="AAR13" s="1"/>
      <c r="AAS13" s="1"/>
      <c r="AAT13" s="1"/>
      <c r="AAU13" s="1"/>
      <c r="AAV13" s="1"/>
      <c r="AAW13" s="1"/>
      <c r="AAY13" s="55"/>
      <c r="ABC13" s="1"/>
      <c r="ABD13" s="1"/>
      <c r="ABE13" s="1"/>
      <c r="ABF13" s="1"/>
      <c r="ABJ13" s="1"/>
      <c r="ABK13" s="1"/>
      <c r="ABL13" s="1"/>
      <c r="ABM13" s="1"/>
      <c r="ABN13" s="1"/>
      <c r="ABO13" s="1"/>
      <c r="ABP13" s="1"/>
      <c r="ABQ13" s="1"/>
      <c r="ABR13" s="1"/>
      <c r="ABS13" s="1"/>
      <c r="ABU13" s="55"/>
      <c r="ABY13" s="1"/>
      <c r="ABZ13" s="1"/>
      <c r="ACA13" s="1"/>
      <c r="ACB13" s="1"/>
      <c r="ACF13" s="1"/>
      <c r="ACG13" s="1"/>
      <c r="ACH13" s="1"/>
      <c r="ACI13" s="1"/>
      <c r="ACJ13" s="1"/>
      <c r="ACK13" s="1"/>
      <c r="ACL13" s="1"/>
      <c r="ACM13" s="1"/>
      <c r="ACN13" s="1"/>
      <c r="ACO13" s="1"/>
      <c r="ACQ13" s="55"/>
      <c r="ACU13" s="1"/>
      <c r="ACV13" s="1"/>
      <c r="ACW13" s="1"/>
      <c r="ACX13" s="1"/>
      <c r="ADB13" s="1"/>
      <c r="ADC13" s="1"/>
      <c r="ADD13" s="1"/>
      <c r="ADE13" s="1"/>
      <c r="ADF13" s="1"/>
      <c r="ADG13" s="1"/>
      <c r="ADH13" s="1"/>
      <c r="ADI13" s="1"/>
      <c r="ADJ13" s="1"/>
      <c r="ADK13" s="1"/>
      <c r="ADM13" s="55"/>
      <c r="ADQ13" s="1"/>
      <c r="ADR13" s="1"/>
      <c r="ADS13" s="1"/>
      <c r="ADT13" s="1"/>
      <c r="ADX13" s="1"/>
      <c r="ADY13" s="1"/>
      <c r="ADZ13" s="1"/>
      <c r="AEA13" s="1"/>
      <c r="AEB13" s="1"/>
      <c r="AEC13" s="1"/>
      <c r="AED13" s="1"/>
      <c r="AEE13" s="1"/>
      <c r="AEF13" s="1"/>
      <c r="AEG13" s="1"/>
      <c r="AEI13" s="55"/>
      <c r="AEM13" s="1"/>
      <c r="AEN13" s="1"/>
      <c r="AEO13" s="1"/>
      <c r="AEP13" s="1"/>
      <c r="AET13" s="1"/>
      <c r="AEU13" s="1"/>
      <c r="AEV13" s="1"/>
      <c r="AEW13" s="1"/>
      <c r="AEX13" s="1"/>
      <c r="AEY13" s="1"/>
      <c r="AEZ13" s="1"/>
      <c r="AFA13" s="1"/>
      <c r="AFB13" s="1"/>
      <c r="AFC13" s="1"/>
      <c r="AFE13" s="55"/>
      <c r="AFI13" s="1"/>
      <c r="AFJ13" s="1"/>
      <c r="AFK13" s="1"/>
      <c r="AFL13" s="1"/>
      <c r="AFP13" s="1"/>
      <c r="AFQ13" s="1"/>
      <c r="AFR13" s="1"/>
      <c r="AFS13" s="1"/>
      <c r="AFT13" s="1"/>
      <c r="AFU13" s="1"/>
      <c r="AFV13" s="1"/>
      <c r="AFW13" s="1"/>
      <c r="AFX13" s="1"/>
      <c r="AFY13" s="1"/>
      <c r="AGA13" s="55"/>
      <c r="AGE13" s="1"/>
      <c r="AGF13" s="1"/>
      <c r="AGG13" s="1"/>
      <c r="AGH13" s="1"/>
      <c r="AGL13" s="1"/>
      <c r="AGM13" s="1"/>
      <c r="AGN13" s="1"/>
      <c r="AGO13" s="1"/>
      <c r="AGP13" s="1"/>
      <c r="AGQ13" s="1"/>
      <c r="AGR13" s="1"/>
      <c r="AGS13" s="1"/>
      <c r="AGT13" s="1"/>
      <c r="AGU13" s="1"/>
      <c r="AGW13" s="55"/>
      <c r="AHA13" s="1"/>
      <c r="AHB13" s="1"/>
      <c r="AHC13" s="1"/>
      <c r="AHD13" s="1"/>
      <c r="AHH13" s="1"/>
      <c r="AHI13" s="1"/>
      <c r="AHJ13" s="1"/>
      <c r="AHK13" s="1"/>
      <c r="AHL13" s="1"/>
      <c r="AHM13" s="1"/>
      <c r="AHN13" s="1"/>
      <c r="AHO13" s="1"/>
      <c r="AHP13" s="1"/>
      <c r="AHQ13" s="1"/>
      <c r="AHS13" s="55"/>
      <c r="AHW13" s="1"/>
      <c r="AHX13" s="1"/>
      <c r="AHY13" s="1"/>
      <c r="AHZ13" s="1"/>
      <c r="AID13" s="1"/>
      <c r="AIE13" s="1"/>
      <c r="AIF13" s="1"/>
      <c r="AIG13" s="1"/>
      <c r="AIH13" s="1"/>
      <c r="AII13" s="1"/>
      <c r="AIJ13" s="1"/>
      <c r="AIK13" s="1"/>
      <c r="AIL13" s="1"/>
      <c r="AIM13" s="1"/>
      <c r="AIO13" s="55"/>
      <c r="AIS13" s="1"/>
      <c r="AIT13" s="1"/>
      <c r="AIU13" s="1"/>
      <c r="AIV13" s="1"/>
      <c r="AIZ13" s="1"/>
      <c r="AJA13" s="1"/>
      <c r="AJB13" s="1"/>
      <c r="AJC13" s="1"/>
      <c r="AJD13" s="1"/>
      <c r="AJE13" s="1"/>
      <c r="AJF13" s="1"/>
      <c r="AJG13" s="1"/>
      <c r="AJH13" s="1"/>
      <c r="AJI13" s="1"/>
      <c r="AJK13" s="55"/>
      <c r="AJO13" s="1"/>
      <c r="AJP13" s="1"/>
      <c r="AJQ13" s="1"/>
      <c r="AJR13" s="1"/>
      <c r="AJV13" s="1"/>
      <c r="AJW13" s="1"/>
      <c r="AJX13" s="1"/>
      <c r="AJY13" s="1"/>
      <c r="AJZ13" s="1"/>
      <c r="AKA13" s="1"/>
      <c r="AKB13" s="1"/>
      <c r="AKC13" s="1"/>
      <c r="AKD13" s="1"/>
      <c r="AKE13" s="1"/>
      <c r="AKG13" s="55"/>
      <c r="AKK13" s="1"/>
      <c r="AKL13" s="1"/>
      <c r="AKM13" s="1"/>
      <c r="AKN13" s="1"/>
      <c r="AKR13" s="1"/>
      <c r="AKS13" s="1"/>
      <c r="AKT13" s="1"/>
      <c r="AKU13" s="1"/>
      <c r="AKV13" s="1"/>
      <c r="AKW13" s="1"/>
      <c r="AKX13" s="1"/>
      <c r="AKY13" s="1"/>
      <c r="AKZ13" s="1"/>
      <c r="ALA13" s="1"/>
      <c r="ALC13" s="55"/>
      <c r="ALG13" s="1"/>
      <c r="ALH13" s="1"/>
      <c r="ALI13" s="1"/>
      <c r="ALJ13" s="1"/>
      <c r="ALN13" s="1"/>
      <c r="ALO13" s="1"/>
      <c r="ALP13" s="1"/>
      <c r="ALQ13" s="1"/>
      <c r="ALR13" s="1"/>
      <c r="ALS13" s="1"/>
      <c r="ALT13" s="1"/>
      <c r="ALU13" s="1"/>
      <c r="ALV13" s="1"/>
      <c r="ALW13" s="1"/>
      <c r="ALY13" s="55"/>
      <c r="AMC13" s="1"/>
      <c r="AMD13" s="1"/>
      <c r="AME13" s="1"/>
      <c r="AMF13" s="1"/>
      <c r="AMJ13" s="1"/>
      <c r="AMK13" s="1"/>
      <c r="AML13" s="1"/>
      <c r="AMM13" s="1"/>
      <c r="AMN13" s="1"/>
      <c r="AMO13" s="1"/>
      <c r="AMP13" s="1"/>
      <c r="AMQ13" s="1"/>
      <c r="AMR13" s="1"/>
      <c r="AMS13" s="1"/>
      <c r="AMU13" s="55"/>
      <c r="AMY13" s="1"/>
      <c r="AMZ13" s="1"/>
      <c r="ANA13" s="1"/>
      <c r="ANB13" s="1"/>
      <c r="ANF13" s="1"/>
      <c r="ANG13" s="1"/>
      <c r="ANH13" s="1"/>
      <c r="ANI13" s="1"/>
      <c r="ANJ13" s="1"/>
      <c r="ANK13" s="1"/>
      <c r="ANL13" s="1"/>
      <c r="ANM13" s="1"/>
      <c r="ANN13" s="1"/>
      <c r="ANO13" s="1"/>
      <c r="ANQ13" s="55"/>
      <c r="ANU13" s="1"/>
      <c r="ANV13" s="1"/>
      <c r="ANW13" s="1"/>
      <c r="ANX13" s="1"/>
      <c r="AOB13" s="1"/>
      <c r="AOC13" s="1"/>
      <c r="AOD13" s="1"/>
      <c r="AOE13" s="1"/>
      <c r="AOF13" s="1"/>
      <c r="AOG13" s="1"/>
      <c r="AOH13" s="1"/>
      <c r="AOI13" s="1"/>
      <c r="AOJ13" s="1"/>
      <c r="AOK13" s="1"/>
      <c r="AOM13" s="55"/>
      <c r="AOQ13" s="1"/>
      <c r="AOR13" s="1"/>
      <c r="AOS13" s="1"/>
      <c r="AOT13" s="1"/>
      <c r="AOX13" s="1"/>
      <c r="AOY13" s="1"/>
      <c r="AOZ13" s="1"/>
      <c r="APA13" s="1"/>
      <c r="APB13" s="1"/>
      <c r="APC13" s="1"/>
      <c r="APD13" s="1"/>
      <c r="APE13" s="1"/>
      <c r="APF13" s="1"/>
      <c r="APG13" s="1"/>
      <c r="API13" s="55"/>
      <c r="APM13" s="1"/>
      <c r="APN13" s="1"/>
      <c r="APO13" s="1"/>
      <c r="APP13" s="1"/>
      <c r="APT13" s="1"/>
      <c r="APU13" s="1"/>
      <c r="APV13" s="1"/>
      <c r="APW13" s="1"/>
      <c r="APX13" s="1"/>
      <c r="APY13" s="1"/>
      <c r="APZ13" s="1"/>
      <c r="AQA13" s="1"/>
      <c r="AQB13" s="1"/>
      <c r="AQC13" s="1"/>
      <c r="AQE13" s="55"/>
      <c r="AQI13" s="1"/>
      <c r="AQJ13" s="1"/>
      <c r="AQK13" s="1"/>
      <c r="AQL13" s="1"/>
      <c r="AQP13" s="1"/>
      <c r="AQQ13" s="1"/>
      <c r="AQR13" s="1"/>
      <c r="AQS13" s="1"/>
      <c r="AQT13" s="1"/>
      <c r="AQU13" s="1"/>
      <c r="AQV13" s="1"/>
      <c r="AQW13" s="1"/>
      <c r="AQX13" s="1"/>
      <c r="AQY13" s="1"/>
      <c r="ARA13" s="55"/>
      <c r="ARE13" s="1"/>
      <c r="ARF13" s="1"/>
      <c r="ARG13" s="1"/>
      <c r="ARH13" s="1"/>
      <c r="ARL13" s="1"/>
      <c r="ARM13" s="1"/>
      <c r="ARN13" s="1"/>
      <c r="ARO13" s="1"/>
      <c r="ARP13" s="1"/>
      <c r="ARQ13" s="1"/>
      <c r="ARR13" s="1"/>
      <c r="ARS13" s="1"/>
      <c r="ART13" s="1"/>
      <c r="ARU13" s="1"/>
      <c r="ARW13" s="55"/>
      <c r="ASA13" s="1"/>
      <c r="ASB13" s="1"/>
      <c r="ASC13" s="1"/>
      <c r="ASD13" s="1"/>
      <c r="ASH13" s="1"/>
      <c r="ASI13" s="1"/>
      <c r="ASJ13" s="1"/>
      <c r="ASK13" s="1"/>
      <c r="ASL13" s="1"/>
      <c r="ASM13" s="1"/>
      <c r="ASN13" s="1"/>
      <c r="ASO13" s="1"/>
      <c r="ASP13" s="1"/>
      <c r="ASQ13" s="1"/>
      <c r="ASS13" s="55"/>
      <c r="ASW13" s="1"/>
      <c r="ASX13" s="1"/>
      <c r="ASY13" s="1"/>
      <c r="ASZ13" s="1"/>
      <c r="ATD13" s="1"/>
      <c r="ATE13" s="1"/>
      <c r="ATF13" s="1"/>
      <c r="ATG13" s="1"/>
      <c r="ATH13" s="1"/>
      <c r="ATI13" s="1"/>
      <c r="ATJ13" s="1"/>
      <c r="ATK13" s="1"/>
      <c r="ATL13" s="1"/>
      <c r="ATM13" s="1"/>
      <c r="ATO13" s="55"/>
      <c r="ATS13" s="1"/>
      <c r="ATT13" s="1"/>
      <c r="ATU13" s="1"/>
      <c r="ATV13" s="1"/>
      <c r="ATZ13" s="1"/>
      <c r="AUA13" s="1"/>
      <c r="AUB13" s="1"/>
      <c r="AUC13" s="1"/>
      <c r="AUD13" s="1"/>
      <c r="AUE13" s="1"/>
      <c r="AUF13" s="1"/>
      <c r="AUG13" s="1"/>
      <c r="AUH13" s="1"/>
      <c r="AUI13" s="1"/>
      <c r="AUK13" s="55"/>
      <c r="AUO13" s="1"/>
      <c r="AUP13" s="1"/>
      <c r="AUQ13" s="1"/>
      <c r="AUR13" s="1"/>
      <c r="AUV13" s="1"/>
      <c r="AUW13" s="1"/>
      <c r="AUX13" s="1"/>
      <c r="AUY13" s="1"/>
      <c r="AUZ13" s="1"/>
      <c r="AVA13" s="1"/>
      <c r="AVB13" s="1"/>
      <c r="AVC13" s="1"/>
      <c r="AVD13" s="1"/>
      <c r="AVE13" s="1"/>
      <c r="AVG13" s="55"/>
      <c r="AVK13" s="1"/>
      <c r="AVL13" s="1"/>
      <c r="AVM13" s="1"/>
      <c r="AVN13" s="1"/>
      <c r="AVR13" s="1"/>
      <c r="AVS13" s="1"/>
      <c r="AVT13" s="1"/>
      <c r="AVU13" s="1"/>
      <c r="AVV13" s="1"/>
      <c r="AVW13" s="1"/>
      <c r="AVX13" s="1"/>
      <c r="AVY13" s="1"/>
      <c r="AVZ13" s="1"/>
      <c r="AWA13" s="1"/>
      <c r="AWC13" s="55"/>
      <c r="AWG13" s="1"/>
      <c r="AWH13" s="1"/>
      <c r="AWI13" s="1"/>
      <c r="AWJ13" s="1"/>
      <c r="AWN13" s="1"/>
      <c r="AWO13" s="1"/>
      <c r="AWP13" s="1"/>
      <c r="AWQ13" s="1"/>
      <c r="AWR13" s="1"/>
      <c r="AWS13" s="1"/>
      <c r="AWT13" s="1"/>
      <c r="AWU13" s="1"/>
      <c r="AWV13" s="1"/>
      <c r="AWW13" s="1"/>
      <c r="AWY13" s="55"/>
      <c r="AXC13" s="1"/>
      <c r="AXD13" s="1"/>
      <c r="AXE13" s="1"/>
      <c r="AXF13" s="1"/>
      <c r="AXJ13" s="1"/>
      <c r="AXK13" s="1"/>
      <c r="AXL13" s="1"/>
      <c r="AXM13" s="1"/>
      <c r="AXN13" s="1"/>
      <c r="AXO13" s="1"/>
      <c r="AXP13" s="1"/>
      <c r="AXQ13" s="1"/>
      <c r="AXR13" s="1"/>
      <c r="AXS13" s="1"/>
      <c r="AXU13" s="55"/>
      <c r="AXY13" s="1"/>
      <c r="AXZ13" s="1"/>
      <c r="AYA13" s="1"/>
      <c r="AYB13" s="1"/>
      <c r="AYF13" s="1"/>
      <c r="AYG13" s="1"/>
      <c r="AYH13" s="1"/>
      <c r="AYI13" s="1"/>
      <c r="AYJ13" s="1"/>
      <c r="AYK13" s="1"/>
      <c r="AYL13" s="1"/>
      <c r="AYM13" s="1"/>
      <c r="AYN13" s="1"/>
      <c r="AYO13" s="1"/>
      <c r="AYQ13" s="55"/>
      <c r="AYU13" s="1"/>
      <c r="AYV13" s="1"/>
      <c r="AYW13" s="1"/>
      <c r="AYX13" s="1"/>
      <c r="AZB13" s="1"/>
      <c r="AZC13" s="1"/>
      <c r="AZD13" s="1"/>
      <c r="AZE13" s="1"/>
      <c r="AZF13" s="1"/>
      <c r="AZG13" s="1"/>
      <c r="AZH13" s="1"/>
      <c r="AZI13" s="1"/>
      <c r="AZJ13" s="1"/>
      <c r="AZK13" s="1"/>
      <c r="AZM13" s="55"/>
      <c r="AZQ13" s="1"/>
      <c r="AZR13" s="1"/>
      <c r="AZS13" s="1"/>
      <c r="AZT13" s="1"/>
      <c r="AZX13" s="1"/>
      <c r="AZY13" s="1"/>
      <c r="AZZ13" s="1"/>
      <c r="BAA13" s="1"/>
      <c r="BAB13" s="1"/>
      <c r="BAC13" s="1"/>
      <c r="BAD13" s="1"/>
      <c r="BAE13" s="1"/>
      <c r="BAF13" s="1"/>
      <c r="BAG13" s="1"/>
      <c r="BAI13" s="55"/>
      <c r="BAM13" s="1"/>
      <c r="BAN13" s="1"/>
      <c r="BAO13" s="1"/>
      <c r="BAP13" s="1"/>
      <c r="BAT13" s="1"/>
      <c r="BAU13" s="1"/>
      <c r="BAV13" s="1"/>
      <c r="BAW13" s="1"/>
      <c r="BAX13" s="1"/>
      <c r="BAY13" s="1"/>
      <c r="BAZ13" s="1"/>
      <c r="BBA13" s="1"/>
      <c r="BBB13" s="1"/>
      <c r="BBC13" s="1"/>
      <c r="BBE13" s="55"/>
      <c r="BBI13" s="1"/>
      <c r="BBJ13" s="1"/>
      <c r="BBK13" s="1"/>
      <c r="BBL13" s="1"/>
      <c r="BBP13" s="1"/>
      <c r="BBQ13" s="1"/>
      <c r="BBR13" s="1"/>
      <c r="BBS13" s="1"/>
      <c r="BBT13" s="1"/>
      <c r="BBU13" s="1"/>
      <c r="BBV13" s="1"/>
      <c r="BBW13" s="1"/>
      <c r="BBX13" s="1"/>
      <c r="BBY13" s="1"/>
      <c r="BCA13" s="55"/>
      <c r="BCE13" s="1"/>
      <c r="BCF13" s="1"/>
      <c r="BCG13" s="1"/>
      <c r="BCH13" s="1"/>
      <c r="BCL13" s="1"/>
      <c r="BCM13" s="1"/>
      <c r="BCN13" s="1"/>
      <c r="BCO13" s="1"/>
      <c r="BCP13" s="1"/>
      <c r="BCQ13" s="1"/>
      <c r="BCR13" s="1"/>
      <c r="BCS13" s="1"/>
      <c r="BCT13" s="1"/>
      <c r="BCU13" s="1"/>
      <c r="BCW13" s="55"/>
      <c r="BDA13" s="1"/>
      <c r="BDB13" s="1"/>
      <c r="BDC13" s="1"/>
      <c r="BDD13" s="1"/>
      <c r="BDH13" s="1"/>
      <c r="BDI13" s="1"/>
      <c r="BDJ13" s="1"/>
      <c r="BDK13" s="1"/>
      <c r="BDL13" s="1"/>
      <c r="BDM13" s="1"/>
      <c r="BDN13" s="1"/>
      <c r="BDO13" s="1"/>
      <c r="BDP13" s="1"/>
      <c r="BDQ13" s="1"/>
      <c r="BDS13" s="55"/>
      <c r="BDW13" s="1"/>
      <c r="BDX13" s="1"/>
      <c r="BDY13" s="1"/>
      <c r="BDZ13" s="1"/>
      <c r="BED13" s="1"/>
      <c r="BEE13" s="1"/>
      <c r="BEF13" s="1"/>
      <c r="BEG13" s="1"/>
      <c r="BEH13" s="1"/>
      <c r="BEI13" s="1"/>
      <c r="BEJ13" s="1"/>
      <c r="BEK13" s="1"/>
      <c r="BEL13" s="1"/>
      <c r="BEM13" s="1"/>
      <c r="BEO13" s="55"/>
      <c r="BES13" s="1"/>
      <c r="BET13" s="1"/>
      <c r="BEU13" s="1"/>
      <c r="BEV13" s="1"/>
      <c r="BEZ13" s="1"/>
      <c r="BFA13" s="1"/>
      <c r="BFB13" s="1"/>
      <c r="BFC13" s="1"/>
      <c r="BFD13" s="1"/>
      <c r="BFE13" s="1"/>
      <c r="BFF13" s="1"/>
      <c r="BFG13" s="1"/>
      <c r="BFH13" s="1"/>
      <c r="BFI13" s="1"/>
      <c r="BFK13" s="55"/>
      <c r="BFO13" s="1"/>
      <c r="BFP13" s="1"/>
      <c r="BFQ13" s="1"/>
      <c r="BFR13" s="1"/>
      <c r="BFV13" s="1"/>
      <c r="BFW13" s="1"/>
      <c r="BFX13" s="1"/>
      <c r="BFY13" s="1"/>
      <c r="BFZ13" s="1"/>
      <c r="BGA13" s="1"/>
      <c r="BGB13" s="1"/>
      <c r="BGC13" s="1"/>
      <c r="BGD13" s="1"/>
      <c r="BGE13" s="1"/>
      <c r="BGG13" s="55"/>
      <c r="BGK13" s="1"/>
      <c r="BGL13" s="1"/>
      <c r="BGM13" s="1"/>
      <c r="BGN13" s="1"/>
      <c r="BGR13" s="1"/>
      <c r="BGS13" s="1"/>
      <c r="BGT13" s="1"/>
      <c r="BGU13" s="1"/>
      <c r="BGV13" s="1"/>
      <c r="BGW13" s="1"/>
      <c r="BGX13" s="1"/>
      <c r="BGY13" s="1"/>
      <c r="BGZ13" s="1"/>
      <c r="BHA13" s="1"/>
      <c r="BHC13" s="55"/>
      <c r="BHG13" s="1"/>
      <c r="BHH13" s="1"/>
      <c r="BHI13" s="1"/>
      <c r="BHJ13" s="1"/>
      <c r="BHN13" s="1"/>
      <c r="BHO13" s="1"/>
      <c r="BHP13" s="1"/>
      <c r="BHQ13" s="1"/>
      <c r="BHR13" s="1"/>
      <c r="BHS13" s="1"/>
      <c r="BHT13" s="1"/>
      <c r="BHU13" s="1"/>
      <c r="BHV13" s="1"/>
      <c r="BHW13" s="1"/>
      <c r="BHY13" s="55"/>
      <c r="BIC13" s="1"/>
      <c r="BID13" s="1"/>
      <c r="BIE13" s="1"/>
      <c r="BIF13" s="1"/>
      <c r="BIJ13" s="1"/>
      <c r="BIK13" s="1"/>
      <c r="BIL13" s="1"/>
      <c r="BIM13" s="1"/>
      <c r="BIN13" s="1"/>
      <c r="BIO13" s="1"/>
      <c r="BIP13" s="1"/>
      <c r="BIQ13" s="1"/>
      <c r="BIR13" s="1"/>
      <c r="BIS13" s="1"/>
      <c r="BIU13" s="55"/>
      <c r="BIY13" s="1"/>
      <c r="BIZ13" s="1"/>
      <c r="BJA13" s="1"/>
      <c r="BJB13" s="1"/>
      <c r="BJF13" s="1"/>
      <c r="BJG13" s="1"/>
      <c r="BJH13" s="1"/>
      <c r="BJI13" s="1"/>
      <c r="BJJ13" s="1"/>
      <c r="BJK13" s="1"/>
      <c r="BJL13" s="1"/>
      <c r="BJM13" s="1"/>
      <c r="BJN13" s="1"/>
      <c r="BJO13" s="1"/>
      <c r="BJQ13" s="55"/>
      <c r="BJU13" s="1"/>
      <c r="BJV13" s="1"/>
      <c r="BJW13" s="1"/>
      <c r="BJX13" s="1"/>
      <c r="BKB13" s="1"/>
      <c r="BKC13" s="1"/>
      <c r="BKD13" s="1"/>
      <c r="BKE13" s="1"/>
      <c r="BKF13" s="1"/>
      <c r="BKG13" s="1"/>
      <c r="BKH13" s="1"/>
      <c r="BKI13" s="1"/>
      <c r="BKJ13" s="1"/>
      <c r="BKK13" s="1"/>
      <c r="BKM13" s="55"/>
      <c r="BKQ13" s="1"/>
      <c r="BKR13" s="1"/>
      <c r="BKS13" s="1"/>
      <c r="BKT13" s="1"/>
      <c r="BKX13" s="1"/>
      <c r="BKY13" s="1"/>
      <c r="BKZ13" s="1"/>
      <c r="BLA13" s="1"/>
      <c r="BLB13" s="1"/>
      <c r="BLC13" s="1"/>
      <c r="BLD13" s="1"/>
      <c r="BLE13" s="1"/>
      <c r="BLF13" s="1"/>
      <c r="BLG13" s="1"/>
      <c r="BLI13" s="55"/>
      <c r="BLM13" s="1"/>
      <c r="BLN13" s="1"/>
      <c r="BLO13" s="1"/>
      <c r="BLP13" s="1"/>
      <c r="BLT13" s="1"/>
      <c r="BLU13" s="1"/>
      <c r="BLV13" s="1"/>
      <c r="BLW13" s="1"/>
      <c r="BLX13" s="1"/>
      <c r="BLY13" s="1"/>
      <c r="BLZ13" s="1"/>
      <c r="BMA13" s="1"/>
      <c r="BMB13" s="1"/>
      <c r="BMC13" s="1"/>
      <c r="BME13" s="55"/>
      <c r="BMI13" s="1"/>
      <c r="BMJ13" s="1"/>
      <c r="BMK13" s="1"/>
      <c r="BML13" s="1"/>
      <c r="BMP13" s="1"/>
      <c r="BMQ13" s="1"/>
      <c r="BMR13" s="1"/>
      <c r="BMS13" s="1"/>
      <c r="BMT13" s="1"/>
      <c r="BMU13" s="1"/>
      <c r="BMV13" s="1"/>
      <c r="BMW13" s="1"/>
      <c r="BMX13" s="1"/>
      <c r="BMY13" s="1"/>
      <c r="BNA13" s="55"/>
      <c r="BNE13" s="1"/>
      <c r="BNF13" s="1"/>
      <c r="BNG13" s="1"/>
      <c r="BNH13" s="1"/>
      <c r="BNL13" s="1"/>
      <c r="BNM13" s="1"/>
      <c r="BNN13" s="1"/>
      <c r="BNO13" s="1"/>
      <c r="BNP13" s="1"/>
      <c r="BNQ13" s="1"/>
      <c r="BNR13" s="1"/>
      <c r="BNS13" s="1"/>
      <c r="BNT13" s="1"/>
      <c r="BNU13" s="1"/>
      <c r="BNW13" s="55"/>
      <c r="BOA13" s="1"/>
      <c r="BOB13" s="1"/>
      <c r="BOC13" s="1"/>
      <c r="BOD13" s="1"/>
      <c r="BOH13" s="1"/>
      <c r="BOI13" s="1"/>
      <c r="BOJ13" s="1"/>
      <c r="BOK13" s="1"/>
      <c r="BOL13" s="1"/>
      <c r="BOM13" s="1"/>
      <c r="BON13" s="1"/>
      <c r="BOO13" s="1"/>
      <c r="BOP13" s="1"/>
      <c r="BOQ13" s="1"/>
      <c r="BOS13" s="55"/>
      <c r="BOW13" s="1"/>
      <c r="BOX13" s="1"/>
      <c r="BOY13" s="1"/>
      <c r="BOZ13" s="1"/>
      <c r="BPD13" s="1"/>
      <c r="BPE13" s="1"/>
      <c r="BPF13" s="1"/>
      <c r="BPG13" s="1"/>
      <c r="BPH13" s="1"/>
      <c r="BPI13" s="1"/>
      <c r="BPJ13" s="1"/>
      <c r="BPK13" s="1"/>
      <c r="BPL13" s="1"/>
      <c r="BPM13" s="1"/>
      <c r="BPO13" s="55"/>
      <c r="BPS13" s="1"/>
      <c r="BPT13" s="1"/>
      <c r="BPU13" s="1"/>
      <c r="BPV13" s="1"/>
      <c r="BPZ13" s="1"/>
      <c r="BQA13" s="1"/>
      <c r="BQB13" s="1"/>
      <c r="BQC13" s="1"/>
      <c r="BQD13" s="1"/>
      <c r="BQE13" s="1"/>
      <c r="BQF13" s="1"/>
      <c r="BQG13" s="1"/>
      <c r="BQH13" s="1"/>
      <c r="BQI13" s="1"/>
      <c r="BQK13" s="55"/>
      <c r="BQO13" s="1"/>
      <c r="BQP13" s="1"/>
      <c r="BQQ13" s="1"/>
      <c r="BQR13" s="1"/>
      <c r="BQV13" s="1"/>
      <c r="BQW13" s="1"/>
      <c r="BQX13" s="1"/>
      <c r="BQY13" s="1"/>
      <c r="BQZ13" s="1"/>
      <c r="BRA13" s="1"/>
      <c r="BRB13" s="1"/>
      <c r="BRC13" s="1"/>
      <c r="BRD13" s="1"/>
      <c r="BRE13" s="1"/>
      <c r="BRG13" s="55"/>
      <c r="BRK13" s="1"/>
      <c r="BRL13" s="1"/>
      <c r="BRM13" s="1"/>
      <c r="BRN13" s="1"/>
      <c r="BRR13" s="1"/>
      <c r="BRS13" s="1"/>
      <c r="BRT13" s="1"/>
      <c r="BRU13" s="1"/>
      <c r="BRV13" s="1"/>
      <c r="BRW13" s="1"/>
      <c r="BRX13" s="1"/>
      <c r="BRY13" s="1"/>
      <c r="BRZ13" s="1"/>
      <c r="BSA13" s="1"/>
      <c r="BSC13" s="55"/>
      <c r="BSG13" s="1"/>
      <c r="BSH13" s="1"/>
      <c r="BSI13" s="1"/>
      <c r="BSJ13" s="1"/>
      <c r="BSN13" s="1"/>
      <c r="BSO13" s="1"/>
      <c r="BSP13" s="1"/>
      <c r="BSQ13" s="1"/>
      <c r="BSR13" s="1"/>
      <c r="BSS13" s="1"/>
      <c r="BST13" s="1"/>
      <c r="BSU13" s="1"/>
      <c r="BSV13" s="1"/>
      <c r="BSW13" s="1"/>
      <c r="BSY13" s="55"/>
      <c r="BTC13" s="1"/>
      <c r="BTD13" s="1"/>
      <c r="BTE13" s="1"/>
      <c r="BTF13" s="1"/>
      <c r="BTJ13" s="1"/>
      <c r="BTK13" s="1"/>
      <c r="BTL13" s="1"/>
      <c r="BTM13" s="1"/>
      <c r="BTN13" s="1"/>
      <c r="BTO13" s="1"/>
      <c r="BTP13" s="1"/>
      <c r="BTQ13" s="1"/>
      <c r="BTR13" s="1"/>
      <c r="BTS13" s="1"/>
      <c r="BTU13" s="55"/>
      <c r="BTY13" s="1"/>
      <c r="BTZ13" s="1"/>
      <c r="BUA13" s="1"/>
      <c r="BUB13" s="1"/>
      <c r="BUF13" s="1"/>
      <c r="BUG13" s="1"/>
      <c r="BUH13" s="1"/>
      <c r="BUI13" s="1"/>
      <c r="BUJ13" s="1"/>
      <c r="BUK13" s="1"/>
      <c r="BUL13" s="1"/>
      <c r="BUM13" s="1"/>
      <c r="BUN13" s="1"/>
      <c r="BUO13" s="1"/>
      <c r="BUQ13" s="55"/>
      <c r="BUU13" s="1"/>
      <c r="BUV13" s="1"/>
      <c r="BUW13" s="1"/>
      <c r="BUX13" s="1"/>
      <c r="BVB13" s="1"/>
      <c r="BVC13" s="1"/>
      <c r="BVD13" s="1"/>
      <c r="BVE13" s="1"/>
      <c r="BVF13" s="1"/>
      <c r="BVG13" s="1"/>
      <c r="BVH13" s="1"/>
      <c r="BVI13" s="1"/>
      <c r="BVJ13" s="1"/>
      <c r="BVK13" s="1"/>
      <c r="BVM13" s="55"/>
      <c r="BVQ13" s="1"/>
      <c r="BVR13" s="1"/>
      <c r="BVS13" s="1"/>
      <c r="BVT13" s="1"/>
      <c r="BVX13" s="1"/>
      <c r="BVY13" s="1"/>
      <c r="BVZ13" s="1"/>
      <c r="BWA13" s="1"/>
      <c r="BWB13" s="1"/>
      <c r="BWC13" s="1"/>
      <c r="BWD13" s="1"/>
      <c r="BWE13" s="1"/>
      <c r="BWF13" s="1"/>
      <c r="BWG13" s="1"/>
      <c r="BWI13" s="55"/>
      <c r="BWM13" s="1"/>
      <c r="BWN13" s="1"/>
      <c r="BWO13" s="1"/>
      <c r="BWP13" s="1"/>
      <c r="BWT13" s="1"/>
      <c r="BWU13" s="1"/>
      <c r="BWV13" s="1"/>
      <c r="BWW13" s="1"/>
      <c r="BWX13" s="1"/>
      <c r="BWY13" s="1"/>
      <c r="BWZ13" s="1"/>
      <c r="BXA13" s="1"/>
      <c r="BXB13" s="1"/>
      <c r="BXC13" s="1"/>
      <c r="BXE13" s="55"/>
      <c r="BXI13" s="1"/>
      <c r="BXJ13" s="1"/>
      <c r="BXK13" s="1"/>
      <c r="BXL13" s="1"/>
      <c r="BXP13" s="1"/>
      <c r="BXQ13" s="1"/>
      <c r="BXR13" s="1"/>
      <c r="BXS13" s="1"/>
      <c r="BXT13" s="1"/>
      <c r="BXU13" s="1"/>
      <c r="BXV13" s="1"/>
      <c r="BXW13" s="1"/>
      <c r="BXX13" s="1"/>
      <c r="BXY13" s="1"/>
      <c r="BYA13" s="55"/>
      <c r="BYE13" s="1"/>
      <c r="BYF13" s="1"/>
      <c r="BYG13" s="1"/>
      <c r="BYH13" s="1"/>
      <c r="BYL13" s="1"/>
      <c r="BYM13" s="1"/>
      <c r="BYN13" s="1"/>
      <c r="BYO13" s="1"/>
      <c r="BYP13" s="1"/>
      <c r="BYQ13" s="1"/>
      <c r="BYR13" s="1"/>
      <c r="BYS13" s="1"/>
      <c r="BYT13" s="1"/>
      <c r="BYU13" s="1"/>
      <c r="BYW13" s="55"/>
      <c r="BZA13" s="1"/>
      <c r="BZB13" s="1"/>
      <c r="BZC13" s="1"/>
      <c r="BZD13" s="1"/>
      <c r="BZH13" s="1"/>
      <c r="BZI13" s="1"/>
      <c r="BZJ13" s="1"/>
      <c r="BZK13" s="1"/>
      <c r="BZL13" s="1"/>
      <c r="BZM13" s="1"/>
      <c r="BZN13" s="1"/>
      <c r="BZO13" s="1"/>
      <c r="BZP13" s="1"/>
      <c r="BZQ13" s="1"/>
      <c r="BZS13" s="55"/>
      <c r="BZW13" s="1"/>
      <c r="BZX13" s="1"/>
      <c r="BZY13" s="1"/>
      <c r="BZZ13" s="1"/>
      <c r="CAD13" s="1"/>
      <c r="CAE13" s="1"/>
      <c r="CAF13" s="1"/>
      <c r="CAG13" s="1"/>
      <c r="CAH13" s="1"/>
      <c r="CAI13" s="1"/>
      <c r="CAJ13" s="1"/>
      <c r="CAK13" s="1"/>
      <c r="CAL13" s="1"/>
      <c r="CAM13" s="1"/>
      <c r="CAO13" s="55"/>
      <c r="CAS13" s="1"/>
      <c r="CAT13" s="1"/>
      <c r="CAU13" s="1"/>
      <c r="CAV13" s="1"/>
      <c r="CAZ13" s="1"/>
      <c r="CBA13" s="1"/>
      <c r="CBB13" s="1"/>
      <c r="CBC13" s="1"/>
      <c r="CBD13" s="1"/>
      <c r="CBE13" s="1"/>
      <c r="CBF13" s="1"/>
      <c r="CBG13" s="1"/>
      <c r="CBH13" s="1"/>
      <c r="CBI13" s="1"/>
      <c r="CBK13" s="55"/>
      <c r="CBO13" s="1"/>
      <c r="CBP13" s="1"/>
      <c r="CBQ13" s="1"/>
      <c r="CBR13" s="1"/>
      <c r="CBV13" s="1"/>
      <c r="CBW13" s="1"/>
      <c r="CBX13" s="1"/>
      <c r="CBY13" s="1"/>
      <c r="CBZ13" s="1"/>
      <c r="CCA13" s="1"/>
      <c r="CCB13" s="1"/>
      <c r="CCC13" s="1"/>
      <c r="CCD13" s="1"/>
      <c r="CCE13" s="1"/>
      <c r="CCG13" s="55"/>
      <c r="CCK13" s="1"/>
      <c r="CCL13" s="1"/>
      <c r="CCM13" s="1"/>
      <c r="CCN13" s="1"/>
      <c r="CCR13" s="1"/>
      <c r="CCS13" s="1"/>
      <c r="CCT13" s="1"/>
      <c r="CCU13" s="1"/>
      <c r="CCV13" s="1"/>
      <c r="CCW13" s="1"/>
      <c r="CCX13" s="1"/>
      <c r="CCY13" s="1"/>
      <c r="CCZ13" s="1"/>
      <c r="CDA13" s="1"/>
      <c r="CDC13" s="55"/>
      <c r="CDG13" s="1"/>
      <c r="CDH13" s="1"/>
      <c r="CDI13" s="1"/>
      <c r="CDJ13" s="1"/>
      <c r="CDN13" s="1"/>
      <c r="CDO13" s="1"/>
      <c r="CDP13" s="1"/>
      <c r="CDQ13" s="1"/>
      <c r="CDR13" s="1"/>
      <c r="CDS13" s="1"/>
      <c r="CDT13" s="1"/>
      <c r="CDU13" s="1"/>
      <c r="CDV13" s="1"/>
      <c r="CDW13" s="1"/>
      <c r="CDY13" s="55"/>
      <c r="CEC13" s="1"/>
      <c r="CED13" s="1"/>
      <c r="CEE13" s="1"/>
      <c r="CEF13" s="1"/>
      <c r="CEJ13" s="1"/>
      <c r="CEK13" s="1"/>
      <c r="CEL13" s="1"/>
      <c r="CEM13" s="1"/>
      <c r="CEN13" s="1"/>
      <c r="CEO13" s="1"/>
      <c r="CEP13" s="1"/>
      <c r="CEQ13" s="1"/>
      <c r="CER13" s="1"/>
      <c r="CES13" s="1"/>
      <c r="CEU13" s="55"/>
      <c r="CEY13" s="1"/>
      <c r="CEZ13" s="1"/>
      <c r="CFA13" s="1"/>
      <c r="CFB13" s="1"/>
      <c r="CFF13" s="1"/>
      <c r="CFG13" s="1"/>
      <c r="CFH13" s="1"/>
      <c r="CFI13" s="1"/>
      <c r="CFJ13" s="1"/>
      <c r="CFK13" s="1"/>
      <c r="CFL13" s="1"/>
      <c r="CFM13" s="1"/>
      <c r="CFN13" s="1"/>
      <c r="CFO13" s="1"/>
    </row>
    <row r="14" spans="1:2199" ht="13.8" thickBot="1">
      <c r="A14" s="85" t="s">
        <v>6</v>
      </c>
      <c r="B14" s="1"/>
      <c r="C14" s="7">
        <v>9.319154591478906</v>
      </c>
      <c r="D14" s="1"/>
      <c r="E14" s="1"/>
      <c r="F14" t="s">
        <v>163</v>
      </c>
      <c r="H14" s="100">
        <v>123</v>
      </c>
      <c r="L14" s="1"/>
      <c r="M14" s="1"/>
      <c r="N14" s="1"/>
      <c r="O14" s="1"/>
      <c r="P14" s="1"/>
      <c r="Q14" s="1"/>
      <c r="R14" s="1"/>
      <c r="S14" s="1"/>
      <c r="T14" s="1"/>
      <c r="U14" s="1"/>
      <c r="W14" s="85" t="s">
        <v>6</v>
      </c>
      <c r="X14" s="1"/>
      <c r="Y14" s="7">
        <v>13.45593900083532</v>
      </c>
      <c r="Z14" s="1"/>
      <c r="AA14" s="1"/>
      <c r="AB14" t="s">
        <v>163</v>
      </c>
      <c r="AD14" s="100">
        <v>123</v>
      </c>
      <c r="AH14" s="1"/>
      <c r="AI14" s="1"/>
      <c r="AJ14" s="1"/>
      <c r="AK14" s="1"/>
      <c r="AL14" s="1"/>
      <c r="AM14" s="1"/>
      <c r="AN14" s="1"/>
      <c r="AO14" s="1"/>
      <c r="AP14" s="1"/>
      <c r="AQ14" s="1"/>
      <c r="AS14" s="85" t="s">
        <v>6</v>
      </c>
      <c r="AT14" s="1"/>
      <c r="AU14" s="7">
        <v>30.957928080826907</v>
      </c>
      <c r="AV14" s="1"/>
      <c r="AW14" s="1"/>
      <c r="AX14" t="s">
        <v>163</v>
      </c>
      <c r="AZ14" s="100">
        <v>123</v>
      </c>
      <c r="BD14" s="1"/>
      <c r="BE14" s="1"/>
      <c r="BF14" s="1"/>
      <c r="BG14" s="1"/>
      <c r="BH14" s="1"/>
      <c r="BI14" s="1"/>
      <c r="BJ14" s="1"/>
      <c r="BK14" s="1"/>
      <c r="BL14" s="1"/>
      <c r="BM14" s="1"/>
      <c r="BO14" s="85" t="s">
        <v>6</v>
      </c>
      <c r="BP14" s="1"/>
      <c r="BQ14" s="7">
        <v>10.801254189644361</v>
      </c>
      <c r="BR14" s="1"/>
      <c r="BS14" s="1"/>
      <c r="BT14" t="s">
        <v>163</v>
      </c>
      <c r="BV14" s="100"/>
      <c r="BZ14" s="1"/>
      <c r="CA14" s="1"/>
      <c r="CB14" s="1"/>
      <c r="CC14" s="1"/>
      <c r="CD14" s="1"/>
      <c r="CE14" s="1"/>
      <c r="CF14" s="1"/>
      <c r="CG14" s="1"/>
      <c r="CH14" s="1"/>
      <c r="CI14" s="1"/>
      <c r="CK14" s="85" t="s">
        <v>6</v>
      </c>
      <c r="CL14" s="1"/>
      <c r="CM14" s="7">
        <v>9.1575262913450555</v>
      </c>
      <c r="CN14" s="1"/>
      <c r="CO14" s="1"/>
      <c r="CP14" t="s">
        <v>163</v>
      </c>
      <c r="CR14" s="100"/>
      <c r="CV14" s="1"/>
      <c r="CW14" s="1"/>
      <c r="CX14" s="1"/>
      <c r="CY14" s="1"/>
      <c r="CZ14" s="1"/>
      <c r="DA14" s="1"/>
      <c r="DB14" s="1"/>
      <c r="DC14" s="1"/>
      <c r="DD14" s="1"/>
      <c r="DE14" s="1"/>
      <c r="DG14" s="85" t="s">
        <v>6</v>
      </c>
      <c r="DH14" s="1"/>
      <c r="DI14" s="7">
        <v>16.586746136482741</v>
      </c>
      <c r="DJ14" s="1"/>
      <c r="DK14" s="1"/>
      <c r="DL14" t="s">
        <v>163</v>
      </c>
      <c r="DN14" s="100"/>
      <c r="DR14" s="1"/>
      <c r="DS14" s="1"/>
      <c r="DT14" s="1"/>
      <c r="DU14" s="1"/>
      <c r="DV14" s="1"/>
      <c r="DW14" s="1"/>
      <c r="DX14" s="1"/>
      <c r="DY14" s="1"/>
      <c r="DZ14" s="1"/>
      <c r="EA14" s="1"/>
      <c r="EC14" s="85" t="s">
        <v>6</v>
      </c>
      <c r="ED14" s="1"/>
      <c r="EE14" s="7">
        <v>60.899493882086418</v>
      </c>
      <c r="EF14" s="1"/>
      <c r="EG14" s="1"/>
      <c r="EH14" t="s">
        <v>163</v>
      </c>
      <c r="EJ14" s="100"/>
      <c r="EN14" s="1"/>
      <c r="EO14" s="1"/>
      <c r="EP14" s="1"/>
      <c r="EQ14" s="1"/>
      <c r="ER14" s="1"/>
      <c r="ES14" s="1"/>
      <c r="ET14" s="1"/>
      <c r="EU14" s="1"/>
      <c r="EV14" s="1"/>
      <c r="EW14" s="1"/>
      <c r="EY14" s="85" t="s">
        <v>6</v>
      </c>
      <c r="EZ14" s="1"/>
      <c r="FA14" s="7">
        <v>7.0828338090197249</v>
      </c>
      <c r="FB14" s="1"/>
      <c r="FC14" s="1"/>
      <c r="FD14" t="s">
        <v>163</v>
      </c>
      <c r="FF14" s="100"/>
      <c r="FJ14" s="1"/>
      <c r="FK14" s="1"/>
      <c r="FL14" s="1"/>
      <c r="FM14" s="1"/>
      <c r="FN14" s="1"/>
      <c r="FO14" s="1"/>
      <c r="FP14" s="1"/>
      <c r="FQ14" s="1"/>
      <c r="FR14" s="1"/>
      <c r="FS14" s="1"/>
      <c r="FU14" s="85" t="s">
        <v>6</v>
      </c>
      <c r="FV14" s="1"/>
      <c r="FW14" s="7">
        <v>24.415796255182499</v>
      </c>
      <c r="FX14" s="1"/>
      <c r="FY14" s="1"/>
      <c r="FZ14" t="s">
        <v>163</v>
      </c>
      <c r="GB14" s="100"/>
      <c r="GF14" s="1"/>
      <c r="GG14" s="1"/>
      <c r="GH14" s="1"/>
      <c r="GI14" s="1"/>
      <c r="GJ14" s="1"/>
      <c r="GK14" s="1"/>
      <c r="GL14" s="1"/>
      <c r="GM14" s="1"/>
      <c r="GN14" s="1"/>
      <c r="GO14" s="1"/>
      <c r="GQ14" s="85" t="s">
        <v>6</v>
      </c>
      <c r="GR14" s="1"/>
      <c r="GS14" s="7">
        <v>13.229227702088385</v>
      </c>
      <c r="GT14" s="1"/>
      <c r="GU14" s="1"/>
      <c r="GV14" t="s">
        <v>163</v>
      </c>
      <c r="GX14" s="100"/>
      <c r="HB14" s="1"/>
      <c r="HC14" s="1"/>
      <c r="HD14" s="1"/>
      <c r="HE14" s="1"/>
      <c r="HF14" s="1"/>
      <c r="HG14" s="1"/>
      <c r="HH14" s="1"/>
      <c r="HI14" s="1"/>
      <c r="HJ14" s="1"/>
      <c r="HK14" s="1"/>
      <c r="HM14" s="85" t="s">
        <v>6</v>
      </c>
      <c r="HN14" s="1"/>
      <c r="HO14" s="7">
        <v>9.1390713075178045</v>
      </c>
      <c r="HP14" s="1"/>
      <c r="HQ14" s="1"/>
      <c r="HR14" t="s">
        <v>163</v>
      </c>
      <c r="HT14" s="100"/>
      <c r="HX14" s="1"/>
      <c r="HY14" s="1"/>
      <c r="HZ14" s="1"/>
      <c r="IA14" s="1"/>
      <c r="IB14" s="1"/>
      <c r="IC14" s="1"/>
      <c r="ID14" s="1"/>
      <c r="IE14" s="1"/>
      <c r="IF14" s="1"/>
      <c r="IG14" s="1"/>
      <c r="II14" s="85" t="s">
        <v>6</v>
      </c>
      <c r="IJ14" s="1"/>
      <c r="IK14" s="7">
        <v>10.629033561063448</v>
      </c>
      <c r="IL14" s="1"/>
      <c r="IM14" s="1"/>
      <c r="IN14" t="s">
        <v>163</v>
      </c>
      <c r="IP14" s="100"/>
      <c r="IT14" s="1"/>
      <c r="IU14" s="1"/>
      <c r="IV14" s="1"/>
      <c r="IW14" s="1"/>
      <c r="IX14" s="1"/>
      <c r="IY14" s="1"/>
      <c r="IZ14" s="1"/>
      <c r="JA14" s="1"/>
      <c r="JB14" s="1"/>
      <c r="JC14" s="1"/>
      <c r="JE14" s="85" t="s">
        <v>6</v>
      </c>
      <c r="JF14" s="1"/>
      <c r="JG14" s="7">
        <v>4.9473269593188425</v>
      </c>
      <c r="JH14" s="1"/>
      <c r="JI14" s="1"/>
      <c r="JJ14" t="s">
        <v>163</v>
      </c>
      <c r="JL14" s="100"/>
      <c r="JP14" s="1"/>
      <c r="JQ14" s="1"/>
      <c r="JR14" s="1"/>
      <c r="JS14" s="1"/>
      <c r="JT14" s="1"/>
      <c r="JU14" s="1"/>
      <c r="JV14" s="1"/>
      <c r="JW14" s="1"/>
      <c r="JX14" s="1"/>
      <c r="JY14" s="1"/>
      <c r="KA14" s="85" t="s">
        <v>6</v>
      </c>
      <c r="KB14" s="1"/>
      <c r="KC14" s="7">
        <v>3.6063831671359394</v>
      </c>
      <c r="KD14" s="1"/>
      <c r="KE14" s="1"/>
      <c r="KF14" t="s">
        <v>163</v>
      </c>
      <c r="KH14" s="100"/>
      <c r="KL14" s="1"/>
      <c r="KM14" s="1"/>
      <c r="KN14" s="1"/>
      <c r="KO14" s="1"/>
      <c r="KP14" s="1"/>
      <c r="KQ14" s="1"/>
      <c r="KR14" s="1"/>
      <c r="KS14" s="1"/>
      <c r="KT14" s="1"/>
      <c r="KU14" s="1"/>
      <c r="KW14" s="85" t="s">
        <v>6</v>
      </c>
      <c r="KX14" s="1"/>
      <c r="KY14" s="7">
        <v>9.9485648466842846</v>
      </c>
      <c r="KZ14" s="1"/>
      <c r="LA14" s="1"/>
      <c r="LB14" t="s">
        <v>163</v>
      </c>
      <c r="LD14" s="100"/>
      <c r="LH14" s="1"/>
      <c r="LI14" s="1"/>
      <c r="LJ14" s="1"/>
      <c r="LK14" s="1"/>
      <c r="LL14" s="1"/>
      <c r="LM14" s="1"/>
      <c r="LN14" s="1"/>
      <c r="LO14" s="1"/>
      <c r="LP14" s="1"/>
      <c r="LQ14" s="1"/>
      <c r="LS14" s="85" t="s">
        <v>6</v>
      </c>
      <c r="LT14" s="1"/>
      <c r="LU14" s="7">
        <v>13.02930902709949</v>
      </c>
      <c r="LV14" s="1"/>
      <c r="LW14" s="1"/>
      <c r="LX14" t="s">
        <v>163</v>
      </c>
      <c r="LZ14" s="100"/>
      <c r="MD14" s="1"/>
      <c r="ME14" s="1"/>
      <c r="MF14" s="1"/>
      <c r="MG14" s="1"/>
      <c r="MH14" s="1"/>
      <c r="MI14" s="1"/>
      <c r="MJ14" s="1"/>
      <c r="MK14" s="1"/>
      <c r="ML14" s="1"/>
      <c r="MM14" s="1"/>
      <c r="MO14" s="85" t="s">
        <v>6</v>
      </c>
      <c r="MP14" s="1"/>
      <c r="MQ14" s="7">
        <v>10.475051831017224</v>
      </c>
      <c r="MR14" s="1"/>
      <c r="MS14" s="1"/>
      <c r="MT14" t="s">
        <v>163</v>
      </c>
      <c r="MV14" s="100"/>
      <c r="MZ14" s="1"/>
      <c r="NA14" s="1"/>
      <c r="NB14" s="1"/>
      <c r="NC14" s="1"/>
      <c r="ND14" s="1"/>
      <c r="NE14" s="1"/>
      <c r="NF14" s="1"/>
      <c r="NG14" s="1"/>
      <c r="NH14" s="1"/>
      <c r="NI14" s="1"/>
      <c r="NK14" s="85" t="s">
        <v>6</v>
      </c>
      <c r="NL14" s="1"/>
      <c r="NM14" s="7">
        <v>15.527313611454776</v>
      </c>
      <c r="NN14" s="1"/>
      <c r="NO14" s="1"/>
      <c r="NP14" t="s">
        <v>163</v>
      </c>
      <c r="NR14" s="100"/>
      <c r="NV14" s="1"/>
      <c r="NW14" s="1"/>
      <c r="NX14" s="1"/>
      <c r="NY14" s="1"/>
      <c r="NZ14" s="1"/>
      <c r="OA14" s="1"/>
      <c r="OB14" s="1"/>
      <c r="OC14" s="1"/>
      <c r="OD14" s="1"/>
      <c r="OE14" s="1"/>
      <c r="OG14" s="85" t="s">
        <v>6</v>
      </c>
      <c r="OH14" s="1"/>
      <c r="OI14" s="7">
        <v>10.475051831017224</v>
      </c>
      <c r="OJ14" s="1"/>
      <c r="OK14" s="1"/>
      <c r="OL14" t="s">
        <v>163</v>
      </c>
      <c r="ON14" s="100"/>
      <c r="OR14" s="1"/>
      <c r="OS14" s="1"/>
      <c r="OT14" s="1"/>
      <c r="OU14" s="1"/>
      <c r="OV14" s="1"/>
      <c r="OW14" s="1"/>
      <c r="OX14" s="1"/>
      <c r="OY14" s="1"/>
      <c r="OZ14" s="1"/>
      <c r="PA14" s="1"/>
      <c r="PC14" s="85" t="s">
        <v>6</v>
      </c>
      <c r="PD14" s="1"/>
      <c r="PE14" s="7">
        <v>17.902387676870578</v>
      </c>
      <c r="PF14" s="1"/>
      <c r="PG14" s="1"/>
      <c r="PH14" t="s">
        <v>163</v>
      </c>
      <c r="PJ14" s="100"/>
      <c r="PN14" s="1"/>
      <c r="PO14" s="1"/>
      <c r="PP14" s="1"/>
      <c r="PQ14" s="1"/>
      <c r="PR14" s="1"/>
      <c r="PS14" s="1"/>
      <c r="PT14" s="1"/>
      <c r="PU14" s="1"/>
      <c r="PV14" s="1"/>
      <c r="PW14" s="1"/>
      <c r="PY14" s="85" t="s">
        <v>6</v>
      </c>
      <c r="PZ14" s="1"/>
      <c r="QA14" s="7">
        <v>5.6967801224110399</v>
      </c>
      <c r="QB14" s="1"/>
      <c r="QC14" s="1"/>
      <c r="QD14" t="s">
        <v>163</v>
      </c>
      <c r="QF14" s="100"/>
      <c r="QJ14" s="1"/>
      <c r="QK14" s="1"/>
      <c r="QL14" s="1"/>
      <c r="QM14" s="1"/>
      <c r="QN14" s="1"/>
      <c r="QO14" s="1"/>
      <c r="QP14" s="1"/>
      <c r="QQ14" s="1"/>
      <c r="QR14" s="1"/>
      <c r="QS14" s="1"/>
      <c r="QU14" s="85" t="s">
        <v>6</v>
      </c>
      <c r="QV14" s="1"/>
      <c r="QW14" s="7">
        <v>30.886345517610163</v>
      </c>
      <c r="QX14" s="1"/>
      <c r="QY14" s="1"/>
      <c r="QZ14" t="s">
        <v>163</v>
      </c>
      <c r="RB14" s="100"/>
      <c r="RF14" s="1"/>
      <c r="RG14" s="1"/>
      <c r="RH14" s="1"/>
      <c r="RI14" s="1"/>
      <c r="RJ14" s="1"/>
      <c r="RK14" s="1"/>
      <c r="RL14" s="1"/>
      <c r="RM14" s="1"/>
      <c r="RN14" s="1"/>
      <c r="RO14" s="1"/>
      <c r="RQ14" s="85" t="s">
        <v>6</v>
      </c>
      <c r="RR14" s="1"/>
      <c r="RS14" s="7">
        <v>22.41053288856541</v>
      </c>
      <c r="RT14" s="1"/>
      <c r="RU14" s="1"/>
      <c r="RV14" t="s">
        <v>163</v>
      </c>
      <c r="RX14" s="100"/>
      <c r="SB14" s="1"/>
      <c r="SC14" s="1"/>
      <c r="SD14" s="1"/>
      <c r="SE14" s="1"/>
      <c r="SF14" s="1"/>
      <c r="SG14" s="1"/>
      <c r="SH14" s="1"/>
      <c r="SI14" s="1"/>
      <c r="SJ14" s="1"/>
      <c r="SK14" s="1"/>
      <c r="SM14" s="85" t="s">
        <v>6</v>
      </c>
      <c r="SN14" s="1"/>
      <c r="SO14" s="7">
        <v>10.270425950052527</v>
      </c>
      <c r="SP14" s="1"/>
      <c r="SQ14" s="1"/>
      <c r="SR14" t="s">
        <v>163</v>
      </c>
      <c r="ST14" s="100"/>
      <c r="SX14" s="1"/>
      <c r="SY14" s="1"/>
      <c r="SZ14" s="1"/>
      <c r="TA14" s="1"/>
      <c r="TB14" s="1"/>
      <c r="TC14" s="1"/>
      <c r="TD14" s="1"/>
      <c r="TE14" s="1"/>
      <c r="TF14" s="1"/>
      <c r="TG14" s="1"/>
      <c r="TI14" s="85" t="s">
        <v>6</v>
      </c>
      <c r="TJ14" s="1"/>
      <c r="TK14" s="7">
        <v>10.475051831017224</v>
      </c>
      <c r="TL14" s="1"/>
      <c r="TM14" s="1"/>
      <c r="TN14" t="s">
        <v>163</v>
      </c>
      <c r="TP14" s="100"/>
      <c r="TT14" s="1"/>
      <c r="TU14" s="1"/>
      <c r="TV14" s="1"/>
      <c r="TW14" s="1"/>
      <c r="TX14" s="1"/>
      <c r="TY14" s="1"/>
      <c r="TZ14" s="1"/>
      <c r="UA14" s="1"/>
      <c r="UB14" s="1"/>
      <c r="UC14" s="1"/>
      <c r="UE14" s="85" t="s">
        <v>6</v>
      </c>
      <c r="UF14" s="1"/>
      <c r="UG14" s="7">
        <v>16.660524790966722</v>
      </c>
      <c r="UH14" s="1"/>
      <c r="UI14" s="1"/>
      <c r="UJ14" t="s">
        <v>163</v>
      </c>
      <c r="UL14" s="100"/>
      <c r="UP14" s="1"/>
      <c r="UQ14" s="1"/>
      <c r="UR14" s="1"/>
      <c r="US14" s="1"/>
      <c r="UT14" s="1"/>
      <c r="UU14" s="1"/>
      <c r="UV14" s="1"/>
      <c r="UW14" s="1"/>
      <c r="UX14" s="1"/>
      <c r="UY14" s="1"/>
      <c r="VA14" s="85" t="s">
        <v>6</v>
      </c>
      <c r="VB14" s="1"/>
      <c r="VC14" s="7">
        <v>19.494139802274937</v>
      </c>
      <c r="VD14" s="1"/>
      <c r="VE14" s="1"/>
      <c r="VF14" t="s">
        <v>163</v>
      </c>
      <c r="VH14" s="100"/>
      <c r="VL14" s="1"/>
      <c r="VM14" s="1"/>
      <c r="VN14" s="1"/>
      <c r="VO14" s="1"/>
      <c r="VP14" s="1"/>
      <c r="VQ14" s="1"/>
      <c r="VR14" s="1"/>
      <c r="VS14" s="1"/>
      <c r="VT14" s="1"/>
      <c r="VU14" s="1"/>
      <c r="VW14" s="85" t="s">
        <v>6</v>
      </c>
      <c r="VX14" s="1"/>
      <c r="VY14" s="7">
        <v>7.0310732930149706</v>
      </c>
      <c r="VZ14" s="1"/>
      <c r="WA14" s="1"/>
      <c r="WB14" t="s">
        <v>163</v>
      </c>
      <c r="WD14" s="100"/>
      <c r="WH14" s="1"/>
      <c r="WI14" s="1"/>
      <c r="WJ14" s="1"/>
      <c r="WK14" s="1"/>
      <c r="WL14" s="1"/>
      <c r="WM14" s="1"/>
      <c r="WN14" s="1"/>
      <c r="WO14" s="1"/>
      <c r="WP14" s="1"/>
      <c r="WQ14" s="1"/>
      <c r="WS14" s="85" t="s">
        <v>6</v>
      </c>
      <c r="WT14" s="1"/>
      <c r="WU14" s="7">
        <v>24.43800548879555</v>
      </c>
      <c r="WV14" s="1"/>
      <c r="WW14" s="1"/>
      <c r="WX14" t="s">
        <v>163</v>
      </c>
      <c r="WZ14" s="100"/>
      <c r="XD14" s="1"/>
      <c r="XE14" s="1"/>
      <c r="XF14" s="1"/>
      <c r="XG14" s="1"/>
      <c r="XH14" s="1"/>
      <c r="XI14" s="1"/>
      <c r="XJ14" s="1"/>
      <c r="XK14" s="1"/>
      <c r="XL14" s="1"/>
      <c r="XM14" s="1"/>
      <c r="XO14" s="85" t="s">
        <v>6</v>
      </c>
      <c r="XP14" s="1"/>
      <c r="XQ14" s="7">
        <v>16.008286041858774</v>
      </c>
      <c r="XR14" s="1"/>
      <c r="XS14" s="1"/>
      <c r="XT14" t="s">
        <v>163</v>
      </c>
      <c r="XV14" s="100"/>
      <c r="XZ14" s="1"/>
      <c r="YA14" s="1"/>
      <c r="YB14" s="1"/>
      <c r="YC14" s="1"/>
      <c r="YD14" s="1"/>
      <c r="YE14" s="1"/>
      <c r="YF14" s="1"/>
      <c r="YG14" s="1"/>
      <c r="YH14" s="1"/>
      <c r="YI14" s="1"/>
      <c r="YK14" s="85" t="s">
        <v>6</v>
      </c>
      <c r="YL14" s="1"/>
      <c r="YM14" s="7">
        <v>9.2053086091080072</v>
      </c>
      <c r="YN14" s="1"/>
      <c r="YO14" s="1"/>
      <c r="YP14" t="s">
        <v>163</v>
      </c>
      <c r="YR14" s="100"/>
      <c r="YV14" s="1"/>
      <c r="YW14" s="1"/>
      <c r="YX14" s="1"/>
      <c r="YY14" s="1"/>
      <c r="YZ14" s="1"/>
      <c r="ZA14" s="1"/>
      <c r="ZB14" s="1"/>
      <c r="ZC14" s="1"/>
      <c r="ZD14" s="1"/>
      <c r="ZE14" s="1"/>
      <c r="ZG14" s="85" t="s">
        <v>6</v>
      </c>
      <c r="ZH14" s="1"/>
      <c r="ZI14" s="7">
        <v>10.54756498718378</v>
      </c>
      <c r="ZJ14" s="1"/>
      <c r="ZK14" s="1"/>
      <c r="ZL14" t="s">
        <v>163</v>
      </c>
      <c r="ZN14" s="100"/>
      <c r="ZR14" s="1"/>
      <c r="ZS14" s="1"/>
      <c r="ZT14" s="1"/>
      <c r="ZU14" s="1"/>
      <c r="ZV14" s="1"/>
      <c r="ZW14" s="1"/>
      <c r="ZX14" s="1"/>
      <c r="ZY14" s="1"/>
      <c r="ZZ14" s="1"/>
      <c r="AAA14" s="1"/>
      <c r="AAC14" s="85" t="s">
        <v>6</v>
      </c>
      <c r="AAD14" s="1"/>
      <c r="AAE14" s="7">
        <v>4.9519925370375972</v>
      </c>
      <c r="AAF14" s="1"/>
      <c r="AAG14" s="1"/>
      <c r="AAH14" t="s">
        <v>163</v>
      </c>
      <c r="AAJ14" s="100"/>
      <c r="AAN14" s="1"/>
      <c r="AAO14" s="1"/>
      <c r="AAP14" s="1"/>
      <c r="AAQ14" s="1"/>
      <c r="AAR14" s="1"/>
      <c r="AAS14" s="1"/>
      <c r="AAT14" s="1"/>
      <c r="AAU14" s="1"/>
      <c r="AAV14" s="1"/>
      <c r="AAW14" s="1"/>
      <c r="AAY14" s="85" t="s">
        <v>6</v>
      </c>
      <c r="AAZ14" s="1"/>
      <c r="ABA14" s="7">
        <v>5.1906136425470901</v>
      </c>
      <c r="ABB14" s="1"/>
      <c r="ABC14" s="1"/>
      <c r="ABD14" t="s">
        <v>163</v>
      </c>
      <c r="ABF14" s="100"/>
      <c r="ABJ14" s="1"/>
      <c r="ABK14" s="1"/>
      <c r="ABL14" s="1"/>
      <c r="ABM14" s="1"/>
      <c r="ABN14" s="1"/>
      <c r="ABO14" s="1"/>
      <c r="ABP14" s="1"/>
      <c r="ABQ14" s="1"/>
      <c r="ABR14" s="1"/>
      <c r="ABS14" s="1"/>
      <c r="ABU14" s="85" t="s">
        <v>6</v>
      </c>
      <c r="ABV14" s="1"/>
      <c r="ABW14" s="7">
        <v>10.682329887656511</v>
      </c>
      <c r="ABX14" s="1"/>
      <c r="ABY14" s="1"/>
      <c r="ABZ14" t="s">
        <v>163</v>
      </c>
      <c r="ACB14" s="100"/>
      <c r="ACF14" s="1"/>
      <c r="ACG14" s="1"/>
      <c r="ACH14" s="1"/>
      <c r="ACI14" s="1"/>
      <c r="ACJ14" s="1"/>
      <c r="ACK14" s="1"/>
      <c r="ACL14" s="1"/>
      <c r="ACM14" s="1"/>
      <c r="ACN14" s="1"/>
      <c r="ACO14" s="1"/>
      <c r="ACQ14" s="85" t="s">
        <v>6</v>
      </c>
      <c r="ACR14" s="1"/>
      <c r="ACS14" s="7">
        <v>13.835853738341097</v>
      </c>
      <c r="ACT14" s="1"/>
      <c r="ACU14" s="1"/>
      <c r="ACV14" t="s">
        <v>163</v>
      </c>
      <c r="ACX14" s="100"/>
      <c r="ADB14" s="1"/>
      <c r="ADC14" s="1"/>
      <c r="ADD14" s="1"/>
      <c r="ADE14" s="1"/>
      <c r="ADF14" s="1"/>
      <c r="ADG14" s="1"/>
      <c r="ADH14" s="1"/>
      <c r="ADI14" s="1"/>
      <c r="ADJ14" s="1"/>
      <c r="ADK14" s="1"/>
      <c r="ADM14" s="85" t="s">
        <v>6</v>
      </c>
      <c r="ADN14" s="1"/>
      <c r="ADO14" s="7">
        <v>10.475051831017224</v>
      </c>
      <c r="ADP14" s="1"/>
      <c r="ADQ14" s="1"/>
      <c r="ADR14" t="s">
        <v>163</v>
      </c>
      <c r="ADT14" s="100"/>
      <c r="ADX14" s="1"/>
      <c r="ADY14" s="1"/>
      <c r="ADZ14" s="1"/>
      <c r="AEA14" s="1"/>
      <c r="AEB14" s="1"/>
      <c r="AEC14" s="1"/>
      <c r="AED14" s="1"/>
      <c r="AEE14" s="1"/>
      <c r="AEF14" s="1"/>
      <c r="AEG14" s="1"/>
      <c r="AEI14" s="85" t="s">
        <v>6</v>
      </c>
      <c r="AEJ14" s="1"/>
      <c r="AEK14" s="7">
        <v>14.395121195016484</v>
      </c>
      <c r="AEL14" s="1"/>
      <c r="AEM14" s="1"/>
      <c r="AEN14" t="s">
        <v>163</v>
      </c>
      <c r="AEP14" s="100"/>
      <c r="AET14" s="1"/>
      <c r="AEU14" s="1"/>
      <c r="AEV14" s="1"/>
      <c r="AEW14" s="1"/>
      <c r="AEX14" s="1"/>
      <c r="AEY14" s="1"/>
      <c r="AEZ14" s="1"/>
      <c r="AFA14" s="1"/>
      <c r="AFB14" s="1"/>
      <c r="AFC14" s="1"/>
      <c r="AFE14" s="85" t="s">
        <v>6</v>
      </c>
      <c r="AFF14" s="1"/>
      <c r="AFG14" s="7">
        <v>10.475051831017224</v>
      </c>
      <c r="AFH14" s="1"/>
      <c r="AFI14" s="1"/>
      <c r="AFJ14" t="s">
        <v>163</v>
      </c>
      <c r="AFL14" s="100"/>
      <c r="AFP14" s="1"/>
      <c r="AFQ14" s="1"/>
      <c r="AFR14" s="1"/>
      <c r="AFS14" s="1"/>
      <c r="AFT14" s="1"/>
      <c r="AFU14" s="1"/>
      <c r="AFV14" s="1"/>
      <c r="AFW14" s="1"/>
      <c r="AFX14" s="1"/>
      <c r="AFY14" s="1"/>
      <c r="AGA14" s="85" t="s">
        <v>6</v>
      </c>
      <c r="AGB14" s="1"/>
      <c r="AGC14" s="7">
        <v>16.334932602681647</v>
      </c>
      <c r="AGD14" s="1"/>
      <c r="AGE14" s="1"/>
      <c r="AGF14" t="s">
        <v>163</v>
      </c>
      <c r="AGH14" s="100"/>
      <c r="AGL14" s="1"/>
      <c r="AGM14" s="1"/>
      <c r="AGN14" s="1"/>
      <c r="AGO14" s="1"/>
      <c r="AGP14" s="1"/>
      <c r="AGQ14" s="1"/>
      <c r="AGR14" s="1"/>
      <c r="AGS14" s="1"/>
      <c r="AGT14" s="1"/>
      <c r="AGU14" s="1"/>
      <c r="AGW14" s="85" t="s">
        <v>6</v>
      </c>
      <c r="AGX14" s="1"/>
      <c r="AGY14" s="7">
        <v>5.5776089563550491</v>
      </c>
      <c r="AGZ14" s="1"/>
      <c r="AHA14" s="1"/>
      <c r="AHB14" t="s">
        <v>163</v>
      </c>
      <c r="AHD14" s="100"/>
      <c r="AHH14" s="1"/>
      <c r="AHI14" s="1"/>
      <c r="AHJ14" s="1"/>
      <c r="AHK14" s="1"/>
      <c r="AHL14" s="1"/>
      <c r="AHM14" s="1"/>
      <c r="AHN14" s="1"/>
      <c r="AHO14" s="1"/>
      <c r="AHP14" s="1"/>
      <c r="AHQ14" s="1"/>
      <c r="AHS14" s="85" t="s">
        <v>6</v>
      </c>
      <c r="AHT14" s="1"/>
      <c r="AHU14" s="7">
        <v>30.803138653273965</v>
      </c>
      <c r="AHV14" s="1"/>
      <c r="AHW14" s="1"/>
      <c r="AHX14" t="s">
        <v>163</v>
      </c>
      <c r="AHZ14" s="100"/>
      <c r="AID14" s="1"/>
      <c r="AIE14" s="1"/>
      <c r="AIF14" s="1"/>
      <c r="AIG14" s="1"/>
      <c r="AIH14" s="1"/>
      <c r="AII14" s="1"/>
      <c r="AIJ14" s="1"/>
      <c r="AIK14" s="1"/>
      <c r="AIL14" s="1"/>
      <c r="AIM14" s="1"/>
      <c r="AIO14" s="85" t="s">
        <v>6</v>
      </c>
      <c r="AIP14" s="1"/>
      <c r="AIQ14" s="7">
        <v>22.624924722206927</v>
      </c>
      <c r="AIR14" s="1"/>
      <c r="AIS14" s="1"/>
      <c r="AIT14" t="s">
        <v>163</v>
      </c>
      <c r="AIV14" s="100"/>
      <c r="AIZ14" s="1"/>
      <c r="AJA14" s="1"/>
      <c r="AJB14" s="1"/>
      <c r="AJC14" s="1"/>
      <c r="AJD14" s="1"/>
      <c r="AJE14" s="1"/>
      <c r="AJF14" s="1"/>
      <c r="AJG14" s="1"/>
      <c r="AJH14" s="1"/>
      <c r="AJI14" s="1"/>
      <c r="AJK14" s="85" t="s">
        <v>6</v>
      </c>
      <c r="AJL14" s="1"/>
      <c r="AJM14" s="7">
        <v>10.285276496409448</v>
      </c>
      <c r="AJN14" s="1"/>
      <c r="AJO14" s="1"/>
      <c r="AJP14" t="s">
        <v>163</v>
      </c>
      <c r="AJR14" s="100"/>
      <c r="AJV14" s="1"/>
      <c r="AJW14" s="1"/>
      <c r="AJX14" s="1"/>
      <c r="AJY14" s="1"/>
      <c r="AJZ14" s="1"/>
      <c r="AKA14" s="1"/>
      <c r="AKB14" s="1"/>
      <c r="AKC14" s="1"/>
      <c r="AKD14" s="1"/>
      <c r="AKE14" s="1"/>
      <c r="AKG14" s="85" t="s">
        <v>6</v>
      </c>
      <c r="AKH14" s="1"/>
      <c r="AKI14" s="7">
        <v>10.475051831017224</v>
      </c>
      <c r="AKJ14" s="1"/>
      <c r="AKK14" s="1"/>
      <c r="AKL14" t="s">
        <v>163</v>
      </c>
      <c r="AKN14" s="100"/>
      <c r="AKR14" s="1"/>
      <c r="AKS14" s="1"/>
      <c r="AKT14" s="1"/>
      <c r="AKU14" s="1"/>
      <c r="AKV14" s="1"/>
      <c r="AKW14" s="1"/>
      <c r="AKX14" s="1"/>
      <c r="AKY14" s="1"/>
      <c r="AKZ14" s="1"/>
      <c r="ALA14" s="1"/>
      <c r="ALC14" s="85" t="s">
        <v>6</v>
      </c>
      <c r="ALD14" s="1"/>
      <c r="ALE14" s="7">
        <v>16.618762149197501</v>
      </c>
      <c r="ALF14" s="1"/>
      <c r="ALG14" s="1"/>
      <c r="ALH14" t="s">
        <v>163</v>
      </c>
      <c r="ALJ14" s="100"/>
      <c r="ALN14" s="1"/>
      <c r="ALO14" s="1"/>
      <c r="ALP14" s="1"/>
      <c r="ALQ14" s="1"/>
      <c r="ALR14" s="1"/>
      <c r="ALS14" s="1"/>
      <c r="ALT14" s="1"/>
      <c r="ALU14" s="1"/>
      <c r="ALV14" s="1"/>
      <c r="ALW14" s="1"/>
      <c r="ALY14" s="85" t="s">
        <v>6</v>
      </c>
      <c r="ALZ14" s="1"/>
      <c r="AMA14" s="7">
        <v>19.463985403435856</v>
      </c>
      <c r="AMB14" s="1"/>
      <c r="AMC14" s="1"/>
      <c r="AMD14" t="s">
        <v>163</v>
      </c>
      <c r="AMF14" s="100"/>
      <c r="AMJ14" s="1"/>
      <c r="AMK14" s="1"/>
      <c r="AML14" s="1"/>
      <c r="AMM14" s="1"/>
      <c r="AMN14" s="1"/>
      <c r="AMO14" s="1"/>
      <c r="AMP14" s="1"/>
      <c r="AMQ14" s="1"/>
      <c r="AMR14" s="1"/>
      <c r="AMS14" s="1"/>
      <c r="AMU14" s="85" t="s">
        <v>6</v>
      </c>
      <c r="AMV14" s="1"/>
      <c r="AMW14" s="7">
        <v>6.9564330864818098</v>
      </c>
      <c r="AMX14" s="1"/>
      <c r="AMY14" s="1"/>
      <c r="AMZ14" t="s">
        <v>163</v>
      </c>
      <c r="ANB14" s="100"/>
      <c r="ANF14" s="1"/>
      <c r="ANG14" s="1"/>
      <c r="ANH14" s="1"/>
      <c r="ANI14" s="1"/>
      <c r="ANJ14" s="1"/>
      <c r="ANK14" s="1"/>
      <c r="ANL14" s="1"/>
      <c r="ANM14" s="1"/>
      <c r="ANN14" s="1"/>
      <c r="ANO14" s="1"/>
      <c r="ANQ14" s="85" t="s">
        <v>6</v>
      </c>
      <c r="ANR14" s="1"/>
      <c r="ANS14" s="7">
        <v>24.428155802513295</v>
      </c>
      <c r="ANT14" s="1"/>
      <c r="ANU14" s="1"/>
      <c r="ANV14" t="s">
        <v>163</v>
      </c>
      <c r="ANX14" s="100"/>
      <c r="AOB14" s="1"/>
      <c r="AOC14" s="1"/>
      <c r="AOD14" s="1"/>
      <c r="AOE14" s="1"/>
      <c r="AOF14" s="1"/>
      <c r="AOG14" s="1"/>
      <c r="AOH14" s="1"/>
      <c r="AOI14" s="1"/>
      <c r="AOJ14" s="1"/>
      <c r="AOK14" s="1"/>
      <c r="AOM14" s="85" t="s">
        <v>6</v>
      </c>
      <c r="AON14" s="1"/>
      <c r="AOO14" s="7">
        <v>15.465857708716253</v>
      </c>
      <c r="AOP14" s="1"/>
      <c r="AOQ14" s="1"/>
      <c r="AOR14" t="s">
        <v>163</v>
      </c>
      <c r="AOT14" s="100"/>
      <c r="AOX14" s="1"/>
      <c r="AOY14" s="1"/>
      <c r="AOZ14" s="1"/>
      <c r="APA14" s="1"/>
      <c r="APB14" s="1"/>
      <c r="APC14" s="1"/>
      <c r="APD14" s="1"/>
      <c r="APE14" s="1"/>
      <c r="APF14" s="1"/>
      <c r="APG14" s="1"/>
      <c r="API14" s="85" t="s">
        <v>6</v>
      </c>
      <c r="APJ14" s="1"/>
      <c r="APK14" s="7">
        <v>9.2000257205076075</v>
      </c>
      <c r="APL14" s="1"/>
      <c r="APM14" s="1"/>
      <c r="APN14" t="s">
        <v>163</v>
      </c>
      <c r="APP14" s="100"/>
      <c r="APT14" s="1"/>
      <c r="APU14" s="1"/>
      <c r="APV14" s="1"/>
      <c r="APW14" s="1"/>
      <c r="APX14" s="1"/>
      <c r="APY14" s="1"/>
      <c r="APZ14" s="1"/>
      <c r="AQA14" s="1"/>
      <c r="AQB14" s="1"/>
      <c r="AQC14" s="1"/>
      <c r="AQE14" s="85" t="s">
        <v>6</v>
      </c>
      <c r="AQF14" s="1"/>
      <c r="AQG14" s="7">
        <v>10.562657282493625</v>
      </c>
      <c r="AQH14" s="1"/>
      <c r="AQI14" s="1"/>
      <c r="AQJ14" t="s">
        <v>163</v>
      </c>
      <c r="AQL14" s="100"/>
      <c r="AQP14" s="1"/>
      <c r="AQQ14" s="1"/>
      <c r="AQR14" s="1"/>
      <c r="AQS14" s="1"/>
      <c r="AQT14" s="1"/>
      <c r="AQU14" s="1"/>
      <c r="AQV14" s="1"/>
      <c r="AQW14" s="1"/>
      <c r="AQX14" s="1"/>
      <c r="AQY14" s="1"/>
      <c r="ARA14" s="85" t="s">
        <v>6</v>
      </c>
      <c r="ARB14" s="1"/>
      <c r="ARC14" s="7">
        <v>4.8696665950759392</v>
      </c>
      <c r="ARD14" s="1"/>
      <c r="ARE14" s="1"/>
      <c r="ARF14" t="s">
        <v>163</v>
      </c>
      <c r="ARH14" s="100"/>
      <c r="ARL14" s="1"/>
      <c r="ARM14" s="1"/>
      <c r="ARN14" s="1"/>
      <c r="ARO14" s="1"/>
      <c r="ARP14" s="1"/>
      <c r="ARQ14" s="1"/>
      <c r="ARR14" s="1"/>
      <c r="ARS14" s="1"/>
      <c r="ART14" s="1"/>
      <c r="ARU14" s="1"/>
      <c r="ARW14" s="85" t="s">
        <v>6</v>
      </c>
      <c r="ARX14" s="1"/>
      <c r="ARY14" s="7">
        <v>6.3504363429271535</v>
      </c>
      <c r="ARZ14" s="1"/>
      <c r="ASA14" s="1"/>
      <c r="ASB14" t="s">
        <v>163</v>
      </c>
      <c r="ASD14" s="100"/>
      <c r="ASH14" s="1"/>
      <c r="ASI14" s="1"/>
      <c r="ASJ14" s="1"/>
      <c r="ASK14" s="1"/>
      <c r="ASL14" s="1"/>
      <c r="ASM14" s="1"/>
      <c r="ASN14" s="1"/>
      <c r="ASO14" s="1"/>
      <c r="ASP14" s="1"/>
      <c r="ASQ14" s="1"/>
      <c r="ASS14" s="85" t="s">
        <v>6</v>
      </c>
      <c r="AST14" s="1"/>
      <c r="ASU14" s="7">
        <v>7.4437694169534998</v>
      </c>
      <c r="ASV14" s="1"/>
      <c r="ASW14" s="1"/>
      <c r="ASX14" t="s">
        <v>163</v>
      </c>
      <c r="ASZ14" s="100"/>
      <c r="ATD14" s="1"/>
      <c r="ATE14" s="1"/>
      <c r="ATF14" s="1"/>
      <c r="ATG14" s="1"/>
      <c r="ATH14" s="1"/>
      <c r="ATI14" s="1"/>
      <c r="ATJ14" s="1"/>
      <c r="ATK14" s="1"/>
      <c r="ATL14" s="1"/>
      <c r="ATM14" s="1"/>
      <c r="ATO14" s="85" t="s">
        <v>6</v>
      </c>
      <c r="ATP14" s="1"/>
      <c r="ATQ14" s="7">
        <v>13.150160070328479</v>
      </c>
      <c r="ATR14" s="1"/>
      <c r="ATS14" s="1"/>
      <c r="ATT14" t="s">
        <v>163</v>
      </c>
      <c r="ATV14" s="100"/>
      <c r="ATZ14" s="1"/>
      <c r="AUA14" s="1"/>
      <c r="AUB14" s="1"/>
      <c r="AUC14" s="1"/>
      <c r="AUD14" s="1"/>
      <c r="AUE14" s="1"/>
      <c r="AUF14" s="1"/>
      <c r="AUG14" s="1"/>
      <c r="AUH14" s="1"/>
      <c r="AUI14" s="1"/>
      <c r="AUK14" s="85" t="s">
        <v>6</v>
      </c>
      <c r="AUL14" s="1"/>
      <c r="AUM14" s="7">
        <v>10.475051831017224</v>
      </c>
      <c r="AUN14" s="1"/>
      <c r="AUO14" s="1"/>
      <c r="AUP14" t="s">
        <v>163</v>
      </c>
      <c r="AUR14" s="100"/>
      <c r="AUV14" s="1"/>
      <c r="AUW14" s="1"/>
      <c r="AUX14" s="1"/>
      <c r="AUY14" s="1"/>
      <c r="AUZ14" s="1"/>
      <c r="AVA14" s="1"/>
      <c r="AVB14" s="1"/>
      <c r="AVC14" s="1"/>
      <c r="AVD14" s="1"/>
      <c r="AVE14" s="1"/>
      <c r="AVG14" s="85" t="s">
        <v>6</v>
      </c>
      <c r="AVH14" s="1"/>
      <c r="AVI14" s="7">
        <v>15.856131112308557</v>
      </c>
      <c r="AVJ14" s="1"/>
      <c r="AVK14" s="1"/>
      <c r="AVL14" t="s">
        <v>163</v>
      </c>
      <c r="AVN14" s="100"/>
      <c r="AVR14" s="1"/>
      <c r="AVS14" s="1"/>
      <c r="AVT14" s="1"/>
      <c r="AVU14" s="1"/>
      <c r="AVV14" s="1"/>
      <c r="AVW14" s="1"/>
      <c r="AVX14" s="1"/>
      <c r="AVY14" s="1"/>
      <c r="AVZ14" s="1"/>
      <c r="AWA14" s="1"/>
      <c r="AWC14" s="85" t="s">
        <v>6</v>
      </c>
      <c r="AWD14" s="1"/>
      <c r="AWE14" s="7">
        <v>10.475051831017224</v>
      </c>
      <c r="AWF14" s="1"/>
      <c r="AWG14" s="1"/>
      <c r="AWH14" t="s">
        <v>163</v>
      </c>
      <c r="AWJ14" s="100"/>
      <c r="AWN14" s="1"/>
      <c r="AWO14" s="1"/>
      <c r="AWP14" s="1"/>
      <c r="AWQ14" s="1"/>
      <c r="AWR14" s="1"/>
      <c r="AWS14" s="1"/>
      <c r="AWT14" s="1"/>
      <c r="AWU14" s="1"/>
      <c r="AWV14" s="1"/>
      <c r="AWW14" s="1"/>
      <c r="AWY14" s="85" t="s">
        <v>6</v>
      </c>
      <c r="AWZ14" s="1"/>
      <c r="AXA14" s="7">
        <v>14.356735477491426</v>
      </c>
      <c r="AXB14" s="1"/>
      <c r="AXC14" s="1"/>
      <c r="AXD14" t="s">
        <v>163</v>
      </c>
      <c r="AXF14" s="100"/>
      <c r="AXJ14" s="1"/>
      <c r="AXK14" s="1"/>
      <c r="AXL14" s="1"/>
      <c r="AXM14" s="1"/>
      <c r="AXN14" s="1"/>
      <c r="AXO14" s="1"/>
      <c r="AXP14" s="1"/>
      <c r="AXQ14" s="1"/>
      <c r="AXR14" s="1"/>
      <c r="AXS14" s="1"/>
      <c r="AXU14" s="85" t="s">
        <v>6</v>
      </c>
      <c r="AXV14" s="1"/>
      <c r="AXW14" s="7">
        <v>6.4309040916335425</v>
      </c>
      <c r="AXX14" s="1"/>
      <c r="AXY14" s="1"/>
      <c r="AXZ14" t="s">
        <v>163</v>
      </c>
      <c r="AYB14" s="100"/>
      <c r="AYF14" s="1"/>
      <c r="AYG14" s="1"/>
      <c r="AYH14" s="1"/>
      <c r="AYI14" s="1"/>
      <c r="AYJ14" s="1"/>
      <c r="AYK14" s="1"/>
      <c r="AYL14" s="1"/>
      <c r="AYM14" s="1"/>
      <c r="AYN14" s="1"/>
      <c r="AYO14" s="1"/>
      <c r="AYQ14" s="85" t="s">
        <v>6</v>
      </c>
      <c r="AYR14" s="1"/>
      <c r="AYS14" s="7">
        <v>30.793658160432482</v>
      </c>
      <c r="AYT14" s="1"/>
      <c r="AYU14" s="1"/>
      <c r="AYV14" t="s">
        <v>163</v>
      </c>
      <c r="AYX14" s="100"/>
      <c r="AZB14" s="1"/>
      <c r="AZC14" s="1"/>
      <c r="AZD14" s="1"/>
      <c r="AZE14" s="1"/>
      <c r="AZF14" s="1"/>
      <c r="AZG14" s="1"/>
      <c r="AZH14" s="1"/>
      <c r="AZI14" s="1"/>
      <c r="AZJ14" s="1"/>
      <c r="AZK14" s="1"/>
      <c r="AZM14" s="85" t="s">
        <v>6</v>
      </c>
      <c r="AZN14" s="1"/>
      <c r="AZO14" s="7">
        <v>22.558546556063447</v>
      </c>
      <c r="AZP14" s="1"/>
      <c r="AZQ14" s="1"/>
      <c r="AZR14" t="s">
        <v>163</v>
      </c>
      <c r="AZT14" s="100"/>
      <c r="AZX14" s="1"/>
      <c r="AZY14" s="1"/>
      <c r="AZZ14" s="1"/>
      <c r="BAA14" s="1"/>
      <c r="BAB14" s="1"/>
      <c r="BAC14" s="1"/>
      <c r="BAD14" s="1"/>
      <c r="BAE14" s="1"/>
      <c r="BAF14" s="1"/>
      <c r="BAG14" s="1"/>
      <c r="BAI14" s="85" t="s">
        <v>6</v>
      </c>
      <c r="BAJ14" s="1"/>
      <c r="BAK14" s="7">
        <v>10.532996050966615</v>
      </c>
      <c r="BAL14" s="1"/>
      <c r="BAM14" s="1"/>
      <c r="BAN14" t="s">
        <v>163</v>
      </c>
      <c r="BAP14" s="100"/>
      <c r="BAT14" s="1"/>
      <c r="BAU14" s="1"/>
      <c r="BAV14" s="1"/>
      <c r="BAW14" s="1"/>
      <c r="BAX14" s="1"/>
      <c r="BAY14" s="1"/>
      <c r="BAZ14" s="1"/>
      <c r="BBA14" s="1"/>
      <c r="BBB14" s="1"/>
      <c r="BBC14" s="1"/>
      <c r="BBE14" s="85" t="s">
        <v>6</v>
      </c>
      <c r="BBF14" s="1"/>
      <c r="BBG14" s="7">
        <v>10.475051831017224</v>
      </c>
      <c r="BBH14" s="1"/>
      <c r="BBI14" s="1"/>
      <c r="BBJ14" t="s">
        <v>163</v>
      </c>
      <c r="BBL14" s="100"/>
      <c r="BBP14" s="1"/>
      <c r="BBQ14" s="1"/>
      <c r="BBR14" s="1"/>
      <c r="BBS14" s="1"/>
      <c r="BBT14" s="1"/>
      <c r="BBU14" s="1"/>
      <c r="BBV14" s="1"/>
      <c r="BBW14" s="1"/>
      <c r="BBX14" s="1"/>
      <c r="BBY14" s="1"/>
      <c r="BCA14" s="85" t="s">
        <v>6</v>
      </c>
      <c r="BCB14" s="1"/>
      <c r="BCC14" s="7">
        <v>16.499499031827597</v>
      </c>
      <c r="BCD14" s="1"/>
      <c r="BCE14" s="1"/>
      <c r="BCF14" t="s">
        <v>163</v>
      </c>
      <c r="BCH14" s="100"/>
      <c r="BCL14" s="1"/>
      <c r="BCM14" s="1"/>
      <c r="BCN14" s="1"/>
      <c r="BCO14" s="1"/>
      <c r="BCP14" s="1"/>
      <c r="BCQ14" s="1"/>
      <c r="BCR14" s="1"/>
      <c r="BCS14" s="1"/>
      <c r="BCT14" s="1"/>
      <c r="BCU14" s="1"/>
      <c r="BCW14" s="85" t="s">
        <v>6</v>
      </c>
      <c r="BCX14" s="1"/>
      <c r="BCY14" s="7">
        <v>18.244561585758781</v>
      </c>
      <c r="BCZ14" s="1"/>
      <c r="BDA14" s="1"/>
      <c r="BDB14" t="s">
        <v>163</v>
      </c>
      <c r="BDD14" s="100"/>
      <c r="BDH14" s="1"/>
      <c r="BDI14" s="1"/>
      <c r="BDJ14" s="1"/>
      <c r="BDK14" s="1"/>
      <c r="BDL14" s="1"/>
      <c r="BDM14" s="1"/>
      <c r="BDN14" s="1"/>
      <c r="BDO14" s="1"/>
      <c r="BDP14" s="1"/>
      <c r="BDQ14" s="1"/>
      <c r="BDS14" s="85" t="s">
        <v>6</v>
      </c>
      <c r="BDT14" s="1"/>
      <c r="BDU14" s="7">
        <v>6.927510960197341</v>
      </c>
      <c r="BDV14" s="1"/>
      <c r="BDW14" s="1"/>
      <c r="BDX14" t="s">
        <v>163</v>
      </c>
      <c r="BDZ14" s="100"/>
      <c r="BED14" s="1"/>
      <c r="BEE14" s="1"/>
      <c r="BEF14" s="1"/>
      <c r="BEG14" s="1"/>
      <c r="BEH14" s="1"/>
      <c r="BEI14" s="1"/>
      <c r="BEJ14" s="1"/>
      <c r="BEK14" s="1"/>
      <c r="BEL14" s="1"/>
      <c r="BEM14" s="1"/>
      <c r="BEO14" s="85" t="s">
        <v>6</v>
      </c>
      <c r="BEP14" s="1"/>
      <c r="BEQ14" s="7">
        <v>24.419265729388197</v>
      </c>
      <c r="BER14" s="1"/>
      <c r="BES14" s="1"/>
      <c r="BET14" t="s">
        <v>163</v>
      </c>
      <c r="BEV14" s="100"/>
      <c r="BEZ14" s="1"/>
      <c r="BFA14" s="1"/>
      <c r="BFB14" s="1"/>
      <c r="BFC14" s="1"/>
      <c r="BFD14" s="1"/>
      <c r="BFE14" s="1"/>
      <c r="BFF14" s="1"/>
      <c r="BFG14" s="1"/>
      <c r="BFH14" s="1"/>
      <c r="BFI14" s="1"/>
      <c r="BFK14" s="85" t="s">
        <v>6</v>
      </c>
      <c r="BFL14" s="1"/>
      <c r="BFM14" s="7">
        <v>13.506744393043931</v>
      </c>
      <c r="BFN14" s="1"/>
      <c r="BFO14" s="1"/>
      <c r="BFP14" t="s">
        <v>163</v>
      </c>
      <c r="BFR14" s="100"/>
      <c r="BFV14" s="1"/>
      <c r="BFW14" s="1"/>
      <c r="BFX14" s="1"/>
      <c r="BFY14" s="1"/>
      <c r="BFZ14" s="1"/>
      <c r="BGA14" s="1"/>
      <c r="BGB14" s="1"/>
      <c r="BGC14" s="1"/>
      <c r="BGD14" s="1"/>
      <c r="BGE14" s="1"/>
      <c r="BGG14" s="85" t="s">
        <v>6</v>
      </c>
      <c r="BGH14" s="1"/>
      <c r="BGI14" s="7">
        <v>9.1243595628049032</v>
      </c>
      <c r="BGJ14" s="1"/>
      <c r="BGK14" s="1"/>
      <c r="BGL14" t="s">
        <v>163</v>
      </c>
      <c r="BGN14" s="100"/>
      <c r="BGR14" s="1"/>
      <c r="BGS14" s="1"/>
      <c r="BGT14" s="1"/>
      <c r="BGU14" s="1"/>
      <c r="BGV14" s="1"/>
      <c r="BGW14" s="1"/>
      <c r="BGX14" s="1"/>
      <c r="BGY14" s="1"/>
      <c r="BGZ14" s="1"/>
      <c r="BHA14" s="1"/>
      <c r="BHC14" s="85" t="s">
        <v>6</v>
      </c>
      <c r="BHD14" s="1"/>
      <c r="BHE14" s="7">
        <v>10.572406468156569</v>
      </c>
      <c r="BHF14" s="1"/>
      <c r="BHG14" s="1"/>
      <c r="BHH14" t="s">
        <v>163</v>
      </c>
      <c r="BHJ14" s="100"/>
      <c r="BHN14" s="1"/>
      <c r="BHO14" s="1"/>
      <c r="BHP14" s="1"/>
      <c r="BHQ14" s="1"/>
      <c r="BHR14" s="1"/>
      <c r="BHS14" s="1"/>
      <c r="BHT14" s="1"/>
      <c r="BHU14" s="1"/>
      <c r="BHV14" s="1"/>
      <c r="BHW14" s="1"/>
      <c r="BHY14" s="85" t="s">
        <v>6</v>
      </c>
      <c r="BHZ14" s="1"/>
      <c r="BIA14" s="7">
        <v>4.7273134257192027</v>
      </c>
      <c r="BIB14" s="1"/>
      <c r="BIC14" s="1"/>
      <c r="BID14" t="s">
        <v>163</v>
      </c>
      <c r="BIF14" s="100"/>
      <c r="BIJ14" s="1"/>
      <c r="BIK14" s="1"/>
      <c r="BIL14" s="1"/>
      <c r="BIM14" s="1"/>
      <c r="BIN14" s="1"/>
      <c r="BIO14" s="1"/>
      <c r="BIP14" s="1"/>
      <c r="BIQ14" s="1"/>
      <c r="BIR14" s="1"/>
      <c r="BIS14" s="1"/>
      <c r="BIU14" s="85" t="s">
        <v>6</v>
      </c>
      <c r="BIV14" s="1"/>
      <c r="BIW14" s="7">
        <v>4.9726036014121311</v>
      </c>
      <c r="BIX14" s="1"/>
      <c r="BIY14" s="1"/>
      <c r="BIZ14" t="s">
        <v>163</v>
      </c>
      <c r="BJB14" s="100"/>
      <c r="BJF14" s="1"/>
      <c r="BJG14" s="1"/>
      <c r="BJH14" s="1"/>
      <c r="BJI14" s="1"/>
      <c r="BJJ14" s="1"/>
      <c r="BJK14" s="1"/>
      <c r="BJL14" s="1"/>
      <c r="BJM14" s="1"/>
      <c r="BJN14" s="1"/>
      <c r="BJO14" s="1"/>
      <c r="BJQ14" s="85" t="s">
        <v>6</v>
      </c>
      <c r="BJR14" s="1"/>
      <c r="BJS14" s="7">
        <v>7.9335866008269926</v>
      </c>
      <c r="BJT14" s="1"/>
      <c r="BJU14" s="1"/>
      <c r="BJV14" t="s">
        <v>163</v>
      </c>
      <c r="BJX14" s="100"/>
      <c r="BKB14" s="1"/>
      <c r="BKC14" s="1"/>
      <c r="BKD14" s="1"/>
      <c r="BKE14" s="1"/>
      <c r="BKF14" s="1"/>
      <c r="BKG14" s="1"/>
      <c r="BKH14" s="1"/>
      <c r="BKI14" s="1"/>
      <c r="BKJ14" s="1"/>
      <c r="BKK14" s="1"/>
      <c r="BKM14" s="85" t="s">
        <v>6</v>
      </c>
      <c r="BKN14" s="1"/>
      <c r="BKO14" s="7">
        <v>13.846988091122023</v>
      </c>
      <c r="BKP14" s="1"/>
      <c r="BKQ14" s="1"/>
      <c r="BKR14" t="s">
        <v>163</v>
      </c>
      <c r="BKT14" s="100"/>
      <c r="BKX14" s="1"/>
      <c r="BKY14" s="1"/>
      <c r="BKZ14" s="1"/>
      <c r="BLA14" s="1"/>
      <c r="BLB14" s="1"/>
      <c r="BLC14" s="1"/>
      <c r="BLD14" s="1"/>
      <c r="BLE14" s="1"/>
      <c r="BLF14" s="1"/>
      <c r="BLG14" s="1"/>
      <c r="BLI14" s="85" t="s">
        <v>6</v>
      </c>
      <c r="BLJ14" s="1"/>
      <c r="BLK14" s="7">
        <v>10.475051831017224</v>
      </c>
      <c r="BLL14" s="1"/>
      <c r="BLM14" s="1"/>
      <c r="BLN14" t="s">
        <v>163</v>
      </c>
      <c r="BLP14" s="100"/>
      <c r="BLT14" s="1"/>
      <c r="BLU14" s="1"/>
      <c r="BLV14" s="1"/>
      <c r="BLW14" s="1"/>
      <c r="BLX14" s="1"/>
      <c r="BLY14" s="1"/>
      <c r="BLZ14" s="1"/>
      <c r="BMA14" s="1"/>
      <c r="BMB14" s="1"/>
      <c r="BMC14" s="1"/>
      <c r="BME14" s="85" t="s">
        <v>6</v>
      </c>
      <c r="BMF14" s="1"/>
      <c r="BMG14" s="7">
        <v>14.619379540707945</v>
      </c>
      <c r="BMH14" s="1"/>
      <c r="BMI14" s="1"/>
      <c r="BMJ14" t="s">
        <v>163</v>
      </c>
      <c r="BML14" s="100"/>
      <c r="BMP14" s="1"/>
      <c r="BMQ14" s="1"/>
      <c r="BMR14" s="1"/>
      <c r="BMS14" s="1"/>
      <c r="BMT14" s="1"/>
      <c r="BMU14" s="1"/>
      <c r="BMV14" s="1"/>
      <c r="BMW14" s="1"/>
      <c r="BMX14" s="1"/>
      <c r="BMY14" s="1"/>
      <c r="BNA14" s="85" t="s">
        <v>6</v>
      </c>
      <c r="BNB14" s="1"/>
      <c r="BNC14" s="7">
        <v>10.475051831017224</v>
      </c>
      <c r="BND14" s="1"/>
      <c r="BNE14" s="1"/>
      <c r="BNF14" t="s">
        <v>163</v>
      </c>
      <c r="BNH14" s="100"/>
      <c r="BNL14" s="1"/>
      <c r="BNM14" s="1"/>
      <c r="BNN14" s="1"/>
      <c r="BNO14" s="1"/>
      <c r="BNP14" s="1"/>
      <c r="BNQ14" s="1"/>
      <c r="BNR14" s="1"/>
      <c r="BNS14" s="1"/>
      <c r="BNT14" s="1"/>
      <c r="BNU14" s="1"/>
      <c r="BNW14" s="85" t="s">
        <v>6</v>
      </c>
      <c r="BNX14" s="1"/>
      <c r="BNY14" s="7">
        <v>18.112302258395435</v>
      </c>
      <c r="BNZ14" s="1"/>
      <c r="BOA14" s="1"/>
      <c r="BOB14" t="s">
        <v>163</v>
      </c>
      <c r="BOD14" s="100"/>
      <c r="BOH14" s="1"/>
      <c r="BOI14" s="1"/>
      <c r="BOJ14" s="1"/>
      <c r="BOK14" s="1"/>
      <c r="BOL14" s="1"/>
      <c r="BOM14" s="1"/>
      <c r="BON14" s="1"/>
      <c r="BOO14" s="1"/>
      <c r="BOP14" s="1"/>
      <c r="BOQ14" s="1"/>
      <c r="BOS14" s="85" t="s">
        <v>6</v>
      </c>
      <c r="BOT14" s="1"/>
      <c r="BOU14" s="7">
        <v>5.9825363895520569</v>
      </c>
      <c r="BOV14" s="1"/>
      <c r="BOW14" s="1"/>
      <c r="BOX14" t="s">
        <v>163</v>
      </c>
      <c r="BOZ14" s="100"/>
      <c r="BPD14" s="1"/>
      <c r="BPE14" s="1"/>
      <c r="BPF14" s="1"/>
      <c r="BPG14" s="1"/>
      <c r="BPH14" s="1"/>
      <c r="BPI14" s="1"/>
      <c r="BPJ14" s="1"/>
      <c r="BPK14" s="1"/>
      <c r="BPL14" s="1"/>
      <c r="BPM14" s="1"/>
      <c r="BPO14" s="85" t="s">
        <v>6</v>
      </c>
      <c r="BPP14" s="1"/>
      <c r="BPQ14" s="7">
        <v>30.816988812833916</v>
      </c>
      <c r="BPR14" s="1"/>
      <c r="BPS14" s="1"/>
      <c r="BPT14" t="s">
        <v>163</v>
      </c>
      <c r="BPV14" s="100"/>
      <c r="BPZ14" s="1"/>
      <c r="BQA14" s="1"/>
      <c r="BQB14" s="1"/>
      <c r="BQC14" s="1"/>
      <c r="BQD14" s="1"/>
      <c r="BQE14" s="1"/>
      <c r="BQF14" s="1"/>
      <c r="BQG14" s="1"/>
      <c r="BQH14" s="1"/>
      <c r="BQI14" s="1"/>
      <c r="BQK14" s="85" t="s">
        <v>6</v>
      </c>
      <c r="BQL14" s="1"/>
      <c r="BQM14" s="7">
        <v>22.306221279303422</v>
      </c>
      <c r="BQN14" s="1"/>
      <c r="BQO14" s="1"/>
      <c r="BQP14" t="s">
        <v>163</v>
      </c>
      <c r="BQR14" s="100"/>
      <c r="BQV14" s="1"/>
      <c r="BQW14" s="1"/>
      <c r="BQX14" s="1"/>
      <c r="BQY14" s="1"/>
      <c r="BQZ14" s="1"/>
      <c r="BRA14" s="1"/>
      <c r="BRB14" s="1"/>
      <c r="BRC14" s="1"/>
      <c r="BRD14" s="1"/>
      <c r="BRE14" s="1"/>
      <c r="BRG14" s="85" t="s">
        <v>6</v>
      </c>
      <c r="BRH14" s="1"/>
      <c r="BRI14" s="7">
        <v>10.543507779831414</v>
      </c>
      <c r="BRJ14" s="1"/>
      <c r="BRK14" s="1"/>
      <c r="BRL14" t="s">
        <v>163</v>
      </c>
      <c r="BRN14" s="100"/>
      <c r="BRR14" s="1"/>
      <c r="BRS14" s="1"/>
      <c r="BRT14" s="1"/>
      <c r="BRU14" s="1"/>
      <c r="BRV14" s="1"/>
      <c r="BRW14" s="1"/>
      <c r="BRX14" s="1"/>
      <c r="BRY14" s="1"/>
      <c r="BRZ14" s="1"/>
      <c r="BSA14" s="1"/>
      <c r="BSC14" s="85" t="s">
        <v>6</v>
      </c>
      <c r="BSD14" s="1"/>
      <c r="BSE14" s="7">
        <v>10.475051831017224</v>
      </c>
      <c r="BSF14" s="1"/>
      <c r="BSG14" s="1"/>
      <c r="BSH14" t="s">
        <v>163</v>
      </c>
      <c r="BSJ14" s="100"/>
      <c r="BSN14" s="1"/>
      <c r="BSO14" s="1"/>
      <c r="BSP14" s="1"/>
      <c r="BSQ14" s="1"/>
      <c r="BSR14" s="1"/>
      <c r="BSS14" s="1"/>
      <c r="BST14" s="1"/>
      <c r="BSU14" s="1"/>
      <c r="BSV14" s="1"/>
      <c r="BSW14" s="1"/>
      <c r="BSY14" s="85" t="s">
        <v>6</v>
      </c>
      <c r="BSZ14" s="1"/>
      <c r="BTA14" s="7">
        <v>16.580835255000167</v>
      </c>
      <c r="BTB14" s="1"/>
      <c r="BTC14" s="1"/>
      <c r="BTD14" t="s">
        <v>163</v>
      </c>
      <c r="BTF14" s="100"/>
      <c r="BTJ14" s="1"/>
      <c r="BTK14" s="1"/>
      <c r="BTL14" s="1"/>
      <c r="BTM14" s="1"/>
      <c r="BTN14" s="1"/>
      <c r="BTO14" s="1"/>
      <c r="BTP14" s="1"/>
      <c r="BTQ14" s="1"/>
      <c r="BTR14" s="1"/>
      <c r="BTS14" s="1"/>
      <c r="BTU14" s="85" t="s">
        <v>6</v>
      </c>
      <c r="BTV14" s="1"/>
      <c r="BTW14" s="7">
        <v>19.560289007843526</v>
      </c>
      <c r="BTX14" s="1"/>
      <c r="BTY14" s="1"/>
      <c r="BTZ14" t="s">
        <v>163</v>
      </c>
      <c r="BUB14" s="100"/>
      <c r="BUF14" s="1"/>
      <c r="BUG14" s="1"/>
      <c r="BUH14" s="1"/>
      <c r="BUI14" s="1"/>
      <c r="BUJ14" s="1"/>
      <c r="BUK14" s="1"/>
      <c r="BUL14" s="1"/>
      <c r="BUM14" s="1"/>
      <c r="BUN14" s="1"/>
      <c r="BUO14" s="1"/>
      <c r="BUQ14" s="85" t="s">
        <v>6</v>
      </c>
      <c r="BUR14" s="1"/>
      <c r="BUS14" s="7">
        <v>6.9397020584302149</v>
      </c>
      <c r="BUT14" s="1"/>
      <c r="BUU14" s="1"/>
      <c r="BUV14" t="s">
        <v>163</v>
      </c>
      <c r="BUX14" s="100"/>
      <c r="BVB14" s="1"/>
      <c r="BVC14" s="1"/>
      <c r="BVD14" s="1"/>
      <c r="BVE14" s="1"/>
      <c r="BVF14" s="1"/>
      <c r="BVG14" s="1"/>
      <c r="BVH14" s="1"/>
      <c r="BVI14" s="1"/>
      <c r="BVJ14" s="1"/>
      <c r="BVK14" s="1"/>
      <c r="BVM14" s="85" t="s">
        <v>6</v>
      </c>
      <c r="BVN14" s="1"/>
      <c r="BVO14" s="7">
        <v>24.727819941762316</v>
      </c>
      <c r="BVP14" s="1"/>
      <c r="BVQ14" s="1"/>
      <c r="BVR14" t="s">
        <v>163</v>
      </c>
      <c r="BVT14" s="100"/>
      <c r="BVX14" s="1"/>
      <c r="BVY14" s="1"/>
      <c r="BVZ14" s="1"/>
      <c r="BWA14" s="1"/>
      <c r="BWB14" s="1"/>
      <c r="BWC14" s="1"/>
      <c r="BWD14" s="1"/>
      <c r="BWE14" s="1"/>
      <c r="BWF14" s="1"/>
      <c r="BWG14" s="1"/>
      <c r="BWI14" s="85" t="s">
        <v>6</v>
      </c>
      <c r="BWJ14" s="1"/>
      <c r="BWK14" s="7">
        <v>16.986931502313947</v>
      </c>
      <c r="BWL14" s="1"/>
      <c r="BWM14" s="1"/>
      <c r="BWN14" t="s">
        <v>163</v>
      </c>
      <c r="BWP14" s="100"/>
      <c r="BWT14" s="1"/>
      <c r="BWU14" s="1"/>
      <c r="BWV14" s="1"/>
      <c r="BWW14" s="1"/>
      <c r="BWX14" s="1"/>
      <c r="BWY14" s="1"/>
      <c r="BWZ14" s="1"/>
      <c r="BXA14" s="1"/>
      <c r="BXB14" s="1"/>
      <c r="BXC14" s="1"/>
      <c r="BXE14" s="85" t="s">
        <v>6</v>
      </c>
      <c r="BXF14" s="1"/>
      <c r="BXG14" s="7">
        <v>9.1468310031034346</v>
      </c>
      <c r="BXH14" s="1"/>
      <c r="BXI14" s="1"/>
      <c r="BXJ14" t="s">
        <v>163</v>
      </c>
      <c r="BXL14" s="100"/>
      <c r="BXP14" s="1"/>
      <c r="BXQ14" s="1"/>
      <c r="BXR14" s="1"/>
      <c r="BXS14" s="1"/>
      <c r="BXT14" s="1"/>
      <c r="BXU14" s="1"/>
      <c r="BXV14" s="1"/>
      <c r="BXW14" s="1"/>
      <c r="BXX14" s="1"/>
      <c r="BXY14" s="1"/>
      <c r="BYA14" s="85" t="s">
        <v>6</v>
      </c>
      <c r="BYB14" s="1"/>
      <c r="BYC14" s="7">
        <v>10.527823237241481</v>
      </c>
      <c r="BYD14" s="1"/>
      <c r="BYE14" s="1"/>
      <c r="BYF14" t="s">
        <v>163</v>
      </c>
      <c r="BYH14" s="100"/>
      <c r="BYL14" s="1"/>
      <c r="BYM14" s="1"/>
      <c r="BYN14" s="1"/>
      <c r="BYO14" s="1"/>
      <c r="BYP14" s="1"/>
      <c r="BYQ14" s="1"/>
      <c r="BYR14" s="1"/>
      <c r="BYS14" s="1"/>
      <c r="BYT14" s="1"/>
      <c r="BYU14" s="1"/>
      <c r="BYW14" s="85" t="s">
        <v>6</v>
      </c>
      <c r="BYX14" s="1"/>
      <c r="BYY14" s="7">
        <v>5.5120540547565069</v>
      </c>
      <c r="BYZ14" s="1"/>
      <c r="BZA14" s="1"/>
      <c r="BZB14" t="s">
        <v>163</v>
      </c>
      <c r="BZD14" s="100"/>
      <c r="BZH14" s="1"/>
      <c r="BZI14" s="1"/>
      <c r="BZJ14" s="1"/>
      <c r="BZK14" s="1"/>
      <c r="BZL14" s="1"/>
      <c r="BZM14" s="1"/>
      <c r="BZN14" s="1"/>
      <c r="BZO14" s="1"/>
      <c r="BZP14" s="1"/>
      <c r="BZQ14" s="1"/>
      <c r="BZS14" s="85" t="s">
        <v>6</v>
      </c>
      <c r="BZT14" s="1"/>
      <c r="BZU14" s="7">
        <v>5.4352351287798806</v>
      </c>
      <c r="BZV14" s="1"/>
      <c r="BZW14" s="1"/>
      <c r="BZX14" t="s">
        <v>163</v>
      </c>
      <c r="BZZ14" s="100"/>
      <c r="CAD14" s="1"/>
      <c r="CAE14" s="1"/>
      <c r="CAF14" s="1"/>
      <c r="CAG14" s="1"/>
      <c r="CAH14" s="1"/>
      <c r="CAI14" s="1"/>
      <c r="CAJ14" s="1"/>
      <c r="CAK14" s="1"/>
      <c r="CAL14" s="1"/>
      <c r="CAM14" s="1"/>
      <c r="CAO14" s="85" t="s">
        <v>6</v>
      </c>
      <c r="CAP14" s="1"/>
      <c r="CAQ14" s="7">
        <v>11.023979367373672</v>
      </c>
      <c r="CAR14" s="1"/>
      <c r="CAS14" s="1"/>
      <c r="CAT14" t="s">
        <v>163</v>
      </c>
      <c r="CAV14" s="100"/>
      <c r="CAZ14" s="1"/>
      <c r="CBA14" s="1"/>
      <c r="CBB14" s="1"/>
      <c r="CBC14" s="1"/>
      <c r="CBD14" s="1"/>
      <c r="CBE14" s="1"/>
      <c r="CBF14" s="1"/>
      <c r="CBG14" s="1"/>
      <c r="CBH14" s="1"/>
      <c r="CBI14" s="1"/>
      <c r="CBK14" s="85" t="s">
        <v>6</v>
      </c>
      <c r="CBL14" s="1"/>
      <c r="CBM14" s="7">
        <v>13.911665972698671</v>
      </c>
      <c r="CBN14" s="1"/>
      <c r="CBO14" s="1"/>
      <c r="CBP14" t="s">
        <v>163</v>
      </c>
      <c r="CBR14" s="100"/>
      <c r="CBV14" s="1"/>
      <c r="CBW14" s="1"/>
      <c r="CBX14" s="1"/>
      <c r="CBY14" s="1"/>
      <c r="CBZ14" s="1"/>
      <c r="CCA14" s="1"/>
      <c r="CCB14" s="1"/>
      <c r="CCC14" s="1"/>
      <c r="CCD14" s="1"/>
      <c r="CCE14" s="1"/>
      <c r="CCG14" s="85" t="s">
        <v>6</v>
      </c>
      <c r="CCH14" s="1"/>
      <c r="CCI14" s="7">
        <v>10.475051831017224</v>
      </c>
      <c r="CCJ14" s="1"/>
      <c r="CCK14" s="1"/>
      <c r="CCL14" t="s">
        <v>163</v>
      </c>
      <c r="CCN14" s="100"/>
      <c r="CCR14" s="1"/>
      <c r="CCS14" s="1"/>
      <c r="CCT14" s="1"/>
      <c r="CCU14" s="1"/>
      <c r="CCV14" s="1"/>
      <c r="CCW14" s="1"/>
      <c r="CCX14" s="1"/>
      <c r="CCY14" s="1"/>
      <c r="CCZ14" s="1"/>
      <c r="CDA14" s="1"/>
      <c r="CDC14" s="85" t="s">
        <v>6</v>
      </c>
      <c r="CDD14" s="1"/>
      <c r="CDE14" s="7">
        <v>16.683445739796539</v>
      </c>
      <c r="CDF14" s="1"/>
      <c r="CDG14" s="1"/>
      <c r="CDH14" t="s">
        <v>163</v>
      </c>
      <c r="CDJ14" s="100"/>
      <c r="CDN14" s="1"/>
      <c r="CDO14" s="1"/>
      <c r="CDP14" s="1"/>
      <c r="CDQ14" s="1"/>
      <c r="CDR14" s="1"/>
      <c r="CDS14" s="1"/>
      <c r="CDT14" s="1"/>
      <c r="CDU14" s="1"/>
      <c r="CDV14" s="1"/>
      <c r="CDW14" s="1"/>
      <c r="CDY14" s="85" t="s">
        <v>6</v>
      </c>
      <c r="CDZ14" s="1"/>
      <c r="CEA14" s="7">
        <v>10.475051831017224</v>
      </c>
      <c r="CEB14" s="1"/>
      <c r="CEC14" s="1"/>
      <c r="CED14" t="s">
        <v>163</v>
      </c>
      <c r="CEF14" s="100"/>
      <c r="CEJ14" s="1"/>
      <c r="CEK14" s="1"/>
      <c r="CEL14" s="1"/>
      <c r="CEM14" s="1"/>
      <c r="CEN14" s="1"/>
      <c r="CEO14" s="1"/>
      <c r="CEP14" s="1"/>
      <c r="CEQ14" s="1"/>
      <c r="CER14" s="1"/>
      <c r="CES14" s="1"/>
      <c r="CEU14" s="85" t="s">
        <v>6</v>
      </c>
      <c r="CEV14" s="1"/>
      <c r="CEW14" s="7">
        <v>13.919664665106444</v>
      </c>
      <c r="CEX14" s="1"/>
      <c r="CEY14" s="1"/>
      <c r="CEZ14" t="s">
        <v>163</v>
      </c>
      <c r="CFB14" s="100"/>
      <c r="CFF14" s="1"/>
      <c r="CFG14" s="1"/>
      <c r="CFH14" s="1"/>
      <c r="CFI14" s="1"/>
      <c r="CFJ14" s="1"/>
      <c r="CFK14" s="1"/>
      <c r="CFL14" s="1"/>
      <c r="CFM14" s="1"/>
      <c r="CFN14" s="1"/>
      <c r="CFO14" s="1"/>
    </row>
    <row r="15" spans="1:2199">
      <c r="A15" s="70" t="s">
        <v>18</v>
      </c>
      <c r="B15" s="3"/>
      <c r="C15" s="12">
        <v>1167.5774799968412</v>
      </c>
      <c r="E15" s="1"/>
      <c r="F15" t="s">
        <v>166</v>
      </c>
      <c r="H15" s="101" t="s">
        <v>440</v>
      </c>
      <c r="I15" s="1"/>
      <c r="J15" s="1"/>
      <c r="L15" s="135" t="s">
        <v>97</v>
      </c>
      <c r="M15" s="136"/>
      <c r="N15" s="137"/>
      <c r="W15" s="70" t="s">
        <v>18</v>
      </c>
      <c r="X15" s="3"/>
      <c r="Y15" s="12">
        <v>1123.1478175556065</v>
      </c>
      <c r="AA15" s="1"/>
      <c r="AB15" t="s">
        <v>166</v>
      </c>
      <c r="AD15" s="101" t="s">
        <v>440</v>
      </c>
      <c r="AE15" s="1"/>
      <c r="AF15" s="1"/>
      <c r="AH15" s="135" t="s">
        <v>99</v>
      </c>
      <c r="AI15" s="136"/>
      <c r="AJ15" s="137"/>
      <c r="AS15" s="70" t="s">
        <v>18</v>
      </c>
      <c r="AT15" s="3"/>
      <c r="AU15" s="12">
        <v>1261.6866953212591</v>
      </c>
      <c r="AW15" s="1"/>
      <c r="AX15" t="s">
        <v>166</v>
      </c>
      <c r="AZ15" s="101" t="s">
        <v>440</v>
      </c>
      <c r="BA15" s="1"/>
      <c r="BB15" s="1"/>
      <c r="BD15" s="135" t="s">
        <v>101</v>
      </c>
      <c r="BE15" s="136"/>
      <c r="BF15" s="137"/>
      <c r="BO15" s="70" t="s">
        <v>18</v>
      </c>
      <c r="BP15" s="3"/>
      <c r="BQ15" s="12">
        <v>1314.37017164348</v>
      </c>
      <c r="BS15" s="1"/>
      <c r="BT15" t="s">
        <v>166</v>
      </c>
      <c r="BV15" s="101"/>
      <c r="BW15" s="1"/>
      <c r="BX15" s="1"/>
      <c r="BZ15" s="135" t="s">
        <v>103</v>
      </c>
      <c r="CA15" s="136"/>
      <c r="CB15" s="137"/>
      <c r="CK15" s="70" t="s">
        <v>18</v>
      </c>
      <c r="CL15" s="3"/>
      <c r="CM15" s="12">
        <v>1049.726080739156</v>
      </c>
      <c r="CO15" s="1"/>
      <c r="CP15" t="s">
        <v>166</v>
      </c>
      <c r="CR15" s="101"/>
      <c r="CS15" s="1"/>
      <c r="CT15" s="1"/>
      <c r="CV15" s="135" t="s">
        <v>105</v>
      </c>
      <c r="CW15" s="136"/>
      <c r="CX15" s="137"/>
      <c r="DG15" s="70" t="s">
        <v>18</v>
      </c>
      <c r="DH15" s="3"/>
      <c r="DI15" s="12">
        <v>977.18151196821623</v>
      </c>
      <c r="DK15" s="1"/>
      <c r="DL15" t="s">
        <v>166</v>
      </c>
      <c r="DN15" s="101"/>
      <c r="DO15" s="1"/>
      <c r="DP15" s="1"/>
      <c r="DR15" s="135" t="s">
        <v>107</v>
      </c>
      <c r="DS15" s="136"/>
      <c r="DT15" s="137"/>
      <c r="EC15" s="70" t="s">
        <v>18</v>
      </c>
      <c r="ED15" s="3"/>
      <c r="EE15" s="12">
        <v>1203.3674798043266</v>
      </c>
      <c r="EG15" s="1"/>
      <c r="EH15" t="s">
        <v>166</v>
      </c>
      <c r="EJ15" s="101"/>
      <c r="EK15" s="1"/>
      <c r="EL15" s="1"/>
      <c r="EN15" s="135" t="s">
        <v>109</v>
      </c>
      <c r="EO15" s="136"/>
      <c r="EP15" s="137"/>
      <c r="EY15" s="70" t="s">
        <v>18</v>
      </c>
      <c r="EZ15" s="3"/>
      <c r="FA15" s="12">
        <v>1199.4386556974873</v>
      </c>
      <c r="FC15" s="1"/>
      <c r="FD15" t="s">
        <v>166</v>
      </c>
      <c r="FF15" s="101"/>
      <c r="FG15" s="1"/>
      <c r="FH15" s="1"/>
      <c r="FJ15" s="135" t="s">
        <v>111</v>
      </c>
      <c r="FK15" s="136"/>
      <c r="FL15" s="137"/>
      <c r="FU15" s="70" t="s">
        <v>18</v>
      </c>
      <c r="FV15" s="3"/>
      <c r="FW15" s="12">
        <v>1175.5559484352266</v>
      </c>
      <c r="FY15" s="1"/>
      <c r="FZ15" t="s">
        <v>166</v>
      </c>
      <c r="GB15" s="101"/>
      <c r="GC15" s="1"/>
      <c r="GD15" s="1"/>
      <c r="GF15" s="135" t="s">
        <v>113</v>
      </c>
      <c r="GG15" s="136"/>
      <c r="GH15" s="137"/>
      <c r="GQ15" s="70" t="s">
        <v>18</v>
      </c>
      <c r="GR15" s="3"/>
      <c r="GS15" s="12">
        <v>1120.5920697748718</v>
      </c>
      <c r="GU15" s="1"/>
      <c r="GV15" t="s">
        <v>166</v>
      </c>
      <c r="GX15" s="101"/>
      <c r="GY15" s="1"/>
      <c r="GZ15" s="1"/>
      <c r="HB15" s="135" t="s">
        <v>115</v>
      </c>
      <c r="HC15" s="136"/>
      <c r="HD15" s="137"/>
      <c r="HM15" s="70" t="s">
        <v>18</v>
      </c>
      <c r="HN15" s="3"/>
      <c r="HO15" s="12">
        <v>1308.1988182322414</v>
      </c>
      <c r="HQ15" s="1"/>
      <c r="HR15" t="s">
        <v>166</v>
      </c>
      <c r="HT15" s="101"/>
      <c r="HU15" s="1"/>
      <c r="HV15" s="1"/>
      <c r="HX15" s="135" t="s">
        <v>117</v>
      </c>
      <c r="HY15" s="136"/>
      <c r="HZ15" s="137"/>
      <c r="II15" s="70" t="s">
        <v>18</v>
      </c>
      <c r="IJ15" s="3"/>
      <c r="IK15" s="12">
        <v>1508.0034900520459</v>
      </c>
      <c r="IM15" s="1"/>
      <c r="IN15" t="s">
        <v>166</v>
      </c>
      <c r="IP15" s="101"/>
      <c r="IQ15" s="1"/>
      <c r="IR15" s="1"/>
      <c r="IT15" s="135" t="s">
        <v>119</v>
      </c>
      <c r="IU15" s="136"/>
      <c r="IV15" s="137"/>
      <c r="JE15" s="70" t="s">
        <v>18</v>
      </c>
      <c r="JF15" s="3"/>
      <c r="JG15" s="12">
        <v>1254.3843534278269</v>
      </c>
      <c r="JI15" s="1"/>
      <c r="JJ15" t="s">
        <v>166</v>
      </c>
      <c r="JL15" s="101"/>
      <c r="JM15" s="1"/>
      <c r="JN15" s="1"/>
      <c r="JP15" s="135" t="s">
        <v>121</v>
      </c>
      <c r="JQ15" s="136"/>
      <c r="JR15" s="137"/>
      <c r="KA15" s="70" t="s">
        <v>18</v>
      </c>
      <c r="KB15" s="3"/>
      <c r="KC15" s="12">
        <v>1239.8455764154473</v>
      </c>
      <c r="KE15" s="1"/>
      <c r="KF15" t="s">
        <v>166</v>
      </c>
      <c r="KH15" s="101"/>
      <c r="KI15" s="1"/>
      <c r="KJ15" s="1"/>
      <c r="KL15" s="135" t="s">
        <v>123</v>
      </c>
      <c r="KM15" s="136"/>
      <c r="KN15" s="137"/>
      <c r="KW15" s="70" t="s">
        <v>18</v>
      </c>
      <c r="KX15" s="3"/>
      <c r="KY15" s="12">
        <v>1221.6412423489789</v>
      </c>
      <c r="LA15" s="1"/>
      <c r="LB15" t="s">
        <v>166</v>
      </c>
      <c r="LD15" s="101"/>
      <c r="LE15" s="1"/>
      <c r="LF15" s="1"/>
      <c r="LH15" s="135" t="s">
        <v>125</v>
      </c>
      <c r="LI15" s="136"/>
      <c r="LJ15" s="137"/>
      <c r="LS15" s="70" t="s">
        <v>18</v>
      </c>
      <c r="LT15" s="3"/>
      <c r="LU15" s="12">
        <v>1309.681182901169</v>
      </c>
      <c r="LW15" s="1"/>
      <c r="LX15" t="s">
        <v>166</v>
      </c>
      <c r="LZ15" s="101"/>
      <c r="MA15" s="1"/>
      <c r="MB15" s="1"/>
      <c r="MD15" s="135" t="s">
        <v>127</v>
      </c>
      <c r="ME15" s="136"/>
      <c r="MF15" s="137"/>
      <c r="MO15" s="70" t="s">
        <v>18</v>
      </c>
      <c r="MP15" s="3"/>
      <c r="MQ15" s="12">
        <v>56.712204643172974</v>
      </c>
      <c r="MS15" s="1"/>
      <c r="MT15" t="s">
        <v>166</v>
      </c>
      <c r="MV15" s="101"/>
      <c r="MW15" s="1"/>
      <c r="MX15" s="1"/>
      <c r="MZ15" s="135" t="s">
        <v>129</v>
      </c>
      <c r="NA15" s="136"/>
      <c r="NB15" s="137"/>
      <c r="NK15" s="70" t="s">
        <v>18</v>
      </c>
      <c r="NL15" s="3"/>
      <c r="NM15" s="12">
        <v>1267.2111698677832</v>
      </c>
      <c r="NO15" s="1"/>
      <c r="NP15" t="s">
        <v>166</v>
      </c>
      <c r="NR15" s="101"/>
      <c r="NS15" s="1"/>
      <c r="NT15" s="1"/>
      <c r="NV15" s="135" t="s">
        <v>131</v>
      </c>
      <c r="NW15" s="136"/>
      <c r="NX15" s="137"/>
      <c r="OG15" s="70" t="s">
        <v>18</v>
      </c>
      <c r="OH15" s="3"/>
      <c r="OI15" s="12">
        <v>56.712204643172974</v>
      </c>
      <c r="OK15" s="1"/>
      <c r="OL15" t="s">
        <v>166</v>
      </c>
      <c r="ON15" s="101"/>
      <c r="OO15" s="1"/>
      <c r="OP15" s="1"/>
      <c r="OR15" s="135" t="s">
        <v>133</v>
      </c>
      <c r="OS15" s="136"/>
      <c r="OT15" s="137"/>
      <c r="PC15" s="70" t="s">
        <v>18</v>
      </c>
      <c r="PD15" s="3"/>
      <c r="PE15" s="12">
        <v>1258.5531601501839</v>
      </c>
      <c r="PG15" s="1"/>
      <c r="PH15" t="s">
        <v>166</v>
      </c>
      <c r="PJ15" s="101"/>
      <c r="PK15" s="1"/>
      <c r="PL15" s="1"/>
      <c r="PN15" s="135" t="s">
        <v>135</v>
      </c>
      <c r="PO15" s="136"/>
      <c r="PP15" s="137"/>
      <c r="PY15" s="70" t="s">
        <v>18</v>
      </c>
      <c r="PZ15" s="3"/>
      <c r="QA15" s="12">
        <v>1367.9093398901816</v>
      </c>
      <c r="QC15" s="1"/>
      <c r="QD15" t="s">
        <v>166</v>
      </c>
      <c r="QF15" s="101"/>
      <c r="QG15" s="1"/>
      <c r="QH15" s="1"/>
      <c r="QJ15" s="135" t="s">
        <v>171</v>
      </c>
      <c r="QK15" s="136"/>
      <c r="QL15" s="137"/>
      <c r="QU15" s="70" t="s">
        <v>18</v>
      </c>
      <c r="QV15" s="3"/>
      <c r="QW15" s="12">
        <v>1411.5815636669497</v>
      </c>
      <c r="QY15" s="1"/>
      <c r="QZ15" t="s">
        <v>166</v>
      </c>
      <c r="RB15" s="101"/>
      <c r="RC15" s="1"/>
      <c r="RD15" s="1"/>
      <c r="RF15" s="135" t="s">
        <v>173</v>
      </c>
      <c r="RG15" s="136"/>
      <c r="RH15" s="137"/>
      <c r="RQ15" s="70" t="s">
        <v>18</v>
      </c>
      <c r="RR15" s="3"/>
      <c r="RS15" s="12">
        <v>1283.159348853585</v>
      </c>
      <c r="RU15" s="1"/>
      <c r="RV15" t="s">
        <v>166</v>
      </c>
      <c r="RX15" s="101"/>
      <c r="RY15" s="1"/>
      <c r="RZ15" s="1"/>
      <c r="SB15" s="135" t="s">
        <v>175</v>
      </c>
      <c r="SC15" s="136"/>
      <c r="SD15" s="137"/>
      <c r="SM15" s="70" t="s">
        <v>18</v>
      </c>
      <c r="SN15" s="3"/>
      <c r="SO15" s="12">
        <v>1158.1454912930403</v>
      </c>
      <c r="SQ15" s="1"/>
      <c r="SR15" t="s">
        <v>166</v>
      </c>
      <c r="ST15" s="101"/>
      <c r="SU15" s="1"/>
      <c r="SV15" s="1"/>
      <c r="SX15" s="135" t="s">
        <v>177</v>
      </c>
      <c r="SY15" s="136"/>
      <c r="SZ15" s="137"/>
      <c r="TI15" s="70" t="s">
        <v>18</v>
      </c>
      <c r="TJ15" s="3"/>
      <c r="TK15" s="12">
        <v>56.712204643172974</v>
      </c>
      <c r="TM15" s="1"/>
      <c r="TN15" t="s">
        <v>166</v>
      </c>
      <c r="TP15" s="101"/>
      <c r="TQ15" s="1"/>
      <c r="TR15" s="1"/>
      <c r="TT15" s="135" t="s">
        <v>179</v>
      </c>
      <c r="TU15" s="136"/>
      <c r="TV15" s="137"/>
      <c r="UE15" s="70" t="s">
        <v>18</v>
      </c>
      <c r="UF15" s="3"/>
      <c r="UG15" s="12">
        <v>978.1879763136335</v>
      </c>
      <c r="UI15" s="1"/>
      <c r="UJ15" t="s">
        <v>166</v>
      </c>
      <c r="UL15" s="101"/>
      <c r="UM15" s="1"/>
      <c r="UN15" s="1"/>
      <c r="UP15" s="135" t="s">
        <v>181</v>
      </c>
      <c r="UQ15" s="136"/>
      <c r="UR15" s="137"/>
      <c r="VA15" s="70" t="s">
        <v>18</v>
      </c>
      <c r="VB15" s="3"/>
      <c r="VC15" s="12">
        <v>1203.0503247466947</v>
      </c>
      <c r="VE15" s="1"/>
      <c r="VF15" t="s">
        <v>166</v>
      </c>
      <c r="VH15" s="101"/>
      <c r="VI15" s="1"/>
      <c r="VJ15" s="1"/>
      <c r="VL15" s="135" t="s">
        <v>183</v>
      </c>
      <c r="VM15" s="136"/>
      <c r="VN15" s="137"/>
      <c r="VW15" s="70" t="s">
        <v>18</v>
      </c>
      <c r="VX15" s="3"/>
      <c r="VY15" s="12">
        <v>1198.7503169902466</v>
      </c>
      <c r="WA15" s="1"/>
      <c r="WB15" t="s">
        <v>166</v>
      </c>
      <c r="WD15" s="101"/>
      <c r="WE15" s="1"/>
      <c r="WF15" s="1"/>
      <c r="WH15" s="135" t="s">
        <v>185</v>
      </c>
      <c r="WI15" s="136"/>
      <c r="WJ15" s="137"/>
      <c r="WS15" s="70" t="s">
        <v>18</v>
      </c>
      <c r="WT15" s="3"/>
      <c r="WU15" s="12">
        <v>1175.7163602530827</v>
      </c>
      <c r="WW15" s="1"/>
      <c r="WX15" t="s">
        <v>166</v>
      </c>
      <c r="WZ15" s="101"/>
      <c r="XA15" s="1"/>
      <c r="XB15" s="1"/>
      <c r="XD15" s="135" t="s">
        <v>187</v>
      </c>
      <c r="XE15" s="136"/>
      <c r="XF15" s="137"/>
      <c r="XO15" s="70" t="s">
        <v>18</v>
      </c>
      <c r="XP15" s="3"/>
      <c r="XQ15" s="12">
        <v>1120.7158290335103</v>
      </c>
      <c r="XS15" s="1"/>
      <c r="XT15" t="s">
        <v>166</v>
      </c>
      <c r="XV15" s="101"/>
      <c r="XW15" s="1"/>
      <c r="XX15" s="1"/>
      <c r="XZ15" s="135" t="s">
        <v>189</v>
      </c>
      <c r="YA15" s="136"/>
      <c r="YB15" s="137"/>
      <c r="YK15" s="70" t="s">
        <v>18</v>
      </c>
      <c r="YL15" s="3"/>
      <c r="YM15" s="12">
        <v>1305.7410173649964</v>
      </c>
      <c r="YO15" s="1"/>
      <c r="YP15" t="s">
        <v>166</v>
      </c>
      <c r="YR15" s="101"/>
      <c r="YS15" s="1"/>
      <c r="YT15" s="1"/>
      <c r="YV15" s="135" t="s">
        <v>191</v>
      </c>
      <c r="YW15" s="136"/>
      <c r="YX15" s="137"/>
      <c r="ZG15" s="70" t="s">
        <v>18</v>
      </c>
      <c r="ZH15" s="3"/>
      <c r="ZI15" s="12">
        <v>1508.0554055615069</v>
      </c>
      <c r="ZK15" s="1"/>
      <c r="ZL15" t="s">
        <v>166</v>
      </c>
      <c r="ZN15" s="101"/>
      <c r="ZO15" s="1"/>
      <c r="ZP15" s="1"/>
      <c r="ZR15" s="135" t="s">
        <v>193</v>
      </c>
      <c r="ZS15" s="136"/>
      <c r="ZT15" s="137"/>
      <c r="AAC15" s="70" t="s">
        <v>18</v>
      </c>
      <c r="AAD15" s="3"/>
      <c r="AAE15" s="12">
        <v>1254.0046128717674</v>
      </c>
      <c r="AAG15" s="1"/>
      <c r="AAH15" t="s">
        <v>166</v>
      </c>
      <c r="AAJ15" s="101"/>
      <c r="AAK15" s="1"/>
      <c r="AAL15" s="1"/>
      <c r="AAN15" s="135" t="s">
        <v>195</v>
      </c>
      <c r="AAO15" s="136"/>
      <c r="AAP15" s="137"/>
      <c r="AAY15" s="70" t="s">
        <v>18</v>
      </c>
      <c r="AAZ15" s="3"/>
      <c r="ABA15" s="12">
        <v>1241.2531317334483</v>
      </c>
      <c r="ABC15" s="1"/>
      <c r="ABD15" t="s">
        <v>166</v>
      </c>
      <c r="ABF15" s="101"/>
      <c r="ABG15" s="1"/>
      <c r="ABH15" s="1"/>
      <c r="ABJ15" s="135" t="s">
        <v>197</v>
      </c>
      <c r="ABK15" s="136"/>
      <c r="ABL15" s="137"/>
      <c r="ABU15" s="70" t="s">
        <v>18</v>
      </c>
      <c r="ABV15" s="3"/>
      <c r="ABW15" s="12">
        <v>1223.0383715581447</v>
      </c>
      <c r="ABY15" s="1"/>
      <c r="ABZ15" t="s">
        <v>166</v>
      </c>
      <c r="ACB15" s="101"/>
      <c r="ACC15" s="1"/>
      <c r="ACD15" s="1"/>
      <c r="ACF15" s="135" t="s">
        <v>199</v>
      </c>
      <c r="ACG15" s="136"/>
      <c r="ACH15" s="137"/>
      <c r="ACQ15" s="70" t="s">
        <v>18</v>
      </c>
      <c r="ACR15" s="3"/>
      <c r="ACS15" s="12">
        <v>1309.7670278003757</v>
      </c>
      <c r="ACU15" s="1"/>
      <c r="ACV15" t="s">
        <v>166</v>
      </c>
      <c r="ACX15" s="101"/>
      <c r="ACY15" s="1"/>
      <c r="ACZ15" s="1"/>
      <c r="ADB15" s="135" t="s">
        <v>201</v>
      </c>
      <c r="ADC15" s="136"/>
      <c r="ADD15" s="137"/>
      <c r="ADM15" s="70" t="s">
        <v>18</v>
      </c>
      <c r="ADN15" s="3"/>
      <c r="ADO15" s="12">
        <v>56.712204643172974</v>
      </c>
      <c r="ADQ15" s="1"/>
      <c r="ADR15" t="s">
        <v>166</v>
      </c>
      <c r="ADT15" s="101"/>
      <c r="ADU15" s="1"/>
      <c r="ADV15" s="1"/>
      <c r="ADX15" s="135" t="s">
        <v>203</v>
      </c>
      <c r="ADY15" s="136"/>
      <c r="ADZ15" s="137"/>
      <c r="AEI15" s="70" t="s">
        <v>18</v>
      </c>
      <c r="AEJ15" s="3"/>
      <c r="AEK15" s="12">
        <v>1270.5912606588422</v>
      </c>
      <c r="AEM15" s="1"/>
      <c r="AEN15" t="s">
        <v>166</v>
      </c>
      <c r="AEP15" s="101"/>
      <c r="AEQ15" s="1"/>
      <c r="AER15" s="1"/>
      <c r="AET15" s="135" t="s">
        <v>205</v>
      </c>
      <c r="AEU15" s="136"/>
      <c r="AEV15" s="137"/>
      <c r="AFE15" s="70" t="s">
        <v>18</v>
      </c>
      <c r="AFF15" s="3"/>
      <c r="AFG15" s="12">
        <v>56.712204643172974</v>
      </c>
      <c r="AFI15" s="1"/>
      <c r="AFJ15" t="s">
        <v>166</v>
      </c>
      <c r="AFL15" s="101"/>
      <c r="AFM15" s="1"/>
      <c r="AFN15" s="1"/>
      <c r="AFP15" s="135" t="s">
        <v>207</v>
      </c>
      <c r="AFQ15" s="136"/>
      <c r="AFR15" s="137"/>
      <c r="AGA15" s="70" t="s">
        <v>18</v>
      </c>
      <c r="AGB15" s="3"/>
      <c r="AGC15" s="12">
        <v>1258.6355605555395</v>
      </c>
      <c r="AGE15" s="1"/>
      <c r="AGF15" t="s">
        <v>166</v>
      </c>
      <c r="AGH15" s="101"/>
      <c r="AGI15" s="1"/>
      <c r="AGJ15" s="1"/>
      <c r="AGL15" s="135" t="s">
        <v>209</v>
      </c>
      <c r="AGM15" s="136"/>
      <c r="AGN15" s="137"/>
      <c r="AGW15" s="70" t="s">
        <v>18</v>
      </c>
      <c r="AGX15" s="3"/>
      <c r="AGY15" s="12">
        <v>1366.7262284782335</v>
      </c>
      <c r="AHA15" s="1"/>
      <c r="AHB15" t="s">
        <v>166</v>
      </c>
      <c r="AHD15" s="101"/>
      <c r="AHE15" s="1"/>
      <c r="AHF15" s="1"/>
      <c r="AHH15" s="135" t="s">
        <v>211</v>
      </c>
      <c r="AHI15" s="136"/>
      <c r="AHJ15" s="137"/>
      <c r="AHS15" s="70" t="s">
        <v>18</v>
      </c>
      <c r="AHT15" s="3"/>
      <c r="AHU15" s="12">
        <v>1410.9543114523703</v>
      </c>
      <c r="AHW15" s="1"/>
      <c r="AHX15" t="s">
        <v>166</v>
      </c>
      <c r="AHZ15" s="101"/>
      <c r="AIA15" s="1"/>
      <c r="AIB15" s="1"/>
      <c r="AID15" s="135" t="s">
        <v>213</v>
      </c>
      <c r="AIE15" s="136"/>
      <c r="AIF15" s="137"/>
      <c r="AIO15" s="70" t="s">
        <v>18</v>
      </c>
      <c r="AIP15" s="3"/>
      <c r="AIQ15" s="12">
        <v>1282.3501848657422</v>
      </c>
      <c r="AIS15" s="1"/>
      <c r="AIT15" t="s">
        <v>166</v>
      </c>
      <c r="AIV15" s="101"/>
      <c r="AIW15" s="1"/>
      <c r="AIX15" s="1"/>
      <c r="AIZ15" s="135" t="s">
        <v>215</v>
      </c>
      <c r="AJA15" s="136"/>
      <c r="AJB15" s="137"/>
      <c r="AJK15" s="70" t="s">
        <v>18</v>
      </c>
      <c r="AJL15" s="3"/>
      <c r="AJM15" s="12">
        <v>1157.8464930207958</v>
      </c>
      <c r="AJO15" s="1"/>
      <c r="AJP15" t="s">
        <v>166</v>
      </c>
      <c r="AJR15" s="101"/>
      <c r="AJS15" s="1"/>
      <c r="AJT15" s="1"/>
      <c r="AJV15" s="135" t="s">
        <v>217</v>
      </c>
      <c r="AJW15" s="136"/>
      <c r="AJX15" s="137"/>
      <c r="AKG15" s="70" t="s">
        <v>18</v>
      </c>
      <c r="AKH15" s="3"/>
      <c r="AKI15" s="12">
        <v>56.712204643172974</v>
      </c>
      <c r="AKK15" s="1"/>
      <c r="AKL15" t="s">
        <v>166</v>
      </c>
      <c r="AKN15" s="101"/>
      <c r="AKO15" s="1"/>
      <c r="AKP15" s="1"/>
      <c r="AKR15" s="135" t="s">
        <v>219</v>
      </c>
      <c r="AKS15" s="136"/>
      <c r="AKT15" s="137"/>
      <c r="ALC15" s="70" t="s">
        <v>18</v>
      </c>
      <c r="ALD15" s="3"/>
      <c r="ALE15" s="12">
        <v>977.50329042024759</v>
      </c>
      <c r="ALG15" s="1"/>
      <c r="ALH15" t="s">
        <v>166</v>
      </c>
      <c r="ALJ15" s="101"/>
      <c r="ALK15" s="1"/>
      <c r="ALL15" s="1"/>
      <c r="ALN15" s="135" t="s">
        <v>221</v>
      </c>
      <c r="ALO15" s="136"/>
      <c r="ALP15" s="137"/>
      <c r="ALY15" s="70" t="s">
        <v>18</v>
      </c>
      <c r="ALZ15" s="3"/>
      <c r="AMA15" s="12">
        <v>1203.0064624485685</v>
      </c>
      <c r="AMC15" s="1"/>
      <c r="AMD15" t="s">
        <v>166</v>
      </c>
      <c r="AMF15" s="101"/>
      <c r="AMG15" s="1"/>
      <c r="AMH15" s="1"/>
      <c r="AMJ15" s="135" t="s">
        <v>223</v>
      </c>
      <c r="AMK15" s="136"/>
      <c r="AML15" s="137"/>
      <c r="AMU15" s="70" t="s">
        <v>18</v>
      </c>
      <c r="AMV15" s="3"/>
      <c r="AMW15" s="12">
        <v>1199.3592764779817</v>
      </c>
      <c r="AMY15" s="1"/>
      <c r="AMZ15" t="s">
        <v>166</v>
      </c>
      <c r="ANB15" s="101"/>
      <c r="ANC15" s="1"/>
      <c r="AND15" s="1"/>
      <c r="ANF15" s="135" t="s">
        <v>225</v>
      </c>
      <c r="ANG15" s="136"/>
      <c r="ANH15" s="137"/>
      <c r="ANQ15" s="70" t="s">
        <v>18</v>
      </c>
      <c r="ANR15" s="3"/>
      <c r="ANS15" s="12">
        <v>1175.7799516455727</v>
      </c>
      <c r="ANU15" s="1"/>
      <c r="ANV15" t="s">
        <v>166</v>
      </c>
      <c r="ANX15" s="101"/>
      <c r="ANY15" s="1"/>
      <c r="ANZ15" s="1"/>
      <c r="AOB15" s="135" t="s">
        <v>227</v>
      </c>
      <c r="AOC15" s="136"/>
      <c r="AOD15" s="137"/>
      <c r="AOM15" s="70" t="s">
        <v>18</v>
      </c>
      <c r="AON15" s="3"/>
      <c r="AOO15" s="12">
        <v>1122.1948578769493</v>
      </c>
      <c r="AOQ15" s="1"/>
      <c r="AOR15" t="s">
        <v>166</v>
      </c>
      <c r="AOT15" s="101"/>
      <c r="AOU15" s="1"/>
      <c r="AOV15" s="1"/>
      <c r="AOX15" s="135" t="s">
        <v>229</v>
      </c>
      <c r="AOY15" s="136"/>
      <c r="AOZ15" s="137"/>
      <c r="API15" s="70" t="s">
        <v>18</v>
      </c>
      <c r="APJ15" s="3"/>
      <c r="APK15" s="12">
        <v>1305.9968741045036</v>
      </c>
      <c r="APM15" s="1"/>
      <c r="APN15" t="s">
        <v>166</v>
      </c>
      <c r="APP15" s="101"/>
      <c r="APQ15" s="1"/>
      <c r="APR15" s="1"/>
      <c r="APT15" s="135" t="s">
        <v>231</v>
      </c>
      <c r="APU15" s="136"/>
      <c r="APV15" s="137"/>
      <c r="AQE15" s="70" t="s">
        <v>18</v>
      </c>
      <c r="AQF15" s="3"/>
      <c r="AQG15" s="12">
        <v>1509.1988389799856</v>
      </c>
      <c r="AQI15" s="1"/>
      <c r="AQJ15" t="s">
        <v>166</v>
      </c>
      <c r="AQL15" s="101"/>
      <c r="AQM15" s="1"/>
      <c r="AQN15" s="1"/>
      <c r="AQP15" s="135" t="s">
        <v>233</v>
      </c>
      <c r="AQQ15" s="136"/>
      <c r="AQR15" s="137"/>
      <c r="ARA15" s="70" t="s">
        <v>18</v>
      </c>
      <c r="ARB15" s="3"/>
      <c r="ARC15" s="12">
        <v>1254.2040701853857</v>
      </c>
      <c r="ARE15" s="1"/>
      <c r="ARF15" t="s">
        <v>166</v>
      </c>
      <c r="ARH15" s="101"/>
      <c r="ARI15" s="1"/>
      <c r="ARJ15" s="1"/>
      <c r="ARL15" s="135" t="s">
        <v>235</v>
      </c>
      <c r="ARM15" s="136"/>
      <c r="ARN15" s="137"/>
      <c r="ARW15" s="70" t="s">
        <v>18</v>
      </c>
      <c r="ARX15" s="3"/>
      <c r="ARY15" s="12">
        <v>1241.7325259071479</v>
      </c>
      <c r="ASA15" s="1"/>
      <c r="ASB15" t="s">
        <v>166</v>
      </c>
      <c r="ASD15" s="101"/>
      <c r="ASE15" s="1"/>
      <c r="ASF15" s="1"/>
      <c r="ASH15" s="135" t="s">
        <v>237</v>
      </c>
      <c r="ASI15" s="136"/>
      <c r="ASJ15" s="137"/>
      <c r="ASS15" s="70" t="s">
        <v>18</v>
      </c>
      <c r="AST15" s="3"/>
      <c r="ASU15" s="12">
        <v>1223.815373688243</v>
      </c>
      <c r="ASW15" s="1"/>
      <c r="ASX15" t="s">
        <v>166</v>
      </c>
      <c r="ASZ15" s="101"/>
      <c r="ATA15" s="1"/>
      <c r="ATB15" s="1"/>
      <c r="ATD15" s="135" t="s">
        <v>239</v>
      </c>
      <c r="ATE15" s="136"/>
      <c r="ATF15" s="137"/>
      <c r="ATO15" s="70" t="s">
        <v>18</v>
      </c>
      <c r="ATP15" s="3"/>
      <c r="ATQ15" s="12">
        <v>1309.6143260439899</v>
      </c>
      <c r="ATS15" s="1"/>
      <c r="ATT15" t="s">
        <v>166</v>
      </c>
      <c r="ATV15" s="101"/>
      <c r="ATW15" s="1"/>
      <c r="ATX15" s="1"/>
      <c r="ATZ15" s="135" t="s">
        <v>241</v>
      </c>
      <c r="AUA15" s="136"/>
      <c r="AUB15" s="137"/>
      <c r="AUK15" s="70" t="s">
        <v>18</v>
      </c>
      <c r="AUL15" s="3"/>
      <c r="AUM15" s="12">
        <v>56.712204643172974</v>
      </c>
      <c r="AUO15" s="1"/>
      <c r="AUP15" t="s">
        <v>166</v>
      </c>
      <c r="AUR15" s="101"/>
      <c r="AUS15" s="1"/>
      <c r="AUT15" s="1"/>
      <c r="AUV15" s="135" t="s">
        <v>243</v>
      </c>
      <c r="AUW15" s="136"/>
      <c r="AUX15" s="137"/>
      <c r="AVG15" s="70" t="s">
        <v>18</v>
      </c>
      <c r="AVH15" s="3"/>
      <c r="AVI15" s="12">
        <v>1269.7045295239573</v>
      </c>
      <c r="AVK15" s="1"/>
      <c r="AVL15" t="s">
        <v>166</v>
      </c>
      <c r="AVN15" s="101"/>
      <c r="AVO15" s="1"/>
      <c r="AVP15" s="1"/>
      <c r="AVR15" s="135" t="s">
        <v>245</v>
      </c>
      <c r="AVS15" s="136"/>
      <c r="AVT15" s="137"/>
      <c r="AWC15" s="70" t="s">
        <v>18</v>
      </c>
      <c r="AWD15" s="3"/>
      <c r="AWE15" s="12">
        <v>56.712204643172974</v>
      </c>
      <c r="AWG15" s="1"/>
      <c r="AWH15" t="s">
        <v>166</v>
      </c>
      <c r="AWJ15" s="101"/>
      <c r="AWK15" s="1"/>
      <c r="AWL15" s="1"/>
      <c r="AWN15" s="135" t="s">
        <v>247</v>
      </c>
      <c r="AWO15" s="136"/>
      <c r="AWP15" s="137"/>
      <c r="AWY15" s="70" t="s">
        <v>18</v>
      </c>
      <c r="AWZ15" s="3"/>
      <c r="AXA15" s="12">
        <v>1259.153385013534</v>
      </c>
      <c r="AXC15" s="1"/>
      <c r="AXD15" t="s">
        <v>166</v>
      </c>
      <c r="AXF15" s="101"/>
      <c r="AXG15" s="1"/>
      <c r="AXH15" s="1"/>
      <c r="AXJ15" s="135" t="s">
        <v>249</v>
      </c>
      <c r="AXK15" s="136"/>
      <c r="AXL15" s="137"/>
      <c r="AXU15" s="70" t="s">
        <v>18</v>
      </c>
      <c r="AXV15" s="3"/>
      <c r="AXW15" s="12">
        <v>1366.5789435687773</v>
      </c>
      <c r="AXY15" s="1"/>
      <c r="AXZ15" t="s">
        <v>166</v>
      </c>
      <c r="AYB15" s="101"/>
      <c r="AYC15" s="1"/>
      <c r="AYD15" s="1"/>
      <c r="AYF15" s="135" t="s">
        <v>251</v>
      </c>
      <c r="AYG15" s="136"/>
      <c r="AYH15" s="137"/>
      <c r="AYQ15" s="70" t="s">
        <v>18</v>
      </c>
      <c r="AYR15" s="3"/>
      <c r="AYS15" s="12">
        <v>1410.8697199301655</v>
      </c>
      <c r="AYU15" s="1"/>
      <c r="AYV15" t="s">
        <v>166</v>
      </c>
      <c r="AYX15" s="101"/>
      <c r="AYY15" s="1"/>
      <c r="AYZ15" s="1"/>
      <c r="AZB15" s="135" t="s">
        <v>253</v>
      </c>
      <c r="AZC15" s="136"/>
      <c r="AZD15" s="137"/>
      <c r="AZM15" s="70" t="s">
        <v>18</v>
      </c>
      <c r="AZN15" s="3"/>
      <c r="AZO15" s="12">
        <v>1282.3934943076335</v>
      </c>
      <c r="AZQ15" s="1"/>
      <c r="AZR15" t="s">
        <v>166</v>
      </c>
      <c r="AZT15" s="101"/>
      <c r="AZU15" s="1"/>
      <c r="AZV15" s="1"/>
      <c r="AZX15" s="135" t="s">
        <v>255</v>
      </c>
      <c r="AZY15" s="136"/>
      <c r="AZZ15" s="137"/>
      <c r="BAI15" s="70" t="s">
        <v>18</v>
      </c>
      <c r="BAJ15" s="3"/>
      <c r="BAK15" s="12">
        <v>1157.750909194232</v>
      </c>
      <c r="BAM15" s="1"/>
      <c r="BAN15" t="s">
        <v>166</v>
      </c>
      <c r="BAP15" s="101"/>
      <c r="BAQ15" s="1"/>
      <c r="BAR15" s="1"/>
      <c r="BAT15" s="135" t="s">
        <v>257</v>
      </c>
      <c r="BAU15" s="136"/>
      <c r="BAV15" s="137"/>
      <c r="BBE15" s="70" t="s">
        <v>18</v>
      </c>
      <c r="BBF15" s="3"/>
      <c r="BBG15" s="12">
        <v>56.712204643172974</v>
      </c>
      <c r="BBI15" s="1"/>
      <c r="BBJ15" t="s">
        <v>166</v>
      </c>
      <c r="BBL15" s="101"/>
      <c r="BBM15" s="1"/>
      <c r="BBN15" s="1"/>
      <c r="BBP15" s="135" t="s">
        <v>259</v>
      </c>
      <c r="BBQ15" s="136"/>
      <c r="BBR15" s="137"/>
      <c r="BCA15" s="70" t="s">
        <v>18</v>
      </c>
      <c r="BCB15" s="3"/>
      <c r="BCC15" s="12">
        <v>977.90322602370838</v>
      </c>
      <c r="BCE15" s="1"/>
      <c r="BCF15" t="s">
        <v>166</v>
      </c>
      <c r="BCH15" s="101"/>
      <c r="BCI15" s="1"/>
      <c r="BCJ15" s="1"/>
      <c r="BCL15" s="135" t="s">
        <v>261</v>
      </c>
      <c r="BCM15" s="136"/>
      <c r="BCN15" s="137"/>
      <c r="BCW15" s="70" t="s">
        <v>18</v>
      </c>
      <c r="BCX15" s="3"/>
      <c r="BCY15" s="12">
        <v>1196.6611348876011</v>
      </c>
      <c r="BDA15" s="1"/>
      <c r="BDB15" t="s">
        <v>166</v>
      </c>
      <c r="BDD15" s="101"/>
      <c r="BDE15" s="1"/>
      <c r="BDF15" s="1"/>
      <c r="BDH15" s="135" t="s">
        <v>263</v>
      </c>
      <c r="BDI15" s="136"/>
      <c r="BDJ15" s="137"/>
      <c r="BDS15" s="70" t="s">
        <v>18</v>
      </c>
      <c r="BDT15" s="3"/>
      <c r="BDU15" s="12">
        <v>1198.9526745518149</v>
      </c>
      <c r="BDW15" s="1"/>
      <c r="BDX15" t="s">
        <v>166</v>
      </c>
      <c r="BDZ15" s="101"/>
      <c r="BEA15" s="1"/>
      <c r="BEB15" s="1"/>
      <c r="BED15" s="135" t="s">
        <v>265</v>
      </c>
      <c r="BEE15" s="136"/>
      <c r="BEF15" s="137"/>
      <c r="BEO15" s="70" t="s">
        <v>18</v>
      </c>
      <c r="BEP15" s="3"/>
      <c r="BEQ15" s="12">
        <v>1175.7084627042277</v>
      </c>
      <c r="BES15" s="1"/>
      <c r="BET15" t="s">
        <v>166</v>
      </c>
      <c r="BEV15" s="101"/>
      <c r="BEW15" s="1"/>
      <c r="BEX15" s="1"/>
      <c r="BEZ15" s="135" t="s">
        <v>267</v>
      </c>
      <c r="BFA15" s="136"/>
      <c r="BFB15" s="137"/>
      <c r="BFK15" s="70" t="s">
        <v>18</v>
      </c>
      <c r="BFL15" s="3"/>
      <c r="BFM15" s="12">
        <v>1121.1465345150143</v>
      </c>
      <c r="BFO15" s="1"/>
      <c r="BFP15" t="s">
        <v>166</v>
      </c>
      <c r="BFR15" s="101"/>
      <c r="BFS15" s="1"/>
      <c r="BFT15" s="1"/>
      <c r="BFV15" s="135" t="s">
        <v>269</v>
      </c>
      <c r="BFW15" s="136"/>
      <c r="BFX15" s="137"/>
      <c r="BGG15" s="70" t="s">
        <v>18</v>
      </c>
      <c r="BGH15" s="3"/>
      <c r="BGI15" s="12">
        <v>1308.4514921649902</v>
      </c>
      <c r="BGK15" s="1"/>
      <c r="BGL15" t="s">
        <v>166</v>
      </c>
      <c r="BGN15" s="101"/>
      <c r="BGO15" s="1"/>
      <c r="BGP15" s="1"/>
      <c r="BGR15" s="135" t="s">
        <v>271</v>
      </c>
      <c r="BGS15" s="136"/>
      <c r="BGT15" s="137"/>
      <c r="BHC15" s="70" t="s">
        <v>18</v>
      </c>
      <c r="BHD15" s="3"/>
      <c r="BHE15" s="12">
        <v>1508.5420632863054</v>
      </c>
      <c r="BHG15" s="1"/>
      <c r="BHH15" t="s">
        <v>166</v>
      </c>
      <c r="BHJ15" s="101"/>
      <c r="BHK15" s="1"/>
      <c r="BHL15" s="1"/>
      <c r="BHN15" s="135" t="s">
        <v>273</v>
      </c>
      <c r="BHO15" s="136"/>
      <c r="BHP15" s="137"/>
      <c r="BHY15" s="70" t="s">
        <v>18</v>
      </c>
      <c r="BHZ15" s="3"/>
      <c r="BIA15" s="12">
        <v>1254.7062510827159</v>
      </c>
      <c r="BIC15" s="1"/>
      <c r="BID15" t="s">
        <v>166</v>
      </c>
      <c r="BIF15" s="101"/>
      <c r="BIG15" s="1"/>
      <c r="BIH15" s="1"/>
      <c r="BIJ15" s="135" t="s">
        <v>275</v>
      </c>
      <c r="BIK15" s="136"/>
      <c r="BIL15" s="137"/>
      <c r="BIU15" s="70" t="s">
        <v>18</v>
      </c>
      <c r="BIV15" s="3"/>
      <c r="BIW15" s="12">
        <v>1241.5572670389274</v>
      </c>
      <c r="BIY15" s="1"/>
      <c r="BIZ15" t="s">
        <v>166</v>
      </c>
      <c r="BJB15" s="101"/>
      <c r="BJC15" s="1"/>
      <c r="BJD15" s="1"/>
      <c r="BJF15" s="135" t="s">
        <v>276</v>
      </c>
      <c r="BJG15" s="136"/>
      <c r="BJH15" s="137"/>
      <c r="BJQ15" s="70" t="s">
        <v>18</v>
      </c>
      <c r="BJR15" s="3"/>
      <c r="BJS15" s="12">
        <v>1223.7967486369707</v>
      </c>
      <c r="BJU15" s="1"/>
      <c r="BJV15" t="s">
        <v>166</v>
      </c>
      <c r="BJX15" s="101"/>
      <c r="BJY15" s="1"/>
      <c r="BJZ15" s="1"/>
      <c r="BKB15" s="135" t="s">
        <v>277</v>
      </c>
      <c r="BKC15" s="136"/>
      <c r="BKD15" s="137"/>
      <c r="BKM15" s="70" t="s">
        <v>18</v>
      </c>
      <c r="BKN15" s="3"/>
      <c r="BKO15" s="12">
        <v>1310.239804531215</v>
      </c>
      <c r="BKQ15" s="1"/>
      <c r="BKR15" t="s">
        <v>166</v>
      </c>
      <c r="BKT15" s="101"/>
      <c r="BKU15" s="1"/>
      <c r="BKV15" s="1"/>
      <c r="BKX15" s="135" t="s">
        <v>278</v>
      </c>
      <c r="BKY15" s="136"/>
      <c r="BKZ15" s="137"/>
      <c r="BLI15" s="70" t="s">
        <v>18</v>
      </c>
      <c r="BLJ15" s="3"/>
      <c r="BLK15" s="12">
        <v>56.712204643172974</v>
      </c>
      <c r="BLM15" s="1"/>
      <c r="BLN15" t="s">
        <v>166</v>
      </c>
      <c r="BLP15" s="101"/>
      <c r="BLQ15" s="1"/>
      <c r="BLR15" s="1"/>
      <c r="BLT15" s="135" t="s">
        <v>279</v>
      </c>
      <c r="BLU15" s="136"/>
      <c r="BLV15" s="137"/>
      <c r="BME15" s="70" t="s">
        <v>18</v>
      </c>
      <c r="BMF15" s="3"/>
      <c r="BMG15" s="12">
        <v>1267.8041067375937</v>
      </c>
      <c r="BMI15" s="1"/>
      <c r="BMJ15" t="s">
        <v>166</v>
      </c>
      <c r="BML15" s="101"/>
      <c r="BMM15" s="1"/>
      <c r="BMN15" s="1"/>
      <c r="BMP15" s="135" t="s">
        <v>280</v>
      </c>
      <c r="BMQ15" s="136"/>
      <c r="BMR15" s="137"/>
      <c r="BNA15" s="70" t="s">
        <v>18</v>
      </c>
      <c r="BNB15" s="3"/>
      <c r="BNC15" s="12">
        <v>56.712204643172974</v>
      </c>
      <c r="BNE15" s="1"/>
      <c r="BNF15" t="s">
        <v>166</v>
      </c>
      <c r="BNH15" s="101"/>
      <c r="BNI15" s="1"/>
      <c r="BNJ15" s="1"/>
      <c r="BNL15" s="135" t="s">
        <v>281</v>
      </c>
      <c r="BNM15" s="136"/>
      <c r="BNN15" s="137"/>
      <c r="BNW15" s="70" t="s">
        <v>18</v>
      </c>
      <c r="BNX15" s="3"/>
      <c r="BNY15" s="12">
        <v>1259.0766555543146</v>
      </c>
      <c r="BOA15" s="1"/>
      <c r="BOB15" t="s">
        <v>166</v>
      </c>
      <c r="BOD15" s="101"/>
      <c r="BOE15" s="1"/>
      <c r="BOF15" s="1"/>
      <c r="BOH15" s="135" t="s">
        <v>289</v>
      </c>
      <c r="BOI15" s="136"/>
      <c r="BOJ15" s="137"/>
      <c r="BOS15" s="70" t="s">
        <v>18</v>
      </c>
      <c r="BOT15" s="3"/>
      <c r="BOU15" s="12">
        <v>1367.5405131851414</v>
      </c>
      <c r="BOW15" s="1"/>
      <c r="BOX15" t="s">
        <v>166</v>
      </c>
      <c r="BOZ15" s="101"/>
      <c r="BPA15" s="1"/>
      <c r="BPB15" s="1"/>
      <c r="BPD15" s="135" t="s">
        <v>291</v>
      </c>
      <c r="BPE15" s="136"/>
      <c r="BPF15" s="137"/>
      <c r="BPO15" s="70" t="s">
        <v>18</v>
      </c>
      <c r="BPP15" s="3"/>
      <c r="BPQ15" s="12">
        <v>1410.3781208983028</v>
      </c>
      <c r="BPS15" s="1"/>
      <c r="BPT15" t="s">
        <v>166</v>
      </c>
      <c r="BPV15" s="101"/>
      <c r="BPW15" s="1"/>
      <c r="BPX15" s="1"/>
      <c r="BPZ15" s="135" t="s">
        <v>293</v>
      </c>
      <c r="BQA15" s="136"/>
      <c r="BQB15" s="137"/>
      <c r="BQK15" s="70" t="s">
        <v>18</v>
      </c>
      <c r="BQL15" s="3"/>
      <c r="BQM15" s="12">
        <v>1282.4049852511694</v>
      </c>
      <c r="BQO15" s="1"/>
      <c r="BQP15" t="s">
        <v>166</v>
      </c>
      <c r="BQR15" s="101"/>
      <c r="BQS15" s="1"/>
      <c r="BQT15" s="1"/>
      <c r="BQV15" s="135" t="s">
        <v>295</v>
      </c>
      <c r="BQW15" s="136"/>
      <c r="BQX15" s="137"/>
      <c r="BRG15" s="70" t="s">
        <v>18</v>
      </c>
      <c r="BRH15" s="3"/>
      <c r="BRI15" s="12">
        <v>1157.5619572581438</v>
      </c>
      <c r="BRK15" s="1"/>
      <c r="BRL15" t="s">
        <v>166</v>
      </c>
      <c r="BRN15" s="101"/>
      <c r="BRO15" s="1"/>
      <c r="BRP15" s="1"/>
      <c r="BRR15" s="135" t="s">
        <v>297</v>
      </c>
      <c r="BRS15" s="136"/>
      <c r="BRT15" s="137"/>
      <c r="BSC15" s="70" t="s">
        <v>18</v>
      </c>
      <c r="BSD15" s="3"/>
      <c r="BSE15" s="12">
        <v>56.712204643172974</v>
      </c>
      <c r="BSG15" s="1"/>
      <c r="BSH15" t="s">
        <v>166</v>
      </c>
      <c r="BSJ15" s="101"/>
      <c r="BSK15" s="1"/>
      <c r="BSL15" s="1"/>
      <c r="BSN15" s="135" t="s">
        <v>299</v>
      </c>
      <c r="BSO15" s="136"/>
      <c r="BSP15" s="137"/>
      <c r="BSY15" s="70" t="s">
        <v>18</v>
      </c>
      <c r="BSZ15" s="3"/>
      <c r="BTA15" s="12">
        <v>977.74416958109646</v>
      </c>
      <c r="BTC15" s="1"/>
      <c r="BTD15" t="s">
        <v>166</v>
      </c>
      <c r="BTF15" s="101"/>
      <c r="BTG15" s="1"/>
      <c r="BTH15" s="1"/>
      <c r="BTJ15" s="135" t="s">
        <v>301</v>
      </c>
      <c r="BTK15" s="136"/>
      <c r="BTL15" s="137"/>
      <c r="BTU15" s="70" t="s">
        <v>18</v>
      </c>
      <c r="BTV15" s="3"/>
      <c r="BTW15" s="12">
        <v>1203.5499703810046</v>
      </c>
      <c r="BTY15" s="1"/>
      <c r="BTZ15" t="s">
        <v>166</v>
      </c>
      <c r="BUB15" s="101"/>
      <c r="BUC15" s="1"/>
      <c r="BUD15" s="1"/>
      <c r="BUF15" s="135" t="s">
        <v>303</v>
      </c>
      <c r="BUG15" s="136"/>
      <c r="BUH15" s="137"/>
      <c r="BUQ15" s="70" t="s">
        <v>18</v>
      </c>
      <c r="BUR15" s="3"/>
      <c r="BUS15" s="12">
        <v>1198.3431030152688</v>
      </c>
      <c r="BUU15" s="1"/>
      <c r="BUV15" t="s">
        <v>166</v>
      </c>
      <c r="BUX15" s="101"/>
      <c r="BUY15" s="1"/>
      <c r="BUZ15" s="1"/>
      <c r="BVB15" s="135" t="s">
        <v>305</v>
      </c>
      <c r="BVC15" s="136"/>
      <c r="BVD15" s="137"/>
      <c r="BVM15" s="70" t="s">
        <v>18</v>
      </c>
      <c r="BVN15" s="3"/>
      <c r="BVO15" s="12">
        <v>1175.7861188254744</v>
      </c>
      <c r="BVQ15" s="1"/>
      <c r="BVR15" t="s">
        <v>166</v>
      </c>
      <c r="BVT15" s="101"/>
      <c r="BVU15" s="1"/>
      <c r="BVV15" s="1"/>
      <c r="BVX15" s="135" t="s">
        <v>307</v>
      </c>
      <c r="BVY15" s="136"/>
      <c r="BVZ15" s="137"/>
      <c r="BWI15" s="70" t="s">
        <v>18</v>
      </c>
      <c r="BWJ15" s="3"/>
      <c r="BWK15" s="12">
        <v>1122.0732585711385</v>
      </c>
      <c r="BWM15" s="1"/>
      <c r="BWN15" t="s">
        <v>166</v>
      </c>
      <c r="BWP15" s="101"/>
      <c r="BWQ15" s="1"/>
      <c r="BWR15" s="1"/>
      <c r="BWT15" s="135" t="s">
        <v>309</v>
      </c>
      <c r="BWU15" s="136"/>
      <c r="BWV15" s="137"/>
      <c r="BXE15" s="70" t="s">
        <v>18</v>
      </c>
      <c r="BXF15" s="3"/>
      <c r="BXG15" s="12">
        <v>1308.1295944690596</v>
      </c>
      <c r="BXI15" s="1"/>
      <c r="BXJ15" t="s">
        <v>166</v>
      </c>
      <c r="BXL15" s="101"/>
      <c r="BXM15" s="1"/>
      <c r="BXN15" s="1"/>
      <c r="BXP15" s="135" t="s">
        <v>310</v>
      </c>
      <c r="BXQ15" s="136"/>
      <c r="BXR15" s="137"/>
      <c r="BYA15" s="70" t="s">
        <v>18</v>
      </c>
      <c r="BYB15" s="3"/>
      <c r="BYC15" s="12">
        <v>1509.3575551565652</v>
      </c>
      <c r="BYE15" s="1"/>
      <c r="BYF15" t="s">
        <v>166</v>
      </c>
      <c r="BYH15" s="101"/>
      <c r="BYI15" s="1"/>
      <c r="BYJ15" s="1"/>
      <c r="BYL15" s="135" t="s">
        <v>311</v>
      </c>
      <c r="BYM15" s="136"/>
      <c r="BYN15" s="137"/>
      <c r="BYW15" s="70" t="s">
        <v>18</v>
      </c>
      <c r="BYX15" s="3"/>
      <c r="BYY15" s="12">
        <v>1254.1523880291124</v>
      </c>
      <c r="BZA15" s="1"/>
      <c r="BZB15" t="s">
        <v>166</v>
      </c>
      <c r="BZD15" s="101"/>
      <c r="BZE15" s="1"/>
      <c r="BZF15" s="1"/>
      <c r="BZH15" s="135" t="s">
        <v>312</v>
      </c>
      <c r="BZI15" s="136"/>
      <c r="BZJ15" s="137"/>
      <c r="BZS15" s="70" t="s">
        <v>18</v>
      </c>
      <c r="BZT15" s="3"/>
      <c r="BZU15" s="12">
        <v>1241.1800044066479</v>
      </c>
      <c r="BZW15" s="1"/>
      <c r="BZX15" t="s">
        <v>166</v>
      </c>
      <c r="BZZ15" s="101"/>
      <c r="CAA15" s="1"/>
      <c r="CAB15" s="1"/>
      <c r="CAD15" s="135" t="s">
        <v>313</v>
      </c>
      <c r="CAE15" s="136"/>
      <c r="CAF15" s="137"/>
      <c r="CAO15" s="70" t="s">
        <v>18</v>
      </c>
      <c r="CAP15" s="3"/>
      <c r="CAQ15" s="12">
        <v>1222.2252697980848</v>
      </c>
      <c r="CAS15" s="1"/>
      <c r="CAT15" t="s">
        <v>166</v>
      </c>
      <c r="CAV15" s="101"/>
      <c r="CAW15" s="1"/>
      <c r="CAX15" s="1"/>
      <c r="CAZ15" s="135" t="s">
        <v>314</v>
      </c>
      <c r="CBA15" s="136"/>
      <c r="CBB15" s="137"/>
      <c r="CBK15" s="70" t="s">
        <v>18</v>
      </c>
      <c r="CBL15" s="3"/>
      <c r="CBM15" s="12">
        <v>1309.7570603312122</v>
      </c>
      <c r="CBO15" s="1"/>
      <c r="CBP15" t="s">
        <v>166</v>
      </c>
      <c r="CBR15" s="101"/>
      <c r="CBS15" s="1"/>
      <c r="CBT15" s="1"/>
      <c r="CBV15" s="135" t="s">
        <v>315</v>
      </c>
      <c r="CBW15" s="136"/>
      <c r="CBX15" s="137"/>
      <c r="CCG15" s="70" t="s">
        <v>18</v>
      </c>
      <c r="CCH15" s="3"/>
      <c r="CCI15" s="12">
        <v>56.712204643172974</v>
      </c>
      <c r="CCK15" s="1"/>
      <c r="CCL15" t="s">
        <v>166</v>
      </c>
      <c r="CCN15" s="101"/>
      <c r="CCO15" s="1"/>
      <c r="CCP15" s="1"/>
      <c r="CCR15" s="135" t="s">
        <v>316</v>
      </c>
      <c r="CCS15" s="136"/>
      <c r="CCT15" s="137"/>
      <c r="CDC15" s="70" t="s">
        <v>18</v>
      </c>
      <c r="CDD15" s="3"/>
      <c r="CDE15" s="12">
        <v>1269.0267578475748</v>
      </c>
      <c r="CDG15" s="1"/>
      <c r="CDH15" t="s">
        <v>166</v>
      </c>
      <c r="CDJ15" s="101"/>
      <c r="CDK15" s="1"/>
      <c r="CDL15" s="1"/>
      <c r="CDN15" s="135" t="s">
        <v>317</v>
      </c>
      <c r="CDO15" s="136"/>
      <c r="CDP15" s="137"/>
      <c r="CDY15" s="70" t="s">
        <v>18</v>
      </c>
      <c r="CDZ15" s="3"/>
      <c r="CEA15" s="12">
        <v>56.712204643172974</v>
      </c>
      <c r="CEC15" s="1"/>
      <c r="CED15" t="s">
        <v>166</v>
      </c>
      <c r="CEF15" s="101"/>
      <c r="CEG15" s="1"/>
      <c r="CEH15" s="1"/>
      <c r="CEJ15" s="135" t="s">
        <v>318</v>
      </c>
      <c r="CEK15" s="136"/>
      <c r="CEL15" s="137"/>
      <c r="CEU15" s="70" t="s">
        <v>18</v>
      </c>
      <c r="CEV15" s="3"/>
      <c r="CEW15" s="12">
        <v>1259.0674784504613</v>
      </c>
      <c r="CEY15" s="1"/>
      <c r="CEZ15" t="s">
        <v>166</v>
      </c>
      <c r="CFB15" s="101"/>
      <c r="CFC15" s="1"/>
      <c r="CFD15" s="1"/>
      <c r="CFF15" s="135" t="s">
        <v>329</v>
      </c>
      <c r="CFG15" s="136"/>
      <c r="CFH15" s="137"/>
    </row>
    <row r="16" spans="1:2199" ht="13.8" thickBot="1">
      <c r="A16" s="70" t="s">
        <v>66</v>
      </c>
      <c r="B16" s="1"/>
      <c r="C16" s="1">
        <v>9</v>
      </c>
      <c r="D16" s="1" t="s">
        <v>68</v>
      </c>
      <c r="F16" t="s">
        <v>169</v>
      </c>
      <c r="H16" s="100" t="s">
        <v>441</v>
      </c>
      <c r="I16" s="1"/>
      <c r="J16" s="1"/>
      <c r="L16" s="138"/>
      <c r="M16" s="139"/>
      <c r="N16" s="140"/>
      <c r="W16" s="70" t="s">
        <v>66</v>
      </c>
      <c r="X16" s="1"/>
      <c r="Y16" s="1">
        <v>11</v>
      </c>
      <c r="Z16" s="1" t="s">
        <v>68</v>
      </c>
      <c r="AB16" t="s">
        <v>169</v>
      </c>
      <c r="AD16" s="100" t="s">
        <v>170</v>
      </c>
      <c r="AE16" s="1"/>
      <c r="AF16" s="1"/>
      <c r="AH16" s="138"/>
      <c r="AI16" s="139"/>
      <c r="AJ16" s="140"/>
      <c r="AS16" s="70" t="s">
        <v>66</v>
      </c>
      <c r="AT16" s="1"/>
      <c r="AU16" s="1">
        <v>18.5</v>
      </c>
      <c r="AV16" s="1" t="s">
        <v>68</v>
      </c>
      <c r="AX16" t="s">
        <v>169</v>
      </c>
      <c r="AZ16" s="100" t="s">
        <v>170</v>
      </c>
      <c r="BA16" s="1"/>
      <c r="BB16" s="1"/>
      <c r="BD16" s="138"/>
      <c r="BE16" s="139"/>
      <c r="BF16" s="140"/>
      <c r="BO16" s="70" t="s">
        <v>66</v>
      </c>
      <c r="BP16" s="1"/>
      <c r="BQ16" s="1">
        <v>13.5</v>
      </c>
      <c r="BR16" s="1" t="s">
        <v>68</v>
      </c>
      <c r="BT16" t="s">
        <v>169</v>
      </c>
      <c r="BV16" s="100"/>
      <c r="BW16" s="1"/>
      <c r="BX16" s="1"/>
      <c r="BZ16" s="138"/>
      <c r="CA16" s="139"/>
      <c r="CB16" s="140"/>
      <c r="CK16" s="70" t="s">
        <v>66</v>
      </c>
      <c r="CL16" s="1"/>
      <c r="CM16" s="1">
        <v>4.5</v>
      </c>
      <c r="CN16" s="1" t="s">
        <v>68</v>
      </c>
      <c r="CP16" t="s">
        <v>169</v>
      </c>
      <c r="CR16" s="100"/>
      <c r="CS16" s="1"/>
      <c r="CT16" s="1"/>
      <c r="CV16" s="138"/>
      <c r="CW16" s="139"/>
      <c r="CX16" s="140"/>
      <c r="DG16" s="70" t="s">
        <v>66</v>
      </c>
      <c r="DH16" s="1"/>
      <c r="DI16" s="1">
        <v>7.5</v>
      </c>
      <c r="DJ16" s="1" t="s">
        <v>68</v>
      </c>
      <c r="DL16" t="s">
        <v>169</v>
      </c>
      <c r="DN16" s="100"/>
      <c r="DO16" s="1"/>
      <c r="DP16" s="1"/>
      <c r="DR16" s="138"/>
      <c r="DS16" s="139"/>
      <c r="DT16" s="140"/>
      <c r="EC16" s="70" t="s">
        <v>66</v>
      </c>
      <c r="ED16" s="1"/>
      <c r="EE16" s="1">
        <v>6.5</v>
      </c>
      <c r="EF16" s="1" t="s">
        <v>68</v>
      </c>
      <c r="EH16" t="s">
        <v>169</v>
      </c>
      <c r="EJ16" s="100"/>
      <c r="EK16" s="1"/>
      <c r="EL16" s="1"/>
      <c r="EN16" s="138"/>
      <c r="EO16" s="139"/>
      <c r="EP16" s="140"/>
      <c r="EY16" s="70" t="s">
        <v>66</v>
      </c>
      <c r="EZ16" s="1"/>
      <c r="FA16" s="1">
        <v>5.5</v>
      </c>
      <c r="FB16" s="1" t="s">
        <v>68</v>
      </c>
      <c r="FD16" t="s">
        <v>169</v>
      </c>
      <c r="FF16" s="100"/>
      <c r="FG16" s="1"/>
      <c r="FH16" s="1"/>
      <c r="FJ16" s="138"/>
      <c r="FK16" s="139"/>
      <c r="FL16" s="140"/>
      <c r="FU16" s="70" t="s">
        <v>66</v>
      </c>
      <c r="FV16" s="1"/>
      <c r="FW16" s="1">
        <v>4</v>
      </c>
      <c r="FX16" s="1" t="s">
        <v>68</v>
      </c>
      <c r="FZ16" t="s">
        <v>169</v>
      </c>
      <c r="GB16" s="100"/>
      <c r="GC16" s="1"/>
      <c r="GD16" s="1"/>
      <c r="GF16" s="138"/>
      <c r="GG16" s="139"/>
      <c r="GH16" s="140"/>
      <c r="GQ16" s="70" t="s">
        <v>66</v>
      </c>
      <c r="GR16" s="1"/>
      <c r="GS16" s="1">
        <v>5</v>
      </c>
      <c r="GT16" s="1" t="s">
        <v>68</v>
      </c>
      <c r="GV16" t="s">
        <v>169</v>
      </c>
      <c r="GX16" s="100"/>
      <c r="GY16" s="1"/>
      <c r="GZ16" s="1"/>
      <c r="HB16" s="138"/>
      <c r="HC16" s="139"/>
      <c r="HD16" s="140"/>
      <c r="HM16" s="70" t="s">
        <v>66</v>
      </c>
      <c r="HN16" s="1"/>
      <c r="HO16" s="1">
        <v>15</v>
      </c>
      <c r="HP16" s="1" t="s">
        <v>68</v>
      </c>
      <c r="HR16" t="s">
        <v>169</v>
      </c>
      <c r="HT16" s="100"/>
      <c r="HU16" s="1"/>
      <c r="HV16" s="1"/>
      <c r="HX16" s="138"/>
      <c r="HY16" s="139"/>
      <c r="HZ16" s="140"/>
      <c r="II16" s="70" t="s">
        <v>66</v>
      </c>
      <c r="IJ16" s="1"/>
      <c r="IK16" s="1">
        <v>16</v>
      </c>
      <c r="IL16" s="1" t="s">
        <v>68</v>
      </c>
      <c r="IN16" t="s">
        <v>169</v>
      </c>
      <c r="IP16" s="100"/>
      <c r="IQ16" s="1"/>
      <c r="IR16" s="1"/>
      <c r="IT16" s="138"/>
      <c r="IU16" s="139"/>
      <c r="IV16" s="140"/>
      <c r="JE16" s="70" t="s">
        <v>66</v>
      </c>
      <c r="JF16" s="1"/>
      <c r="JG16" s="1">
        <v>10.5</v>
      </c>
      <c r="JH16" s="1" t="s">
        <v>68</v>
      </c>
      <c r="JJ16" t="s">
        <v>169</v>
      </c>
      <c r="JL16" s="100"/>
      <c r="JM16" s="1"/>
      <c r="JN16" s="1"/>
      <c r="JP16" s="138"/>
      <c r="JQ16" s="139"/>
      <c r="JR16" s="140"/>
      <c r="KA16" s="70" t="s">
        <v>66</v>
      </c>
      <c r="KB16" s="1"/>
      <c r="KC16" s="1">
        <v>7.5</v>
      </c>
      <c r="KD16" s="1" t="s">
        <v>68</v>
      </c>
      <c r="KF16" t="s">
        <v>169</v>
      </c>
      <c r="KH16" s="100"/>
      <c r="KI16" s="1"/>
      <c r="KJ16" s="1"/>
      <c r="KL16" s="138"/>
      <c r="KM16" s="139"/>
      <c r="KN16" s="140"/>
      <c r="KW16" s="70" t="s">
        <v>66</v>
      </c>
      <c r="KX16" s="1"/>
      <c r="KY16" s="1">
        <v>5.5</v>
      </c>
      <c r="KZ16" s="1" t="s">
        <v>68</v>
      </c>
      <c r="LB16" t="s">
        <v>169</v>
      </c>
      <c r="LD16" s="100"/>
      <c r="LE16" s="1"/>
      <c r="LF16" s="1"/>
      <c r="LH16" s="138"/>
      <c r="LI16" s="139"/>
      <c r="LJ16" s="140"/>
      <c r="LS16" s="70" t="s">
        <v>66</v>
      </c>
      <c r="LT16" s="1"/>
      <c r="LU16" s="1">
        <v>6.5</v>
      </c>
      <c r="LV16" s="1" t="s">
        <v>68</v>
      </c>
      <c r="LX16" t="s">
        <v>169</v>
      </c>
      <c r="LZ16" s="100"/>
      <c r="MA16" s="1"/>
      <c r="MB16" s="1"/>
      <c r="MD16" s="138"/>
      <c r="ME16" s="139"/>
      <c r="MF16" s="140"/>
      <c r="MO16" s="70" t="s">
        <v>66</v>
      </c>
      <c r="MP16" s="1"/>
      <c r="MQ16" s="1"/>
      <c r="MR16" s="1" t="s">
        <v>68</v>
      </c>
      <c r="MT16" t="s">
        <v>169</v>
      </c>
      <c r="MV16" s="100"/>
      <c r="MW16" s="1"/>
      <c r="MX16" s="1"/>
      <c r="MZ16" s="138"/>
      <c r="NA16" s="139"/>
      <c r="NB16" s="140"/>
      <c r="NK16" s="70" t="s">
        <v>66</v>
      </c>
      <c r="NL16" s="1"/>
      <c r="NM16" s="1">
        <v>6.5</v>
      </c>
      <c r="NN16" s="1" t="s">
        <v>68</v>
      </c>
      <c r="NP16" t="s">
        <v>169</v>
      </c>
      <c r="NR16" s="100"/>
      <c r="NS16" s="1"/>
      <c r="NT16" s="1"/>
      <c r="NV16" s="138"/>
      <c r="NW16" s="139"/>
      <c r="NX16" s="140"/>
      <c r="OG16" s="70" t="s">
        <v>66</v>
      </c>
      <c r="OH16" s="1"/>
      <c r="OI16" s="1"/>
      <c r="OJ16" s="1" t="s">
        <v>68</v>
      </c>
      <c r="OL16" t="s">
        <v>169</v>
      </c>
      <c r="ON16" s="100"/>
      <c r="OO16" s="1"/>
      <c r="OP16" s="1"/>
      <c r="OR16" s="138"/>
      <c r="OS16" s="139"/>
      <c r="OT16" s="140"/>
      <c r="PC16" s="70" t="s">
        <v>66</v>
      </c>
      <c r="PD16" s="1"/>
      <c r="PE16" s="1">
        <v>7.5</v>
      </c>
      <c r="PF16" s="1" t="s">
        <v>68</v>
      </c>
      <c r="PH16" t="s">
        <v>169</v>
      </c>
      <c r="PJ16" s="100"/>
      <c r="PK16" s="1"/>
      <c r="PL16" s="1"/>
      <c r="PN16" s="138"/>
      <c r="PO16" s="139"/>
      <c r="PP16" s="140"/>
      <c r="PY16" s="70" t="s">
        <v>66</v>
      </c>
      <c r="PZ16" s="1"/>
      <c r="QA16" s="1">
        <v>6.5</v>
      </c>
      <c r="QB16" s="1" t="s">
        <v>68</v>
      </c>
      <c r="QD16" t="s">
        <v>169</v>
      </c>
      <c r="QF16" s="100"/>
      <c r="QG16" s="1"/>
      <c r="QH16" s="1"/>
      <c r="QJ16" s="138"/>
      <c r="QK16" s="139"/>
      <c r="QL16" s="140"/>
      <c r="QU16" s="70" t="s">
        <v>66</v>
      </c>
      <c r="QV16" s="1"/>
      <c r="QW16" s="1">
        <v>19</v>
      </c>
      <c r="QX16" s="1" t="s">
        <v>68</v>
      </c>
      <c r="QZ16" t="s">
        <v>169</v>
      </c>
      <c r="RB16" s="100"/>
      <c r="RC16" s="1"/>
      <c r="RD16" s="1"/>
      <c r="RF16" s="138"/>
      <c r="RG16" s="139"/>
      <c r="RH16" s="140"/>
      <c r="RQ16" s="70" t="s">
        <v>66</v>
      </c>
      <c r="RR16" s="1"/>
      <c r="RS16" s="1">
        <v>8</v>
      </c>
      <c r="RT16" s="1" t="s">
        <v>68</v>
      </c>
      <c r="RV16" t="s">
        <v>169</v>
      </c>
      <c r="RX16" s="100"/>
      <c r="RY16" s="1"/>
      <c r="RZ16" s="1"/>
      <c r="SB16" s="138"/>
      <c r="SC16" s="139"/>
      <c r="SD16" s="140"/>
      <c r="SM16" s="70" t="s">
        <v>66</v>
      </c>
      <c r="SN16" s="1"/>
      <c r="SO16" s="1">
        <v>6.5</v>
      </c>
      <c r="SP16" s="1" t="s">
        <v>68</v>
      </c>
      <c r="SR16" t="s">
        <v>169</v>
      </c>
      <c r="ST16" s="100"/>
      <c r="SU16" s="1"/>
      <c r="SV16" s="1"/>
      <c r="SX16" s="138"/>
      <c r="SY16" s="139"/>
      <c r="SZ16" s="140"/>
      <c r="TI16" s="70" t="s">
        <v>66</v>
      </c>
      <c r="TJ16" s="1"/>
      <c r="TK16" s="1"/>
      <c r="TL16" s="1" t="s">
        <v>68</v>
      </c>
      <c r="TN16" t="s">
        <v>169</v>
      </c>
      <c r="TP16" s="100"/>
      <c r="TQ16" s="1"/>
      <c r="TR16" s="1"/>
      <c r="TT16" s="138"/>
      <c r="TU16" s="139"/>
      <c r="TV16" s="140"/>
      <c r="UE16" s="70" t="s">
        <v>66</v>
      </c>
      <c r="UF16" s="1"/>
      <c r="UG16" s="1">
        <v>7.5</v>
      </c>
      <c r="UH16" s="1" t="s">
        <v>68</v>
      </c>
      <c r="UJ16" t="s">
        <v>169</v>
      </c>
      <c r="UL16" s="100"/>
      <c r="UM16" s="1"/>
      <c r="UN16" s="1"/>
      <c r="UP16" s="138"/>
      <c r="UQ16" s="139"/>
      <c r="UR16" s="140"/>
      <c r="VA16" s="70" t="s">
        <v>66</v>
      </c>
      <c r="VB16" s="1"/>
      <c r="VC16" s="1">
        <v>9</v>
      </c>
      <c r="VD16" s="1" t="s">
        <v>68</v>
      </c>
      <c r="VF16" t="s">
        <v>169</v>
      </c>
      <c r="VH16" s="100"/>
      <c r="VI16" s="1"/>
      <c r="VJ16" s="1"/>
      <c r="VL16" s="138"/>
      <c r="VM16" s="139"/>
      <c r="VN16" s="140"/>
      <c r="VW16" s="70" t="s">
        <v>66</v>
      </c>
      <c r="VX16" s="1"/>
      <c r="VY16" s="1">
        <v>6</v>
      </c>
      <c r="VZ16" s="1" t="s">
        <v>68</v>
      </c>
      <c r="WB16" t="s">
        <v>169</v>
      </c>
      <c r="WD16" s="100"/>
      <c r="WE16" s="1"/>
      <c r="WF16" s="1"/>
      <c r="WH16" s="138"/>
      <c r="WI16" s="139"/>
      <c r="WJ16" s="140"/>
      <c r="WS16" s="70" t="s">
        <v>66</v>
      </c>
      <c r="WT16" s="1"/>
      <c r="WU16" s="1">
        <v>4</v>
      </c>
      <c r="WV16" s="1" t="s">
        <v>68</v>
      </c>
      <c r="WX16" t="s">
        <v>169</v>
      </c>
      <c r="WZ16" s="100"/>
      <c r="XA16" s="1"/>
      <c r="XB16" s="1"/>
      <c r="XD16" s="138"/>
      <c r="XE16" s="139"/>
      <c r="XF16" s="140"/>
      <c r="XO16" s="70" t="s">
        <v>66</v>
      </c>
      <c r="XP16" s="1"/>
      <c r="XQ16" s="1">
        <v>5</v>
      </c>
      <c r="XR16" s="1" t="s">
        <v>68</v>
      </c>
      <c r="XT16" t="s">
        <v>169</v>
      </c>
      <c r="XV16" s="100"/>
      <c r="XW16" s="1"/>
      <c r="XX16" s="1"/>
      <c r="XZ16" s="138"/>
      <c r="YA16" s="139"/>
      <c r="YB16" s="140"/>
      <c r="YK16" s="70" t="s">
        <v>66</v>
      </c>
      <c r="YL16" s="1"/>
      <c r="YM16" s="1">
        <v>15</v>
      </c>
      <c r="YN16" s="1" t="s">
        <v>68</v>
      </c>
      <c r="YP16" t="s">
        <v>169</v>
      </c>
      <c r="YR16" s="100"/>
      <c r="YS16" s="1"/>
      <c r="YT16" s="1"/>
      <c r="YV16" s="138"/>
      <c r="YW16" s="139"/>
      <c r="YX16" s="140"/>
      <c r="ZG16" s="70" t="s">
        <v>66</v>
      </c>
      <c r="ZH16" s="1"/>
      <c r="ZI16" s="1">
        <v>15.5</v>
      </c>
      <c r="ZJ16" s="1" t="s">
        <v>68</v>
      </c>
      <c r="ZL16" t="s">
        <v>169</v>
      </c>
      <c r="ZN16" s="100"/>
      <c r="ZO16" s="1"/>
      <c r="ZP16" s="1"/>
      <c r="ZR16" s="138"/>
      <c r="ZS16" s="139"/>
      <c r="ZT16" s="140"/>
      <c r="AAC16" s="70" t="s">
        <v>66</v>
      </c>
      <c r="AAD16" s="1"/>
      <c r="AAE16" s="1">
        <v>10.5</v>
      </c>
      <c r="AAF16" s="1" t="s">
        <v>68</v>
      </c>
      <c r="AAH16" t="s">
        <v>169</v>
      </c>
      <c r="AAJ16" s="100"/>
      <c r="AAK16" s="1"/>
      <c r="AAL16" s="1"/>
      <c r="AAN16" s="138"/>
      <c r="AAO16" s="139"/>
      <c r="AAP16" s="140"/>
      <c r="AAY16" s="70" t="s">
        <v>66</v>
      </c>
      <c r="AAZ16" s="1"/>
      <c r="ABA16" s="1">
        <v>7</v>
      </c>
      <c r="ABB16" s="1" t="s">
        <v>68</v>
      </c>
      <c r="ABD16" t="s">
        <v>169</v>
      </c>
      <c r="ABF16" s="100"/>
      <c r="ABG16" s="1"/>
      <c r="ABH16" s="1"/>
      <c r="ABJ16" s="138"/>
      <c r="ABK16" s="139"/>
      <c r="ABL16" s="140"/>
      <c r="ABU16" s="70" t="s">
        <v>66</v>
      </c>
      <c r="ABV16" s="1"/>
      <c r="ABW16" s="1">
        <v>5</v>
      </c>
      <c r="ABX16" s="1" t="s">
        <v>68</v>
      </c>
      <c r="ABZ16" t="s">
        <v>169</v>
      </c>
      <c r="ACB16" s="100"/>
      <c r="ACC16" s="1"/>
      <c r="ACD16" s="1"/>
      <c r="ACF16" s="138"/>
      <c r="ACG16" s="139"/>
      <c r="ACH16" s="140"/>
      <c r="ACQ16" s="70" t="s">
        <v>66</v>
      </c>
      <c r="ACR16" s="1"/>
      <c r="ACS16" s="1">
        <v>6.5</v>
      </c>
      <c r="ACT16" s="1" t="s">
        <v>68</v>
      </c>
      <c r="ACV16" t="s">
        <v>169</v>
      </c>
      <c r="ACX16" s="100"/>
      <c r="ACY16" s="1"/>
      <c r="ACZ16" s="1"/>
      <c r="ADB16" s="138"/>
      <c r="ADC16" s="139"/>
      <c r="ADD16" s="140"/>
      <c r="ADM16" s="70" t="s">
        <v>66</v>
      </c>
      <c r="ADN16" s="1"/>
      <c r="ADO16" s="1"/>
      <c r="ADP16" s="1" t="s">
        <v>68</v>
      </c>
      <c r="ADR16" t="s">
        <v>169</v>
      </c>
      <c r="ADT16" s="100"/>
      <c r="ADU16" s="1"/>
      <c r="ADV16" s="1"/>
      <c r="ADX16" s="138"/>
      <c r="ADY16" s="139"/>
      <c r="ADZ16" s="140"/>
      <c r="AEI16" s="70" t="s">
        <v>66</v>
      </c>
      <c r="AEJ16" s="1"/>
      <c r="AEK16" s="1">
        <v>6</v>
      </c>
      <c r="AEL16" s="1" t="s">
        <v>68</v>
      </c>
      <c r="AEN16" t="s">
        <v>169</v>
      </c>
      <c r="AEP16" s="100"/>
      <c r="AEQ16" s="1"/>
      <c r="AER16" s="1"/>
      <c r="AET16" s="138"/>
      <c r="AEU16" s="139"/>
      <c r="AEV16" s="140"/>
      <c r="AFE16" s="70" t="s">
        <v>66</v>
      </c>
      <c r="AFF16" s="1"/>
      <c r="AFG16" s="1"/>
      <c r="AFH16" s="1" t="s">
        <v>68</v>
      </c>
      <c r="AFJ16" t="s">
        <v>169</v>
      </c>
      <c r="AFL16" s="100"/>
      <c r="AFM16" s="1"/>
      <c r="AFN16" s="1"/>
      <c r="AFP16" s="138"/>
      <c r="AFQ16" s="139"/>
      <c r="AFR16" s="140"/>
      <c r="AGA16" s="70" t="s">
        <v>66</v>
      </c>
      <c r="AGB16" s="1"/>
      <c r="AGC16" s="1">
        <v>7</v>
      </c>
      <c r="AGD16" s="1" t="s">
        <v>68</v>
      </c>
      <c r="AGF16" t="s">
        <v>169</v>
      </c>
      <c r="AGH16" s="100"/>
      <c r="AGI16" s="1"/>
      <c r="AGJ16" s="1"/>
      <c r="AGL16" s="138"/>
      <c r="AGM16" s="139"/>
      <c r="AGN16" s="140"/>
      <c r="AGW16" s="70" t="s">
        <v>66</v>
      </c>
      <c r="AGX16" s="1"/>
      <c r="AGY16" s="1">
        <v>7</v>
      </c>
      <c r="AGZ16" s="1" t="s">
        <v>68</v>
      </c>
      <c r="AHB16" t="s">
        <v>169</v>
      </c>
      <c r="AHD16" s="100"/>
      <c r="AHE16" s="1"/>
      <c r="AHF16" s="1"/>
      <c r="AHH16" s="138"/>
      <c r="AHI16" s="139"/>
      <c r="AHJ16" s="140"/>
      <c r="AHS16" s="70" t="s">
        <v>66</v>
      </c>
      <c r="AHT16" s="1"/>
      <c r="AHU16" s="1">
        <v>19</v>
      </c>
      <c r="AHV16" s="1" t="s">
        <v>68</v>
      </c>
      <c r="AHX16" t="s">
        <v>169</v>
      </c>
      <c r="AHZ16" s="100"/>
      <c r="AIA16" s="1"/>
      <c r="AIB16" s="1"/>
      <c r="AID16" s="138"/>
      <c r="AIE16" s="139"/>
      <c r="AIF16" s="140"/>
      <c r="AIO16" s="70" t="s">
        <v>66</v>
      </c>
      <c r="AIP16" s="1"/>
      <c r="AIQ16" s="1">
        <v>8</v>
      </c>
      <c r="AIR16" s="1" t="s">
        <v>68</v>
      </c>
      <c r="AIT16" t="s">
        <v>169</v>
      </c>
      <c r="AIV16" s="100"/>
      <c r="AIW16" s="1"/>
      <c r="AIX16" s="1"/>
      <c r="AIZ16" s="138"/>
      <c r="AJA16" s="139"/>
      <c r="AJB16" s="140"/>
      <c r="AJK16" s="70" t="s">
        <v>66</v>
      </c>
      <c r="AJL16" s="1"/>
      <c r="AJM16" s="1">
        <v>6.5</v>
      </c>
      <c r="AJN16" s="1" t="s">
        <v>68</v>
      </c>
      <c r="AJP16" t="s">
        <v>169</v>
      </c>
      <c r="AJR16" s="100"/>
      <c r="AJS16" s="1"/>
      <c r="AJT16" s="1"/>
      <c r="AJV16" s="138"/>
      <c r="AJW16" s="139"/>
      <c r="AJX16" s="140"/>
      <c r="AKG16" s="70" t="s">
        <v>66</v>
      </c>
      <c r="AKH16" s="1"/>
      <c r="AKI16" s="1"/>
      <c r="AKJ16" s="1" t="s">
        <v>68</v>
      </c>
      <c r="AKL16" t="s">
        <v>169</v>
      </c>
      <c r="AKN16" s="100"/>
      <c r="AKO16" s="1"/>
      <c r="AKP16" s="1"/>
      <c r="AKR16" s="138"/>
      <c r="AKS16" s="139"/>
      <c r="AKT16" s="140"/>
      <c r="ALC16" s="70" t="s">
        <v>66</v>
      </c>
      <c r="ALD16" s="1"/>
      <c r="ALE16" s="1">
        <v>7.5</v>
      </c>
      <c r="ALF16" s="1" t="s">
        <v>68</v>
      </c>
      <c r="ALH16" t="s">
        <v>169</v>
      </c>
      <c r="ALJ16" s="100"/>
      <c r="ALK16" s="1"/>
      <c r="ALL16" s="1"/>
      <c r="ALN16" s="138"/>
      <c r="ALO16" s="139"/>
      <c r="ALP16" s="140"/>
      <c r="ALY16" s="70" t="s">
        <v>66</v>
      </c>
      <c r="ALZ16" s="1"/>
      <c r="AMA16" s="1">
        <v>9</v>
      </c>
      <c r="AMB16" s="1" t="s">
        <v>68</v>
      </c>
      <c r="AMD16" t="s">
        <v>169</v>
      </c>
      <c r="AMF16" s="100"/>
      <c r="AMG16" s="1"/>
      <c r="AMH16" s="1"/>
      <c r="AMJ16" s="138"/>
      <c r="AMK16" s="139"/>
      <c r="AML16" s="140"/>
      <c r="AMU16" s="70" t="s">
        <v>66</v>
      </c>
      <c r="AMV16" s="1"/>
      <c r="AMW16" s="1">
        <v>5.5</v>
      </c>
      <c r="AMX16" s="1" t="s">
        <v>68</v>
      </c>
      <c r="AMZ16" t="s">
        <v>169</v>
      </c>
      <c r="ANB16" s="100"/>
      <c r="ANC16" s="1"/>
      <c r="AND16" s="1"/>
      <c r="ANF16" s="138"/>
      <c r="ANG16" s="139"/>
      <c r="ANH16" s="140"/>
      <c r="ANQ16" s="70" t="s">
        <v>66</v>
      </c>
      <c r="ANR16" s="1"/>
      <c r="ANS16" s="1">
        <v>4</v>
      </c>
      <c r="ANT16" s="1" t="s">
        <v>68</v>
      </c>
      <c r="ANV16" t="s">
        <v>169</v>
      </c>
      <c r="ANX16" s="100"/>
      <c r="ANY16" s="1"/>
      <c r="ANZ16" s="1"/>
      <c r="AOB16" s="138"/>
      <c r="AOC16" s="139"/>
      <c r="AOD16" s="140"/>
      <c r="AOM16" s="70" t="s">
        <v>66</v>
      </c>
      <c r="AON16" s="1"/>
      <c r="AOO16" s="1">
        <v>4.5</v>
      </c>
      <c r="AOP16" s="1" t="s">
        <v>68</v>
      </c>
      <c r="AOR16" t="s">
        <v>169</v>
      </c>
      <c r="AOT16" s="100"/>
      <c r="AOU16" s="1"/>
      <c r="AOV16" s="1"/>
      <c r="AOX16" s="138"/>
      <c r="AOY16" s="139"/>
      <c r="AOZ16" s="140"/>
      <c r="API16" s="70" t="s">
        <v>66</v>
      </c>
      <c r="APJ16" s="1"/>
      <c r="APK16" s="1">
        <v>15</v>
      </c>
      <c r="APL16" s="1" t="s">
        <v>68</v>
      </c>
      <c r="APN16" t="s">
        <v>169</v>
      </c>
      <c r="APP16" s="100"/>
      <c r="APQ16" s="1"/>
      <c r="APR16" s="1"/>
      <c r="APT16" s="138"/>
      <c r="APU16" s="139"/>
      <c r="APV16" s="140"/>
      <c r="AQE16" s="70" t="s">
        <v>66</v>
      </c>
      <c r="AQF16" s="1"/>
      <c r="AQG16" s="1">
        <v>15.5</v>
      </c>
      <c r="AQH16" s="1" t="s">
        <v>68</v>
      </c>
      <c r="AQJ16" t="s">
        <v>169</v>
      </c>
      <c r="AQL16" s="100"/>
      <c r="AQM16" s="1"/>
      <c r="AQN16" s="1"/>
      <c r="AQP16" s="138"/>
      <c r="AQQ16" s="139"/>
      <c r="AQR16" s="140"/>
      <c r="ARA16" s="70" t="s">
        <v>66</v>
      </c>
      <c r="ARB16" s="1"/>
      <c r="ARC16" s="1">
        <v>10.5</v>
      </c>
      <c r="ARD16" s="1" t="s">
        <v>68</v>
      </c>
      <c r="ARF16" t="s">
        <v>169</v>
      </c>
      <c r="ARH16" s="100"/>
      <c r="ARI16" s="1"/>
      <c r="ARJ16" s="1"/>
      <c r="ARL16" s="138"/>
      <c r="ARM16" s="139"/>
      <c r="ARN16" s="140"/>
      <c r="ARW16" s="70" t="s">
        <v>66</v>
      </c>
      <c r="ARX16" s="1"/>
      <c r="ARY16" s="1">
        <v>7</v>
      </c>
      <c r="ARZ16" s="1" t="s">
        <v>68</v>
      </c>
      <c r="ASB16" t="s">
        <v>169</v>
      </c>
      <c r="ASD16" s="100"/>
      <c r="ASE16" s="1"/>
      <c r="ASF16" s="1"/>
      <c r="ASH16" s="138"/>
      <c r="ASI16" s="139"/>
      <c r="ASJ16" s="140"/>
      <c r="ASS16" s="70" t="s">
        <v>66</v>
      </c>
      <c r="AST16" s="1"/>
      <c r="ASU16" s="1">
        <v>4.5</v>
      </c>
      <c r="ASV16" s="1" t="s">
        <v>68</v>
      </c>
      <c r="ASX16" t="s">
        <v>169</v>
      </c>
      <c r="ASZ16" s="100"/>
      <c r="ATA16" s="1"/>
      <c r="ATB16" s="1"/>
      <c r="ATD16" s="138"/>
      <c r="ATE16" s="139"/>
      <c r="ATF16" s="140"/>
      <c r="ATO16" s="70" t="s">
        <v>66</v>
      </c>
      <c r="ATP16" s="1"/>
      <c r="ATQ16" s="1">
        <v>6.5</v>
      </c>
      <c r="ATR16" s="1" t="s">
        <v>68</v>
      </c>
      <c r="ATT16" t="s">
        <v>169</v>
      </c>
      <c r="ATV16" s="100"/>
      <c r="ATW16" s="1"/>
      <c r="ATX16" s="1"/>
      <c r="ATZ16" s="138"/>
      <c r="AUA16" s="139"/>
      <c r="AUB16" s="140"/>
      <c r="AUK16" s="70" t="s">
        <v>66</v>
      </c>
      <c r="AUL16" s="1"/>
      <c r="AUM16" s="1"/>
      <c r="AUN16" s="1" t="s">
        <v>68</v>
      </c>
      <c r="AUP16" t="s">
        <v>169</v>
      </c>
      <c r="AUR16" s="100"/>
      <c r="AUS16" s="1"/>
      <c r="AUT16" s="1"/>
      <c r="AUV16" s="138"/>
      <c r="AUW16" s="139"/>
      <c r="AUX16" s="140"/>
      <c r="AVG16" s="70" t="s">
        <v>66</v>
      </c>
      <c r="AVH16" s="1"/>
      <c r="AVI16" s="1">
        <v>6</v>
      </c>
      <c r="AVJ16" s="1" t="s">
        <v>68</v>
      </c>
      <c r="AVL16" t="s">
        <v>169</v>
      </c>
      <c r="AVN16" s="100"/>
      <c r="AVO16" s="1"/>
      <c r="AVP16" s="1"/>
      <c r="AVR16" s="138"/>
      <c r="AVS16" s="139"/>
      <c r="AVT16" s="140"/>
      <c r="AWC16" s="70" t="s">
        <v>66</v>
      </c>
      <c r="AWD16" s="1"/>
      <c r="AWE16" s="1"/>
      <c r="AWF16" s="1" t="s">
        <v>68</v>
      </c>
      <c r="AWH16" t="s">
        <v>169</v>
      </c>
      <c r="AWJ16" s="100"/>
      <c r="AWK16" s="1"/>
      <c r="AWL16" s="1"/>
      <c r="AWN16" s="138"/>
      <c r="AWO16" s="139"/>
      <c r="AWP16" s="140"/>
      <c r="AWY16" s="70" t="s">
        <v>66</v>
      </c>
      <c r="AWZ16" s="1"/>
      <c r="AXA16" s="1">
        <v>7</v>
      </c>
      <c r="AXB16" s="1" t="s">
        <v>68</v>
      </c>
      <c r="AXD16" t="s">
        <v>169</v>
      </c>
      <c r="AXF16" s="100"/>
      <c r="AXG16" s="1"/>
      <c r="AXH16" s="1"/>
      <c r="AXJ16" s="138"/>
      <c r="AXK16" s="139"/>
      <c r="AXL16" s="140"/>
      <c r="AXU16" s="70" t="s">
        <v>66</v>
      </c>
      <c r="AXV16" s="1"/>
      <c r="AXW16" s="1">
        <v>7</v>
      </c>
      <c r="AXX16" s="1" t="s">
        <v>68</v>
      </c>
      <c r="AXZ16" t="s">
        <v>169</v>
      </c>
      <c r="AYB16" s="100"/>
      <c r="AYC16" s="1"/>
      <c r="AYD16" s="1"/>
      <c r="AYF16" s="138"/>
      <c r="AYG16" s="139"/>
      <c r="AYH16" s="140"/>
      <c r="AYQ16" s="70" t="s">
        <v>66</v>
      </c>
      <c r="AYR16" s="1"/>
      <c r="AYS16" s="1">
        <v>19</v>
      </c>
      <c r="AYT16" s="1" t="s">
        <v>68</v>
      </c>
      <c r="AYV16" t="s">
        <v>169</v>
      </c>
      <c r="AYX16" s="100"/>
      <c r="AYY16" s="1"/>
      <c r="AYZ16" s="1"/>
      <c r="AZB16" s="138"/>
      <c r="AZC16" s="139"/>
      <c r="AZD16" s="140"/>
      <c r="AZM16" s="70" t="s">
        <v>66</v>
      </c>
      <c r="AZN16" s="1"/>
      <c r="AZO16" s="1">
        <v>8</v>
      </c>
      <c r="AZP16" s="1" t="s">
        <v>68</v>
      </c>
      <c r="AZR16" t="s">
        <v>169</v>
      </c>
      <c r="AZT16" s="100"/>
      <c r="AZU16" s="1"/>
      <c r="AZV16" s="1"/>
      <c r="AZX16" s="138"/>
      <c r="AZY16" s="139"/>
      <c r="AZZ16" s="140"/>
      <c r="BAI16" s="70" t="s">
        <v>66</v>
      </c>
      <c r="BAJ16" s="1"/>
      <c r="BAK16" s="1">
        <v>6.5</v>
      </c>
      <c r="BAL16" s="1" t="s">
        <v>68</v>
      </c>
      <c r="BAN16" t="s">
        <v>169</v>
      </c>
      <c r="BAP16" s="100"/>
      <c r="BAQ16" s="1"/>
      <c r="BAR16" s="1"/>
      <c r="BAT16" s="138"/>
      <c r="BAU16" s="139"/>
      <c r="BAV16" s="140"/>
      <c r="BBE16" s="70" t="s">
        <v>66</v>
      </c>
      <c r="BBF16" s="1"/>
      <c r="BBG16" s="1"/>
      <c r="BBH16" s="1" t="s">
        <v>68</v>
      </c>
      <c r="BBJ16" t="s">
        <v>169</v>
      </c>
      <c r="BBL16" s="100"/>
      <c r="BBM16" s="1"/>
      <c r="BBN16" s="1"/>
      <c r="BBP16" s="138"/>
      <c r="BBQ16" s="139"/>
      <c r="BBR16" s="140"/>
      <c r="BCA16" s="70" t="s">
        <v>66</v>
      </c>
      <c r="BCB16" s="1"/>
      <c r="BCC16" s="1">
        <v>7.5</v>
      </c>
      <c r="BCD16" s="1" t="s">
        <v>68</v>
      </c>
      <c r="BCF16" t="s">
        <v>169</v>
      </c>
      <c r="BCH16" s="100"/>
      <c r="BCI16" s="1"/>
      <c r="BCJ16" s="1"/>
      <c r="BCL16" s="138"/>
      <c r="BCM16" s="139"/>
      <c r="BCN16" s="140"/>
      <c r="BCW16" s="70" t="s">
        <v>66</v>
      </c>
      <c r="BCX16" s="1"/>
      <c r="BCY16" s="1">
        <v>10</v>
      </c>
      <c r="BCZ16" s="1" t="s">
        <v>68</v>
      </c>
      <c r="BDB16" t="s">
        <v>169</v>
      </c>
      <c r="BDD16" s="100"/>
      <c r="BDE16" s="1"/>
      <c r="BDF16" s="1"/>
      <c r="BDH16" s="138"/>
      <c r="BDI16" s="139"/>
      <c r="BDJ16" s="140"/>
      <c r="BDS16" s="70" t="s">
        <v>66</v>
      </c>
      <c r="BDT16" s="1"/>
      <c r="BDU16" s="1">
        <v>6</v>
      </c>
      <c r="BDV16" s="1" t="s">
        <v>68</v>
      </c>
      <c r="BDX16" t="s">
        <v>169</v>
      </c>
      <c r="BDZ16" s="100"/>
      <c r="BEA16" s="1"/>
      <c r="BEB16" s="1"/>
      <c r="BED16" s="138"/>
      <c r="BEE16" s="139"/>
      <c r="BEF16" s="140"/>
      <c r="BEO16" s="70" t="s">
        <v>66</v>
      </c>
      <c r="BEP16" s="1"/>
      <c r="BEQ16" s="1">
        <v>4</v>
      </c>
      <c r="BER16" s="1" t="s">
        <v>68</v>
      </c>
      <c r="BET16" t="s">
        <v>169</v>
      </c>
      <c r="BEV16" s="100"/>
      <c r="BEW16" s="1"/>
      <c r="BEX16" s="1"/>
      <c r="BEZ16" s="138"/>
      <c r="BFA16" s="139"/>
      <c r="BFB16" s="140"/>
      <c r="BFK16" s="70" t="s">
        <v>66</v>
      </c>
      <c r="BFL16" s="1"/>
      <c r="BFM16" s="1">
        <v>5</v>
      </c>
      <c r="BFN16" s="1" t="s">
        <v>68</v>
      </c>
      <c r="BFP16" t="s">
        <v>169</v>
      </c>
      <c r="BFR16" s="100"/>
      <c r="BFS16" s="1"/>
      <c r="BFT16" s="1"/>
      <c r="BFV16" s="138"/>
      <c r="BFW16" s="139"/>
      <c r="BFX16" s="140"/>
      <c r="BGG16" s="70" t="s">
        <v>66</v>
      </c>
      <c r="BGH16" s="1"/>
      <c r="BGI16" s="1">
        <v>14.5</v>
      </c>
      <c r="BGJ16" s="1" t="s">
        <v>68</v>
      </c>
      <c r="BGL16" t="s">
        <v>169</v>
      </c>
      <c r="BGN16" s="100"/>
      <c r="BGO16" s="1"/>
      <c r="BGP16" s="1"/>
      <c r="BGR16" s="138"/>
      <c r="BGS16" s="139"/>
      <c r="BGT16" s="140"/>
      <c r="BHC16" s="70" t="s">
        <v>66</v>
      </c>
      <c r="BHD16" s="1"/>
      <c r="BHE16" s="1">
        <v>15.5</v>
      </c>
      <c r="BHF16" s="1" t="s">
        <v>68</v>
      </c>
      <c r="BHH16" t="s">
        <v>169</v>
      </c>
      <c r="BHJ16" s="100"/>
      <c r="BHK16" s="1"/>
      <c r="BHL16" s="1"/>
      <c r="BHN16" s="138"/>
      <c r="BHO16" s="139"/>
      <c r="BHP16" s="140"/>
      <c r="BHY16" s="70" t="s">
        <v>66</v>
      </c>
      <c r="BHZ16" s="1"/>
      <c r="BIA16" s="1">
        <v>10</v>
      </c>
      <c r="BIB16" s="1" t="s">
        <v>68</v>
      </c>
      <c r="BID16" t="s">
        <v>169</v>
      </c>
      <c r="BIF16" s="100"/>
      <c r="BIG16" s="1"/>
      <c r="BIH16" s="1"/>
      <c r="BIJ16" s="138"/>
      <c r="BIK16" s="139"/>
      <c r="BIL16" s="140"/>
      <c r="BIU16" s="70" t="s">
        <v>66</v>
      </c>
      <c r="BIV16" s="1"/>
      <c r="BIW16" s="1">
        <v>7</v>
      </c>
      <c r="BIX16" s="1" t="s">
        <v>68</v>
      </c>
      <c r="BIZ16" t="s">
        <v>169</v>
      </c>
      <c r="BJB16" s="100"/>
      <c r="BJC16" s="1"/>
      <c r="BJD16" s="1"/>
      <c r="BJF16" s="138"/>
      <c r="BJG16" s="139"/>
      <c r="BJH16" s="140"/>
      <c r="BJQ16" s="70" t="s">
        <v>66</v>
      </c>
      <c r="BJR16" s="1"/>
      <c r="BJS16" s="1">
        <v>4.5</v>
      </c>
      <c r="BJT16" s="1" t="s">
        <v>68</v>
      </c>
      <c r="BJV16" t="s">
        <v>169</v>
      </c>
      <c r="BJX16" s="100"/>
      <c r="BJY16" s="1"/>
      <c r="BJZ16" s="1"/>
      <c r="BKB16" s="138"/>
      <c r="BKC16" s="139"/>
      <c r="BKD16" s="140"/>
      <c r="BKM16" s="70" t="s">
        <v>66</v>
      </c>
      <c r="BKN16" s="1"/>
      <c r="BKO16" s="1">
        <v>6.5</v>
      </c>
      <c r="BKP16" s="1" t="s">
        <v>68</v>
      </c>
      <c r="BKR16" t="s">
        <v>169</v>
      </c>
      <c r="BKT16" s="100"/>
      <c r="BKU16" s="1"/>
      <c r="BKV16" s="1"/>
      <c r="BKX16" s="138"/>
      <c r="BKY16" s="139"/>
      <c r="BKZ16" s="140"/>
      <c r="BLI16" s="70" t="s">
        <v>66</v>
      </c>
      <c r="BLJ16" s="1"/>
      <c r="BLK16" s="1"/>
      <c r="BLL16" s="1" t="s">
        <v>68</v>
      </c>
      <c r="BLN16" t="s">
        <v>169</v>
      </c>
      <c r="BLP16" s="100"/>
      <c r="BLQ16" s="1"/>
      <c r="BLR16" s="1"/>
      <c r="BLT16" s="138"/>
      <c r="BLU16" s="139"/>
      <c r="BLV16" s="140"/>
      <c r="BME16" s="70" t="s">
        <v>66</v>
      </c>
      <c r="BMF16" s="1"/>
      <c r="BMG16" s="1">
        <v>6.5</v>
      </c>
      <c r="BMH16" s="1" t="s">
        <v>68</v>
      </c>
      <c r="BMJ16" t="s">
        <v>169</v>
      </c>
      <c r="BML16" s="100"/>
      <c r="BMM16" s="1"/>
      <c r="BMN16" s="1"/>
      <c r="BMP16" s="138"/>
      <c r="BMQ16" s="139"/>
      <c r="BMR16" s="140"/>
      <c r="BNA16" s="70" t="s">
        <v>66</v>
      </c>
      <c r="BNB16" s="1"/>
      <c r="BNC16" s="1"/>
      <c r="BND16" s="1" t="s">
        <v>68</v>
      </c>
      <c r="BNF16" t="s">
        <v>169</v>
      </c>
      <c r="BNH16" s="100"/>
      <c r="BNI16" s="1"/>
      <c r="BNJ16" s="1"/>
      <c r="BNL16" s="138"/>
      <c r="BNM16" s="139"/>
      <c r="BNN16" s="140"/>
      <c r="BNW16" s="70" t="s">
        <v>66</v>
      </c>
      <c r="BNX16" s="1"/>
      <c r="BNY16" s="1">
        <v>7</v>
      </c>
      <c r="BNZ16" s="1" t="s">
        <v>68</v>
      </c>
      <c r="BOB16" t="s">
        <v>169</v>
      </c>
      <c r="BOD16" s="100"/>
      <c r="BOE16" s="1"/>
      <c r="BOF16" s="1"/>
      <c r="BOH16" s="138"/>
      <c r="BOI16" s="139"/>
      <c r="BOJ16" s="140"/>
      <c r="BOS16" s="70" t="s">
        <v>66</v>
      </c>
      <c r="BOT16" s="1"/>
      <c r="BOU16" s="1">
        <v>6.5</v>
      </c>
      <c r="BOV16" s="1" t="s">
        <v>68</v>
      </c>
      <c r="BOX16" t="s">
        <v>169</v>
      </c>
      <c r="BOZ16" s="100"/>
      <c r="BPA16" s="1"/>
      <c r="BPB16" s="1"/>
      <c r="BPD16" s="138"/>
      <c r="BPE16" s="139"/>
      <c r="BPF16" s="140"/>
      <c r="BPO16" s="70" t="s">
        <v>66</v>
      </c>
      <c r="BPP16" s="1"/>
      <c r="BPQ16" s="1">
        <v>19.5</v>
      </c>
      <c r="BPR16" s="1" t="s">
        <v>68</v>
      </c>
      <c r="BPT16" t="s">
        <v>169</v>
      </c>
      <c r="BPV16" s="100"/>
      <c r="BPW16" s="1"/>
      <c r="BPX16" s="1"/>
      <c r="BPZ16" s="138"/>
      <c r="BQA16" s="139"/>
      <c r="BQB16" s="140"/>
      <c r="BQK16" s="70" t="s">
        <v>66</v>
      </c>
      <c r="BQL16" s="1"/>
      <c r="BQM16" s="1">
        <v>8</v>
      </c>
      <c r="BQN16" s="1" t="s">
        <v>68</v>
      </c>
      <c r="BQP16" t="s">
        <v>169</v>
      </c>
      <c r="BQR16" s="100"/>
      <c r="BQS16" s="1"/>
      <c r="BQT16" s="1"/>
      <c r="BQV16" s="138"/>
      <c r="BQW16" s="139"/>
      <c r="BQX16" s="140"/>
      <c r="BRG16" s="70" t="s">
        <v>66</v>
      </c>
      <c r="BRH16" s="1"/>
      <c r="BRI16" s="1">
        <v>6.5</v>
      </c>
      <c r="BRJ16" s="1" t="s">
        <v>68</v>
      </c>
      <c r="BRL16" t="s">
        <v>169</v>
      </c>
      <c r="BRN16" s="100"/>
      <c r="BRO16" s="1"/>
      <c r="BRP16" s="1"/>
      <c r="BRR16" s="138"/>
      <c r="BRS16" s="139"/>
      <c r="BRT16" s="140"/>
      <c r="BSC16" s="70" t="s">
        <v>66</v>
      </c>
      <c r="BSD16" s="1"/>
      <c r="BSE16" s="1"/>
      <c r="BSF16" s="1" t="s">
        <v>68</v>
      </c>
      <c r="BSH16" t="s">
        <v>169</v>
      </c>
      <c r="BSJ16" s="100"/>
      <c r="BSK16" s="1"/>
      <c r="BSL16" s="1"/>
      <c r="BSN16" s="138"/>
      <c r="BSO16" s="139"/>
      <c r="BSP16" s="140"/>
      <c r="BSY16" s="70" t="s">
        <v>66</v>
      </c>
      <c r="BSZ16" s="1"/>
      <c r="BTA16" s="1">
        <v>7.5</v>
      </c>
      <c r="BTB16" s="1" t="s">
        <v>68</v>
      </c>
      <c r="BTD16" t="s">
        <v>169</v>
      </c>
      <c r="BTF16" s="100"/>
      <c r="BTG16" s="1"/>
      <c r="BTH16" s="1"/>
      <c r="BTJ16" s="138"/>
      <c r="BTK16" s="139"/>
      <c r="BTL16" s="140"/>
      <c r="BTU16" s="70" t="s">
        <v>66</v>
      </c>
      <c r="BTV16" s="1"/>
      <c r="BTW16" s="1">
        <v>9</v>
      </c>
      <c r="BTX16" s="1" t="s">
        <v>68</v>
      </c>
      <c r="BTZ16" t="s">
        <v>169</v>
      </c>
      <c r="BUB16" s="100"/>
      <c r="BUC16" s="1"/>
      <c r="BUD16" s="1"/>
      <c r="BUF16" s="138"/>
      <c r="BUG16" s="139"/>
      <c r="BUH16" s="140"/>
      <c r="BUQ16" s="70" t="s">
        <v>66</v>
      </c>
      <c r="BUR16" s="1"/>
      <c r="BUS16" s="1">
        <v>6</v>
      </c>
      <c r="BUT16" s="1" t="s">
        <v>68</v>
      </c>
      <c r="BUV16" t="s">
        <v>169</v>
      </c>
      <c r="BUX16" s="100"/>
      <c r="BUY16" s="1"/>
      <c r="BUZ16" s="1"/>
      <c r="BVB16" s="138"/>
      <c r="BVC16" s="139"/>
      <c r="BVD16" s="140"/>
      <c r="BVM16" s="70" t="s">
        <v>66</v>
      </c>
      <c r="BVN16" s="1"/>
      <c r="BVO16" s="1">
        <v>4</v>
      </c>
      <c r="BVP16" s="1" t="s">
        <v>68</v>
      </c>
      <c r="BVR16" t="s">
        <v>169</v>
      </c>
      <c r="BVT16" s="100"/>
      <c r="BVU16" s="1"/>
      <c r="BVV16" s="1"/>
      <c r="BVX16" s="138"/>
      <c r="BVY16" s="139"/>
      <c r="BVZ16" s="140"/>
      <c r="BWI16" s="70" t="s">
        <v>66</v>
      </c>
      <c r="BWJ16" s="1"/>
      <c r="BWK16" s="1">
        <v>4.5</v>
      </c>
      <c r="BWL16" s="1" t="s">
        <v>68</v>
      </c>
      <c r="BWN16" t="s">
        <v>169</v>
      </c>
      <c r="BWP16" s="100"/>
      <c r="BWQ16" s="1"/>
      <c r="BWR16" s="1"/>
      <c r="BWT16" s="138"/>
      <c r="BWU16" s="139"/>
      <c r="BWV16" s="140"/>
      <c r="BXE16" s="70" t="s">
        <v>66</v>
      </c>
      <c r="BXF16" s="1"/>
      <c r="BXG16" s="1">
        <v>15</v>
      </c>
      <c r="BXH16" s="1" t="s">
        <v>68</v>
      </c>
      <c r="BXJ16" t="s">
        <v>169</v>
      </c>
      <c r="BXL16" s="100"/>
      <c r="BXM16" s="1"/>
      <c r="BXN16" s="1"/>
      <c r="BXP16" s="138"/>
      <c r="BXQ16" s="139"/>
      <c r="BXR16" s="140"/>
      <c r="BYA16" s="70" t="s">
        <v>66</v>
      </c>
      <c r="BYB16" s="1"/>
      <c r="BYC16" s="1">
        <v>15.5</v>
      </c>
      <c r="BYD16" s="1" t="s">
        <v>68</v>
      </c>
      <c r="BYF16" t="s">
        <v>169</v>
      </c>
      <c r="BYH16" s="100"/>
      <c r="BYI16" s="1"/>
      <c r="BYJ16" s="1"/>
      <c r="BYL16" s="138"/>
      <c r="BYM16" s="139"/>
      <c r="BYN16" s="140"/>
      <c r="BYW16" s="70" t="s">
        <v>66</v>
      </c>
      <c r="BYX16" s="1"/>
      <c r="BYY16" s="1">
        <v>10.5</v>
      </c>
      <c r="BYZ16" s="1" t="s">
        <v>68</v>
      </c>
      <c r="BZB16" t="s">
        <v>169</v>
      </c>
      <c r="BZD16" s="100"/>
      <c r="BZE16" s="1"/>
      <c r="BZF16" s="1"/>
      <c r="BZH16" s="138"/>
      <c r="BZI16" s="139"/>
      <c r="BZJ16" s="140"/>
      <c r="BZS16" s="70" t="s">
        <v>66</v>
      </c>
      <c r="BZT16" s="1"/>
      <c r="BZU16" s="1">
        <v>7</v>
      </c>
      <c r="BZV16" s="1" t="s">
        <v>68</v>
      </c>
      <c r="BZX16" t="s">
        <v>169</v>
      </c>
      <c r="BZZ16" s="100"/>
      <c r="CAA16" s="1"/>
      <c r="CAB16" s="1"/>
      <c r="CAD16" s="138"/>
      <c r="CAE16" s="139"/>
      <c r="CAF16" s="140"/>
      <c r="CAO16" s="70" t="s">
        <v>66</v>
      </c>
      <c r="CAP16" s="1"/>
      <c r="CAQ16" s="1">
        <v>5</v>
      </c>
      <c r="CAR16" s="1" t="s">
        <v>68</v>
      </c>
      <c r="CAT16" t="s">
        <v>169</v>
      </c>
      <c r="CAV16" s="100"/>
      <c r="CAW16" s="1"/>
      <c r="CAX16" s="1"/>
      <c r="CAZ16" s="138"/>
      <c r="CBA16" s="139"/>
      <c r="CBB16" s="140"/>
      <c r="CBK16" s="70" t="s">
        <v>66</v>
      </c>
      <c r="CBL16" s="1"/>
      <c r="CBM16" s="1">
        <v>6.5</v>
      </c>
      <c r="CBN16" s="1" t="s">
        <v>68</v>
      </c>
      <c r="CBP16" t="s">
        <v>169</v>
      </c>
      <c r="CBR16" s="100"/>
      <c r="CBS16" s="1"/>
      <c r="CBT16" s="1"/>
      <c r="CBV16" s="138"/>
      <c r="CBW16" s="139"/>
      <c r="CBX16" s="140"/>
      <c r="CCG16" s="70" t="s">
        <v>66</v>
      </c>
      <c r="CCH16" s="1"/>
      <c r="CCI16" s="1"/>
      <c r="CCJ16" s="1" t="s">
        <v>68</v>
      </c>
      <c r="CCL16" t="s">
        <v>169</v>
      </c>
      <c r="CCN16" s="100"/>
      <c r="CCO16" s="1"/>
      <c r="CCP16" s="1"/>
      <c r="CCR16" s="138"/>
      <c r="CCS16" s="139"/>
      <c r="CCT16" s="140"/>
      <c r="CDC16" s="70" t="s">
        <v>66</v>
      </c>
      <c r="CDD16" s="1"/>
      <c r="CDE16" s="1">
        <v>6.5</v>
      </c>
      <c r="CDF16" s="1" t="s">
        <v>68</v>
      </c>
      <c r="CDH16" t="s">
        <v>169</v>
      </c>
      <c r="CDJ16" s="100"/>
      <c r="CDK16" s="1"/>
      <c r="CDL16" s="1"/>
      <c r="CDN16" s="138"/>
      <c r="CDO16" s="139"/>
      <c r="CDP16" s="140"/>
      <c r="CDY16" s="70" t="s">
        <v>66</v>
      </c>
      <c r="CDZ16" s="1"/>
      <c r="CEA16" s="1"/>
      <c r="CEB16" s="1" t="s">
        <v>68</v>
      </c>
      <c r="CED16" t="s">
        <v>169</v>
      </c>
      <c r="CEF16" s="100"/>
      <c r="CEG16" s="1"/>
      <c r="CEH16" s="1"/>
      <c r="CEJ16" s="138"/>
      <c r="CEK16" s="139"/>
      <c r="CEL16" s="140"/>
      <c r="CEU16" s="70" t="s">
        <v>66</v>
      </c>
      <c r="CEV16" s="1"/>
      <c r="CEW16" s="1">
        <v>7</v>
      </c>
      <c r="CEX16" s="1" t="s">
        <v>68</v>
      </c>
      <c r="CEZ16" t="s">
        <v>169</v>
      </c>
      <c r="CFB16" s="100"/>
      <c r="CFC16" s="1"/>
      <c r="CFD16" s="1"/>
      <c r="CFF16" s="138"/>
      <c r="CFG16" s="139"/>
      <c r="CFH16" s="140"/>
    </row>
    <row r="17" spans="1:2199" ht="13.8" thickBot="1">
      <c r="A17" s="70" t="s">
        <v>69</v>
      </c>
      <c r="B17"/>
      <c r="C17">
        <v>9</v>
      </c>
      <c r="D17" s="1" t="s">
        <v>68</v>
      </c>
      <c r="F17" t="s">
        <v>141</v>
      </c>
      <c r="H17" s="101" t="s">
        <v>164</v>
      </c>
      <c r="I17" s="1"/>
      <c r="J17" s="1"/>
      <c r="W17" s="70" t="s">
        <v>69</v>
      </c>
      <c r="Y17">
        <v>11</v>
      </c>
      <c r="Z17" s="1" t="s">
        <v>68</v>
      </c>
      <c r="AB17" t="s">
        <v>141</v>
      </c>
      <c r="AD17" s="101" t="s">
        <v>442</v>
      </c>
      <c r="AE17" s="1"/>
      <c r="AF17" s="1"/>
      <c r="AS17" s="70" t="s">
        <v>69</v>
      </c>
      <c r="AU17">
        <v>16.5</v>
      </c>
      <c r="AV17" s="1" t="s">
        <v>68</v>
      </c>
      <c r="AX17" t="s">
        <v>141</v>
      </c>
      <c r="AZ17" s="101" t="s">
        <v>442</v>
      </c>
      <c r="BA17" s="1"/>
      <c r="BB17" s="1"/>
      <c r="BO17" s="70" t="s">
        <v>69</v>
      </c>
      <c r="BQ17">
        <v>13.5</v>
      </c>
      <c r="BR17" s="1" t="s">
        <v>68</v>
      </c>
      <c r="BT17" t="s">
        <v>141</v>
      </c>
      <c r="BV17" s="101"/>
      <c r="BW17" s="1"/>
      <c r="BX17" s="1"/>
      <c r="CK17" s="70" t="s">
        <v>69</v>
      </c>
      <c r="CM17">
        <v>4</v>
      </c>
      <c r="CN17" s="1" t="s">
        <v>68</v>
      </c>
      <c r="CP17" t="s">
        <v>141</v>
      </c>
      <c r="CR17" s="101"/>
      <c r="CS17" s="1"/>
      <c r="CT17" s="1"/>
      <c r="DG17" s="70" t="s">
        <v>69</v>
      </c>
      <c r="DI17">
        <v>7</v>
      </c>
      <c r="DJ17" s="1" t="s">
        <v>68</v>
      </c>
      <c r="DL17" t="s">
        <v>141</v>
      </c>
      <c r="DN17" s="101"/>
      <c r="DO17" s="1"/>
      <c r="DP17" s="1"/>
      <c r="EC17" s="70" t="s">
        <v>69</v>
      </c>
      <c r="EE17">
        <v>5</v>
      </c>
      <c r="EF17" s="1" t="s">
        <v>68</v>
      </c>
      <c r="EH17" t="s">
        <v>141</v>
      </c>
      <c r="EJ17" s="101"/>
      <c r="EK17" s="1"/>
      <c r="EL17" s="1"/>
      <c r="EY17" s="70" t="s">
        <v>69</v>
      </c>
      <c r="FA17">
        <v>5.5</v>
      </c>
      <c r="FB17" s="1" t="s">
        <v>68</v>
      </c>
      <c r="FD17" t="s">
        <v>141</v>
      </c>
      <c r="FF17" s="101"/>
      <c r="FG17" s="1"/>
      <c r="FH17" s="1"/>
      <c r="FU17" s="70" t="s">
        <v>69</v>
      </c>
      <c r="FW17">
        <v>3.5</v>
      </c>
      <c r="FX17" s="1" t="s">
        <v>68</v>
      </c>
      <c r="FZ17" t="s">
        <v>141</v>
      </c>
      <c r="GB17" s="101"/>
      <c r="GC17" s="1"/>
      <c r="GD17" s="1"/>
      <c r="GQ17" s="70" t="s">
        <v>69</v>
      </c>
      <c r="GS17">
        <v>4.5</v>
      </c>
      <c r="GT17" s="1" t="s">
        <v>68</v>
      </c>
      <c r="GV17" t="s">
        <v>141</v>
      </c>
      <c r="GX17" s="101"/>
      <c r="GY17" s="1"/>
      <c r="GZ17" s="1"/>
      <c r="HM17" s="70" t="s">
        <v>69</v>
      </c>
      <c r="HO17">
        <v>13.5</v>
      </c>
      <c r="HP17" s="1" t="s">
        <v>68</v>
      </c>
      <c r="HR17" t="s">
        <v>141</v>
      </c>
      <c r="HT17" s="101"/>
      <c r="HU17" s="1"/>
      <c r="HV17" s="1"/>
      <c r="II17" s="70" t="s">
        <v>69</v>
      </c>
      <c r="IK17">
        <v>14.5</v>
      </c>
      <c r="IL17" s="1" t="s">
        <v>68</v>
      </c>
      <c r="IN17" t="s">
        <v>141</v>
      </c>
      <c r="IP17" s="101"/>
      <c r="IQ17" s="1"/>
      <c r="IR17" s="1"/>
      <c r="JE17" s="70" t="s">
        <v>69</v>
      </c>
      <c r="JG17">
        <v>10</v>
      </c>
      <c r="JH17" s="1" t="s">
        <v>68</v>
      </c>
      <c r="JJ17" t="s">
        <v>141</v>
      </c>
      <c r="JL17" s="101"/>
      <c r="JM17" s="1"/>
      <c r="JN17" s="1"/>
      <c r="KA17" s="70" t="s">
        <v>69</v>
      </c>
      <c r="KC17">
        <v>7</v>
      </c>
      <c r="KD17" s="1" t="s">
        <v>68</v>
      </c>
      <c r="KF17" t="s">
        <v>141</v>
      </c>
      <c r="KH17" s="101"/>
      <c r="KI17" s="1"/>
      <c r="KJ17" s="1"/>
      <c r="KW17" s="70" t="s">
        <v>69</v>
      </c>
      <c r="KY17">
        <v>5</v>
      </c>
      <c r="KZ17" s="1" t="s">
        <v>68</v>
      </c>
      <c r="LB17" t="s">
        <v>141</v>
      </c>
      <c r="LD17" s="101"/>
      <c r="LE17" s="1"/>
      <c r="LF17" s="1"/>
      <c r="LS17" s="70" t="s">
        <v>69</v>
      </c>
      <c r="LU17">
        <v>6</v>
      </c>
      <c r="LV17" s="1" t="s">
        <v>68</v>
      </c>
      <c r="LX17" t="s">
        <v>141</v>
      </c>
      <c r="LZ17" s="101"/>
      <c r="MA17" s="1"/>
      <c r="MB17" s="1"/>
      <c r="MO17" s="70" t="s">
        <v>69</v>
      </c>
      <c r="MR17" s="1" t="s">
        <v>68</v>
      </c>
      <c r="MT17" t="s">
        <v>141</v>
      </c>
      <c r="MV17" s="101"/>
      <c r="MW17" s="1"/>
      <c r="MX17" s="1"/>
      <c r="NK17" s="70" t="s">
        <v>69</v>
      </c>
      <c r="NM17">
        <v>6</v>
      </c>
      <c r="NN17" s="1" t="s">
        <v>68</v>
      </c>
      <c r="NP17" t="s">
        <v>141</v>
      </c>
      <c r="NR17" s="101"/>
      <c r="NS17" s="1"/>
      <c r="NT17" s="1"/>
      <c r="OG17" s="70" t="s">
        <v>69</v>
      </c>
      <c r="OJ17" s="1" t="s">
        <v>68</v>
      </c>
      <c r="OL17" t="s">
        <v>141</v>
      </c>
      <c r="ON17" s="101"/>
      <c r="OO17" s="1"/>
      <c r="OP17" s="1"/>
      <c r="PC17" s="70" t="s">
        <v>69</v>
      </c>
      <c r="PE17">
        <v>7</v>
      </c>
      <c r="PF17" s="1" t="s">
        <v>68</v>
      </c>
      <c r="PH17" t="s">
        <v>141</v>
      </c>
      <c r="PJ17" s="101"/>
      <c r="PK17" s="1"/>
      <c r="PL17" s="1"/>
      <c r="PY17" s="70" t="s">
        <v>69</v>
      </c>
      <c r="QA17">
        <v>6.5</v>
      </c>
      <c r="QB17" s="1" t="s">
        <v>68</v>
      </c>
      <c r="QD17" t="s">
        <v>141</v>
      </c>
      <c r="QF17" s="101"/>
      <c r="QG17" s="1"/>
      <c r="QH17" s="1"/>
      <c r="QU17" s="70" t="s">
        <v>69</v>
      </c>
      <c r="QW17">
        <v>18</v>
      </c>
      <c r="QX17" s="1" t="s">
        <v>68</v>
      </c>
      <c r="QZ17" t="s">
        <v>141</v>
      </c>
      <c r="RB17" s="101"/>
      <c r="RC17" s="1"/>
      <c r="RD17" s="1"/>
      <c r="RQ17" s="70" t="s">
        <v>69</v>
      </c>
      <c r="RS17">
        <v>7.5</v>
      </c>
      <c r="RT17" s="1" t="s">
        <v>68</v>
      </c>
      <c r="RV17" t="s">
        <v>141</v>
      </c>
      <c r="RX17" s="101"/>
      <c r="RY17" s="1"/>
      <c r="RZ17" s="1"/>
      <c r="SM17" s="70" t="s">
        <v>69</v>
      </c>
      <c r="SO17">
        <v>6</v>
      </c>
      <c r="SP17" s="1" t="s">
        <v>68</v>
      </c>
      <c r="SR17" t="s">
        <v>141</v>
      </c>
      <c r="ST17" s="101"/>
      <c r="SU17" s="1"/>
      <c r="SV17" s="1"/>
      <c r="TI17" s="70" t="s">
        <v>69</v>
      </c>
      <c r="TL17" s="1" t="s">
        <v>68</v>
      </c>
      <c r="TN17" t="s">
        <v>141</v>
      </c>
      <c r="TP17" s="101"/>
      <c r="TQ17" s="1"/>
      <c r="TR17" s="1"/>
      <c r="UE17" s="70" t="s">
        <v>69</v>
      </c>
      <c r="UG17">
        <v>7</v>
      </c>
      <c r="UH17" s="1" t="s">
        <v>68</v>
      </c>
      <c r="UJ17" t="s">
        <v>141</v>
      </c>
      <c r="UL17" s="101"/>
      <c r="UM17" s="1"/>
      <c r="UN17" s="1"/>
      <c r="VA17" s="70" t="s">
        <v>69</v>
      </c>
      <c r="VC17">
        <v>8.5</v>
      </c>
      <c r="VD17" s="1" t="s">
        <v>68</v>
      </c>
      <c r="VF17" t="s">
        <v>141</v>
      </c>
      <c r="VH17" s="101"/>
      <c r="VI17" s="1"/>
      <c r="VJ17" s="1"/>
      <c r="VW17" s="70" t="s">
        <v>69</v>
      </c>
      <c r="VY17">
        <v>5.5</v>
      </c>
      <c r="VZ17" s="1" t="s">
        <v>68</v>
      </c>
      <c r="WB17" t="s">
        <v>141</v>
      </c>
      <c r="WD17" s="101"/>
      <c r="WE17" s="1"/>
      <c r="WF17" s="1"/>
      <c r="WS17" s="70" t="s">
        <v>69</v>
      </c>
      <c r="WU17">
        <v>3.5</v>
      </c>
      <c r="WV17" s="1" t="s">
        <v>68</v>
      </c>
      <c r="WX17" t="s">
        <v>141</v>
      </c>
      <c r="WZ17" s="101"/>
      <c r="XA17" s="1"/>
      <c r="XB17" s="1"/>
      <c r="XO17" s="70" t="s">
        <v>69</v>
      </c>
      <c r="XQ17">
        <v>4.5</v>
      </c>
      <c r="XR17" s="1" t="s">
        <v>68</v>
      </c>
      <c r="XT17" t="s">
        <v>141</v>
      </c>
      <c r="XV17" s="101"/>
      <c r="XW17" s="1"/>
      <c r="XX17" s="1"/>
      <c r="YK17" s="70" t="s">
        <v>69</v>
      </c>
      <c r="YM17">
        <v>13.5</v>
      </c>
      <c r="YN17" s="1" t="s">
        <v>68</v>
      </c>
      <c r="YP17" t="s">
        <v>141</v>
      </c>
      <c r="YR17" s="101"/>
      <c r="YS17" s="1"/>
      <c r="YT17" s="1"/>
      <c r="ZG17" s="70" t="s">
        <v>69</v>
      </c>
      <c r="ZI17">
        <v>14.5</v>
      </c>
      <c r="ZJ17" s="1" t="s">
        <v>68</v>
      </c>
      <c r="ZL17" t="s">
        <v>141</v>
      </c>
      <c r="ZN17" s="101"/>
      <c r="ZO17" s="1"/>
      <c r="ZP17" s="1"/>
      <c r="AAC17" s="70" t="s">
        <v>69</v>
      </c>
      <c r="AAE17">
        <v>10</v>
      </c>
      <c r="AAF17" s="1" t="s">
        <v>68</v>
      </c>
      <c r="AAH17" t="s">
        <v>141</v>
      </c>
      <c r="AAJ17" s="101"/>
      <c r="AAK17" s="1"/>
      <c r="AAL17" s="1"/>
      <c r="AAY17" s="70" t="s">
        <v>69</v>
      </c>
      <c r="ABA17">
        <v>7</v>
      </c>
      <c r="ABB17" s="1" t="s">
        <v>68</v>
      </c>
      <c r="ABD17" t="s">
        <v>141</v>
      </c>
      <c r="ABF17" s="101"/>
      <c r="ABG17" s="1"/>
      <c r="ABH17" s="1"/>
      <c r="ABU17" s="70" t="s">
        <v>69</v>
      </c>
      <c r="ABW17">
        <v>4.5</v>
      </c>
      <c r="ABX17" s="1" t="s">
        <v>68</v>
      </c>
      <c r="ABZ17" t="s">
        <v>141</v>
      </c>
      <c r="ACB17" s="101"/>
      <c r="ACC17" s="1"/>
      <c r="ACD17" s="1"/>
      <c r="ACQ17" s="70" t="s">
        <v>69</v>
      </c>
      <c r="ACS17">
        <v>6</v>
      </c>
      <c r="ACT17" s="1" t="s">
        <v>68</v>
      </c>
      <c r="ACV17" t="s">
        <v>141</v>
      </c>
      <c r="ACX17" s="101"/>
      <c r="ACY17" s="1"/>
      <c r="ACZ17" s="1"/>
      <c r="ADM17" s="70" t="s">
        <v>69</v>
      </c>
      <c r="ADP17" s="1" t="s">
        <v>68</v>
      </c>
      <c r="ADR17" t="s">
        <v>141</v>
      </c>
      <c r="ADT17" s="101"/>
      <c r="ADU17" s="1"/>
      <c r="ADV17" s="1"/>
      <c r="AEI17" s="70" t="s">
        <v>69</v>
      </c>
      <c r="AEK17">
        <v>6</v>
      </c>
      <c r="AEL17" s="1" t="s">
        <v>68</v>
      </c>
      <c r="AEN17" t="s">
        <v>141</v>
      </c>
      <c r="AEP17" s="101"/>
      <c r="AEQ17" s="1"/>
      <c r="AER17" s="1"/>
      <c r="AFE17" s="70" t="s">
        <v>69</v>
      </c>
      <c r="AFH17" s="1" t="s">
        <v>68</v>
      </c>
      <c r="AFJ17" t="s">
        <v>141</v>
      </c>
      <c r="AFL17" s="101"/>
      <c r="AFM17" s="1"/>
      <c r="AFN17" s="1"/>
      <c r="AGA17" s="70" t="s">
        <v>69</v>
      </c>
      <c r="AGC17">
        <v>6.5</v>
      </c>
      <c r="AGD17" s="1" t="s">
        <v>68</v>
      </c>
      <c r="AGF17" t="s">
        <v>141</v>
      </c>
      <c r="AGH17" s="101"/>
      <c r="AGI17" s="1"/>
      <c r="AGJ17" s="1"/>
      <c r="AGW17" s="70" t="s">
        <v>69</v>
      </c>
      <c r="AGY17">
        <v>6.5</v>
      </c>
      <c r="AGZ17" s="1" t="s">
        <v>68</v>
      </c>
      <c r="AHB17" t="s">
        <v>141</v>
      </c>
      <c r="AHD17" s="101"/>
      <c r="AHE17" s="1"/>
      <c r="AHF17" s="1"/>
      <c r="AHS17" s="70" t="s">
        <v>69</v>
      </c>
      <c r="AHU17">
        <v>18</v>
      </c>
      <c r="AHV17" s="1" t="s">
        <v>68</v>
      </c>
      <c r="AHX17" t="s">
        <v>141</v>
      </c>
      <c r="AHZ17" s="101"/>
      <c r="AIA17" s="1"/>
      <c r="AIB17" s="1"/>
      <c r="AIO17" s="70" t="s">
        <v>69</v>
      </c>
      <c r="AIQ17">
        <v>7.5</v>
      </c>
      <c r="AIR17" s="1" t="s">
        <v>68</v>
      </c>
      <c r="AIT17" t="s">
        <v>141</v>
      </c>
      <c r="AIV17" s="101"/>
      <c r="AIW17" s="1"/>
      <c r="AIX17" s="1"/>
      <c r="AJK17" s="70" t="s">
        <v>69</v>
      </c>
      <c r="AJM17">
        <v>6</v>
      </c>
      <c r="AJN17" s="1" t="s">
        <v>68</v>
      </c>
      <c r="AJP17" t="s">
        <v>141</v>
      </c>
      <c r="AJR17" s="101"/>
      <c r="AJS17" s="1"/>
      <c r="AJT17" s="1"/>
      <c r="AKG17" s="70" t="s">
        <v>69</v>
      </c>
      <c r="AKJ17" s="1" t="s">
        <v>68</v>
      </c>
      <c r="AKL17" t="s">
        <v>141</v>
      </c>
      <c r="AKN17" s="101"/>
      <c r="AKO17" s="1"/>
      <c r="AKP17" s="1"/>
      <c r="ALC17" s="70" t="s">
        <v>69</v>
      </c>
      <c r="ALE17">
        <v>7</v>
      </c>
      <c r="ALF17" s="1" t="s">
        <v>68</v>
      </c>
      <c r="ALH17" t="s">
        <v>141</v>
      </c>
      <c r="ALJ17" s="101"/>
      <c r="ALK17" s="1"/>
      <c r="ALL17" s="1"/>
      <c r="ALY17" s="70" t="s">
        <v>69</v>
      </c>
      <c r="AMA17">
        <v>8.5</v>
      </c>
      <c r="AMB17" s="1" t="s">
        <v>68</v>
      </c>
      <c r="AMD17" t="s">
        <v>141</v>
      </c>
      <c r="AMF17" s="101"/>
      <c r="AMG17" s="1"/>
      <c r="AMH17" s="1"/>
      <c r="AMU17" s="70" t="s">
        <v>69</v>
      </c>
      <c r="AMW17">
        <v>5.5</v>
      </c>
      <c r="AMX17" s="1" t="s">
        <v>68</v>
      </c>
      <c r="AMZ17" t="s">
        <v>141</v>
      </c>
      <c r="ANB17" s="101"/>
      <c r="ANC17" s="1"/>
      <c r="AND17" s="1"/>
      <c r="ANQ17" s="70" t="s">
        <v>69</v>
      </c>
      <c r="ANS17">
        <v>3.5</v>
      </c>
      <c r="ANT17" s="1" t="s">
        <v>68</v>
      </c>
      <c r="ANV17" t="s">
        <v>141</v>
      </c>
      <c r="ANX17" s="101"/>
      <c r="ANY17" s="1"/>
      <c r="ANZ17" s="1"/>
      <c r="AOM17" s="70" t="s">
        <v>69</v>
      </c>
      <c r="AOO17">
        <v>4</v>
      </c>
      <c r="AOP17" s="1" t="s">
        <v>68</v>
      </c>
      <c r="AOR17" t="s">
        <v>141</v>
      </c>
      <c r="AOT17" s="101"/>
      <c r="AOU17" s="1"/>
      <c r="AOV17" s="1"/>
      <c r="API17" s="70" t="s">
        <v>69</v>
      </c>
      <c r="APK17">
        <v>13.5</v>
      </c>
      <c r="APL17" s="1" t="s">
        <v>68</v>
      </c>
      <c r="APN17" t="s">
        <v>141</v>
      </c>
      <c r="APP17" s="101"/>
      <c r="APQ17" s="1"/>
      <c r="APR17" s="1"/>
      <c r="AQE17" s="70" t="s">
        <v>69</v>
      </c>
      <c r="AQG17">
        <v>14.5</v>
      </c>
      <c r="AQH17" s="1" t="s">
        <v>68</v>
      </c>
      <c r="AQJ17" t="s">
        <v>141</v>
      </c>
      <c r="AQL17" s="101"/>
      <c r="AQM17" s="1"/>
      <c r="AQN17" s="1"/>
      <c r="ARA17" s="70" t="s">
        <v>69</v>
      </c>
      <c r="ARC17">
        <v>10</v>
      </c>
      <c r="ARD17" s="1" t="s">
        <v>68</v>
      </c>
      <c r="ARF17" t="s">
        <v>141</v>
      </c>
      <c r="ARH17" s="101"/>
      <c r="ARI17" s="1"/>
      <c r="ARJ17" s="1"/>
      <c r="ARW17" s="70" t="s">
        <v>69</v>
      </c>
      <c r="ARY17">
        <v>7</v>
      </c>
      <c r="ARZ17" s="1" t="s">
        <v>68</v>
      </c>
      <c r="ASB17" t="s">
        <v>141</v>
      </c>
      <c r="ASD17" s="101"/>
      <c r="ASE17" s="1"/>
      <c r="ASF17" s="1"/>
      <c r="ASS17" s="70" t="s">
        <v>69</v>
      </c>
      <c r="ASU17">
        <v>4.5</v>
      </c>
      <c r="ASV17" s="1" t="s">
        <v>68</v>
      </c>
      <c r="ASX17" t="s">
        <v>141</v>
      </c>
      <c r="ASZ17" s="101"/>
      <c r="ATA17" s="1"/>
      <c r="ATB17" s="1"/>
      <c r="ATO17" s="70" t="s">
        <v>69</v>
      </c>
      <c r="ATQ17">
        <v>6</v>
      </c>
      <c r="ATR17" s="1" t="s">
        <v>68</v>
      </c>
      <c r="ATT17" t="s">
        <v>141</v>
      </c>
      <c r="ATV17" s="101"/>
      <c r="ATW17" s="1"/>
      <c r="ATX17" s="1"/>
      <c r="AUK17" s="70" t="s">
        <v>69</v>
      </c>
      <c r="AUN17" s="1" t="s">
        <v>68</v>
      </c>
      <c r="AUP17" t="s">
        <v>141</v>
      </c>
      <c r="AUR17" s="101"/>
      <c r="AUS17" s="1"/>
      <c r="AUT17" s="1"/>
      <c r="AVG17" s="70" t="s">
        <v>69</v>
      </c>
      <c r="AVI17">
        <v>6</v>
      </c>
      <c r="AVJ17" s="1" t="s">
        <v>68</v>
      </c>
      <c r="AVL17" t="s">
        <v>141</v>
      </c>
      <c r="AVN17" s="101"/>
      <c r="AVO17" s="1"/>
      <c r="AVP17" s="1"/>
      <c r="AWC17" s="70" t="s">
        <v>69</v>
      </c>
      <c r="AWF17" s="1" t="s">
        <v>68</v>
      </c>
      <c r="AWH17" t="s">
        <v>141</v>
      </c>
      <c r="AWJ17" s="101"/>
      <c r="AWK17" s="1"/>
      <c r="AWL17" s="1"/>
      <c r="AWY17" s="70" t="s">
        <v>69</v>
      </c>
      <c r="AXA17">
        <v>6.5</v>
      </c>
      <c r="AXB17" s="1" t="s">
        <v>68</v>
      </c>
      <c r="AXD17" t="s">
        <v>141</v>
      </c>
      <c r="AXF17" s="101"/>
      <c r="AXG17" s="1"/>
      <c r="AXH17" s="1"/>
      <c r="AXU17" s="70" t="s">
        <v>69</v>
      </c>
      <c r="AXW17">
        <v>7</v>
      </c>
      <c r="AXX17" s="1" t="s">
        <v>68</v>
      </c>
      <c r="AXZ17" t="s">
        <v>141</v>
      </c>
      <c r="AYB17" s="101"/>
      <c r="AYC17" s="1"/>
      <c r="AYD17" s="1"/>
      <c r="AYQ17" s="70" t="s">
        <v>69</v>
      </c>
      <c r="AYS17">
        <v>18</v>
      </c>
      <c r="AYT17" s="1" t="s">
        <v>68</v>
      </c>
      <c r="AYV17" t="s">
        <v>141</v>
      </c>
      <c r="AYX17" s="101"/>
      <c r="AYY17" s="1"/>
      <c r="AYZ17" s="1"/>
      <c r="AZM17" s="70" t="s">
        <v>69</v>
      </c>
      <c r="AZO17">
        <v>7.5</v>
      </c>
      <c r="AZP17" s="1" t="s">
        <v>68</v>
      </c>
      <c r="AZR17" t="s">
        <v>141</v>
      </c>
      <c r="AZT17" s="101"/>
      <c r="AZU17" s="1"/>
      <c r="AZV17" s="1"/>
      <c r="BAI17" s="70" t="s">
        <v>69</v>
      </c>
      <c r="BAK17">
        <v>6</v>
      </c>
      <c r="BAL17" s="1" t="s">
        <v>68</v>
      </c>
      <c r="BAN17" t="s">
        <v>141</v>
      </c>
      <c r="BAP17" s="101"/>
      <c r="BAQ17" s="1"/>
      <c r="BAR17" s="1"/>
      <c r="BBE17" s="70" t="s">
        <v>69</v>
      </c>
      <c r="BBH17" s="1" t="s">
        <v>68</v>
      </c>
      <c r="BBJ17" t="s">
        <v>141</v>
      </c>
      <c r="BBL17" s="101"/>
      <c r="BBM17" s="1"/>
      <c r="BBN17" s="1"/>
      <c r="BCA17" s="70" t="s">
        <v>69</v>
      </c>
      <c r="BCC17">
        <v>7</v>
      </c>
      <c r="BCD17" s="1" t="s">
        <v>68</v>
      </c>
      <c r="BCF17" t="s">
        <v>141</v>
      </c>
      <c r="BCH17" s="101"/>
      <c r="BCI17" s="1"/>
      <c r="BCJ17" s="1"/>
      <c r="BCW17" s="70" t="s">
        <v>69</v>
      </c>
      <c r="BCY17">
        <v>9</v>
      </c>
      <c r="BCZ17" s="1" t="s">
        <v>68</v>
      </c>
      <c r="BDB17" t="s">
        <v>141</v>
      </c>
      <c r="BDD17" s="101"/>
      <c r="BDE17" s="1"/>
      <c r="BDF17" s="1"/>
      <c r="BDS17" s="70" t="s">
        <v>69</v>
      </c>
      <c r="BDU17">
        <v>5.5</v>
      </c>
      <c r="BDV17" s="1" t="s">
        <v>68</v>
      </c>
      <c r="BDX17" t="s">
        <v>141</v>
      </c>
      <c r="BDZ17" s="101"/>
      <c r="BEA17" s="1"/>
      <c r="BEB17" s="1"/>
      <c r="BEO17" s="70" t="s">
        <v>69</v>
      </c>
      <c r="BEQ17">
        <v>3.5</v>
      </c>
      <c r="BER17" s="1" t="s">
        <v>68</v>
      </c>
      <c r="BET17" t="s">
        <v>141</v>
      </c>
      <c r="BEV17" s="101"/>
      <c r="BEW17" s="1"/>
      <c r="BEX17" s="1"/>
      <c r="BFK17" s="70" t="s">
        <v>69</v>
      </c>
      <c r="BFM17">
        <v>4.5</v>
      </c>
      <c r="BFN17" s="1" t="s">
        <v>68</v>
      </c>
      <c r="BFP17" t="s">
        <v>141</v>
      </c>
      <c r="BFR17" s="101"/>
      <c r="BFS17" s="1"/>
      <c r="BFT17" s="1"/>
      <c r="BGG17" s="70" t="s">
        <v>69</v>
      </c>
      <c r="BGI17">
        <v>13.5</v>
      </c>
      <c r="BGJ17" s="1" t="s">
        <v>68</v>
      </c>
      <c r="BGL17" t="s">
        <v>141</v>
      </c>
      <c r="BGN17" s="101"/>
      <c r="BGO17" s="1"/>
      <c r="BGP17" s="1"/>
      <c r="BHC17" s="70" t="s">
        <v>69</v>
      </c>
      <c r="BHE17">
        <v>14.5</v>
      </c>
      <c r="BHF17" s="1" t="s">
        <v>68</v>
      </c>
      <c r="BHH17" t="s">
        <v>141</v>
      </c>
      <c r="BHJ17" s="101"/>
      <c r="BHK17" s="1"/>
      <c r="BHL17" s="1"/>
      <c r="BHY17" s="70" t="s">
        <v>69</v>
      </c>
      <c r="BIA17">
        <v>10</v>
      </c>
      <c r="BIB17" s="1" t="s">
        <v>68</v>
      </c>
      <c r="BID17" t="s">
        <v>141</v>
      </c>
      <c r="BIF17" s="101"/>
      <c r="BIG17" s="1"/>
      <c r="BIH17" s="1"/>
      <c r="BIU17" s="70" t="s">
        <v>69</v>
      </c>
      <c r="BIW17">
        <v>7</v>
      </c>
      <c r="BIX17" s="1" t="s">
        <v>68</v>
      </c>
      <c r="BIZ17" t="s">
        <v>141</v>
      </c>
      <c r="BJB17" s="101"/>
      <c r="BJC17" s="1"/>
      <c r="BJD17" s="1"/>
      <c r="BJQ17" s="70" t="s">
        <v>69</v>
      </c>
      <c r="BJS17">
        <v>4.5</v>
      </c>
      <c r="BJT17" s="1" t="s">
        <v>68</v>
      </c>
      <c r="BJV17" t="s">
        <v>141</v>
      </c>
      <c r="BJX17" s="101"/>
      <c r="BJY17" s="1"/>
      <c r="BJZ17" s="1"/>
      <c r="BKM17" s="70" t="s">
        <v>69</v>
      </c>
      <c r="BKO17">
        <v>6</v>
      </c>
      <c r="BKP17" s="1" t="s">
        <v>68</v>
      </c>
      <c r="BKR17" t="s">
        <v>141</v>
      </c>
      <c r="BKT17" s="101"/>
      <c r="BKU17" s="1"/>
      <c r="BKV17" s="1"/>
      <c r="BLI17" s="70" t="s">
        <v>69</v>
      </c>
      <c r="BLL17" s="1" t="s">
        <v>68</v>
      </c>
      <c r="BLN17" t="s">
        <v>141</v>
      </c>
      <c r="BLP17" s="101"/>
      <c r="BLQ17" s="1"/>
      <c r="BLR17" s="1"/>
      <c r="BME17" s="70" t="s">
        <v>69</v>
      </c>
      <c r="BMG17">
        <v>6</v>
      </c>
      <c r="BMH17" s="1" t="s">
        <v>68</v>
      </c>
      <c r="BMJ17" t="s">
        <v>141</v>
      </c>
      <c r="BML17" s="101"/>
      <c r="BMM17" s="1"/>
      <c r="BMN17" s="1"/>
      <c r="BNA17" s="70" t="s">
        <v>69</v>
      </c>
      <c r="BND17" s="1" t="s">
        <v>68</v>
      </c>
      <c r="BNF17" t="s">
        <v>141</v>
      </c>
      <c r="BNH17" s="101"/>
      <c r="BNI17" s="1"/>
      <c r="BNJ17" s="1"/>
      <c r="BNW17" s="70" t="s">
        <v>69</v>
      </c>
      <c r="BNY17">
        <v>6.5</v>
      </c>
      <c r="BNZ17" s="1" t="s">
        <v>68</v>
      </c>
      <c r="BOB17" t="s">
        <v>141</v>
      </c>
      <c r="BOD17" s="101"/>
      <c r="BOE17" s="1"/>
      <c r="BOF17" s="1"/>
      <c r="BOS17" s="70" t="s">
        <v>69</v>
      </c>
      <c r="BOU17">
        <v>6.5</v>
      </c>
      <c r="BOV17" s="1" t="s">
        <v>68</v>
      </c>
      <c r="BOX17" t="s">
        <v>141</v>
      </c>
      <c r="BOZ17" s="101"/>
      <c r="BPA17" s="1"/>
      <c r="BPB17" s="1"/>
      <c r="BPO17" s="70" t="s">
        <v>69</v>
      </c>
      <c r="BPQ17">
        <v>18</v>
      </c>
      <c r="BPR17" s="1" t="s">
        <v>68</v>
      </c>
      <c r="BPT17" t="s">
        <v>141</v>
      </c>
      <c r="BPV17" s="101"/>
      <c r="BPW17" s="1"/>
      <c r="BPX17" s="1"/>
      <c r="BQK17" s="70" t="s">
        <v>69</v>
      </c>
      <c r="BQM17">
        <v>7.5</v>
      </c>
      <c r="BQN17" s="1" t="s">
        <v>68</v>
      </c>
      <c r="BQP17" t="s">
        <v>141</v>
      </c>
      <c r="BQR17" s="101"/>
      <c r="BQS17" s="1"/>
      <c r="BQT17" s="1"/>
      <c r="BRG17" s="70" t="s">
        <v>69</v>
      </c>
      <c r="BRI17">
        <v>6</v>
      </c>
      <c r="BRJ17" s="1" t="s">
        <v>68</v>
      </c>
      <c r="BRL17" t="s">
        <v>141</v>
      </c>
      <c r="BRN17" s="101"/>
      <c r="BRO17" s="1"/>
      <c r="BRP17" s="1"/>
      <c r="BSC17" s="70" t="s">
        <v>69</v>
      </c>
      <c r="BSF17" s="1" t="s">
        <v>68</v>
      </c>
      <c r="BSH17" t="s">
        <v>141</v>
      </c>
      <c r="BSJ17" s="101"/>
      <c r="BSK17" s="1"/>
      <c r="BSL17" s="1"/>
      <c r="BSY17" s="70" t="s">
        <v>69</v>
      </c>
      <c r="BTA17">
        <v>7</v>
      </c>
      <c r="BTB17" s="1" t="s">
        <v>68</v>
      </c>
      <c r="BTD17" t="s">
        <v>141</v>
      </c>
      <c r="BTF17" s="101"/>
      <c r="BTG17" s="1"/>
      <c r="BTH17" s="1"/>
      <c r="BTU17" s="70" t="s">
        <v>69</v>
      </c>
      <c r="BTW17">
        <v>8.5</v>
      </c>
      <c r="BTX17" s="1" t="s">
        <v>68</v>
      </c>
      <c r="BTZ17" t="s">
        <v>141</v>
      </c>
      <c r="BUB17" s="101"/>
      <c r="BUC17" s="1"/>
      <c r="BUD17" s="1"/>
      <c r="BUQ17" s="70" t="s">
        <v>69</v>
      </c>
      <c r="BUS17">
        <v>6</v>
      </c>
      <c r="BUT17" s="1" t="s">
        <v>68</v>
      </c>
      <c r="BUV17" t="s">
        <v>141</v>
      </c>
      <c r="BUX17" s="101"/>
      <c r="BUY17" s="1"/>
      <c r="BUZ17" s="1"/>
      <c r="BVM17" s="70" t="s">
        <v>69</v>
      </c>
      <c r="BVO17">
        <v>3.5</v>
      </c>
      <c r="BVP17" s="1" t="s">
        <v>68</v>
      </c>
      <c r="BVR17" t="s">
        <v>141</v>
      </c>
      <c r="BVT17" s="101"/>
      <c r="BVU17" s="1"/>
      <c r="BVV17" s="1"/>
      <c r="BWI17" s="70" t="s">
        <v>69</v>
      </c>
      <c r="BWK17">
        <v>4</v>
      </c>
      <c r="BWL17" s="1" t="s">
        <v>68</v>
      </c>
      <c r="BWN17" t="s">
        <v>141</v>
      </c>
      <c r="BWP17" s="101"/>
      <c r="BWQ17" s="1"/>
      <c r="BWR17" s="1"/>
      <c r="BXE17" s="70" t="s">
        <v>69</v>
      </c>
      <c r="BXG17">
        <v>13.5</v>
      </c>
      <c r="BXH17" s="1" t="s">
        <v>68</v>
      </c>
      <c r="BXJ17" t="s">
        <v>141</v>
      </c>
      <c r="BXL17" s="101"/>
      <c r="BXM17" s="1"/>
      <c r="BXN17" s="1"/>
      <c r="BYA17" s="70" t="s">
        <v>69</v>
      </c>
      <c r="BYC17">
        <v>14.5</v>
      </c>
      <c r="BYD17" s="1" t="s">
        <v>68</v>
      </c>
      <c r="BYF17" t="s">
        <v>141</v>
      </c>
      <c r="BYH17" s="101"/>
      <c r="BYI17" s="1"/>
      <c r="BYJ17" s="1"/>
      <c r="BYW17" s="70" t="s">
        <v>69</v>
      </c>
      <c r="BYY17">
        <v>10</v>
      </c>
      <c r="BYZ17" s="1" t="s">
        <v>68</v>
      </c>
      <c r="BZB17" t="s">
        <v>141</v>
      </c>
      <c r="BZD17" s="101"/>
      <c r="BZE17" s="1"/>
      <c r="BZF17" s="1"/>
      <c r="BZS17" s="70" t="s">
        <v>69</v>
      </c>
      <c r="BZU17">
        <v>7</v>
      </c>
      <c r="BZV17" s="1" t="s">
        <v>68</v>
      </c>
      <c r="BZX17" t="s">
        <v>141</v>
      </c>
      <c r="BZZ17" s="101"/>
      <c r="CAA17" s="1"/>
      <c r="CAB17" s="1"/>
      <c r="CAO17" s="70" t="s">
        <v>69</v>
      </c>
      <c r="CAQ17">
        <v>5</v>
      </c>
      <c r="CAR17" s="1" t="s">
        <v>68</v>
      </c>
      <c r="CAT17" t="s">
        <v>141</v>
      </c>
      <c r="CAV17" s="101"/>
      <c r="CAW17" s="1"/>
      <c r="CAX17" s="1"/>
      <c r="CBK17" s="70" t="s">
        <v>69</v>
      </c>
      <c r="CBM17">
        <v>6</v>
      </c>
      <c r="CBN17" s="1" t="s">
        <v>68</v>
      </c>
      <c r="CBP17" t="s">
        <v>141</v>
      </c>
      <c r="CBR17" s="101"/>
      <c r="CBS17" s="1"/>
      <c r="CBT17" s="1"/>
      <c r="CCG17" s="70" t="s">
        <v>69</v>
      </c>
      <c r="CCJ17" s="1" t="s">
        <v>68</v>
      </c>
      <c r="CCL17" t="s">
        <v>141</v>
      </c>
      <c r="CCN17" s="101"/>
      <c r="CCO17" s="1"/>
      <c r="CCP17" s="1"/>
      <c r="CDC17" s="70" t="s">
        <v>69</v>
      </c>
      <c r="CDE17">
        <v>6</v>
      </c>
      <c r="CDF17" s="1" t="s">
        <v>68</v>
      </c>
      <c r="CDH17" t="s">
        <v>141</v>
      </c>
      <c r="CDJ17" s="101"/>
      <c r="CDK17" s="1"/>
      <c r="CDL17" s="1"/>
      <c r="CDY17" s="70" t="s">
        <v>69</v>
      </c>
      <c r="CEB17" s="1" t="s">
        <v>68</v>
      </c>
      <c r="CED17" t="s">
        <v>141</v>
      </c>
      <c r="CEF17" s="101"/>
      <c r="CEG17" s="1"/>
      <c r="CEH17" s="1"/>
      <c r="CEU17" s="70" t="s">
        <v>69</v>
      </c>
      <c r="CEW17">
        <v>6.5</v>
      </c>
      <c r="CEX17" s="1" t="s">
        <v>68</v>
      </c>
      <c r="CEZ17" t="s">
        <v>141</v>
      </c>
      <c r="CFB17" s="101"/>
      <c r="CFC17" s="1"/>
      <c r="CFD17" s="1"/>
    </row>
    <row r="18" spans="1:2199">
      <c r="A18" s="70" t="s">
        <v>70</v>
      </c>
      <c r="B18"/>
      <c r="C18">
        <v>9</v>
      </c>
      <c r="D18" s="1" t="s">
        <v>68</v>
      </c>
      <c r="F18" t="s">
        <v>167</v>
      </c>
      <c r="H18" s="101" t="s">
        <v>168</v>
      </c>
      <c r="I18" s="1"/>
      <c r="J18" s="1"/>
      <c r="L18" s="135" t="s">
        <v>98</v>
      </c>
      <c r="M18" s="136"/>
      <c r="N18" s="137"/>
      <c r="W18" s="70" t="s">
        <v>70</v>
      </c>
      <c r="Y18">
        <v>11</v>
      </c>
      <c r="Z18" s="1" t="s">
        <v>68</v>
      </c>
      <c r="AB18" t="s">
        <v>167</v>
      </c>
      <c r="AD18" s="101" t="s">
        <v>168</v>
      </c>
      <c r="AE18" s="1"/>
      <c r="AF18" s="1"/>
      <c r="AH18" s="135" t="s">
        <v>100</v>
      </c>
      <c r="AI18" s="136"/>
      <c r="AJ18" s="137"/>
      <c r="AS18" s="70" t="s">
        <v>70</v>
      </c>
      <c r="AU18">
        <v>23</v>
      </c>
      <c r="AV18" s="1" t="s">
        <v>68</v>
      </c>
      <c r="AX18" t="s">
        <v>167</v>
      </c>
      <c r="AZ18" s="101" t="s">
        <v>168</v>
      </c>
      <c r="BA18" s="1"/>
      <c r="BB18" s="1"/>
      <c r="BD18" s="135" t="s">
        <v>102</v>
      </c>
      <c r="BE18" s="136"/>
      <c r="BF18" s="137"/>
      <c r="BO18" s="70" t="s">
        <v>70</v>
      </c>
      <c r="BQ18">
        <v>14</v>
      </c>
      <c r="BR18" s="1" t="s">
        <v>68</v>
      </c>
      <c r="BT18" t="s">
        <v>167</v>
      </c>
      <c r="BV18" s="101"/>
      <c r="BW18" s="1"/>
      <c r="BX18" s="1"/>
      <c r="BZ18" s="135" t="s">
        <v>104</v>
      </c>
      <c r="CA18" s="136"/>
      <c r="CB18" s="137"/>
      <c r="CK18" s="70" t="s">
        <v>70</v>
      </c>
      <c r="CM18">
        <v>5.5</v>
      </c>
      <c r="CN18" s="1" t="s">
        <v>68</v>
      </c>
      <c r="CP18" t="s">
        <v>167</v>
      </c>
      <c r="CR18" s="101"/>
      <c r="CS18" s="1"/>
      <c r="CT18" s="1"/>
      <c r="CV18" s="135" t="s">
        <v>106</v>
      </c>
      <c r="CW18" s="136"/>
      <c r="CX18" s="137"/>
      <c r="DG18" s="70" t="s">
        <v>70</v>
      </c>
      <c r="DI18">
        <v>9</v>
      </c>
      <c r="DJ18" s="1" t="s">
        <v>68</v>
      </c>
      <c r="DL18" t="s">
        <v>167</v>
      </c>
      <c r="DN18" s="101"/>
      <c r="DO18" s="1"/>
      <c r="DP18" s="1"/>
      <c r="DR18" s="135" t="s">
        <v>108</v>
      </c>
      <c r="DS18" s="136"/>
      <c r="DT18" s="137"/>
      <c r="EC18" s="70" t="s">
        <v>70</v>
      </c>
      <c r="EE18">
        <v>99</v>
      </c>
      <c r="EF18" s="1" t="s">
        <v>68</v>
      </c>
      <c r="EH18" t="s">
        <v>167</v>
      </c>
      <c r="EJ18" s="101"/>
      <c r="EK18" s="1"/>
      <c r="EL18" s="1"/>
      <c r="EN18" s="135" t="s">
        <v>110</v>
      </c>
      <c r="EO18" s="136"/>
      <c r="EP18" s="137"/>
      <c r="EY18" s="70" t="s">
        <v>70</v>
      </c>
      <c r="FA18">
        <v>5.5</v>
      </c>
      <c r="FB18" s="1" t="s">
        <v>68</v>
      </c>
      <c r="FD18" t="s">
        <v>167</v>
      </c>
      <c r="FF18" s="101"/>
      <c r="FG18" s="1"/>
      <c r="FH18" s="1"/>
      <c r="FJ18" s="135" t="s">
        <v>112</v>
      </c>
      <c r="FK18" s="136"/>
      <c r="FL18" s="137"/>
      <c r="FU18" s="70" t="s">
        <v>70</v>
      </c>
      <c r="FW18">
        <v>99</v>
      </c>
      <c r="FX18" s="1" t="s">
        <v>68</v>
      </c>
      <c r="FZ18" t="s">
        <v>167</v>
      </c>
      <c r="GB18" s="101"/>
      <c r="GC18" s="1"/>
      <c r="GD18" s="1"/>
      <c r="GF18" s="135" t="s">
        <v>114</v>
      </c>
      <c r="GG18" s="136"/>
      <c r="GH18" s="137"/>
      <c r="GQ18" s="70" t="s">
        <v>70</v>
      </c>
      <c r="GS18">
        <v>99</v>
      </c>
      <c r="GT18" s="1" t="s">
        <v>68</v>
      </c>
      <c r="GV18" t="s">
        <v>167</v>
      </c>
      <c r="GX18" s="101"/>
      <c r="GY18" s="1"/>
      <c r="GZ18" s="1"/>
      <c r="HB18" s="135" t="s">
        <v>116</v>
      </c>
      <c r="HC18" s="136"/>
      <c r="HD18" s="137"/>
      <c r="HM18" s="70" t="s">
        <v>70</v>
      </c>
      <c r="HO18">
        <v>17</v>
      </c>
      <c r="HP18" s="1" t="s">
        <v>68</v>
      </c>
      <c r="HR18" t="s">
        <v>167</v>
      </c>
      <c r="HT18" s="101"/>
      <c r="HU18" s="1"/>
      <c r="HV18" s="1"/>
      <c r="HX18" s="135" t="s">
        <v>118</v>
      </c>
      <c r="HY18" s="136"/>
      <c r="HZ18" s="137"/>
      <c r="II18" s="70" t="s">
        <v>70</v>
      </c>
      <c r="IK18">
        <v>17.5</v>
      </c>
      <c r="IL18" s="1" t="s">
        <v>68</v>
      </c>
      <c r="IN18" t="s">
        <v>167</v>
      </c>
      <c r="IP18" s="101"/>
      <c r="IQ18" s="1"/>
      <c r="IR18" s="1"/>
      <c r="IT18" s="135" t="s">
        <v>120</v>
      </c>
      <c r="IU18" s="136"/>
      <c r="IV18" s="137"/>
      <c r="JE18" s="70" t="s">
        <v>70</v>
      </c>
      <c r="JG18">
        <v>10.5</v>
      </c>
      <c r="JH18" s="1" t="s">
        <v>68</v>
      </c>
      <c r="JJ18" t="s">
        <v>167</v>
      </c>
      <c r="JL18" s="101"/>
      <c r="JM18" s="1"/>
      <c r="JN18" s="1"/>
      <c r="JP18" s="135" t="s">
        <v>122</v>
      </c>
      <c r="JQ18" s="136"/>
      <c r="JR18" s="137"/>
      <c r="KA18" s="70" t="s">
        <v>70</v>
      </c>
      <c r="KC18">
        <v>7.5</v>
      </c>
      <c r="KD18" s="1" t="s">
        <v>68</v>
      </c>
      <c r="KF18" t="s">
        <v>167</v>
      </c>
      <c r="KH18" s="101"/>
      <c r="KI18" s="1"/>
      <c r="KJ18" s="1"/>
      <c r="KL18" s="135" t="s">
        <v>124</v>
      </c>
      <c r="KM18" s="136"/>
      <c r="KN18" s="137"/>
      <c r="KW18" s="70" t="s">
        <v>70</v>
      </c>
      <c r="KY18">
        <v>6</v>
      </c>
      <c r="KZ18" s="1" t="s">
        <v>68</v>
      </c>
      <c r="LB18" t="s">
        <v>167</v>
      </c>
      <c r="LD18" s="101"/>
      <c r="LE18" s="1"/>
      <c r="LF18" s="1"/>
      <c r="LH18" s="135" t="s">
        <v>126</v>
      </c>
      <c r="LI18" s="136"/>
      <c r="LJ18" s="137"/>
      <c r="LS18" s="70" t="s">
        <v>70</v>
      </c>
      <c r="LU18">
        <v>8</v>
      </c>
      <c r="LV18" s="1" t="s">
        <v>68</v>
      </c>
      <c r="LX18" t="s">
        <v>167</v>
      </c>
      <c r="LZ18" s="101"/>
      <c r="MA18" s="1"/>
      <c r="MB18" s="1"/>
      <c r="MD18" s="135" t="s">
        <v>128</v>
      </c>
      <c r="ME18" s="136"/>
      <c r="MF18" s="137"/>
      <c r="MO18" s="70" t="s">
        <v>70</v>
      </c>
      <c r="MR18" s="1" t="s">
        <v>68</v>
      </c>
      <c r="MT18" t="s">
        <v>167</v>
      </c>
      <c r="MV18" s="101"/>
      <c r="MW18" s="1"/>
      <c r="MX18" s="1"/>
      <c r="MZ18" s="135" t="s">
        <v>130</v>
      </c>
      <c r="NA18" s="136"/>
      <c r="NB18" s="137"/>
      <c r="NK18" s="70" t="s">
        <v>70</v>
      </c>
      <c r="NM18">
        <v>7.5</v>
      </c>
      <c r="NN18" s="1" t="s">
        <v>68</v>
      </c>
      <c r="NP18" t="s">
        <v>167</v>
      </c>
      <c r="NR18" s="101"/>
      <c r="NS18" s="1"/>
      <c r="NT18" s="1"/>
      <c r="NV18" s="135" t="s">
        <v>132</v>
      </c>
      <c r="NW18" s="136"/>
      <c r="NX18" s="137"/>
      <c r="OG18" s="70" t="s">
        <v>70</v>
      </c>
      <c r="OJ18" s="1" t="s">
        <v>68</v>
      </c>
      <c r="OL18" t="s">
        <v>167</v>
      </c>
      <c r="ON18" s="101"/>
      <c r="OO18" s="1"/>
      <c r="OP18" s="1"/>
      <c r="OR18" s="135" t="s">
        <v>134</v>
      </c>
      <c r="OS18" s="136"/>
      <c r="OT18" s="137"/>
      <c r="PC18" s="70" t="s">
        <v>70</v>
      </c>
      <c r="PE18">
        <v>8</v>
      </c>
      <c r="PF18" s="1" t="s">
        <v>68</v>
      </c>
      <c r="PH18" t="s">
        <v>167</v>
      </c>
      <c r="PJ18" s="101"/>
      <c r="PK18" s="1"/>
      <c r="PL18" s="1"/>
      <c r="PN18" s="135" t="s">
        <v>136</v>
      </c>
      <c r="PO18" s="136"/>
      <c r="PP18" s="137"/>
      <c r="PY18" s="70" t="s">
        <v>70</v>
      </c>
      <c r="QA18">
        <v>7</v>
      </c>
      <c r="QB18" s="1" t="s">
        <v>68</v>
      </c>
      <c r="QD18" t="s">
        <v>167</v>
      </c>
      <c r="QF18" s="101"/>
      <c r="QG18" s="1"/>
      <c r="QH18" s="1"/>
      <c r="QJ18" s="135" t="s">
        <v>172</v>
      </c>
      <c r="QK18" s="136"/>
      <c r="QL18" s="137"/>
      <c r="QU18" s="70" t="s">
        <v>70</v>
      </c>
      <c r="QW18">
        <v>22</v>
      </c>
      <c r="QX18" s="1" t="s">
        <v>68</v>
      </c>
      <c r="QZ18" t="s">
        <v>167</v>
      </c>
      <c r="RB18" s="101"/>
      <c r="RC18" s="1"/>
      <c r="RD18" s="1"/>
      <c r="RF18" s="135" t="s">
        <v>174</v>
      </c>
      <c r="RG18" s="136"/>
      <c r="RH18" s="137"/>
      <c r="RQ18" s="70" t="s">
        <v>70</v>
      </c>
      <c r="RS18">
        <v>10.5</v>
      </c>
      <c r="RT18" s="1" t="s">
        <v>68</v>
      </c>
      <c r="RV18" t="s">
        <v>167</v>
      </c>
      <c r="RX18" s="101"/>
      <c r="RY18" s="1"/>
      <c r="RZ18" s="1"/>
      <c r="SB18" s="135" t="s">
        <v>176</v>
      </c>
      <c r="SC18" s="136"/>
      <c r="SD18" s="137"/>
      <c r="SM18" s="70" t="s">
        <v>70</v>
      </c>
      <c r="SO18">
        <v>7</v>
      </c>
      <c r="SP18" s="1" t="s">
        <v>68</v>
      </c>
      <c r="SR18" t="s">
        <v>167</v>
      </c>
      <c r="ST18" s="101"/>
      <c r="SU18" s="1"/>
      <c r="SV18" s="1"/>
      <c r="SX18" s="135" t="s">
        <v>178</v>
      </c>
      <c r="SY18" s="136"/>
      <c r="SZ18" s="137"/>
      <c r="TI18" s="70" t="s">
        <v>70</v>
      </c>
      <c r="TL18" s="1" t="s">
        <v>68</v>
      </c>
      <c r="TN18" t="s">
        <v>167</v>
      </c>
      <c r="TP18" s="101"/>
      <c r="TQ18" s="1"/>
      <c r="TR18" s="1"/>
      <c r="TT18" s="135" t="s">
        <v>180</v>
      </c>
      <c r="TU18" s="136"/>
      <c r="TV18" s="137"/>
      <c r="UE18" s="70" t="s">
        <v>70</v>
      </c>
      <c r="UG18">
        <v>9</v>
      </c>
      <c r="UH18" s="1" t="s">
        <v>68</v>
      </c>
      <c r="UJ18" t="s">
        <v>167</v>
      </c>
      <c r="UL18" s="101"/>
      <c r="UM18" s="1"/>
      <c r="UN18" s="1"/>
      <c r="UP18" s="135" t="s">
        <v>182</v>
      </c>
      <c r="UQ18" s="136"/>
      <c r="UR18" s="137"/>
      <c r="VA18" s="70" t="s">
        <v>70</v>
      </c>
      <c r="VC18">
        <v>10.5</v>
      </c>
      <c r="VD18" s="1" t="s">
        <v>68</v>
      </c>
      <c r="VF18" t="s">
        <v>167</v>
      </c>
      <c r="VH18" s="101"/>
      <c r="VI18" s="1"/>
      <c r="VJ18" s="1"/>
      <c r="VL18" s="135" t="s">
        <v>184</v>
      </c>
      <c r="VM18" s="136"/>
      <c r="VN18" s="137"/>
      <c r="VW18" s="70" t="s">
        <v>70</v>
      </c>
      <c r="VY18">
        <v>6</v>
      </c>
      <c r="VZ18" s="1" t="s">
        <v>68</v>
      </c>
      <c r="WB18" t="s">
        <v>167</v>
      </c>
      <c r="WD18" s="101"/>
      <c r="WE18" s="1"/>
      <c r="WF18" s="1"/>
      <c r="WH18" s="135" t="s">
        <v>186</v>
      </c>
      <c r="WI18" s="136"/>
      <c r="WJ18" s="137"/>
      <c r="WS18" s="70" t="s">
        <v>70</v>
      </c>
      <c r="WU18">
        <v>99</v>
      </c>
      <c r="WV18" s="1" t="s">
        <v>68</v>
      </c>
      <c r="WX18" t="s">
        <v>167</v>
      </c>
      <c r="WZ18" s="101"/>
      <c r="XA18" s="1"/>
      <c r="XB18" s="1"/>
      <c r="XD18" s="135" t="s">
        <v>188</v>
      </c>
      <c r="XE18" s="136"/>
      <c r="XF18" s="137"/>
      <c r="XO18" s="70" t="s">
        <v>70</v>
      </c>
      <c r="XQ18">
        <v>99</v>
      </c>
      <c r="XR18" s="1" t="s">
        <v>68</v>
      </c>
      <c r="XT18" t="s">
        <v>167</v>
      </c>
      <c r="XV18" s="101"/>
      <c r="XW18" s="1"/>
      <c r="XX18" s="1"/>
      <c r="XZ18" s="135" t="s">
        <v>190</v>
      </c>
      <c r="YA18" s="136"/>
      <c r="YB18" s="137"/>
      <c r="YK18" s="70" t="s">
        <v>70</v>
      </c>
      <c r="YM18">
        <v>17.5</v>
      </c>
      <c r="YN18" s="1" t="s">
        <v>68</v>
      </c>
      <c r="YP18" t="s">
        <v>167</v>
      </c>
      <c r="YR18" s="101"/>
      <c r="YS18" s="1"/>
      <c r="YT18" s="1"/>
      <c r="YV18" s="135" t="s">
        <v>192</v>
      </c>
      <c r="YW18" s="136"/>
      <c r="YX18" s="137"/>
      <c r="ZG18" s="70" t="s">
        <v>70</v>
      </c>
      <c r="ZI18">
        <v>17.5</v>
      </c>
      <c r="ZJ18" s="1" t="s">
        <v>68</v>
      </c>
      <c r="ZL18" t="s">
        <v>167</v>
      </c>
      <c r="ZN18" s="101"/>
      <c r="ZO18" s="1"/>
      <c r="ZP18" s="1"/>
      <c r="ZR18" s="135" t="s">
        <v>194</v>
      </c>
      <c r="ZS18" s="136"/>
      <c r="ZT18" s="137"/>
      <c r="AAC18" s="70" t="s">
        <v>70</v>
      </c>
      <c r="AAE18">
        <v>10.5</v>
      </c>
      <c r="AAF18" s="1" t="s">
        <v>68</v>
      </c>
      <c r="AAH18" t="s">
        <v>167</v>
      </c>
      <c r="AAJ18" s="101"/>
      <c r="AAK18" s="1"/>
      <c r="AAL18" s="1"/>
      <c r="AAN18" s="135" t="s">
        <v>196</v>
      </c>
      <c r="AAO18" s="136"/>
      <c r="AAP18" s="137"/>
      <c r="AAY18" s="70" t="s">
        <v>70</v>
      </c>
      <c r="ABA18">
        <v>7.5</v>
      </c>
      <c r="ABB18" s="1" t="s">
        <v>68</v>
      </c>
      <c r="ABD18" t="s">
        <v>167</v>
      </c>
      <c r="ABF18" s="101"/>
      <c r="ABG18" s="1"/>
      <c r="ABH18" s="1"/>
      <c r="ABJ18" s="135" t="s">
        <v>198</v>
      </c>
      <c r="ABK18" s="136"/>
      <c r="ABL18" s="137"/>
      <c r="ABU18" s="70" t="s">
        <v>70</v>
      </c>
      <c r="ABW18">
        <v>5.5</v>
      </c>
      <c r="ABX18" s="1" t="s">
        <v>68</v>
      </c>
      <c r="ABZ18" t="s">
        <v>167</v>
      </c>
      <c r="ACB18" s="101"/>
      <c r="ACC18" s="1"/>
      <c r="ACD18" s="1"/>
      <c r="ACF18" s="135" t="s">
        <v>200</v>
      </c>
      <c r="ACG18" s="136"/>
      <c r="ACH18" s="137"/>
      <c r="ACQ18" s="70" t="s">
        <v>70</v>
      </c>
      <c r="ACS18">
        <v>7.5</v>
      </c>
      <c r="ACT18" s="1" t="s">
        <v>68</v>
      </c>
      <c r="ACV18" t="s">
        <v>167</v>
      </c>
      <c r="ACX18" s="101"/>
      <c r="ACY18" s="1"/>
      <c r="ACZ18" s="1"/>
      <c r="ADB18" s="135" t="s">
        <v>202</v>
      </c>
      <c r="ADC18" s="136"/>
      <c r="ADD18" s="137"/>
      <c r="ADM18" s="70" t="s">
        <v>70</v>
      </c>
      <c r="ADP18" s="1" t="s">
        <v>68</v>
      </c>
      <c r="ADR18" t="s">
        <v>167</v>
      </c>
      <c r="ADT18" s="101"/>
      <c r="ADU18" s="1"/>
      <c r="ADV18" s="1"/>
      <c r="ADX18" s="135" t="s">
        <v>204</v>
      </c>
      <c r="ADY18" s="136"/>
      <c r="ADZ18" s="137"/>
      <c r="AEI18" s="70" t="s">
        <v>70</v>
      </c>
      <c r="AEK18">
        <v>6.5</v>
      </c>
      <c r="AEL18" s="1" t="s">
        <v>68</v>
      </c>
      <c r="AEN18" t="s">
        <v>167</v>
      </c>
      <c r="AEP18" s="101"/>
      <c r="AEQ18" s="1"/>
      <c r="AER18" s="1"/>
      <c r="AET18" s="135" t="s">
        <v>206</v>
      </c>
      <c r="AEU18" s="136"/>
      <c r="AEV18" s="137"/>
      <c r="AFE18" s="70" t="s">
        <v>70</v>
      </c>
      <c r="AFH18" s="1" t="s">
        <v>68</v>
      </c>
      <c r="AFJ18" t="s">
        <v>167</v>
      </c>
      <c r="AFL18" s="101"/>
      <c r="AFM18" s="1"/>
      <c r="AFN18" s="1"/>
      <c r="AFP18" s="135" t="s">
        <v>208</v>
      </c>
      <c r="AFQ18" s="136"/>
      <c r="AFR18" s="137"/>
      <c r="AGA18" s="70" t="s">
        <v>70</v>
      </c>
      <c r="AGC18">
        <v>7.5</v>
      </c>
      <c r="AGD18" s="1" t="s">
        <v>68</v>
      </c>
      <c r="AGF18" t="s">
        <v>167</v>
      </c>
      <c r="AGH18" s="101"/>
      <c r="AGI18" s="1"/>
      <c r="AGJ18" s="1"/>
      <c r="AGL18" s="135" t="s">
        <v>210</v>
      </c>
      <c r="AGM18" s="136"/>
      <c r="AGN18" s="137"/>
      <c r="AGW18" s="70" t="s">
        <v>70</v>
      </c>
      <c r="AGY18">
        <v>7</v>
      </c>
      <c r="AGZ18" s="1" t="s">
        <v>68</v>
      </c>
      <c r="AHB18" t="s">
        <v>167</v>
      </c>
      <c r="AHD18" s="101"/>
      <c r="AHE18" s="1"/>
      <c r="AHF18" s="1"/>
      <c r="AHH18" s="135" t="s">
        <v>212</v>
      </c>
      <c r="AHI18" s="136"/>
      <c r="AHJ18" s="137"/>
      <c r="AHS18" s="70" t="s">
        <v>70</v>
      </c>
      <c r="AHU18">
        <v>22</v>
      </c>
      <c r="AHV18" s="1" t="s">
        <v>68</v>
      </c>
      <c r="AHX18" t="s">
        <v>167</v>
      </c>
      <c r="AHZ18" s="101"/>
      <c r="AIA18" s="1"/>
      <c r="AIB18" s="1"/>
      <c r="AID18" s="135" t="s">
        <v>214</v>
      </c>
      <c r="AIE18" s="136"/>
      <c r="AIF18" s="137"/>
      <c r="AIO18" s="70" t="s">
        <v>70</v>
      </c>
      <c r="AIQ18">
        <v>11.5</v>
      </c>
      <c r="AIR18" s="1" t="s">
        <v>68</v>
      </c>
      <c r="AIT18" t="s">
        <v>167</v>
      </c>
      <c r="AIV18" s="101"/>
      <c r="AIW18" s="1"/>
      <c r="AIX18" s="1"/>
      <c r="AIZ18" s="135" t="s">
        <v>216</v>
      </c>
      <c r="AJA18" s="136"/>
      <c r="AJB18" s="137"/>
      <c r="AJK18" s="70" t="s">
        <v>70</v>
      </c>
      <c r="AJM18">
        <v>7</v>
      </c>
      <c r="AJN18" s="1" t="s">
        <v>68</v>
      </c>
      <c r="AJP18" t="s">
        <v>167</v>
      </c>
      <c r="AJR18" s="101"/>
      <c r="AJS18" s="1"/>
      <c r="AJT18" s="1"/>
      <c r="AJV18" s="135" t="s">
        <v>218</v>
      </c>
      <c r="AJW18" s="136"/>
      <c r="AJX18" s="137"/>
      <c r="AKG18" s="70" t="s">
        <v>70</v>
      </c>
      <c r="AKJ18" s="1" t="s">
        <v>68</v>
      </c>
      <c r="AKL18" t="s">
        <v>167</v>
      </c>
      <c r="AKN18" s="101"/>
      <c r="AKO18" s="1"/>
      <c r="AKP18" s="1"/>
      <c r="AKR18" s="135" t="s">
        <v>220</v>
      </c>
      <c r="AKS18" s="136"/>
      <c r="AKT18" s="137"/>
      <c r="ALC18" s="70" t="s">
        <v>70</v>
      </c>
      <c r="ALE18">
        <v>9</v>
      </c>
      <c r="ALF18" s="1" t="s">
        <v>68</v>
      </c>
      <c r="ALH18" t="s">
        <v>167</v>
      </c>
      <c r="ALJ18" s="101"/>
      <c r="ALK18" s="1"/>
      <c r="ALL18" s="1"/>
      <c r="ALN18" s="135" t="s">
        <v>222</v>
      </c>
      <c r="ALO18" s="136"/>
      <c r="ALP18" s="137"/>
      <c r="ALY18" s="70" t="s">
        <v>70</v>
      </c>
      <c r="AMA18">
        <v>10.5</v>
      </c>
      <c r="AMB18" s="1" t="s">
        <v>68</v>
      </c>
      <c r="AMD18" t="s">
        <v>167</v>
      </c>
      <c r="AMF18" s="101"/>
      <c r="AMG18" s="1"/>
      <c r="AMH18" s="1"/>
      <c r="AMJ18" s="135" t="s">
        <v>224</v>
      </c>
      <c r="AMK18" s="136"/>
      <c r="AML18" s="137"/>
      <c r="AMU18" s="70" t="s">
        <v>70</v>
      </c>
      <c r="AMW18">
        <v>5.5</v>
      </c>
      <c r="AMX18" s="1" t="s">
        <v>68</v>
      </c>
      <c r="AMZ18" t="s">
        <v>167</v>
      </c>
      <c r="ANB18" s="101"/>
      <c r="ANC18" s="1"/>
      <c r="AND18" s="1"/>
      <c r="ANF18" s="135" t="s">
        <v>226</v>
      </c>
      <c r="ANG18" s="136"/>
      <c r="ANH18" s="137"/>
      <c r="ANQ18" s="70" t="s">
        <v>70</v>
      </c>
      <c r="ANS18">
        <v>99</v>
      </c>
      <c r="ANT18" s="1" t="s">
        <v>68</v>
      </c>
      <c r="ANV18" t="s">
        <v>167</v>
      </c>
      <c r="ANX18" s="101"/>
      <c r="ANY18" s="1"/>
      <c r="ANZ18" s="1"/>
      <c r="AOB18" s="135" t="s">
        <v>228</v>
      </c>
      <c r="AOC18" s="136"/>
      <c r="AOD18" s="137"/>
      <c r="AOM18" s="70" t="s">
        <v>70</v>
      </c>
      <c r="AOO18">
        <v>99</v>
      </c>
      <c r="AOP18" s="1" t="s">
        <v>68</v>
      </c>
      <c r="AOR18" t="s">
        <v>167</v>
      </c>
      <c r="AOT18" s="101"/>
      <c r="AOU18" s="1"/>
      <c r="AOV18" s="1"/>
      <c r="AOX18" s="135" t="s">
        <v>230</v>
      </c>
      <c r="AOY18" s="136"/>
      <c r="AOZ18" s="137"/>
      <c r="API18" s="70" t="s">
        <v>70</v>
      </c>
      <c r="APK18">
        <v>17.5</v>
      </c>
      <c r="APL18" s="1" t="s">
        <v>68</v>
      </c>
      <c r="APN18" t="s">
        <v>167</v>
      </c>
      <c r="APP18" s="101"/>
      <c r="APQ18" s="1"/>
      <c r="APR18" s="1"/>
      <c r="APT18" s="135" t="s">
        <v>232</v>
      </c>
      <c r="APU18" s="136"/>
      <c r="APV18" s="137"/>
      <c r="AQE18" s="70" t="s">
        <v>70</v>
      </c>
      <c r="AQG18">
        <v>17.5</v>
      </c>
      <c r="AQH18" s="1" t="s">
        <v>68</v>
      </c>
      <c r="AQJ18" t="s">
        <v>167</v>
      </c>
      <c r="AQL18" s="101"/>
      <c r="AQM18" s="1"/>
      <c r="AQN18" s="1"/>
      <c r="AQP18" s="135" t="s">
        <v>234</v>
      </c>
      <c r="AQQ18" s="136"/>
      <c r="AQR18" s="137"/>
      <c r="ARA18" s="70" t="s">
        <v>70</v>
      </c>
      <c r="ARC18">
        <v>10.5</v>
      </c>
      <c r="ARD18" s="1" t="s">
        <v>68</v>
      </c>
      <c r="ARF18" t="s">
        <v>167</v>
      </c>
      <c r="ARH18" s="101"/>
      <c r="ARI18" s="1"/>
      <c r="ARJ18" s="1"/>
      <c r="ARL18" s="135" t="s">
        <v>236</v>
      </c>
      <c r="ARM18" s="136"/>
      <c r="ARN18" s="137"/>
      <c r="ARW18" s="70" t="s">
        <v>70</v>
      </c>
      <c r="ARY18">
        <v>7</v>
      </c>
      <c r="ARZ18" s="1" t="s">
        <v>68</v>
      </c>
      <c r="ASB18" t="s">
        <v>167</v>
      </c>
      <c r="ASD18" s="101"/>
      <c r="ASE18" s="1"/>
      <c r="ASF18" s="1"/>
      <c r="ASH18" s="135" t="s">
        <v>238</v>
      </c>
      <c r="ASI18" s="136"/>
      <c r="ASJ18" s="137"/>
      <c r="ASS18" s="70" t="s">
        <v>70</v>
      </c>
      <c r="ASU18">
        <v>4.5</v>
      </c>
      <c r="ASV18" s="1" t="s">
        <v>68</v>
      </c>
      <c r="ASX18" t="s">
        <v>167</v>
      </c>
      <c r="ASZ18" s="101"/>
      <c r="ATA18" s="1"/>
      <c r="ATB18" s="1"/>
      <c r="ATD18" s="135" t="s">
        <v>240</v>
      </c>
      <c r="ATE18" s="136"/>
      <c r="ATF18" s="137"/>
      <c r="ATO18" s="70" t="s">
        <v>70</v>
      </c>
      <c r="ATQ18">
        <v>7.5</v>
      </c>
      <c r="ATR18" s="1" t="s">
        <v>68</v>
      </c>
      <c r="ATT18" t="s">
        <v>167</v>
      </c>
      <c r="ATV18" s="101"/>
      <c r="ATW18" s="1"/>
      <c r="ATX18" s="1"/>
      <c r="ATZ18" s="135" t="s">
        <v>242</v>
      </c>
      <c r="AUA18" s="136"/>
      <c r="AUB18" s="137"/>
      <c r="AUK18" s="70" t="s">
        <v>70</v>
      </c>
      <c r="AUN18" s="1" t="s">
        <v>68</v>
      </c>
      <c r="AUP18" t="s">
        <v>167</v>
      </c>
      <c r="AUR18" s="101"/>
      <c r="AUS18" s="1"/>
      <c r="AUT18" s="1"/>
      <c r="AUV18" s="135" t="s">
        <v>244</v>
      </c>
      <c r="AUW18" s="136"/>
      <c r="AUX18" s="137"/>
      <c r="AVG18" s="70" t="s">
        <v>70</v>
      </c>
      <c r="AVI18">
        <v>6.5</v>
      </c>
      <c r="AVJ18" s="1" t="s">
        <v>68</v>
      </c>
      <c r="AVL18" t="s">
        <v>167</v>
      </c>
      <c r="AVN18" s="101"/>
      <c r="AVO18" s="1"/>
      <c r="AVP18" s="1"/>
      <c r="AVR18" s="135" t="s">
        <v>246</v>
      </c>
      <c r="AVS18" s="136"/>
      <c r="AVT18" s="137"/>
      <c r="AWC18" s="70" t="s">
        <v>70</v>
      </c>
      <c r="AWF18" s="1" t="s">
        <v>68</v>
      </c>
      <c r="AWH18" t="s">
        <v>167</v>
      </c>
      <c r="AWJ18" s="101"/>
      <c r="AWK18" s="1"/>
      <c r="AWL18" s="1"/>
      <c r="AWN18" s="135" t="s">
        <v>248</v>
      </c>
      <c r="AWO18" s="136"/>
      <c r="AWP18" s="137"/>
      <c r="AWY18" s="70" t="s">
        <v>70</v>
      </c>
      <c r="AXA18">
        <v>7</v>
      </c>
      <c r="AXB18" s="1" t="s">
        <v>68</v>
      </c>
      <c r="AXD18" t="s">
        <v>167</v>
      </c>
      <c r="AXF18" s="101"/>
      <c r="AXG18" s="1"/>
      <c r="AXH18" s="1"/>
      <c r="AXJ18" s="135" t="s">
        <v>250</v>
      </c>
      <c r="AXK18" s="136"/>
      <c r="AXL18" s="137"/>
      <c r="AXU18" s="70" t="s">
        <v>70</v>
      </c>
      <c r="AXW18">
        <v>7</v>
      </c>
      <c r="AXX18" s="1" t="s">
        <v>68</v>
      </c>
      <c r="AXZ18" t="s">
        <v>167</v>
      </c>
      <c r="AYB18" s="101"/>
      <c r="AYC18" s="1"/>
      <c r="AYD18" s="1"/>
      <c r="AYF18" s="135" t="s">
        <v>252</v>
      </c>
      <c r="AYG18" s="136"/>
      <c r="AYH18" s="137"/>
      <c r="AYQ18" s="70" t="s">
        <v>70</v>
      </c>
      <c r="AYS18">
        <v>22</v>
      </c>
      <c r="AYT18" s="1" t="s">
        <v>68</v>
      </c>
      <c r="AYV18" t="s">
        <v>167</v>
      </c>
      <c r="AYX18" s="101"/>
      <c r="AYY18" s="1"/>
      <c r="AYZ18" s="1"/>
      <c r="AZB18" s="135" t="s">
        <v>254</v>
      </c>
      <c r="AZC18" s="136"/>
      <c r="AZD18" s="137"/>
      <c r="AZM18" s="70" t="s">
        <v>70</v>
      </c>
      <c r="AZO18">
        <v>11</v>
      </c>
      <c r="AZP18" s="1" t="s">
        <v>68</v>
      </c>
      <c r="AZR18" t="s">
        <v>167</v>
      </c>
      <c r="AZT18" s="101"/>
      <c r="AZU18" s="1"/>
      <c r="AZV18" s="1"/>
      <c r="AZX18" s="135" t="s">
        <v>256</v>
      </c>
      <c r="AZY18" s="136"/>
      <c r="AZZ18" s="137"/>
      <c r="BAI18" s="70" t="s">
        <v>70</v>
      </c>
      <c r="BAK18">
        <v>7</v>
      </c>
      <c r="BAL18" s="1" t="s">
        <v>68</v>
      </c>
      <c r="BAN18" t="s">
        <v>167</v>
      </c>
      <c r="BAP18" s="101"/>
      <c r="BAQ18" s="1"/>
      <c r="BAR18" s="1"/>
      <c r="BAT18" s="135" t="s">
        <v>258</v>
      </c>
      <c r="BAU18" s="136"/>
      <c r="BAV18" s="137"/>
      <c r="BBE18" s="70" t="s">
        <v>70</v>
      </c>
      <c r="BBH18" s="1" t="s">
        <v>68</v>
      </c>
      <c r="BBJ18" t="s">
        <v>167</v>
      </c>
      <c r="BBL18" s="101"/>
      <c r="BBM18" s="1"/>
      <c r="BBN18" s="1"/>
      <c r="BBP18" s="135" t="s">
        <v>260</v>
      </c>
      <c r="BBQ18" s="136"/>
      <c r="BBR18" s="137"/>
      <c r="BCA18" s="70" t="s">
        <v>70</v>
      </c>
      <c r="BCC18">
        <v>8.5</v>
      </c>
      <c r="BCD18" s="1" t="s">
        <v>68</v>
      </c>
      <c r="BCF18" t="s">
        <v>167</v>
      </c>
      <c r="BCH18" s="101"/>
      <c r="BCI18" s="1"/>
      <c r="BCJ18" s="1"/>
      <c r="BCL18" s="135" t="s">
        <v>262</v>
      </c>
      <c r="BCM18" s="136"/>
      <c r="BCN18" s="137"/>
      <c r="BCW18" s="70" t="s">
        <v>70</v>
      </c>
      <c r="BCY18">
        <v>13.5</v>
      </c>
      <c r="BCZ18" s="1" t="s">
        <v>68</v>
      </c>
      <c r="BDB18" t="s">
        <v>167</v>
      </c>
      <c r="BDD18" s="101"/>
      <c r="BDE18" s="1"/>
      <c r="BDF18" s="1"/>
      <c r="BDH18" s="135" t="s">
        <v>264</v>
      </c>
      <c r="BDI18" s="136"/>
      <c r="BDJ18" s="137"/>
      <c r="BDS18" s="70" t="s">
        <v>70</v>
      </c>
      <c r="BDU18">
        <v>6</v>
      </c>
      <c r="BDV18" s="1" t="s">
        <v>68</v>
      </c>
      <c r="BDX18" t="s">
        <v>167</v>
      </c>
      <c r="BDZ18" s="101"/>
      <c r="BEA18" s="1"/>
      <c r="BEB18" s="1"/>
      <c r="BED18" s="135" t="s">
        <v>266</v>
      </c>
      <c r="BEE18" s="136"/>
      <c r="BEF18" s="137"/>
      <c r="BEO18" s="70" t="s">
        <v>70</v>
      </c>
      <c r="BEQ18">
        <v>99</v>
      </c>
      <c r="BER18" s="1" t="s">
        <v>68</v>
      </c>
      <c r="BET18" t="s">
        <v>167</v>
      </c>
      <c r="BEV18" s="101"/>
      <c r="BEW18" s="1"/>
      <c r="BEX18" s="1"/>
      <c r="BEZ18" s="135" t="s">
        <v>268</v>
      </c>
      <c r="BFA18" s="136"/>
      <c r="BFB18" s="137"/>
      <c r="BFK18" s="70" t="s">
        <v>70</v>
      </c>
      <c r="BFM18">
        <v>99</v>
      </c>
      <c r="BFN18" s="1" t="s">
        <v>68</v>
      </c>
      <c r="BFP18" t="s">
        <v>167</v>
      </c>
      <c r="BFR18" s="101"/>
      <c r="BFS18" s="1"/>
      <c r="BFT18" s="1"/>
      <c r="BFV18" s="135" t="s">
        <v>270</v>
      </c>
      <c r="BFW18" s="136"/>
      <c r="BFX18" s="137"/>
      <c r="BGG18" s="70" t="s">
        <v>70</v>
      </c>
      <c r="BGI18">
        <v>17</v>
      </c>
      <c r="BGJ18" s="1" t="s">
        <v>68</v>
      </c>
      <c r="BGL18" t="s">
        <v>167</v>
      </c>
      <c r="BGN18" s="101"/>
      <c r="BGO18" s="1"/>
      <c r="BGP18" s="1"/>
      <c r="BGR18" s="135" t="s">
        <v>272</v>
      </c>
      <c r="BGS18" s="136"/>
      <c r="BGT18" s="137"/>
      <c r="BHC18" s="70" t="s">
        <v>70</v>
      </c>
      <c r="BHE18">
        <v>17.5</v>
      </c>
      <c r="BHF18" s="1" t="s">
        <v>68</v>
      </c>
      <c r="BHH18" t="s">
        <v>167</v>
      </c>
      <c r="BHJ18" s="101"/>
      <c r="BHK18" s="1"/>
      <c r="BHL18" s="1"/>
      <c r="BHN18" s="135" t="s">
        <v>274</v>
      </c>
      <c r="BHO18" s="136"/>
      <c r="BHP18" s="137"/>
      <c r="BHY18" s="70" t="s">
        <v>70</v>
      </c>
      <c r="BIA18">
        <v>10.5</v>
      </c>
      <c r="BIB18" s="1" t="s">
        <v>68</v>
      </c>
      <c r="BID18" t="s">
        <v>167</v>
      </c>
      <c r="BIF18" s="101"/>
      <c r="BIG18" s="1"/>
      <c r="BIH18" s="1"/>
      <c r="BIJ18" s="135" t="s">
        <v>282</v>
      </c>
      <c r="BIK18" s="136"/>
      <c r="BIL18" s="137"/>
      <c r="BIU18" s="70" t="s">
        <v>70</v>
      </c>
      <c r="BIW18">
        <v>7.5</v>
      </c>
      <c r="BIX18" s="1" t="s">
        <v>68</v>
      </c>
      <c r="BIZ18" t="s">
        <v>167</v>
      </c>
      <c r="BJB18" s="101"/>
      <c r="BJC18" s="1"/>
      <c r="BJD18" s="1"/>
      <c r="BJF18" s="135" t="s">
        <v>283</v>
      </c>
      <c r="BJG18" s="136"/>
      <c r="BJH18" s="137"/>
      <c r="BJQ18" s="70" t="s">
        <v>70</v>
      </c>
      <c r="BJS18">
        <v>4.5</v>
      </c>
      <c r="BJT18" s="1" t="s">
        <v>68</v>
      </c>
      <c r="BJV18" t="s">
        <v>167</v>
      </c>
      <c r="BJX18" s="101"/>
      <c r="BJY18" s="1"/>
      <c r="BJZ18" s="1"/>
      <c r="BKB18" s="135" t="s">
        <v>284</v>
      </c>
      <c r="BKC18" s="136"/>
      <c r="BKD18" s="137"/>
      <c r="BKM18" s="70" t="s">
        <v>70</v>
      </c>
      <c r="BKO18">
        <v>7.5</v>
      </c>
      <c r="BKP18" s="1" t="s">
        <v>68</v>
      </c>
      <c r="BKR18" t="s">
        <v>167</v>
      </c>
      <c r="BKT18" s="101"/>
      <c r="BKU18" s="1"/>
      <c r="BKV18" s="1"/>
      <c r="BKX18" s="135" t="s">
        <v>285</v>
      </c>
      <c r="BKY18" s="136"/>
      <c r="BKZ18" s="137"/>
      <c r="BLI18" s="70" t="s">
        <v>70</v>
      </c>
      <c r="BLL18" s="1" t="s">
        <v>68</v>
      </c>
      <c r="BLN18" t="s">
        <v>167</v>
      </c>
      <c r="BLP18" s="101"/>
      <c r="BLQ18" s="1"/>
      <c r="BLR18" s="1"/>
      <c r="BLT18" s="135" t="s">
        <v>286</v>
      </c>
      <c r="BLU18" s="136"/>
      <c r="BLV18" s="137"/>
      <c r="BME18" s="70" t="s">
        <v>70</v>
      </c>
      <c r="BMG18">
        <v>7.5</v>
      </c>
      <c r="BMH18" s="1" t="s">
        <v>68</v>
      </c>
      <c r="BMJ18" t="s">
        <v>167</v>
      </c>
      <c r="BML18" s="101"/>
      <c r="BMM18" s="1"/>
      <c r="BMN18" s="1"/>
      <c r="BMP18" s="135" t="s">
        <v>287</v>
      </c>
      <c r="BMQ18" s="136"/>
      <c r="BMR18" s="137"/>
      <c r="BNA18" s="70" t="s">
        <v>70</v>
      </c>
      <c r="BND18" s="1" t="s">
        <v>68</v>
      </c>
      <c r="BNF18" t="s">
        <v>167</v>
      </c>
      <c r="BNH18" s="101"/>
      <c r="BNI18" s="1"/>
      <c r="BNJ18" s="1"/>
      <c r="BNL18" s="135" t="s">
        <v>288</v>
      </c>
      <c r="BNM18" s="136"/>
      <c r="BNN18" s="137"/>
      <c r="BNW18" s="70" t="s">
        <v>70</v>
      </c>
      <c r="BNY18">
        <v>7</v>
      </c>
      <c r="BNZ18" s="1" t="s">
        <v>68</v>
      </c>
      <c r="BOB18" t="s">
        <v>167</v>
      </c>
      <c r="BOD18" s="101"/>
      <c r="BOE18" s="1"/>
      <c r="BOF18" s="1"/>
      <c r="BOH18" s="135" t="s">
        <v>290</v>
      </c>
      <c r="BOI18" s="136"/>
      <c r="BOJ18" s="137"/>
      <c r="BOS18" s="70" t="s">
        <v>70</v>
      </c>
      <c r="BOU18">
        <v>6.5</v>
      </c>
      <c r="BOV18" s="1" t="s">
        <v>68</v>
      </c>
      <c r="BOX18" t="s">
        <v>167</v>
      </c>
      <c r="BOZ18" s="101"/>
      <c r="BPA18" s="1"/>
      <c r="BPB18" s="1"/>
      <c r="BPD18" s="135" t="s">
        <v>292</v>
      </c>
      <c r="BPE18" s="136"/>
      <c r="BPF18" s="137"/>
      <c r="BPO18" s="70" t="s">
        <v>70</v>
      </c>
      <c r="BPQ18">
        <v>22.5</v>
      </c>
      <c r="BPR18" s="1" t="s">
        <v>68</v>
      </c>
      <c r="BPT18" t="s">
        <v>167</v>
      </c>
      <c r="BPV18" s="101"/>
      <c r="BPW18" s="1"/>
      <c r="BPX18" s="1"/>
      <c r="BPZ18" s="135" t="s">
        <v>294</v>
      </c>
      <c r="BQA18" s="136"/>
      <c r="BQB18" s="137"/>
      <c r="BQK18" s="70" t="s">
        <v>70</v>
      </c>
      <c r="BQM18">
        <v>11</v>
      </c>
      <c r="BQN18" s="1" t="s">
        <v>68</v>
      </c>
      <c r="BQP18" t="s">
        <v>167</v>
      </c>
      <c r="BQR18" s="101"/>
      <c r="BQS18" s="1"/>
      <c r="BQT18" s="1"/>
      <c r="BQV18" s="135" t="s">
        <v>296</v>
      </c>
      <c r="BQW18" s="136"/>
      <c r="BQX18" s="137"/>
      <c r="BRG18" s="70" t="s">
        <v>70</v>
      </c>
      <c r="BRI18">
        <v>7</v>
      </c>
      <c r="BRJ18" s="1" t="s">
        <v>68</v>
      </c>
      <c r="BRL18" t="s">
        <v>167</v>
      </c>
      <c r="BRN18" s="101"/>
      <c r="BRO18" s="1"/>
      <c r="BRP18" s="1"/>
      <c r="BRR18" s="135" t="s">
        <v>298</v>
      </c>
      <c r="BRS18" s="136"/>
      <c r="BRT18" s="137"/>
      <c r="BSC18" s="70" t="s">
        <v>70</v>
      </c>
      <c r="BSF18" s="1" t="s">
        <v>68</v>
      </c>
      <c r="BSH18" t="s">
        <v>167</v>
      </c>
      <c r="BSJ18" s="101"/>
      <c r="BSK18" s="1"/>
      <c r="BSL18" s="1"/>
      <c r="BSN18" s="135" t="s">
        <v>300</v>
      </c>
      <c r="BSO18" s="136"/>
      <c r="BSP18" s="137"/>
      <c r="BSY18" s="70" t="s">
        <v>70</v>
      </c>
      <c r="BTA18">
        <v>9</v>
      </c>
      <c r="BTB18" s="1" t="s">
        <v>68</v>
      </c>
      <c r="BTD18" t="s">
        <v>167</v>
      </c>
      <c r="BTF18" s="101"/>
      <c r="BTG18" s="1"/>
      <c r="BTH18" s="1"/>
      <c r="BTJ18" s="135" t="s">
        <v>302</v>
      </c>
      <c r="BTK18" s="136"/>
      <c r="BTL18" s="137"/>
      <c r="BTU18" s="70" t="s">
        <v>70</v>
      </c>
      <c r="BTW18">
        <v>10.5</v>
      </c>
      <c r="BTX18" s="1" t="s">
        <v>68</v>
      </c>
      <c r="BTZ18" t="s">
        <v>167</v>
      </c>
      <c r="BUB18" s="101"/>
      <c r="BUC18" s="1"/>
      <c r="BUD18" s="1"/>
      <c r="BUF18" s="135" t="s">
        <v>304</v>
      </c>
      <c r="BUG18" s="136"/>
      <c r="BUH18" s="137"/>
      <c r="BUQ18" s="70" t="s">
        <v>70</v>
      </c>
      <c r="BUS18">
        <v>6.5</v>
      </c>
      <c r="BUT18" s="1" t="s">
        <v>68</v>
      </c>
      <c r="BUV18" t="s">
        <v>167</v>
      </c>
      <c r="BUX18" s="101"/>
      <c r="BUY18" s="1"/>
      <c r="BUZ18" s="1"/>
      <c r="BVB18" s="135" t="s">
        <v>306</v>
      </c>
      <c r="BVC18" s="136"/>
      <c r="BVD18" s="137"/>
      <c r="BVM18" s="70" t="s">
        <v>70</v>
      </c>
      <c r="BVO18">
        <v>99</v>
      </c>
      <c r="BVP18" s="1" t="s">
        <v>68</v>
      </c>
      <c r="BVR18" t="s">
        <v>167</v>
      </c>
      <c r="BVT18" s="101"/>
      <c r="BVU18" s="1"/>
      <c r="BVV18" s="1"/>
      <c r="BVX18" s="135" t="s">
        <v>308</v>
      </c>
      <c r="BVY18" s="136"/>
      <c r="BVZ18" s="137"/>
      <c r="BWI18" s="70" t="s">
        <v>70</v>
      </c>
      <c r="BWK18">
        <v>99</v>
      </c>
      <c r="BWL18" s="1" t="s">
        <v>68</v>
      </c>
      <c r="BWN18" t="s">
        <v>167</v>
      </c>
      <c r="BWP18" s="101"/>
      <c r="BWQ18" s="1"/>
      <c r="BWR18" s="1"/>
      <c r="BWT18" s="135" t="s">
        <v>319</v>
      </c>
      <c r="BWU18" s="136"/>
      <c r="BWV18" s="137"/>
      <c r="BXE18" s="70" t="s">
        <v>70</v>
      </c>
      <c r="BXG18">
        <v>17</v>
      </c>
      <c r="BXH18" s="1" t="s">
        <v>68</v>
      </c>
      <c r="BXJ18" t="s">
        <v>167</v>
      </c>
      <c r="BXL18" s="101"/>
      <c r="BXM18" s="1"/>
      <c r="BXN18" s="1"/>
      <c r="BXP18" s="135" t="s">
        <v>320</v>
      </c>
      <c r="BXQ18" s="136"/>
      <c r="BXR18" s="137"/>
      <c r="BYA18" s="70" t="s">
        <v>70</v>
      </c>
      <c r="BYC18">
        <v>17.5</v>
      </c>
      <c r="BYD18" s="1" t="s">
        <v>68</v>
      </c>
      <c r="BYF18" t="s">
        <v>167</v>
      </c>
      <c r="BYH18" s="101"/>
      <c r="BYI18" s="1"/>
      <c r="BYJ18" s="1"/>
      <c r="BYL18" s="135" t="s">
        <v>321</v>
      </c>
      <c r="BYM18" s="136"/>
      <c r="BYN18" s="137"/>
      <c r="BYW18" s="70" t="s">
        <v>70</v>
      </c>
      <c r="BYY18">
        <v>10.5</v>
      </c>
      <c r="BYZ18" s="1" t="s">
        <v>68</v>
      </c>
      <c r="BZB18" t="s">
        <v>167</v>
      </c>
      <c r="BZD18" s="101"/>
      <c r="BZE18" s="1"/>
      <c r="BZF18" s="1"/>
      <c r="BZH18" s="135" t="s">
        <v>322</v>
      </c>
      <c r="BZI18" s="136"/>
      <c r="BZJ18" s="137"/>
      <c r="BZS18" s="70" t="s">
        <v>70</v>
      </c>
      <c r="BZU18">
        <v>7.5</v>
      </c>
      <c r="BZV18" s="1" t="s">
        <v>68</v>
      </c>
      <c r="BZX18" t="s">
        <v>167</v>
      </c>
      <c r="BZZ18" s="101"/>
      <c r="CAA18" s="1"/>
      <c r="CAB18" s="1"/>
      <c r="CAD18" s="135" t="s">
        <v>323</v>
      </c>
      <c r="CAE18" s="136"/>
      <c r="CAF18" s="137"/>
      <c r="CAO18" s="70" t="s">
        <v>70</v>
      </c>
      <c r="CAQ18">
        <v>5.5</v>
      </c>
      <c r="CAR18" s="1" t="s">
        <v>68</v>
      </c>
      <c r="CAT18" t="s">
        <v>167</v>
      </c>
      <c r="CAV18" s="101"/>
      <c r="CAW18" s="1"/>
      <c r="CAX18" s="1"/>
      <c r="CAZ18" s="135" t="s">
        <v>324</v>
      </c>
      <c r="CBA18" s="136"/>
      <c r="CBB18" s="137"/>
      <c r="CBK18" s="70" t="s">
        <v>70</v>
      </c>
      <c r="CBM18">
        <v>7.5</v>
      </c>
      <c r="CBN18" s="1" t="s">
        <v>68</v>
      </c>
      <c r="CBP18" t="s">
        <v>167</v>
      </c>
      <c r="CBR18" s="101"/>
      <c r="CBS18" s="1"/>
      <c r="CBT18" s="1"/>
      <c r="CBV18" s="135" t="s">
        <v>325</v>
      </c>
      <c r="CBW18" s="136"/>
      <c r="CBX18" s="137"/>
      <c r="CCG18" s="70" t="s">
        <v>70</v>
      </c>
      <c r="CCJ18" s="1" t="s">
        <v>68</v>
      </c>
      <c r="CCL18" t="s">
        <v>167</v>
      </c>
      <c r="CCN18" s="101"/>
      <c r="CCO18" s="1"/>
      <c r="CCP18" s="1"/>
      <c r="CCR18" s="135" t="s">
        <v>326</v>
      </c>
      <c r="CCS18" s="136"/>
      <c r="CCT18" s="137"/>
      <c r="CDC18" s="70" t="s">
        <v>70</v>
      </c>
      <c r="CDE18">
        <v>7</v>
      </c>
      <c r="CDF18" s="1" t="s">
        <v>68</v>
      </c>
      <c r="CDH18" t="s">
        <v>167</v>
      </c>
      <c r="CDJ18" s="101"/>
      <c r="CDK18" s="1"/>
      <c r="CDL18" s="1"/>
      <c r="CDN18" s="135" t="s">
        <v>327</v>
      </c>
      <c r="CDO18" s="136"/>
      <c r="CDP18" s="137"/>
      <c r="CDY18" s="70" t="s">
        <v>70</v>
      </c>
      <c r="CEB18" s="1" t="s">
        <v>68</v>
      </c>
      <c r="CED18" t="s">
        <v>167</v>
      </c>
      <c r="CEF18" s="101"/>
      <c r="CEG18" s="1"/>
      <c r="CEH18" s="1"/>
      <c r="CEJ18" s="135" t="s">
        <v>328</v>
      </c>
      <c r="CEK18" s="136"/>
      <c r="CEL18" s="137"/>
      <c r="CEU18" s="70" t="s">
        <v>70</v>
      </c>
      <c r="CEW18">
        <v>7</v>
      </c>
      <c r="CEX18" s="1" t="s">
        <v>68</v>
      </c>
      <c r="CEZ18" t="s">
        <v>167</v>
      </c>
      <c r="CFB18" s="101"/>
      <c r="CFC18" s="1"/>
      <c r="CFD18" s="1"/>
      <c r="CFF18" s="135" t="s">
        <v>330</v>
      </c>
      <c r="CFG18" s="136"/>
      <c r="CFH18" s="137"/>
    </row>
    <row r="19" spans="1:2199" ht="13.8" thickBot="1">
      <c r="A19" s="70" t="s">
        <v>71</v>
      </c>
      <c r="B19"/>
      <c r="C19" s="119" t="str">
        <f>IF(C2=0,"Inactive Ferment",IF(COUNT(C23:C83)&lt;5,"Insufficient data for prediction",IF(ABS(C12-C16)&lt;2.1,"Good",IF(ABS(C12-C17)&lt;2.1,"Low range on spec",IF(ABS(C12-C18)&lt;2.1,"High range on spec",IF(C12&lt;C17,"Warning -  Sluggish Ferment","Warning - Rapid ferment"))))))</f>
        <v>Good</v>
      </c>
      <c r="D19" s="1"/>
      <c r="E19" s="1"/>
      <c r="L19" s="138"/>
      <c r="M19" s="139"/>
      <c r="N19" s="140"/>
      <c r="W19" s="70" t="s">
        <v>71</v>
      </c>
      <c r="Y19" s="119" t="str">
        <f>IF(Y2=0,"Inactive Ferment",IF(COUNT(Y23:Y83)&lt;5,"Insufficient data for prediction",IF(ABS(Y12-Y16)&lt;2.1,"Good",IF(ABS(Y12-Y17)&lt;2.1,"Low range on spec",IF(ABS(Y12-Y18)&lt;2.1,"High range on spec",IF(Y12&lt;Y17,"Warning -  Sluggish Ferment","Warning - Rapid ferment"))))))</f>
        <v>Good</v>
      </c>
      <c r="Z19" s="1"/>
      <c r="AA19" s="1"/>
      <c r="AH19" s="138"/>
      <c r="AI19" s="139"/>
      <c r="AJ19" s="140"/>
      <c r="AS19" s="70" t="s">
        <v>71</v>
      </c>
      <c r="AU19" s="119" t="str">
        <f>IF(AU2=0,"Inactive Ferment",IF(COUNT(AU23:AU83)&lt;5,"Insufficient data for prediction",IF(ABS(AU12-AU16)&lt;2.1,"Good",IF(ABS(AU12-AU17)&lt;2.1,"Low range on spec",IF(ABS(AU12-AU18)&lt;2.1,"High range on spec",IF(AU12&lt;AU17,"Warning -  Sluggish Ferment","Warning - Rapid ferment"))))))</f>
        <v>Warning -  Sluggish Ferment</v>
      </c>
      <c r="AV19" s="1"/>
      <c r="AW19" s="1"/>
      <c r="BD19" s="138"/>
      <c r="BE19" s="139"/>
      <c r="BF19" s="140"/>
      <c r="BO19" s="70" t="s">
        <v>71</v>
      </c>
      <c r="BQ19" s="119" t="str">
        <f>IF(BQ2=0,"Inactive Ferment",IF(COUNT(BQ23:BQ83)&lt;5,"Insufficient data for prediction",IF(ABS(BQ12-BQ16)&lt;2.1,"Good",IF(ABS(BQ12-BQ17)&lt;2.1,"Low range on spec",IF(ABS(BQ12-BQ18)&lt;2.1,"High range on spec",IF(BQ12&lt;BQ17,"Warning -  Sluggish Ferment","Warning - Rapid ferment"))))))</f>
        <v>Warning -  Sluggish Ferment</v>
      </c>
      <c r="BR19" s="1"/>
      <c r="BS19" s="1"/>
      <c r="BZ19" s="138"/>
      <c r="CA19" s="139"/>
      <c r="CB19" s="140"/>
      <c r="CK19" s="70" t="s">
        <v>71</v>
      </c>
      <c r="CM19" s="119" t="str">
        <f>IF(CM2=0,"Inactive Ferment",IF(COUNT(CM23:CM83)&lt;5,"Insufficient data for prediction",IF(ABS(CM12-CM16)&lt;2.1,"Good",IF(ABS(CM12-CM17)&lt;2.1,"Low range on spec",IF(ABS(CM12-CM18)&lt;2.1,"High range on spec",IF(CM12&lt;CM17,"Warning -  Sluggish Ferment","Warning - Rapid ferment"))))))</f>
        <v>Warning - Rapid ferment</v>
      </c>
      <c r="CN19" s="1"/>
      <c r="CO19" s="1"/>
      <c r="CV19" s="138"/>
      <c r="CW19" s="139"/>
      <c r="CX19" s="140"/>
      <c r="DG19" s="70" t="s">
        <v>71</v>
      </c>
      <c r="DI19" s="119" t="str">
        <f>IF(DI2=0,"Inactive Ferment",IF(COUNT(DI23:DI83)&lt;5,"Insufficient data for prediction",IF(ABS(DI12-DI16)&lt;2.1,"Good",IF(ABS(DI12-DI17)&lt;2.1,"Low range on spec",IF(ABS(DI12-DI18)&lt;2.1,"High range on spec",IF(DI12&lt;DI17,"Warning -  Sluggish Ferment","Warning - Rapid ferment"))))))</f>
        <v>Good</v>
      </c>
      <c r="DJ19" s="1"/>
      <c r="DK19" s="1"/>
      <c r="DR19" s="138"/>
      <c r="DS19" s="139"/>
      <c r="DT19" s="140"/>
      <c r="EC19" s="70" t="s">
        <v>71</v>
      </c>
      <c r="EE19" s="119" t="str">
        <f>IF(EE2=0,"Inactive Ferment",IF(COUNT(EE23:EE83)&lt;5,"Insufficient data for prediction",IF(ABS(EE12-EE16)&lt;2.1,"Good",IF(ABS(EE12-EE17)&lt;2.1,"Low range on spec",IF(ABS(EE12-EE18)&lt;2.1,"High range on spec",IF(EE12&lt;EE17,"Warning -  Sluggish Ferment","Warning - Rapid ferment"))))))</f>
        <v>Warning - Rapid ferment</v>
      </c>
      <c r="EF19" s="1"/>
      <c r="EG19" s="1"/>
      <c r="EN19" s="138"/>
      <c r="EO19" s="139"/>
      <c r="EP19" s="140"/>
      <c r="EY19" s="70" t="s">
        <v>71</v>
      </c>
      <c r="FA19" s="119" t="str">
        <f>IF(FA2=0,"Inactive Ferment",IF(COUNT(FA23:FA83)&lt;5,"Insufficient data for prediction",IF(ABS(FA12-FA16)&lt;2.1,"Good",IF(ABS(FA12-FA17)&lt;2.1,"Low range on spec",IF(ABS(FA12-FA18)&lt;2.1,"High range on spec",IF(FA12&lt;FA17,"Warning -  Sluggish Ferment","Warning - Rapid ferment"))))))</f>
        <v>Warning - Rapid ferment</v>
      </c>
      <c r="FB19" s="1"/>
      <c r="FC19" s="1"/>
      <c r="FJ19" s="138"/>
      <c r="FK19" s="139"/>
      <c r="FL19" s="140"/>
      <c r="FU19" s="70" t="s">
        <v>71</v>
      </c>
      <c r="FW19" s="119" t="str">
        <f>IF(FW2=0,"Inactive Ferment",IF(COUNT(FW23:FW83)&lt;5,"Insufficient data for prediction",IF(ABS(FW12-FW16)&lt;2.1,"Good",IF(ABS(FW12-FW17)&lt;2.1,"Low range on spec",IF(ABS(FW12-FW18)&lt;2.1,"High range on spec",IF(FW12&lt;FW17,"Warning -  Sluggish Ferment","Warning - Rapid ferment"))))))</f>
        <v>Warning - Rapid ferment</v>
      </c>
      <c r="FX19" s="1"/>
      <c r="FY19" s="1"/>
      <c r="GF19" s="138"/>
      <c r="GG19" s="139"/>
      <c r="GH19" s="140"/>
      <c r="GQ19" s="70" t="s">
        <v>71</v>
      </c>
      <c r="GS19" s="119" t="str">
        <f>IF(GS2=0,"Inactive Ferment",IF(COUNT(GS23:GS83)&lt;5,"Insufficient data for prediction",IF(ABS(GS12-GS16)&lt;2.1,"Good",IF(ABS(GS12-GS17)&lt;2.1,"Low range on spec",IF(ABS(GS12-GS18)&lt;2.1,"High range on spec",IF(GS12&lt;GS17,"Warning -  Sluggish Ferment","Warning - Rapid ferment"))))))</f>
        <v>Warning - Rapid ferment</v>
      </c>
      <c r="GT19" s="1"/>
      <c r="GU19" s="1"/>
      <c r="HB19" s="138"/>
      <c r="HC19" s="139"/>
      <c r="HD19" s="140"/>
      <c r="HM19" s="70" t="s">
        <v>71</v>
      </c>
      <c r="HO19" s="119" t="str">
        <f>IF(HO2=0,"Inactive Ferment",IF(COUNT(HO23:HO83)&lt;5,"Insufficient data for prediction",IF(ABS(HO12-HO16)&lt;2.1,"Good",IF(ABS(HO12-HO17)&lt;2.1,"Low range on spec",IF(ABS(HO12-HO18)&lt;2.1,"High range on spec",IF(HO12&lt;HO17,"Warning -  Sluggish Ferment","Warning - Rapid ferment"))))))</f>
        <v>Warning -  Sluggish Ferment</v>
      </c>
      <c r="HP19" s="1"/>
      <c r="HQ19" s="1"/>
      <c r="HX19" s="138"/>
      <c r="HY19" s="139"/>
      <c r="HZ19" s="140"/>
      <c r="II19" s="70" t="s">
        <v>71</v>
      </c>
      <c r="IK19" s="119" t="str">
        <f>IF(IK2=0,"Inactive Ferment",IF(COUNT(IK23:IK83)&lt;5,"Insufficient data for prediction",IF(ABS(IK12-IK16)&lt;2.1,"Good",IF(ABS(IK12-IK17)&lt;2.1,"Low range on spec",IF(ABS(IK12-IK18)&lt;2.1,"High range on spec",IF(IK12&lt;IK17,"Warning -  Sluggish Ferment","Warning - Rapid ferment"))))))</f>
        <v>Warning -  Sluggish Ferment</v>
      </c>
      <c r="IL19" s="1"/>
      <c r="IM19" s="1"/>
      <c r="IT19" s="138"/>
      <c r="IU19" s="139"/>
      <c r="IV19" s="140"/>
      <c r="JE19" s="70" t="s">
        <v>71</v>
      </c>
      <c r="JG19" s="119" t="str">
        <f>IF(JG2=0,"Inactive Ferment",IF(COUNT(JG23:JG83)&lt;5,"Insufficient data for prediction",IF(ABS(JG12-JG16)&lt;2.1,"Good",IF(ABS(JG12-JG17)&lt;2.1,"Low range on spec",IF(ABS(JG12-JG18)&lt;2.1,"High range on spec",IF(JG12&lt;JG17,"Warning -  Sluggish Ferment","Warning - Rapid ferment"))))))</f>
        <v>Good</v>
      </c>
      <c r="JH19" s="1"/>
      <c r="JI19" s="1"/>
      <c r="JP19" s="138"/>
      <c r="JQ19" s="139"/>
      <c r="JR19" s="140"/>
      <c r="KA19" s="70" t="s">
        <v>71</v>
      </c>
      <c r="KC19" s="119" t="str">
        <f>IF(KC2=0,"Inactive Ferment",IF(COUNT(KC23:KC83)&lt;5,"Insufficient data for prediction",IF(ABS(KC12-KC16)&lt;2.1,"Good",IF(ABS(KC12-KC17)&lt;2.1,"Low range on spec",IF(ABS(KC12-KC18)&lt;2.1,"High range on spec",IF(KC12&lt;KC17,"Warning -  Sluggish Ferment","Warning - Rapid ferment"))))))</f>
        <v>Good</v>
      </c>
      <c r="KD19" s="1"/>
      <c r="KE19" s="1"/>
      <c r="KL19" s="138"/>
      <c r="KM19" s="139"/>
      <c r="KN19" s="140"/>
      <c r="KW19" s="70" t="s">
        <v>71</v>
      </c>
      <c r="KY19" s="119" t="str">
        <f>IF(KY2=0,"Inactive Ferment",IF(COUNT(KY23:KY83)&lt;5,"Insufficient data for prediction",IF(ABS(KY12-KY16)&lt;2.1,"Good",IF(ABS(KY12-KY17)&lt;2.1,"Low range on spec",IF(ABS(KY12-KY18)&lt;2.1,"High range on spec",IF(KY12&lt;KY17,"Warning -  Sluggish Ferment","Warning - Rapid ferment"))))))</f>
        <v>High range on spec</v>
      </c>
      <c r="KZ19" s="1"/>
      <c r="LA19" s="1"/>
      <c r="LH19" s="138"/>
      <c r="LI19" s="139"/>
      <c r="LJ19" s="140"/>
      <c r="LS19" s="70" t="s">
        <v>71</v>
      </c>
      <c r="LU19" s="119" t="str">
        <f>IF(LU2=0,"Inactive Ferment",IF(COUNT(LU23:LU83)&lt;5,"Insufficient data for prediction",IF(ABS(LU12-LU16)&lt;2.1,"Good",IF(ABS(LU12-LU17)&lt;2.1,"Low range on spec",IF(ABS(LU12-LU18)&lt;2.1,"High range on spec",IF(LU12&lt;LU17,"Warning -  Sluggish Ferment","Warning - Rapid ferment"))))))</f>
        <v>Good</v>
      </c>
      <c r="LV19" s="1"/>
      <c r="LW19" s="1"/>
      <c r="MD19" s="138"/>
      <c r="ME19" s="139"/>
      <c r="MF19" s="140"/>
      <c r="MO19" s="70" t="s">
        <v>71</v>
      </c>
      <c r="MQ19" s="119" t="str">
        <f>IF(MQ2=0,"Inactive Ferment",IF(COUNT(MQ23:MQ83)&lt;5,"Insufficient data for prediction",IF(ABS(MQ12-MQ16)&lt;2.1,"Good",IF(ABS(MQ12-MQ17)&lt;2.1,"Low range on spec",IF(ABS(MQ12-MQ18)&lt;2.1,"High range on spec",IF(MQ12&lt;MQ17,"Warning -  Sluggish Ferment","Warning - Rapid ferment"))))))</f>
        <v>Insufficient data for prediction</v>
      </c>
      <c r="MR19" s="1"/>
      <c r="MS19" s="1"/>
      <c r="MZ19" s="138"/>
      <c r="NA19" s="139"/>
      <c r="NB19" s="140"/>
      <c r="NK19" s="70" t="s">
        <v>71</v>
      </c>
      <c r="NM19" s="119" t="str">
        <f>IF(NM2=0,"Inactive Ferment",IF(COUNT(NM23:NM83)&lt;5,"Insufficient data for prediction",IF(ABS(NM12-NM16)&lt;2.1,"Good",IF(ABS(NM12-NM17)&lt;2.1,"Low range on spec",IF(ABS(NM12-NM18)&lt;2.1,"High range on spec",IF(NM12&lt;NM17,"Warning -  Sluggish Ferment","Warning - Rapid ferment"))))))</f>
        <v>Good</v>
      </c>
      <c r="NN19" s="1"/>
      <c r="NO19" s="1"/>
      <c r="NV19" s="138"/>
      <c r="NW19" s="139"/>
      <c r="NX19" s="140"/>
      <c r="OG19" s="70" t="s">
        <v>71</v>
      </c>
      <c r="OI19" s="119" t="str">
        <f>IF(OI2=0,"Inactive Ferment",IF(COUNT(OI23:OI83)&lt;5,"Insufficient data for prediction",IF(ABS(OI12-OI16)&lt;2.1,"Good",IF(ABS(OI12-OI17)&lt;2.1,"Low range on spec",IF(ABS(OI12-OI18)&lt;2.1,"High range on spec",IF(OI12&lt;OI17,"Warning -  Sluggish Ferment","Warning - Rapid ferment"))))))</f>
        <v>Insufficient data for prediction</v>
      </c>
      <c r="OJ19" s="1"/>
      <c r="OK19" s="1"/>
      <c r="OR19" s="138"/>
      <c r="OS19" s="139"/>
      <c r="OT19" s="140"/>
      <c r="PC19" s="70" t="s">
        <v>71</v>
      </c>
      <c r="PE19" s="119" t="str">
        <f>IF(PE2=0,"Inactive Ferment",IF(COUNT(PE23:PE83)&lt;5,"Insufficient data for prediction",IF(ABS(PE12-PE16)&lt;2.1,"Good",IF(ABS(PE12-PE17)&lt;2.1,"Low range on spec",IF(ABS(PE12-PE18)&lt;2.1,"High range on spec",IF(PE12&lt;PE17,"Warning -  Sluggish Ferment","Warning - Rapid ferment"))))))</f>
        <v>Low range on spec</v>
      </c>
      <c r="PF19" s="1"/>
      <c r="PG19" s="1"/>
      <c r="PN19" s="138"/>
      <c r="PO19" s="139"/>
      <c r="PP19" s="140"/>
      <c r="PY19" s="70" t="s">
        <v>71</v>
      </c>
      <c r="QA19" s="119" t="str">
        <f>IF(QA2=0,"Inactive Ferment",IF(COUNT(QA23:QA83)&lt;5,"Insufficient data for prediction",IF(ABS(QA12-QA16)&lt;2.1,"Good",IF(ABS(QA12-QA17)&lt;2.1,"Low range on spec",IF(ABS(QA12-QA18)&lt;2.1,"High range on spec",IF(QA12&lt;QA17,"Warning -  Sluggish Ferment","Warning - Rapid ferment"))))))</f>
        <v>Good</v>
      </c>
      <c r="QB19" s="1"/>
      <c r="QC19" s="1"/>
      <c r="QJ19" s="138"/>
      <c r="QK19" s="139"/>
      <c r="QL19" s="140"/>
      <c r="QU19" s="70" t="s">
        <v>71</v>
      </c>
      <c r="QW19" s="119" t="str">
        <f>IF(QW2=0,"Inactive Ferment",IF(COUNT(QW23:QW83)&lt;5,"Insufficient data for prediction",IF(ABS(QW12-QW16)&lt;2.1,"Good",IF(ABS(QW12-QW17)&lt;2.1,"Low range on spec",IF(ABS(QW12-QW18)&lt;2.1,"High range on spec",IF(QW12&lt;QW17,"Warning -  Sluggish Ferment","Warning - Rapid ferment"))))))</f>
        <v>Warning -  Sluggish Ferment</v>
      </c>
      <c r="QX19" s="1"/>
      <c r="QY19" s="1"/>
      <c r="RF19" s="138"/>
      <c r="RG19" s="139"/>
      <c r="RH19" s="140"/>
      <c r="RQ19" s="70" t="s">
        <v>71</v>
      </c>
      <c r="RS19" s="119" t="str">
        <f>IF(RS2=0,"Inactive Ferment",IF(COUNT(RS23:RS83)&lt;5,"Insufficient data for prediction",IF(ABS(RS12-RS16)&lt;2.1,"Good",IF(ABS(RS12-RS17)&lt;2.1,"Low range on spec",IF(ABS(RS12-RS18)&lt;2.1,"High range on spec",IF(RS12&lt;RS17,"Warning -  Sluggish Ferment","Warning - Rapid ferment"))))))</f>
        <v>Good</v>
      </c>
      <c r="RT19" s="1"/>
      <c r="RU19" s="1"/>
      <c r="SB19" s="138"/>
      <c r="SC19" s="139"/>
      <c r="SD19" s="140"/>
      <c r="SM19" s="70" t="s">
        <v>71</v>
      </c>
      <c r="SO19" s="119" t="str">
        <f>IF(SO2=0,"Inactive Ferment",IF(COUNT(SO23:SO83)&lt;5,"Insufficient data for prediction",IF(ABS(SO12-SO16)&lt;2.1,"Good",IF(ABS(SO12-SO17)&lt;2.1,"Low range on spec",IF(ABS(SO12-SO18)&lt;2.1,"High range on spec",IF(SO12&lt;SO17,"Warning -  Sluggish Ferment","Warning - Rapid ferment"))))))</f>
        <v>Good</v>
      </c>
      <c r="SP19" s="1"/>
      <c r="SQ19" s="1"/>
      <c r="SX19" s="138"/>
      <c r="SY19" s="139"/>
      <c r="SZ19" s="140"/>
      <c r="TI19" s="70" t="s">
        <v>71</v>
      </c>
      <c r="TK19" s="119" t="str">
        <f>IF(TK2=0,"Inactive Ferment",IF(COUNT(TK23:TK83)&lt;5,"Insufficient data for prediction",IF(ABS(TK12-TK16)&lt;2.1,"Good",IF(ABS(TK12-TK17)&lt;2.1,"Low range on spec",IF(ABS(TK12-TK18)&lt;2.1,"High range on spec",IF(TK12&lt;TK17,"Warning -  Sluggish Ferment","Warning - Rapid ferment"))))))</f>
        <v>Insufficient data for prediction</v>
      </c>
      <c r="TL19" s="1"/>
      <c r="TM19" s="1"/>
      <c r="TT19" s="138"/>
      <c r="TU19" s="139"/>
      <c r="TV19" s="140"/>
      <c r="UE19" s="70" t="s">
        <v>71</v>
      </c>
      <c r="UG19" s="119" t="str">
        <f>IF(UG2=0,"Inactive Ferment",IF(COUNT(UG23:UG83)&lt;5,"Insufficient data for prediction",IF(ABS(UG12-UG16)&lt;2.1,"Good",IF(ABS(UG12-UG17)&lt;2.1,"Low range on spec",IF(ABS(UG12-UG18)&lt;2.1,"High range on spec",IF(UG12&lt;UG17,"Warning -  Sluggish Ferment","Warning - Rapid ferment"))))))</f>
        <v>Good</v>
      </c>
      <c r="UH19" s="1"/>
      <c r="UI19" s="1"/>
      <c r="UP19" s="138"/>
      <c r="UQ19" s="139"/>
      <c r="UR19" s="140"/>
      <c r="VA19" s="70" t="s">
        <v>71</v>
      </c>
      <c r="VC19" s="119" t="str">
        <f>IF(VC2=0,"Inactive Ferment",IF(COUNT(VC23:VC83)&lt;5,"Insufficient data for prediction",IF(ABS(VC12-VC16)&lt;2.1,"Good",IF(ABS(VC12-VC17)&lt;2.1,"Low range on spec",IF(ABS(VC12-VC18)&lt;2.1,"High range on spec",IF(VC12&lt;VC17,"Warning -  Sluggish Ferment","Warning - Rapid ferment"))))))</f>
        <v>Good</v>
      </c>
      <c r="VD19" s="1"/>
      <c r="VE19" s="1"/>
      <c r="VL19" s="138"/>
      <c r="VM19" s="139"/>
      <c r="VN19" s="140"/>
      <c r="VW19" s="70" t="s">
        <v>71</v>
      </c>
      <c r="VY19" s="119" t="str">
        <f>IF(VY2=0,"Inactive Ferment",IF(COUNT(VY23:VY83)&lt;5,"Insufficient data for prediction",IF(ABS(VY12-VY16)&lt;2.1,"Good",IF(ABS(VY12-VY17)&lt;2.1,"Low range on spec",IF(ABS(VY12-VY18)&lt;2.1,"High range on spec",IF(VY12&lt;VY17,"Warning -  Sluggish Ferment","Warning - Rapid ferment"))))))</f>
        <v>Warning - Rapid ferment</v>
      </c>
      <c r="VZ19" s="1"/>
      <c r="WA19" s="1"/>
      <c r="WH19" s="138"/>
      <c r="WI19" s="139"/>
      <c r="WJ19" s="140"/>
      <c r="WS19" s="70" t="s">
        <v>71</v>
      </c>
      <c r="WU19" s="119" t="str">
        <f>IF(WU2=0,"Inactive Ferment",IF(COUNT(WU23:WU83)&lt;5,"Insufficient data for prediction",IF(ABS(WU12-WU16)&lt;2.1,"Good",IF(ABS(WU12-WU17)&lt;2.1,"Low range on spec",IF(ABS(WU12-WU18)&lt;2.1,"High range on spec",IF(WU12&lt;WU17,"Warning -  Sluggish Ferment","Warning - Rapid ferment"))))))</f>
        <v>Warning - Rapid ferment</v>
      </c>
      <c r="WV19" s="1"/>
      <c r="WW19" s="1"/>
      <c r="XD19" s="138"/>
      <c r="XE19" s="139"/>
      <c r="XF19" s="140"/>
      <c r="XO19" s="70" t="s">
        <v>71</v>
      </c>
      <c r="XQ19" s="119" t="str">
        <f>IF(XQ2=0,"Inactive Ferment",IF(COUNT(XQ23:XQ83)&lt;5,"Insufficient data for prediction",IF(ABS(XQ12-XQ16)&lt;2.1,"Good",IF(ABS(XQ12-XQ17)&lt;2.1,"Low range on spec",IF(ABS(XQ12-XQ18)&lt;2.1,"High range on spec",IF(XQ12&lt;XQ17,"Warning -  Sluggish Ferment","Warning - Rapid ferment"))))))</f>
        <v>Warning - Rapid ferment</v>
      </c>
      <c r="XR19" s="1"/>
      <c r="XS19" s="1"/>
      <c r="XZ19" s="138"/>
      <c r="YA19" s="139"/>
      <c r="YB19" s="140"/>
      <c r="YK19" s="70" t="s">
        <v>71</v>
      </c>
      <c r="YM19" s="119" t="str">
        <f>IF(YM2=0,"Inactive Ferment",IF(COUNT(YM23:YM83)&lt;5,"Insufficient data for prediction",IF(ABS(YM12-YM16)&lt;2.1,"Good",IF(ABS(YM12-YM17)&lt;2.1,"Low range on spec",IF(ABS(YM12-YM18)&lt;2.1,"High range on spec",IF(YM12&lt;YM17,"Warning -  Sluggish Ferment","Warning - Rapid ferment"))))))</f>
        <v>Warning -  Sluggish Ferment</v>
      </c>
      <c r="YN19" s="1"/>
      <c r="YO19" s="1"/>
      <c r="YV19" s="138"/>
      <c r="YW19" s="139"/>
      <c r="YX19" s="140"/>
      <c r="ZG19" s="70" t="s">
        <v>71</v>
      </c>
      <c r="ZI19" s="119" t="str">
        <f>IF(ZI2=0,"Inactive Ferment",IF(COUNT(ZI23:ZI83)&lt;5,"Insufficient data for prediction",IF(ABS(ZI12-ZI16)&lt;2.1,"Good",IF(ABS(ZI12-ZI17)&lt;2.1,"Low range on spec",IF(ABS(ZI12-ZI18)&lt;2.1,"High range on spec",IF(ZI12&lt;ZI17,"Warning -  Sluggish Ferment","Warning - Rapid ferment"))))))</f>
        <v>Warning -  Sluggish Ferment</v>
      </c>
      <c r="ZJ19" s="1"/>
      <c r="ZK19" s="1"/>
      <c r="ZR19" s="138"/>
      <c r="ZS19" s="139"/>
      <c r="ZT19" s="140"/>
      <c r="AAC19" s="70" t="s">
        <v>71</v>
      </c>
      <c r="AAE19" s="119" t="str">
        <f>IF(AAE2=0,"Inactive Ferment",IF(COUNT(AAE23:AAE83)&lt;5,"Insufficient data for prediction",IF(ABS(AAE12-AAE16)&lt;2.1,"Good",IF(ABS(AAE12-AAE17)&lt;2.1,"Low range on spec",IF(ABS(AAE12-AAE18)&lt;2.1,"High range on spec",IF(AAE12&lt;AAE17,"Warning -  Sluggish Ferment","Warning - Rapid ferment"))))))</f>
        <v>Good</v>
      </c>
      <c r="AAF19" s="1"/>
      <c r="AAG19" s="1"/>
      <c r="AAN19" s="138"/>
      <c r="AAO19" s="139"/>
      <c r="AAP19" s="140"/>
      <c r="AAY19" s="70" t="s">
        <v>71</v>
      </c>
      <c r="ABA19" s="119" t="str">
        <f>IF(ABA2=0,"Inactive Ferment",IF(COUNT(ABA23:ABA83)&lt;5,"Insufficient data for prediction",IF(ABS(ABA12-ABA16)&lt;2.1,"Good",IF(ABS(ABA12-ABA17)&lt;2.1,"Low range on spec",IF(ABS(ABA12-ABA18)&lt;2.1,"High range on spec",IF(ABA12&lt;ABA17,"Warning -  Sluggish Ferment","Warning - Rapid ferment"))))))</f>
        <v>Good</v>
      </c>
      <c r="ABB19" s="1"/>
      <c r="ABC19" s="1"/>
      <c r="ABJ19" s="138"/>
      <c r="ABK19" s="139"/>
      <c r="ABL19" s="140"/>
      <c r="ABU19" s="70" t="s">
        <v>71</v>
      </c>
      <c r="ABW19" s="119" t="str">
        <f>IF(ABW2=0,"Inactive Ferment",IF(COUNT(ABW23:ABW83)&lt;5,"Insufficient data for prediction",IF(ABS(ABW12-ABW16)&lt;2.1,"Good",IF(ABS(ABW12-ABW17)&lt;2.1,"Low range on spec",IF(ABS(ABW12-ABW18)&lt;2.1,"High range on spec",IF(ABW12&lt;ABW17,"Warning -  Sluggish Ferment","Warning - Rapid ferment"))))))</f>
        <v>Warning - Rapid ferment</v>
      </c>
      <c r="ABX19" s="1"/>
      <c r="ABY19" s="1"/>
      <c r="ACF19" s="138"/>
      <c r="ACG19" s="139"/>
      <c r="ACH19" s="140"/>
      <c r="ACQ19" s="70" t="s">
        <v>71</v>
      </c>
      <c r="ACS19" s="119" t="str">
        <f>IF(ACS2=0,"Inactive Ferment",IF(COUNT(ACS23:ACS83)&lt;5,"Insufficient data for prediction",IF(ABS(ACS12-ACS16)&lt;2.1,"Good",IF(ABS(ACS12-ACS17)&lt;2.1,"Low range on spec",IF(ABS(ACS12-ACS18)&lt;2.1,"High range on spec",IF(ACS12&lt;ACS17,"Warning -  Sluggish Ferment","Warning - Rapid ferment"))))))</f>
        <v>Good</v>
      </c>
      <c r="ACT19" s="1"/>
      <c r="ACU19" s="1"/>
      <c r="ADB19" s="138"/>
      <c r="ADC19" s="139"/>
      <c r="ADD19" s="140"/>
      <c r="ADM19" s="70" t="s">
        <v>71</v>
      </c>
      <c r="ADO19" s="119" t="str">
        <f>IF(ADO2=0,"Inactive Ferment",IF(COUNT(ADO23:ADO83)&lt;5,"Insufficient data for prediction",IF(ABS(ADO12-ADO16)&lt;2.1,"Good",IF(ABS(ADO12-ADO17)&lt;2.1,"Low range on spec",IF(ABS(ADO12-ADO18)&lt;2.1,"High range on spec",IF(ADO12&lt;ADO17,"Warning -  Sluggish Ferment","Warning - Rapid ferment"))))))</f>
        <v>Insufficient data for prediction</v>
      </c>
      <c r="ADP19" s="1"/>
      <c r="ADQ19" s="1"/>
      <c r="ADX19" s="138"/>
      <c r="ADY19" s="139"/>
      <c r="ADZ19" s="140"/>
      <c r="AEI19" s="70" t="s">
        <v>71</v>
      </c>
      <c r="AEK19" s="119" t="str">
        <f>IF(AEK2=0,"Inactive Ferment",IF(COUNT(AEK23:AEK83)&lt;5,"Insufficient data for prediction",IF(ABS(AEK12-AEK16)&lt;2.1,"Good",IF(ABS(AEK12-AEK17)&lt;2.1,"Low range on spec",IF(ABS(AEK12-AEK18)&lt;2.1,"High range on spec",IF(AEK12&lt;AEK17,"Warning -  Sluggish Ferment","Warning - Rapid ferment"))))))</f>
        <v>Good</v>
      </c>
      <c r="AEL19" s="1"/>
      <c r="AEM19" s="1"/>
      <c r="AET19" s="138"/>
      <c r="AEU19" s="139"/>
      <c r="AEV19" s="140"/>
      <c r="AFE19" s="70" t="s">
        <v>71</v>
      </c>
      <c r="AFG19" s="119" t="str">
        <f>IF(AFG2=0,"Inactive Ferment",IF(COUNT(AFG23:AFG83)&lt;5,"Insufficient data for prediction",IF(ABS(AFG12-AFG16)&lt;2.1,"Good",IF(ABS(AFG12-AFG17)&lt;2.1,"Low range on spec",IF(ABS(AFG12-AFG18)&lt;2.1,"High range on spec",IF(AFG12&lt;AFG17,"Warning -  Sluggish Ferment","Warning - Rapid ferment"))))))</f>
        <v>Insufficient data for prediction</v>
      </c>
      <c r="AFH19" s="1"/>
      <c r="AFI19" s="1"/>
      <c r="AFP19" s="138"/>
      <c r="AFQ19" s="139"/>
      <c r="AFR19" s="140"/>
      <c r="AGA19" s="70" t="s">
        <v>71</v>
      </c>
      <c r="AGC19" s="119" t="str">
        <f>IF(AGC2=0,"Inactive Ferment",IF(COUNT(AGC23:AGC83)&lt;5,"Insufficient data for prediction",IF(ABS(AGC12-AGC16)&lt;2.1,"Good",IF(ABS(AGC12-AGC17)&lt;2.1,"Low range on spec",IF(ABS(AGC12-AGC18)&lt;2.1,"High range on spec",IF(AGC12&lt;AGC17,"Warning -  Sluggish Ferment","Warning - Rapid ferment"))))))</f>
        <v>Good</v>
      </c>
      <c r="AGD19" s="1"/>
      <c r="AGE19" s="1"/>
      <c r="AGL19" s="138"/>
      <c r="AGM19" s="139"/>
      <c r="AGN19" s="140"/>
      <c r="AGW19" s="70" t="s">
        <v>71</v>
      </c>
      <c r="AGY19" s="119" t="str">
        <f>IF(AGY2=0,"Inactive Ferment",IF(COUNT(AGY23:AGY83)&lt;5,"Insufficient data for prediction",IF(ABS(AGY12-AGY16)&lt;2.1,"Good",IF(ABS(AGY12-AGY17)&lt;2.1,"Low range on spec",IF(ABS(AGY12-AGY18)&lt;2.1,"High range on spec",IF(AGY12&lt;AGY17,"Warning -  Sluggish Ferment","Warning - Rapid ferment"))))))</f>
        <v>Good</v>
      </c>
      <c r="AGZ19" s="1"/>
      <c r="AHA19" s="1"/>
      <c r="AHH19" s="138"/>
      <c r="AHI19" s="139"/>
      <c r="AHJ19" s="140"/>
      <c r="AHS19" s="70" t="s">
        <v>71</v>
      </c>
      <c r="AHU19" s="119" t="str">
        <f>IF(AHU2=0,"Inactive Ferment",IF(COUNT(AHU23:AHU83)&lt;5,"Insufficient data for prediction",IF(ABS(AHU12-AHU16)&lt;2.1,"Good",IF(ABS(AHU12-AHU17)&lt;2.1,"Low range on spec",IF(ABS(AHU12-AHU18)&lt;2.1,"High range on spec",IF(AHU12&lt;AHU17,"Warning -  Sluggish Ferment","Warning - Rapid ferment"))))))</f>
        <v>Warning -  Sluggish Ferment</v>
      </c>
      <c r="AHV19" s="1"/>
      <c r="AHW19" s="1"/>
      <c r="AID19" s="138"/>
      <c r="AIE19" s="139"/>
      <c r="AIF19" s="140"/>
      <c r="AIO19" s="70" t="s">
        <v>71</v>
      </c>
      <c r="AIQ19" s="119" t="str">
        <f>IF(AIQ2=0,"Inactive Ferment",IF(COUNT(AIQ23:AIQ83)&lt;5,"Insufficient data for prediction",IF(ABS(AIQ12-AIQ16)&lt;2.1,"Good",IF(ABS(AIQ12-AIQ17)&lt;2.1,"Low range on spec",IF(ABS(AIQ12-AIQ18)&lt;2.1,"High range on spec",IF(AIQ12&lt;AIQ17,"Warning -  Sluggish Ferment","Warning - Rapid ferment"))))))</f>
        <v>Good</v>
      </c>
      <c r="AIR19" s="1"/>
      <c r="AIS19" s="1"/>
      <c r="AIZ19" s="138"/>
      <c r="AJA19" s="139"/>
      <c r="AJB19" s="140"/>
      <c r="AJK19" s="70" t="s">
        <v>71</v>
      </c>
      <c r="AJM19" s="119" t="str">
        <f>IF(AJM2=0,"Inactive Ferment",IF(COUNT(AJM23:AJM83)&lt;5,"Insufficient data for prediction",IF(ABS(AJM12-AJM16)&lt;2.1,"Good",IF(ABS(AJM12-AJM17)&lt;2.1,"Low range on spec",IF(ABS(AJM12-AJM18)&lt;2.1,"High range on spec",IF(AJM12&lt;AJM17,"Warning -  Sluggish Ferment","Warning - Rapid ferment"))))))</f>
        <v>Good</v>
      </c>
      <c r="AJN19" s="1"/>
      <c r="AJO19" s="1"/>
      <c r="AJV19" s="138"/>
      <c r="AJW19" s="139"/>
      <c r="AJX19" s="140"/>
      <c r="AKG19" s="70" t="s">
        <v>71</v>
      </c>
      <c r="AKI19" s="119" t="str">
        <f>IF(AKI2=0,"Inactive Ferment",IF(COUNT(AKI23:AKI83)&lt;5,"Insufficient data for prediction",IF(ABS(AKI12-AKI16)&lt;2.1,"Good",IF(ABS(AKI12-AKI17)&lt;2.1,"Low range on spec",IF(ABS(AKI12-AKI18)&lt;2.1,"High range on spec",IF(AKI12&lt;AKI17,"Warning -  Sluggish Ferment","Warning - Rapid ferment"))))))</f>
        <v>Insufficient data for prediction</v>
      </c>
      <c r="AKJ19" s="1"/>
      <c r="AKK19" s="1"/>
      <c r="AKR19" s="138"/>
      <c r="AKS19" s="139"/>
      <c r="AKT19" s="140"/>
      <c r="ALC19" s="70" t="s">
        <v>71</v>
      </c>
      <c r="ALE19" s="119" t="str">
        <f>IF(ALE2=0,"Inactive Ferment",IF(COUNT(ALE23:ALE83)&lt;5,"Insufficient data for prediction",IF(ABS(ALE12-ALE16)&lt;2.1,"Good",IF(ABS(ALE12-ALE17)&lt;2.1,"Low range on spec",IF(ABS(ALE12-ALE18)&lt;2.1,"High range on spec",IF(ALE12&lt;ALE17,"Warning -  Sluggish Ferment","Warning - Rapid ferment"))))))</f>
        <v>Good</v>
      </c>
      <c r="ALF19" s="1"/>
      <c r="ALG19" s="1"/>
      <c r="ALN19" s="138"/>
      <c r="ALO19" s="139"/>
      <c r="ALP19" s="140"/>
      <c r="ALY19" s="70" t="s">
        <v>71</v>
      </c>
      <c r="AMA19" s="119" t="str">
        <f>IF(AMA2=0,"Inactive Ferment",IF(COUNT(AMA23:AMA83)&lt;5,"Insufficient data for prediction",IF(ABS(AMA12-AMA16)&lt;2.1,"Good",IF(ABS(AMA12-AMA17)&lt;2.1,"Low range on spec",IF(ABS(AMA12-AMA18)&lt;2.1,"High range on spec",IF(AMA12&lt;AMA17,"Warning -  Sluggish Ferment","Warning - Rapid ferment"))))))</f>
        <v>Good</v>
      </c>
      <c r="AMB19" s="1"/>
      <c r="AMC19" s="1"/>
      <c r="AMJ19" s="138"/>
      <c r="AMK19" s="139"/>
      <c r="AML19" s="140"/>
      <c r="AMU19" s="70" t="s">
        <v>71</v>
      </c>
      <c r="AMW19" s="119" t="str">
        <f>IF(AMW2=0,"Inactive Ferment",IF(COUNT(AMW23:AMW83)&lt;5,"Insufficient data for prediction",IF(ABS(AMW12-AMW16)&lt;2.1,"Good",IF(ABS(AMW12-AMW17)&lt;2.1,"Low range on spec",IF(ABS(AMW12-AMW18)&lt;2.1,"High range on spec",IF(AMW12&lt;AMW17,"Warning -  Sluggish Ferment","Warning - Rapid ferment"))))))</f>
        <v>Warning - Rapid ferment</v>
      </c>
      <c r="AMX19" s="1"/>
      <c r="AMY19" s="1"/>
      <c r="ANF19" s="138"/>
      <c r="ANG19" s="139"/>
      <c r="ANH19" s="140"/>
      <c r="ANQ19" s="70" t="s">
        <v>71</v>
      </c>
      <c r="ANS19" s="119" t="str">
        <f>IF(ANS2=0,"Inactive Ferment",IF(COUNT(ANS23:ANS83)&lt;5,"Insufficient data for prediction",IF(ABS(ANS12-ANS16)&lt;2.1,"Good",IF(ABS(ANS12-ANS17)&lt;2.1,"Low range on spec",IF(ABS(ANS12-ANS18)&lt;2.1,"High range on spec",IF(ANS12&lt;ANS17,"Warning -  Sluggish Ferment","Warning - Rapid ferment"))))))</f>
        <v>Warning - Rapid ferment</v>
      </c>
      <c r="ANT19" s="1"/>
      <c r="ANU19" s="1"/>
      <c r="AOB19" s="138"/>
      <c r="AOC19" s="139"/>
      <c r="AOD19" s="140"/>
      <c r="AOM19" s="70" t="s">
        <v>71</v>
      </c>
      <c r="AOO19" s="119" t="str">
        <f>IF(AOO2=0,"Inactive Ferment",IF(COUNT(AOO23:AOO83)&lt;5,"Insufficient data for prediction",IF(ABS(AOO12-AOO16)&lt;2.1,"Good",IF(ABS(AOO12-AOO17)&lt;2.1,"Low range on spec",IF(ABS(AOO12-AOO18)&lt;2.1,"High range on spec",IF(AOO12&lt;AOO17,"Warning -  Sluggish Ferment","Warning - Rapid ferment"))))))</f>
        <v>Warning - Rapid ferment</v>
      </c>
      <c r="AOP19" s="1"/>
      <c r="AOQ19" s="1"/>
      <c r="AOX19" s="138"/>
      <c r="AOY19" s="139"/>
      <c r="AOZ19" s="140"/>
      <c r="API19" s="70" t="s">
        <v>71</v>
      </c>
      <c r="APK19" s="119" t="str">
        <f>IF(APK2=0,"Inactive Ferment",IF(COUNT(APK23:APK83)&lt;5,"Insufficient data for prediction",IF(ABS(APK12-APK16)&lt;2.1,"Good",IF(ABS(APK12-APK17)&lt;2.1,"Low range on spec",IF(ABS(APK12-APK18)&lt;2.1,"High range on spec",IF(APK12&lt;APK17,"Warning -  Sluggish Ferment","Warning - Rapid ferment"))))))</f>
        <v>Warning -  Sluggish Ferment</v>
      </c>
      <c r="APL19" s="1"/>
      <c r="APM19" s="1"/>
      <c r="APT19" s="138"/>
      <c r="APU19" s="139"/>
      <c r="APV19" s="140"/>
      <c r="AQE19" s="70" t="s">
        <v>71</v>
      </c>
      <c r="AQG19" s="119" t="str">
        <f>IF(AQG2=0,"Inactive Ferment",IF(COUNT(AQG23:AQG83)&lt;5,"Insufficient data for prediction",IF(ABS(AQG12-AQG16)&lt;2.1,"Good",IF(ABS(AQG12-AQG17)&lt;2.1,"Low range on spec",IF(ABS(AQG12-AQG18)&lt;2.1,"High range on spec",IF(AQG12&lt;AQG17,"Warning -  Sluggish Ferment","Warning - Rapid ferment"))))))</f>
        <v>Warning -  Sluggish Ferment</v>
      </c>
      <c r="AQH19" s="1"/>
      <c r="AQI19" s="1"/>
      <c r="AQP19" s="138"/>
      <c r="AQQ19" s="139"/>
      <c r="AQR19" s="140"/>
      <c r="ARA19" s="70" t="s">
        <v>71</v>
      </c>
      <c r="ARC19" s="119" t="str">
        <f>IF(ARC2=0,"Inactive Ferment",IF(COUNT(ARC23:ARC83)&lt;5,"Insufficient data for prediction",IF(ABS(ARC12-ARC16)&lt;2.1,"Good",IF(ABS(ARC12-ARC17)&lt;2.1,"Low range on spec",IF(ABS(ARC12-ARC18)&lt;2.1,"High range on spec",IF(ARC12&lt;ARC17,"Warning -  Sluggish Ferment","Warning - Rapid ferment"))))))</f>
        <v>Good</v>
      </c>
      <c r="ARD19" s="1"/>
      <c r="ARE19" s="1"/>
      <c r="ARL19" s="138"/>
      <c r="ARM19" s="139"/>
      <c r="ARN19" s="140"/>
      <c r="ARW19" s="70" t="s">
        <v>71</v>
      </c>
      <c r="ARY19" s="119" t="str">
        <f>IF(ARY2=0,"Inactive Ferment",IF(COUNT(ARY23:ARY83)&lt;5,"Insufficient data for prediction",IF(ABS(ARY12-ARY16)&lt;2.1,"Good",IF(ABS(ARY12-ARY17)&lt;2.1,"Low range on spec",IF(ABS(ARY12-ARY18)&lt;2.1,"High range on spec",IF(ARY12&lt;ARY17,"Warning -  Sluggish Ferment","Warning - Rapid ferment"))))))</f>
        <v>Good</v>
      </c>
      <c r="ARZ19" s="1"/>
      <c r="ASA19" s="1"/>
      <c r="ASH19" s="138"/>
      <c r="ASI19" s="139"/>
      <c r="ASJ19" s="140"/>
      <c r="ASS19" s="70" t="s">
        <v>71</v>
      </c>
      <c r="ASU19" s="119" t="str">
        <f>IF(ASU2=0,"Inactive Ferment",IF(COUNT(ASU23:ASU83)&lt;5,"Insufficient data for prediction",IF(ABS(ASU12-ASU16)&lt;2.1,"Good",IF(ABS(ASU12-ASU17)&lt;2.1,"Low range on spec",IF(ABS(ASU12-ASU18)&lt;2.1,"High range on spec",IF(ASU12&lt;ASU17,"Warning -  Sluggish Ferment","Warning - Rapid ferment"))))))</f>
        <v>Warning - Rapid ferment</v>
      </c>
      <c r="ASV19" s="1"/>
      <c r="ASW19" s="1"/>
      <c r="ATD19" s="138"/>
      <c r="ATE19" s="139"/>
      <c r="ATF19" s="140"/>
      <c r="ATO19" s="70" t="s">
        <v>71</v>
      </c>
      <c r="ATQ19" s="119" t="str">
        <f>IF(ATQ2=0,"Inactive Ferment",IF(COUNT(ATQ23:ATQ83)&lt;5,"Insufficient data for prediction",IF(ABS(ATQ12-ATQ16)&lt;2.1,"Good",IF(ABS(ATQ12-ATQ17)&lt;2.1,"Low range on spec",IF(ABS(ATQ12-ATQ18)&lt;2.1,"High range on spec",IF(ATQ12&lt;ATQ17,"Warning -  Sluggish Ferment","Warning - Rapid ferment"))))))</f>
        <v>Good</v>
      </c>
      <c r="ATR19" s="1"/>
      <c r="ATS19" s="1"/>
      <c r="ATZ19" s="138"/>
      <c r="AUA19" s="139"/>
      <c r="AUB19" s="140"/>
      <c r="AUK19" s="70" t="s">
        <v>71</v>
      </c>
      <c r="AUM19" s="119" t="str">
        <f>IF(AUM2=0,"Inactive Ferment",IF(COUNT(AUM23:AUM83)&lt;5,"Insufficient data for prediction",IF(ABS(AUM12-AUM16)&lt;2.1,"Good",IF(ABS(AUM12-AUM17)&lt;2.1,"Low range on spec",IF(ABS(AUM12-AUM18)&lt;2.1,"High range on spec",IF(AUM12&lt;AUM17,"Warning -  Sluggish Ferment","Warning - Rapid ferment"))))))</f>
        <v>Insufficient data for prediction</v>
      </c>
      <c r="AUN19" s="1"/>
      <c r="AUO19" s="1"/>
      <c r="AUV19" s="138"/>
      <c r="AUW19" s="139"/>
      <c r="AUX19" s="140"/>
      <c r="AVG19" s="70" t="s">
        <v>71</v>
      </c>
      <c r="AVI19" s="119" t="str">
        <f>IF(AVI2=0,"Inactive Ferment",IF(COUNT(AVI23:AVI83)&lt;5,"Insufficient data for prediction",IF(ABS(AVI12-AVI16)&lt;2.1,"Good",IF(ABS(AVI12-AVI17)&lt;2.1,"Low range on spec",IF(ABS(AVI12-AVI18)&lt;2.1,"High range on spec",IF(AVI12&lt;AVI17,"Warning -  Sluggish Ferment","Warning - Rapid ferment"))))))</f>
        <v>Good</v>
      </c>
      <c r="AVJ19" s="1"/>
      <c r="AVK19" s="1"/>
      <c r="AVR19" s="138"/>
      <c r="AVS19" s="139"/>
      <c r="AVT19" s="140"/>
      <c r="AWC19" s="70" t="s">
        <v>71</v>
      </c>
      <c r="AWE19" s="119" t="str">
        <f>IF(AWE2=0,"Inactive Ferment",IF(COUNT(AWE23:AWE83)&lt;5,"Insufficient data for prediction",IF(ABS(AWE12-AWE16)&lt;2.1,"Good",IF(ABS(AWE12-AWE17)&lt;2.1,"Low range on spec",IF(ABS(AWE12-AWE18)&lt;2.1,"High range on spec",IF(AWE12&lt;AWE17,"Warning -  Sluggish Ferment","Warning - Rapid ferment"))))))</f>
        <v>Insufficient data for prediction</v>
      </c>
      <c r="AWF19" s="1"/>
      <c r="AWG19" s="1"/>
      <c r="AWN19" s="138"/>
      <c r="AWO19" s="139"/>
      <c r="AWP19" s="140"/>
      <c r="AWY19" s="70" t="s">
        <v>71</v>
      </c>
      <c r="AXA19" s="119" t="str">
        <f>IF(AXA2=0,"Inactive Ferment",IF(COUNT(AXA23:AXA83)&lt;5,"Insufficient data for prediction",IF(ABS(AXA12-AXA16)&lt;2.1,"Good",IF(ABS(AXA12-AXA17)&lt;2.1,"Low range on spec",IF(ABS(AXA12-AXA18)&lt;2.1,"High range on spec",IF(AXA12&lt;AXA17,"Warning -  Sluggish Ferment","Warning - Rapid ferment"))))))</f>
        <v>Good</v>
      </c>
      <c r="AXB19" s="1"/>
      <c r="AXC19" s="1"/>
      <c r="AXJ19" s="138"/>
      <c r="AXK19" s="139"/>
      <c r="AXL19" s="140"/>
      <c r="AXU19" s="70" t="s">
        <v>71</v>
      </c>
      <c r="AXW19" s="119" t="str">
        <f>IF(AXW2=0,"Inactive Ferment",IF(COUNT(AXW23:AXW83)&lt;5,"Insufficient data for prediction",IF(ABS(AXW12-AXW16)&lt;2.1,"Good",IF(ABS(AXW12-AXW17)&lt;2.1,"Low range on spec",IF(ABS(AXW12-AXW18)&lt;2.1,"High range on spec",IF(AXW12&lt;AXW17,"Warning -  Sluggish Ferment","Warning - Rapid ferment"))))))</f>
        <v>Good</v>
      </c>
      <c r="AXX19" s="1"/>
      <c r="AXY19" s="1"/>
      <c r="AYF19" s="138"/>
      <c r="AYG19" s="139"/>
      <c r="AYH19" s="140"/>
      <c r="AYQ19" s="70" t="s">
        <v>71</v>
      </c>
      <c r="AYS19" s="119" t="str">
        <f>IF(AYS2=0,"Inactive Ferment",IF(COUNT(AYS23:AYS83)&lt;5,"Insufficient data for prediction",IF(ABS(AYS12-AYS16)&lt;2.1,"Good",IF(ABS(AYS12-AYS17)&lt;2.1,"Low range on spec",IF(ABS(AYS12-AYS18)&lt;2.1,"High range on spec",IF(AYS12&lt;AYS17,"Warning -  Sluggish Ferment","Warning - Rapid ferment"))))))</f>
        <v>Warning -  Sluggish Ferment</v>
      </c>
      <c r="AYT19" s="1"/>
      <c r="AYU19" s="1"/>
      <c r="AZB19" s="138"/>
      <c r="AZC19" s="139"/>
      <c r="AZD19" s="140"/>
      <c r="AZM19" s="70" t="s">
        <v>71</v>
      </c>
      <c r="AZO19" s="119" t="str">
        <f>IF(AZO2=0,"Inactive Ferment",IF(COUNT(AZO23:AZO83)&lt;5,"Insufficient data for prediction",IF(ABS(AZO12-AZO16)&lt;2.1,"Good",IF(ABS(AZO12-AZO17)&lt;2.1,"Low range on spec",IF(ABS(AZO12-AZO18)&lt;2.1,"High range on spec",IF(AZO12&lt;AZO17,"Warning -  Sluggish Ferment","Warning - Rapid ferment"))))))</f>
        <v>Good</v>
      </c>
      <c r="AZP19" s="1"/>
      <c r="AZQ19" s="1"/>
      <c r="AZX19" s="138"/>
      <c r="AZY19" s="139"/>
      <c r="AZZ19" s="140"/>
      <c r="BAI19" s="70" t="s">
        <v>71</v>
      </c>
      <c r="BAK19" s="119" t="str">
        <f>IF(BAK2=0,"Inactive Ferment",IF(COUNT(BAK23:BAK83)&lt;5,"Insufficient data for prediction",IF(ABS(BAK12-BAK16)&lt;2.1,"Good",IF(ABS(BAK12-BAK17)&lt;2.1,"Low range on spec",IF(ABS(BAK12-BAK18)&lt;2.1,"High range on spec",IF(BAK12&lt;BAK17,"Warning -  Sluggish Ferment","Warning - Rapid ferment"))))))</f>
        <v>Good</v>
      </c>
      <c r="BAL19" s="1"/>
      <c r="BAM19" s="1"/>
      <c r="BAT19" s="138"/>
      <c r="BAU19" s="139"/>
      <c r="BAV19" s="140"/>
      <c r="BBE19" s="70" t="s">
        <v>71</v>
      </c>
      <c r="BBG19" s="119" t="str">
        <f>IF(BBG2=0,"Inactive Ferment",IF(COUNT(BBG23:BBG83)&lt;5,"Insufficient data for prediction",IF(ABS(BBG12-BBG16)&lt;2.1,"Good",IF(ABS(BBG12-BBG17)&lt;2.1,"Low range on spec",IF(ABS(BBG12-BBG18)&lt;2.1,"High range on spec",IF(BBG12&lt;BBG17,"Warning -  Sluggish Ferment","Warning - Rapid ferment"))))))</f>
        <v>Insufficient data for prediction</v>
      </c>
      <c r="BBH19" s="1"/>
      <c r="BBI19" s="1"/>
      <c r="BBP19" s="138"/>
      <c r="BBQ19" s="139"/>
      <c r="BBR19" s="140"/>
      <c r="BCA19" s="70" t="s">
        <v>71</v>
      </c>
      <c r="BCC19" s="119" t="str">
        <f>IF(BCC2=0,"Inactive Ferment",IF(COUNT(BCC23:BCC83)&lt;5,"Insufficient data for prediction",IF(ABS(BCC12-BCC16)&lt;2.1,"Good",IF(ABS(BCC12-BCC17)&lt;2.1,"Low range on spec",IF(ABS(BCC12-BCC18)&lt;2.1,"High range on spec",IF(BCC12&lt;BCC17,"Warning -  Sluggish Ferment","Warning - Rapid ferment"))))))</f>
        <v>Good</v>
      </c>
      <c r="BCD19" s="1"/>
      <c r="BCE19" s="1"/>
      <c r="BCL19" s="138"/>
      <c r="BCM19" s="139"/>
      <c r="BCN19" s="140"/>
      <c r="BCW19" s="70" t="s">
        <v>71</v>
      </c>
      <c r="BCY19" s="119" t="str">
        <f>IF(BCY2=0,"Inactive Ferment",IF(COUNT(BCY23:BCY83)&lt;5,"Insufficient data for prediction",IF(ABS(BCY12-BCY16)&lt;2.1,"Good",IF(ABS(BCY12-BCY17)&lt;2.1,"Low range on spec",IF(ABS(BCY12-BCY18)&lt;2.1,"High range on spec",IF(BCY12&lt;BCY17,"Warning -  Sluggish Ferment","Warning - Rapid ferment"))))))</f>
        <v>Good</v>
      </c>
      <c r="BCZ19" s="1"/>
      <c r="BDA19" s="1"/>
      <c r="BDH19" s="138"/>
      <c r="BDI19" s="139"/>
      <c r="BDJ19" s="140"/>
      <c r="BDS19" s="70" t="s">
        <v>71</v>
      </c>
      <c r="BDU19" s="119" t="str">
        <f>IF(BDU2=0,"Inactive Ferment",IF(COUNT(BDU23:BDU83)&lt;5,"Insufficient data for prediction",IF(ABS(BDU12-BDU16)&lt;2.1,"Good",IF(ABS(BDU12-BDU17)&lt;2.1,"Low range on spec",IF(ABS(BDU12-BDU18)&lt;2.1,"High range on spec",IF(BDU12&lt;BDU17,"Warning -  Sluggish Ferment","Warning - Rapid ferment"))))))</f>
        <v>Warning - Rapid ferment</v>
      </c>
      <c r="BDV19" s="1"/>
      <c r="BDW19" s="1"/>
      <c r="BED19" s="138"/>
      <c r="BEE19" s="139"/>
      <c r="BEF19" s="140"/>
      <c r="BEO19" s="70" t="s">
        <v>71</v>
      </c>
      <c r="BEQ19" s="119" t="str">
        <f>IF(BEQ2=0,"Inactive Ferment",IF(COUNT(BEQ23:BEQ83)&lt;5,"Insufficient data for prediction",IF(ABS(BEQ12-BEQ16)&lt;2.1,"Good",IF(ABS(BEQ12-BEQ17)&lt;2.1,"Low range on spec",IF(ABS(BEQ12-BEQ18)&lt;2.1,"High range on spec",IF(BEQ12&lt;BEQ17,"Warning -  Sluggish Ferment","Warning - Rapid ferment"))))))</f>
        <v>Warning - Rapid ferment</v>
      </c>
      <c r="BER19" s="1"/>
      <c r="BES19" s="1"/>
      <c r="BEZ19" s="138"/>
      <c r="BFA19" s="139"/>
      <c r="BFB19" s="140"/>
      <c r="BFK19" s="70" t="s">
        <v>71</v>
      </c>
      <c r="BFM19" s="119" t="str">
        <f>IF(BFM2=0,"Inactive Ferment",IF(COUNT(BFM23:BFM83)&lt;5,"Insufficient data for prediction",IF(ABS(BFM12-BFM16)&lt;2.1,"Good",IF(ABS(BFM12-BFM17)&lt;2.1,"Low range on spec",IF(ABS(BFM12-BFM18)&lt;2.1,"High range on spec",IF(BFM12&lt;BFM17,"Warning -  Sluggish Ferment","Warning - Rapid ferment"))))))</f>
        <v>Warning - Rapid ferment</v>
      </c>
      <c r="BFN19" s="1"/>
      <c r="BFO19" s="1"/>
      <c r="BFV19" s="138"/>
      <c r="BFW19" s="139"/>
      <c r="BFX19" s="140"/>
      <c r="BGG19" s="70" t="s">
        <v>71</v>
      </c>
      <c r="BGI19" s="119" t="str">
        <f>IF(BGI2=0,"Inactive Ferment",IF(COUNT(BGI23:BGI83)&lt;5,"Insufficient data for prediction",IF(ABS(BGI12-BGI16)&lt;2.1,"Good",IF(ABS(BGI12-BGI17)&lt;2.1,"Low range on spec",IF(ABS(BGI12-BGI18)&lt;2.1,"High range on spec",IF(BGI12&lt;BGI17,"Warning -  Sluggish Ferment","Warning - Rapid ferment"))))))</f>
        <v>Warning -  Sluggish Ferment</v>
      </c>
      <c r="BGJ19" s="1"/>
      <c r="BGK19" s="1"/>
      <c r="BGR19" s="138"/>
      <c r="BGS19" s="139"/>
      <c r="BGT19" s="140"/>
      <c r="BHC19" s="70" t="s">
        <v>71</v>
      </c>
      <c r="BHE19" s="119" t="str">
        <f>IF(BHE2=0,"Inactive Ferment",IF(COUNT(BHE23:BHE83)&lt;5,"Insufficient data for prediction",IF(ABS(BHE12-BHE16)&lt;2.1,"Good",IF(ABS(BHE12-BHE17)&lt;2.1,"Low range on spec",IF(ABS(BHE12-BHE18)&lt;2.1,"High range on spec",IF(BHE12&lt;BHE17,"Warning -  Sluggish Ferment","Warning - Rapid ferment"))))))</f>
        <v>Warning -  Sluggish Ferment</v>
      </c>
      <c r="BHF19" s="1"/>
      <c r="BHG19" s="1"/>
      <c r="BHN19" s="138"/>
      <c r="BHO19" s="139"/>
      <c r="BHP19" s="140"/>
      <c r="BHY19" s="70" t="s">
        <v>71</v>
      </c>
      <c r="BIA19" s="119" t="str">
        <f>IF(BIA2=0,"Inactive Ferment",IF(COUNT(BIA23:BIA83)&lt;5,"Insufficient data for prediction",IF(ABS(BIA12-BIA16)&lt;2.1,"Good",IF(ABS(BIA12-BIA17)&lt;2.1,"Low range on spec",IF(ABS(BIA12-BIA18)&lt;2.1,"High range on spec",IF(BIA12&lt;BIA17,"Warning -  Sluggish Ferment","Warning - Rapid ferment"))))))</f>
        <v>Good</v>
      </c>
      <c r="BIB19" s="1"/>
      <c r="BIC19" s="1"/>
      <c r="BIJ19" s="138"/>
      <c r="BIK19" s="139"/>
      <c r="BIL19" s="140"/>
      <c r="BIU19" s="70" t="s">
        <v>71</v>
      </c>
      <c r="BIW19" s="119" t="str">
        <f>IF(BIW2=0,"Inactive Ferment",IF(COUNT(BIW23:BIW83)&lt;5,"Insufficient data for prediction",IF(ABS(BIW12-BIW16)&lt;2.1,"Good",IF(ABS(BIW12-BIW17)&lt;2.1,"Low range on spec",IF(ABS(BIW12-BIW18)&lt;2.1,"High range on spec",IF(BIW12&lt;BIW17,"Warning -  Sluggish Ferment","Warning - Rapid ferment"))))))</f>
        <v>Good</v>
      </c>
      <c r="BIX19" s="1"/>
      <c r="BIY19" s="1"/>
      <c r="BJF19" s="138"/>
      <c r="BJG19" s="139"/>
      <c r="BJH19" s="140"/>
      <c r="BJQ19" s="70" t="s">
        <v>71</v>
      </c>
      <c r="BJS19" s="119" t="str">
        <f>IF(BJS2=0,"Inactive Ferment",IF(COUNT(BJS23:BJS83)&lt;5,"Insufficient data for prediction",IF(ABS(BJS12-BJS16)&lt;2.1,"Good",IF(ABS(BJS12-BJS17)&lt;2.1,"Low range on spec",IF(ABS(BJS12-BJS18)&lt;2.1,"High range on spec",IF(BJS12&lt;BJS17,"Warning -  Sluggish Ferment","Warning - Rapid ferment"))))))</f>
        <v>Warning - Rapid ferment</v>
      </c>
      <c r="BJT19" s="1"/>
      <c r="BJU19" s="1"/>
      <c r="BKB19" s="138"/>
      <c r="BKC19" s="139"/>
      <c r="BKD19" s="140"/>
      <c r="BKM19" s="70" t="s">
        <v>71</v>
      </c>
      <c r="BKO19" s="119" t="str">
        <f>IF(BKO2=0,"Inactive Ferment",IF(COUNT(BKO23:BKO83)&lt;5,"Insufficient data for prediction",IF(ABS(BKO12-BKO16)&lt;2.1,"Good",IF(ABS(BKO12-BKO17)&lt;2.1,"Low range on spec",IF(ABS(BKO12-BKO18)&lt;2.1,"High range on spec",IF(BKO12&lt;BKO17,"Warning -  Sluggish Ferment","Warning - Rapid ferment"))))))</f>
        <v>Good</v>
      </c>
      <c r="BKP19" s="1"/>
      <c r="BKQ19" s="1"/>
      <c r="BKX19" s="138"/>
      <c r="BKY19" s="139"/>
      <c r="BKZ19" s="140"/>
      <c r="BLI19" s="70" t="s">
        <v>71</v>
      </c>
      <c r="BLK19" s="119" t="str">
        <f>IF(BLK2=0,"Inactive Ferment",IF(COUNT(BLK23:BLK83)&lt;5,"Insufficient data for prediction",IF(ABS(BLK12-BLK16)&lt;2.1,"Good",IF(ABS(BLK12-BLK17)&lt;2.1,"Low range on spec",IF(ABS(BLK12-BLK18)&lt;2.1,"High range on spec",IF(BLK12&lt;BLK17,"Warning -  Sluggish Ferment","Warning - Rapid ferment"))))))</f>
        <v>Insufficient data for prediction</v>
      </c>
      <c r="BLL19" s="1"/>
      <c r="BLM19" s="1"/>
      <c r="BLT19" s="138"/>
      <c r="BLU19" s="139"/>
      <c r="BLV19" s="140"/>
      <c r="BME19" s="70" t="s">
        <v>71</v>
      </c>
      <c r="BMG19" s="119" t="str">
        <f>IF(BMG2=0,"Inactive Ferment",IF(COUNT(BMG23:BMG83)&lt;5,"Insufficient data for prediction",IF(ABS(BMG12-BMG16)&lt;2.1,"Good",IF(ABS(BMG12-BMG17)&lt;2.1,"Low range on spec",IF(ABS(BMG12-BMG18)&lt;2.1,"High range on spec",IF(BMG12&lt;BMG17,"Warning -  Sluggish Ferment","Warning - Rapid ferment"))))))</f>
        <v>Good</v>
      </c>
      <c r="BMH19" s="1"/>
      <c r="BMI19" s="1"/>
      <c r="BMP19" s="138"/>
      <c r="BMQ19" s="139"/>
      <c r="BMR19" s="140"/>
      <c r="BNA19" s="70" t="s">
        <v>71</v>
      </c>
      <c r="BNC19" s="119" t="str">
        <f>IF(BNC2=0,"Inactive Ferment",IF(COUNT(BNC23:BNC83)&lt;5,"Insufficient data for prediction",IF(ABS(BNC12-BNC16)&lt;2.1,"Good",IF(ABS(BNC12-BNC17)&lt;2.1,"Low range on spec",IF(ABS(BNC12-BNC18)&lt;2.1,"High range on spec",IF(BNC12&lt;BNC17,"Warning -  Sluggish Ferment","Warning - Rapid ferment"))))))</f>
        <v>Insufficient data for prediction</v>
      </c>
      <c r="BND19" s="1"/>
      <c r="BNE19" s="1"/>
      <c r="BNL19" s="138"/>
      <c r="BNM19" s="139"/>
      <c r="BNN19" s="140"/>
      <c r="BNW19" s="70" t="s">
        <v>71</v>
      </c>
      <c r="BNY19" s="119" t="str">
        <f>IF(BNY2=0,"Inactive Ferment",IF(COUNT(BNY23:BNY83)&lt;5,"Insufficient data for prediction",IF(ABS(BNY12-BNY16)&lt;2.1,"Good",IF(ABS(BNY12-BNY17)&lt;2.1,"Low range on spec",IF(ABS(BNY12-BNY18)&lt;2.1,"High range on spec",IF(BNY12&lt;BNY17,"Warning -  Sluggish Ferment","Warning - Rapid ferment"))))))</f>
        <v>Good</v>
      </c>
      <c r="BNZ19" s="1"/>
      <c r="BOA19" s="1"/>
      <c r="BOH19" s="138"/>
      <c r="BOI19" s="139"/>
      <c r="BOJ19" s="140"/>
      <c r="BOS19" s="70" t="s">
        <v>71</v>
      </c>
      <c r="BOU19" s="119" t="str">
        <f>IF(BOU2=0,"Inactive Ferment",IF(COUNT(BOU23:BOU83)&lt;5,"Insufficient data for prediction",IF(ABS(BOU12-BOU16)&lt;2.1,"Good",IF(ABS(BOU12-BOU17)&lt;2.1,"Low range on spec",IF(ABS(BOU12-BOU18)&lt;2.1,"High range on spec",IF(BOU12&lt;BOU17,"Warning -  Sluggish Ferment","Warning - Rapid ferment"))))))</f>
        <v>Good</v>
      </c>
      <c r="BOV19" s="1"/>
      <c r="BOW19" s="1"/>
      <c r="BPD19" s="138"/>
      <c r="BPE19" s="139"/>
      <c r="BPF19" s="140"/>
      <c r="BPO19" s="70" t="s">
        <v>71</v>
      </c>
      <c r="BPQ19" s="119" t="str">
        <f>IF(BPQ2=0,"Inactive Ferment",IF(COUNT(BPQ23:BPQ83)&lt;5,"Insufficient data for prediction",IF(ABS(BPQ12-BPQ16)&lt;2.1,"Good",IF(ABS(BPQ12-BPQ17)&lt;2.1,"Low range on spec",IF(ABS(BPQ12-BPQ18)&lt;2.1,"High range on spec",IF(BPQ12&lt;BPQ17,"Warning -  Sluggish Ferment","Warning - Rapid ferment"))))))</f>
        <v>Warning -  Sluggish Ferment</v>
      </c>
      <c r="BPR19" s="1"/>
      <c r="BPS19" s="1"/>
      <c r="BPZ19" s="138"/>
      <c r="BQA19" s="139"/>
      <c r="BQB19" s="140"/>
      <c r="BQK19" s="70" t="s">
        <v>71</v>
      </c>
      <c r="BQM19" s="119" t="str">
        <f>IF(BQM2=0,"Inactive Ferment",IF(COUNT(BQM23:BQM83)&lt;5,"Insufficient data for prediction",IF(ABS(BQM12-BQM16)&lt;2.1,"Good",IF(ABS(BQM12-BQM17)&lt;2.1,"Low range on spec",IF(ABS(BQM12-BQM18)&lt;2.1,"High range on spec",IF(BQM12&lt;BQM17,"Warning -  Sluggish Ferment","Warning - Rapid ferment"))))))</f>
        <v>Good</v>
      </c>
      <c r="BQN19" s="1"/>
      <c r="BQO19" s="1"/>
      <c r="BQV19" s="138"/>
      <c r="BQW19" s="139"/>
      <c r="BQX19" s="140"/>
      <c r="BRG19" s="70" t="s">
        <v>71</v>
      </c>
      <c r="BRI19" s="119" t="str">
        <f>IF(BRI2=0,"Inactive Ferment",IF(COUNT(BRI23:BRI83)&lt;5,"Insufficient data for prediction",IF(ABS(BRI12-BRI16)&lt;2.1,"Good",IF(ABS(BRI12-BRI17)&lt;2.1,"Low range on spec",IF(ABS(BRI12-BRI18)&lt;2.1,"High range on spec",IF(BRI12&lt;BRI17,"Warning -  Sluggish Ferment","Warning - Rapid ferment"))))))</f>
        <v>Good</v>
      </c>
      <c r="BRJ19" s="1"/>
      <c r="BRK19" s="1"/>
      <c r="BRR19" s="138"/>
      <c r="BRS19" s="139"/>
      <c r="BRT19" s="140"/>
      <c r="BSC19" s="70" t="s">
        <v>71</v>
      </c>
      <c r="BSE19" s="119" t="str">
        <f>IF(BSE2=0,"Inactive Ferment",IF(COUNT(BSE23:BSE83)&lt;5,"Insufficient data for prediction",IF(ABS(BSE12-BSE16)&lt;2.1,"Good",IF(ABS(BSE12-BSE17)&lt;2.1,"Low range on spec",IF(ABS(BSE12-BSE18)&lt;2.1,"High range on spec",IF(BSE12&lt;BSE17,"Warning -  Sluggish Ferment","Warning - Rapid ferment"))))))</f>
        <v>Insufficient data for prediction</v>
      </c>
      <c r="BSF19" s="1"/>
      <c r="BSG19" s="1"/>
      <c r="BSN19" s="138"/>
      <c r="BSO19" s="139"/>
      <c r="BSP19" s="140"/>
      <c r="BSY19" s="70" t="s">
        <v>71</v>
      </c>
      <c r="BTA19" s="119" t="str">
        <f>IF(BTA2=0,"Inactive Ferment",IF(COUNT(BTA23:BTA83)&lt;5,"Insufficient data for prediction",IF(ABS(BTA12-BTA16)&lt;2.1,"Good",IF(ABS(BTA12-BTA17)&lt;2.1,"Low range on spec",IF(ABS(BTA12-BTA18)&lt;2.1,"High range on spec",IF(BTA12&lt;BTA17,"Warning -  Sluggish Ferment","Warning - Rapid ferment"))))))</f>
        <v>Good</v>
      </c>
      <c r="BTB19" s="1"/>
      <c r="BTC19" s="1"/>
      <c r="BTJ19" s="138"/>
      <c r="BTK19" s="139"/>
      <c r="BTL19" s="140"/>
      <c r="BTU19" s="70" t="s">
        <v>71</v>
      </c>
      <c r="BTW19" s="119" t="str">
        <f>IF(BTW2=0,"Inactive Ferment",IF(COUNT(BTW23:BTW83)&lt;5,"Insufficient data for prediction",IF(ABS(BTW12-BTW16)&lt;2.1,"Good",IF(ABS(BTW12-BTW17)&lt;2.1,"Low range on spec",IF(ABS(BTW12-BTW18)&lt;2.1,"High range on spec",IF(BTW12&lt;BTW17,"Warning -  Sluggish Ferment","Warning - Rapid ferment"))))))</f>
        <v>Good</v>
      </c>
      <c r="BTX19" s="1"/>
      <c r="BTY19" s="1"/>
      <c r="BUF19" s="138"/>
      <c r="BUG19" s="139"/>
      <c r="BUH19" s="140"/>
      <c r="BUQ19" s="70" t="s">
        <v>71</v>
      </c>
      <c r="BUS19" s="119" t="str">
        <f>IF(BUS2=0,"Inactive Ferment",IF(COUNT(BUS23:BUS83)&lt;5,"Insufficient data for prediction",IF(ABS(BUS12-BUS16)&lt;2.1,"Good",IF(ABS(BUS12-BUS17)&lt;2.1,"Low range on spec",IF(ABS(BUS12-BUS18)&lt;2.1,"High range on spec",IF(BUS12&lt;BUS17,"Warning -  Sluggish Ferment","Warning - Rapid ferment"))))))</f>
        <v>Warning - Rapid ferment</v>
      </c>
      <c r="BUT19" s="1"/>
      <c r="BUU19" s="1"/>
      <c r="BVB19" s="138"/>
      <c r="BVC19" s="139"/>
      <c r="BVD19" s="140"/>
      <c r="BVM19" s="70" t="s">
        <v>71</v>
      </c>
      <c r="BVO19" s="119" t="str">
        <f>IF(BVO2=0,"Inactive Ferment",IF(COUNT(BVO23:BVO83)&lt;5,"Insufficient data for prediction",IF(ABS(BVO12-BVO16)&lt;2.1,"Good",IF(ABS(BVO12-BVO17)&lt;2.1,"Low range on spec",IF(ABS(BVO12-BVO18)&lt;2.1,"High range on spec",IF(BVO12&lt;BVO17,"Warning -  Sluggish Ferment","Warning - Rapid ferment"))))))</f>
        <v>Warning - Rapid ferment</v>
      </c>
      <c r="BVP19" s="1"/>
      <c r="BVQ19" s="1"/>
      <c r="BVX19" s="138"/>
      <c r="BVY19" s="139"/>
      <c r="BVZ19" s="140"/>
      <c r="BWI19" s="70" t="s">
        <v>71</v>
      </c>
      <c r="BWK19" s="119" t="str">
        <f>IF(BWK2=0,"Inactive Ferment",IF(COUNT(BWK23:BWK83)&lt;5,"Insufficient data for prediction",IF(ABS(BWK12-BWK16)&lt;2.1,"Good",IF(ABS(BWK12-BWK17)&lt;2.1,"Low range on spec",IF(ABS(BWK12-BWK18)&lt;2.1,"High range on spec",IF(BWK12&lt;BWK17,"Warning -  Sluggish Ferment","Warning - Rapid ferment"))))))</f>
        <v>Warning - Rapid ferment</v>
      </c>
      <c r="BWL19" s="1"/>
      <c r="BWM19" s="1"/>
      <c r="BWT19" s="138"/>
      <c r="BWU19" s="139"/>
      <c r="BWV19" s="140"/>
      <c r="BXE19" s="70" t="s">
        <v>71</v>
      </c>
      <c r="BXG19" s="119" t="str">
        <f>IF(BXG2=0,"Inactive Ferment",IF(COUNT(BXG23:BXG83)&lt;5,"Insufficient data for prediction",IF(ABS(BXG12-BXG16)&lt;2.1,"Good",IF(ABS(BXG12-BXG17)&lt;2.1,"Low range on spec",IF(ABS(BXG12-BXG18)&lt;2.1,"High range on spec",IF(BXG12&lt;BXG17,"Warning -  Sluggish Ferment","Warning - Rapid ferment"))))))</f>
        <v>Warning -  Sluggish Ferment</v>
      </c>
      <c r="BXH19" s="1"/>
      <c r="BXI19" s="1"/>
      <c r="BXP19" s="138"/>
      <c r="BXQ19" s="139"/>
      <c r="BXR19" s="140"/>
      <c r="BYA19" s="70" t="s">
        <v>71</v>
      </c>
      <c r="BYC19" s="119" t="str">
        <f>IF(BYC2=0,"Inactive Ferment",IF(COUNT(BYC23:BYC83)&lt;5,"Insufficient data for prediction",IF(ABS(BYC12-BYC16)&lt;2.1,"Good",IF(ABS(BYC12-BYC17)&lt;2.1,"Low range on spec",IF(ABS(BYC12-BYC18)&lt;2.1,"High range on spec",IF(BYC12&lt;BYC17,"Warning -  Sluggish Ferment","Warning - Rapid ferment"))))))</f>
        <v>Warning -  Sluggish Ferment</v>
      </c>
      <c r="BYD19" s="1"/>
      <c r="BYE19" s="1"/>
      <c r="BYL19" s="138"/>
      <c r="BYM19" s="139"/>
      <c r="BYN19" s="140"/>
      <c r="BYW19" s="70" t="s">
        <v>71</v>
      </c>
      <c r="BYY19" s="119" t="str">
        <f>IF(BYY2=0,"Inactive Ferment",IF(COUNT(BYY23:BYY83)&lt;5,"Insufficient data for prediction",IF(ABS(BYY12-BYY16)&lt;2.1,"Good",IF(ABS(BYY12-BYY17)&lt;2.1,"Low range on spec",IF(ABS(BYY12-BYY18)&lt;2.1,"High range on spec",IF(BYY12&lt;BYY17,"Warning -  Sluggish Ferment","Warning - Rapid ferment"))))))</f>
        <v>Good</v>
      </c>
      <c r="BYZ19" s="1"/>
      <c r="BZA19" s="1"/>
      <c r="BZH19" s="138"/>
      <c r="BZI19" s="139"/>
      <c r="BZJ19" s="140"/>
      <c r="BZS19" s="70" t="s">
        <v>71</v>
      </c>
      <c r="BZU19" s="119" t="str">
        <f>IF(BZU2=0,"Inactive Ferment",IF(COUNT(BZU23:BZU83)&lt;5,"Insufficient data for prediction",IF(ABS(BZU12-BZU16)&lt;2.1,"Good",IF(ABS(BZU12-BZU17)&lt;2.1,"Low range on spec",IF(ABS(BZU12-BZU18)&lt;2.1,"High range on spec",IF(BZU12&lt;BZU17,"Warning -  Sluggish Ferment","Warning - Rapid ferment"))))))</f>
        <v>Good</v>
      </c>
      <c r="BZV19" s="1"/>
      <c r="BZW19" s="1"/>
      <c r="CAD19" s="138"/>
      <c r="CAE19" s="139"/>
      <c r="CAF19" s="140"/>
      <c r="CAO19" s="70" t="s">
        <v>71</v>
      </c>
      <c r="CAQ19" s="119" t="str">
        <f>IF(CAQ2=0,"Inactive Ferment",IF(COUNT(CAQ23:CAQ83)&lt;5,"Insufficient data for prediction",IF(ABS(CAQ12-CAQ16)&lt;2.1,"Good",IF(ABS(CAQ12-CAQ17)&lt;2.1,"Low range on spec",IF(ABS(CAQ12-CAQ18)&lt;2.1,"High range on spec",IF(CAQ12&lt;CAQ17,"Warning -  Sluggish Ferment","Warning - Rapid ferment"))))))</f>
        <v>Warning - Rapid ferment</v>
      </c>
      <c r="CAR19" s="1"/>
      <c r="CAS19" s="1"/>
      <c r="CAZ19" s="138"/>
      <c r="CBA19" s="139"/>
      <c r="CBB19" s="140"/>
      <c r="CBK19" s="70" t="s">
        <v>71</v>
      </c>
      <c r="CBM19" s="119" t="str">
        <f>IF(CBM2=0,"Inactive Ferment",IF(COUNT(CBM23:CBM83)&lt;5,"Insufficient data for prediction",IF(ABS(CBM12-CBM16)&lt;2.1,"Good",IF(ABS(CBM12-CBM17)&lt;2.1,"Low range on spec",IF(ABS(CBM12-CBM18)&lt;2.1,"High range on spec",IF(CBM12&lt;CBM17,"Warning -  Sluggish Ferment","Warning - Rapid ferment"))))))</f>
        <v>Good</v>
      </c>
      <c r="CBN19" s="1"/>
      <c r="CBO19" s="1"/>
      <c r="CBV19" s="138"/>
      <c r="CBW19" s="139"/>
      <c r="CBX19" s="140"/>
      <c r="CCG19" s="70" t="s">
        <v>71</v>
      </c>
      <c r="CCI19" s="119" t="str">
        <f>IF(CCI2=0,"Inactive Ferment",IF(COUNT(CCI23:CCI83)&lt;5,"Insufficient data for prediction",IF(ABS(CCI12-CCI16)&lt;2.1,"Good",IF(ABS(CCI12-CCI17)&lt;2.1,"Low range on spec",IF(ABS(CCI12-CCI18)&lt;2.1,"High range on spec",IF(CCI12&lt;CCI17,"Warning -  Sluggish Ferment","Warning - Rapid ferment"))))))</f>
        <v>Insufficient data for prediction</v>
      </c>
      <c r="CCJ19" s="1"/>
      <c r="CCK19" s="1"/>
      <c r="CCR19" s="138"/>
      <c r="CCS19" s="139"/>
      <c r="CCT19" s="140"/>
      <c r="CDC19" s="70" t="s">
        <v>71</v>
      </c>
      <c r="CDE19" s="119" t="str">
        <f>IF(CDE2=0,"Inactive Ferment",IF(COUNT(CDE23:CDE83)&lt;5,"Insufficient data for prediction",IF(ABS(CDE12-CDE16)&lt;2.1,"Good",IF(ABS(CDE12-CDE17)&lt;2.1,"Low range on spec",IF(ABS(CDE12-CDE18)&lt;2.1,"High range on spec",IF(CDE12&lt;CDE17,"Warning -  Sluggish Ferment","Warning - Rapid ferment"))))))</f>
        <v>Good</v>
      </c>
      <c r="CDF19" s="1"/>
      <c r="CDG19" s="1"/>
      <c r="CDN19" s="138"/>
      <c r="CDO19" s="139"/>
      <c r="CDP19" s="140"/>
      <c r="CDY19" s="70" t="s">
        <v>71</v>
      </c>
      <c r="CEA19" s="119" t="str">
        <f>IF(CEA2=0,"Inactive Ferment",IF(COUNT(CEA23:CEA83)&lt;5,"Insufficient data for prediction",IF(ABS(CEA12-CEA16)&lt;2.1,"Good",IF(ABS(CEA12-CEA17)&lt;2.1,"Low range on spec",IF(ABS(CEA12-CEA18)&lt;2.1,"High range on spec",IF(CEA12&lt;CEA17,"Warning -  Sluggish Ferment","Warning - Rapid ferment"))))))</f>
        <v>Insufficient data for prediction</v>
      </c>
      <c r="CEB19" s="1"/>
      <c r="CEC19" s="1"/>
      <c r="CEJ19" s="138"/>
      <c r="CEK19" s="139"/>
      <c r="CEL19" s="140"/>
      <c r="CEU19" s="70" t="s">
        <v>71</v>
      </c>
      <c r="CEW19" s="119" t="str">
        <f>IF(CEW2=0,"Inactive Ferment",IF(COUNT(CEW23:CEW83)&lt;5,"Insufficient data for prediction",IF(ABS(CEW12-CEW16)&lt;2.1,"Good",IF(ABS(CEW12-CEW17)&lt;2.1,"Low range on spec",IF(ABS(CEW12-CEW18)&lt;2.1,"High range on spec",IF(CEW12&lt;CEW17,"Warning -  Sluggish Ferment","Warning - Rapid ferment"))))))</f>
        <v>Good</v>
      </c>
      <c r="CEX19" s="1"/>
      <c r="CEY19" s="1"/>
      <c r="CFF19" s="138"/>
      <c r="CFG19" s="139"/>
      <c r="CFH19" s="140"/>
    </row>
    <row r="20" spans="1:2199">
      <c r="B20"/>
      <c r="C20" s="55"/>
      <c r="E20" s="55"/>
      <c r="G20" s="55"/>
      <c r="I20" s="55"/>
      <c r="K20" s="55"/>
      <c r="M20" s="55"/>
      <c r="O20" s="55"/>
      <c r="P20" s="55"/>
      <c r="R20" s="55"/>
      <c r="T20" s="55"/>
      <c r="V20" s="55"/>
      <c r="AS20" s="55"/>
      <c r="BO20" s="55"/>
      <c r="CK20" s="55"/>
      <c r="DG20" s="55"/>
      <c r="EC20" s="55"/>
      <c r="EY20" s="55"/>
      <c r="FU20" s="55"/>
      <c r="GQ20" s="55"/>
      <c r="HM20" s="55"/>
      <c r="II20" s="55"/>
      <c r="JE20" s="55"/>
      <c r="KA20" s="55"/>
      <c r="KW20" s="55"/>
      <c r="LS20" s="55"/>
      <c r="MO20" s="55"/>
      <c r="NK20" s="55"/>
      <c r="OG20" s="55"/>
      <c r="PC20" s="55"/>
      <c r="PY20" s="55"/>
      <c r="QU20" s="55"/>
      <c r="RQ20" s="55"/>
      <c r="SM20" s="55"/>
      <c r="TI20" s="55"/>
      <c r="UE20" s="55"/>
      <c r="VA20" s="55"/>
      <c r="VW20" s="55"/>
      <c r="WS20" s="55"/>
      <c r="XO20" s="55"/>
      <c r="YK20" s="55"/>
      <c r="ZG20" s="55"/>
      <c r="AAC20" s="55"/>
      <c r="AAY20" s="55"/>
      <c r="ABU20" s="55"/>
      <c r="ACQ20" s="55"/>
      <c r="ADM20" s="55"/>
      <c r="AEI20" s="55"/>
      <c r="AFE20" s="55"/>
      <c r="AGA20" s="55"/>
      <c r="AGW20" s="55"/>
      <c r="AHS20" s="55"/>
      <c r="AIO20" s="55"/>
      <c r="AJK20" s="55"/>
      <c r="AKG20" s="55"/>
      <c r="ALC20" s="55"/>
      <c r="ALY20" s="55"/>
      <c r="AMU20" s="55"/>
      <c r="ANQ20" s="55"/>
      <c r="AOM20" s="55"/>
      <c r="API20" s="55"/>
      <c r="AQE20" s="55"/>
      <c r="ARA20" s="55"/>
      <c r="ARW20" s="55"/>
      <c r="ASS20" s="55"/>
      <c r="ATO20" s="55"/>
      <c r="AUK20" s="55"/>
      <c r="AVG20" s="55"/>
      <c r="AWC20" s="55"/>
      <c r="AWY20" s="55"/>
      <c r="AXU20" s="55"/>
      <c r="AYQ20" s="55"/>
      <c r="AZM20" s="55"/>
      <c r="BAI20" s="55"/>
      <c r="BBE20" s="55"/>
      <c r="BCA20" s="55"/>
      <c r="BCW20" s="55"/>
      <c r="BDS20" s="55"/>
      <c r="BEO20" s="55"/>
      <c r="BFK20" s="55"/>
      <c r="BGG20" s="55"/>
      <c r="BHC20" s="55"/>
      <c r="BHY20" s="55"/>
      <c r="BIU20" s="55"/>
      <c r="BJQ20" s="55"/>
      <c r="BKM20" s="55"/>
      <c r="BLI20" s="55"/>
      <c r="BME20" s="55"/>
      <c r="BNA20" s="55"/>
      <c r="BNW20" s="55"/>
      <c r="BOS20" s="55"/>
      <c r="BPO20" s="55"/>
      <c r="BQK20" s="55"/>
      <c r="BRG20" s="55"/>
      <c r="BSC20" s="55"/>
      <c r="BSY20" s="55"/>
      <c r="BTU20" s="55"/>
      <c r="BUQ20" s="55"/>
      <c r="BVM20" s="55"/>
      <c r="BWI20" s="55"/>
      <c r="BXE20" s="55"/>
      <c r="BYA20" s="55"/>
      <c r="BYW20" s="55"/>
      <c r="BZS20" s="55"/>
      <c r="CAO20" s="55"/>
      <c r="CBK20" s="55"/>
      <c r="CCG20" s="55"/>
      <c r="CDC20" s="55"/>
      <c r="CDY20" s="55"/>
      <c r="CEU20" s="55"/>
    </row>
    <row r="21" spans="1:2199">
      <c r="A21" s="60" t="s">
        <v>160</v>
      </c>
      <c r="B21" s="91"/>
      <c r="C21" s="60"/>
      <c r="D21" s="61"/>
      <c r="E21" s="60"/>
      <c r="F21" s="61"/>
      <c r="G21" s="60"/>
      <c r="H21" s="61"/>
      <c r="I21" s="60"/>
      <c r="J21" s="61"/>
      <c r="K21" s="58"/>
      <c r="L21" s="142" t="s">
        <v>159</v>
      </c>
      <c r="M21" s="142"/>
      <c r="N21" s="142"/>
      <c r="O21" s="142"/>
      <c r="P21" s="142"/>
      <c r="Q21" s="142"/>
      <c r="R21" s="142"/>
      <c r="S21" s="63"/>
      <c r="T21" s="95"/>
      <c r="U21" s="95"/>
      <c r="W21" s="60" t="s">
        <v>160</v>
      </c>
      <c r="X21" s="91"/>
      <c r="Y21" s="60"/>
      <c r="Z21" s="61"/>
      <c r="AA21" s="60"/>
      <c r="AB21" s="61"/>
      <c r="AC21" s="60"/>
      <c r="AD21" s="61"/>
      <c r="AE21" s="60"/>
      <c r="AF21" s="61"/>
      <c r="AG21" s="58"/>
      <c r="AH21" s="142" t="s">
        <v>159</v>
      </c>
      <c r="AI21" s="142"/>
      <c r="AJ21" s="142"/>
      <c r="AK21" s="142"/>
      <c r="AL21" s="142"/>
      <c r="AM21" s="142"/>
      <c r="AN21" s="142"/>
      <c r="AO21" s="63"/>
      <c r="AP21" s="95"/>
      <c r="AQ21" s="95"/>
      <c r="AS21" s="60" t="s">
        <v>160</v>
      </c>
      <c r="AT21" s="91"/>
      <c r="AU21" s="60"/>
      <c r="AV21" s="61"/>
      <c r="AW21" s="60"/>
      <c r="AX21" s="61"/>
      <c r="AY21" s="60"/>
      <c r="AZ21" s="61"/>
      <c r="BA21" s="60"/>
      <c r="BB21" s="61"/>
      <c r="BC21" s="58"/>
      <c r="BD21" s="142" t="s">
        <v>159</v>
      </c>
      <c r="BE21" s="142"/>
      <c r="BF21" s="142"/>
      <c r="BG21" s="142"/>
      <c r="BH21" s="142"/>
      <c r="BI21" s="142"/>
      <c r="BJ21" s="142"/>
      <c r="BK21" s="63"/>
      <c r="BL21" s="95"/>
      <c r="BM21" s="95"/>
      <c r="BO21" s="60" t="s">
        <v>160</v>
      </c>
      <c r="BP21" s="91"/>
      <c r="BQ21" s="60"/>
      <c r="BR21" s="61"/>
      <c r="BS21" s="60"/>
      <c r="BT21" s="61"/>
      <c r="BU21" s="60"/>
      <c r="BV21" s="61"/>
      <c r="BW21" s="60"/>
      <c r="BX21" s="61"/>
      <c r="BY21" s="58"/>
      <c r="BZ21" s="142" t="s">
        <v>159</v>
      </c>
      <c r="CA21" s="142"/>
      <c r="CB21" s="142"/>
      <c r="CC21" s="142"/>
      <c r="CD21" s="142"/>
      <c r="CE21" s="142"/>
      <c r="CF21" s="142"/>
      <c r="CG21" s="63"/>
      <c r="CH21" s="95"/>
      <c r="CI21" s="95"/>
      <c r="CK21" s="60" t="s">
        <v>160</v>
      </c>
      <c r="CL21" s="91"/>
      <c r="CM21" s="60"/>
      <c r="CN21" s="61"/>
      <c r="CO21" s="60"/>
      <c r="CP21" s="61"/>
      <c r="CQ21" s="60"/>
      <c r="CR21" s="61"/>
      <c r="CS21" s="60"/>
      <c r="CT21" s="61"/>
      <c r="CU21" s="58"/>
      <c r="CV21" s="142" t="s">
        <v>159</v>
      </c>
      <c r="CW21" s="142"/>
      <c r="CX21" s="142"/>
      <c r="CY21" s="142"/>
      <c r="CZ21" s="142"/>
      <c r="DA21" s="142"/>
      <c r="DB21" s="142"/>
      <c r="DC21" s="63"/>
      <c r="DD21" s="95"/>
      <c r="DE21" s="95"/>
      <c r="DG21" s="60" t="s">
        <v>160</v>
      </c>
      <c r="DH21" s="91"/>
      <c r="DI21" s="60"/>
      <c r="DJ21" s="61"/>
      <c r="DK21" s="60"/>
      <c r="DL21" s="61"/>
      <c r="DM21" s="60"/>
      <c r="DN21" s="61"/>
      <c r="DO21" s="60"/>
      <c r="DP21" s="61"/>
      <c r="DQ21" s="58"/>
      <c r="DR21" s="142" t="s">
        <v>159</v>
      </c>
      <c r="DS21" s="142"/>
      <c r="DT21" s="142"/>
      <c r="DU21" s="142"/>
      <c r="DV21" s="142"/>
      <c r="DW21" s="142"/>
      <c r="DX21" s="142"/>
      <c r="DY21" s="63"/>
      <c r="DZ21" s="95"/>
      <c r="EA21" s="95"/>
      <c r="EC21" s="60" t="s">
        <v>160</v>
      </c>
      <c r="ED21" s="91"/>
      <c r="EE21" s="60"/>
      <c r="EF21" s="61"/>
      <c r="EG21" s="60"/>
      <c r="EH21" s="61"/>
      <c r="EI21" s="60"/>
      <c r="EJ21" s="61"/>
      <c r="EK21" s="60"/>
      <c r="EL21" s="61"/>
      <c r="EM21" s="58"/>
      <c r="EN21" s="142" t="s">
        <v>159</v>
      </c>
      <c r="EO21" s="142"/>
      <c r="EP21" s="142"/>
      <c r="EQ21" s="142"/>
      <c r="ER21" s="142"/>
      <c r="ES21" s="142"/>
      <c r="ET21" s="142"/>
      <c r="EU21" s="63"/>
      <c r="EV21" s="95"/>
      <c r="EW21" s="95"/>
      <c r="EY21" s="60" t="s">
        <v>160</v>
      </c>
      <c r="EZ21" s="91"/>
      <c r="FA21" s="60"/>
      <c r="FB21" s="61"/>
      <c r="FC21" s="60"/>
      <c r="FD21" s="61"/>
      <c r="FE21" s="60"/>
      <c r="FF21" s="61"/>
      <c r="FG21" s="60"/>
      <c r="FH21" s="61"/>
      <c r="FI21" s="58"/>
      <c r="FJ21" s="142" t="s">
        <v>159</v>
      </c>
      <c r="FK21" s="142"/>
      <c r="FL21" s="142"/>
      <c r="FM21" s="142"/>
      <c r="FN21" s="142"/>
      <c r="FO21" s="142"/>
      <c r="FP21" s="142"/>
      <c r="FQ21" s="63"/>
      <c r="FR21" s="95"/>
      <c r="FS21" s="95"/>
      <c r="FU21" s="60" t="s">
        <v>160</v>
      </c>
      <c r="FV21" s="91"/>
      <c r="FW21" s="60"/>
      <c r="FX21" s="61"/>
      <c r="FY21" s="60"/>
      <c r="FZ21" s="61"/>
      <c r="GA21" s="60"/>
      <c r="GB21" s="61"/>
      <c r="GC21" s="60"/>
      <c r="GD21" s="61"/>
      <c r="GE21" s="58"/>
      <c r="GF21" s="142" t="s">
        <v>159</v>
      </c>
      <c r="GG21" s="142"/>
      <c r="GH21" s="142"/>
      <c r="GI21" s="142"/>
      <c r="GJ21" s="142"/>
      <c r="GK21" s="142"/>
      <c r="GL21" s="142"/>
      <c r="GM21" s="63"/>
      <c r="GN21" s="95"/>
      <c r="GO21" s="95"/>
      <c r="GQ21" s="60" t="s">
        <v>160</v>
      </c>
      <c r="GR21" s="91"/>
      <c r="GS21" s="60"/>
      <c r="GT21" s="61"/>
      <c r="GU21" s="60"/>
      <c r="GV21" s="61"/>
      <c r="GW21" s="60"/>
      <c r="GX21" s="61"/>
      <c r="GY21" s="60"/>
      <c r="GZ21" s="61"/>
      <c r="HA21" s="58"/>
      <c r="HB21" s="142" t="s">
        <v>159</v>
      </c>
      <c r="HC21" s="142"/>
      <c r="HD21" s="142"/>
      <c r="HE21" s="142"/>
      <c r="HF21" s="142"/>
      <c r="HG21" s="142"/>
      <c r="HH21" s="142"/>
      <c r="HI21" s="63"/>
      <c r="HJ21" s="95"/>
      <c r="HK21" s="95"/>
      <c r="HM21" s="60" t="s">
        <v>160</v>
      </c>
      <c r="HN21" s="91"/>
      <c r="HO21" s="60"/>
      <c r="HP21" s="61"/>
      <c r="HQ21" s="60"/>
      <c r="HR21" s="61"/>
      <c r="HS21" s="60"/>
      <c r="HT21" s="61"/>
      <c r="HU21" s="60"/>
      <c r="HV21" s="61"/>
      <c r="HW21" s="58"/>
      <c r="HX21" s="142" t="s">
        <v>159</v>
      </c>
      <c r="HY21" s="142"/>
      <c r="HZ21" s="142"/>
      <c r="IA21" s="142"/>
      <c r="IB21" s="142"/>
      <c r="IC21" s="142"/>
      <c r="ID21" s="142"/>
      <c r="IE21" s="63"/>
      <c r="IF21" s="95"/>
      <c r="IG21" s="95"/>
      <c r="II21" s="60" t="s">
        <v>160</v>
      </c>
      <c r="IJ21" s="91"/>
      <c r="IK21" s="60"/>
      <c r="IL21" s="61"/>
      <c r="IM21" s="60"/>
      <c r="IN21" s="61"/>
      <c r="IO21" s="60"/>
      <c r="IP21" s="61"/>
      <c r="IQ21" s="60"/>
      <c r="IR21" s="61"/>
      <c r="IS21" s="58"/>
      <c r="IT21" s="142" t="s">
        <v>159</v>
      </c>
      <c r="IU21" s="142"/>
      <c r="IV21" s="142"/>
      <c r="IW21" s="142"/>
      <c r="IX21" s="142"/>
      <c r="IY21" s="142"/>
      <c r="IZ21" s="142"/>
      <c r="JA21" s="63"/>
      <c r="JB21" s="95"/>
      <c r="JC21" s="95"/>
      <c r="JE21" s="60" t="s">
        <v>160</v>
      </c>
      <c r="JF21" s="91"/>
      <c r="JG21" s="60"/>
      <c r="JH21" s="61"/>
      <c r="JI21" s="60"/>
      <c r="JJ21" s="61"/>
      <c r="JK21" s="60"/>
      <c r="JL21" s="61"/>
      <c r="JM21" s="60"/>
      <c r="JN21" s="61"/>
      <c r="JO21" s="58"/>
      <c r="JP21" s="142" t="s">
        <v>159</v>
      </c>
      <c r="JQ21" s="142"/>
      <c r="JR21" s="142"/>
      <c r="JS21" s="142"/>
      <c r="JT21" s="142"/>
      <c r="JU21" s="142"/>
      <c r="JV21" s="142"/>
      <c r="JW21" s="63"/>
      <c r="JX21" s="95"/>
      <c r="JY21" s="95"/>
      <c r="KA21" s="60" t="s">
        <v>160</v>
      </c>
      <c r="KB21" s="91"/>
      <c r="KC21" s="60"/>
      <c r="KD21" s="61"/>
      <c r="KE21" s="60"/>
      <c r="KF21" s="61"/>
      <c r="KG21" s="60"/>
      <c r="KH21" s="61"/>
      <c r="KI21" s="60"/>
      <c r="KJ21" s="61"/>
      <c r="KK21" s="58"/>
      <c r="KL21" s="142" t="s">
        <v>159</v>
      </c>
      <c r="KM21" s="142"/>
      <c r="KN21" s="142"/>
      <c r="KO21" s="142"/>
      <c r="KP21" s="142"/>
      <c r="KQ21" s="142"/>
      <c r="KR21" s="142"/>
      <c r="KS21" s="63"/>
      <c r="KT21" s="95"/>
      <c r="KU21" s="95"/>
      <c r="KW21" s="60" t="s">
        <v>160</v>
      </c>
      <c r="KX21" s="91"/>
      <c r="KY21" s="60"/>
      <c r="KZ21" s="61"/>
      <c r="LA21" s="60"/>
      <c r="LB21" s="61"/>
      <c r="LC21" s="60"/>
      <c r="LD21" s="61"/>
      <c r="LE21" s="60"/>
      <c r="LF21" s="61"/>
      <c r="LG21" s="58"/>
      <c r="LH21" s="142" t="s">
        <v>159</v>
      </c>
      <c r="LI21" s="142"/>
      <c r="LJ21" s="142"/>
      <c r="LK21" s="142"/>
      <c r="LL21" s="142"/>
      <c r="LM21" s="142"/>
      <c r="LN21" s="142"/>
      <c r="LO21" s="63"/>
      <c r="LP21" s="95"/>
      <c r="LQ21" s="95"/>
      <c r="LS21" s="60" t="s">
        <v>160</v>
      </c>
      <c r="LT21" s="91"/>
      <c r="LU21" s="60"/>
      <c r="LV21" s="61"/>
      <c r="LW21" s="60"/>
      <c r="LX21" s="61"/>
      <c r="LY21" s="60"/>
      <c r="LZ21" s="61"/>
      <c r="MA21" s="60"/>
      <c r="MB21" s="61"/>
      <c r="MC21" s="58"/>
      <c r="MD21" s="142" t="s">
        <v>159</v>
      </c>
      <c r="ME21" s="142"/>
      <c r="MF21" s="142"/>
      <c r="MG21" s="142"/>
      <c r="MH21" s="142"/>
      <c r="MI21" s="142"/>
      <c r="MJ21" s="142"/>
      <c r="MK21" s="63"/>
      <c r="ML21" s="95"/>
      <c r="MM21" s="95"/>
      <c r="MO21" s="60" t="s">
        <v>160</v>
      </c>
      <c r="MP21" s="91"/>
      <c r="MQ21" s="60"/>
      <c r="MR21" s="61"/>
      <c r="MS21" s="60"/>
      <c r="MT21" s="61"/>
      <c r="MU21" s="60"/>
      <c r="MV21" s="61"/>
      <c r="MW21" s="60"/>
      <c r="MX21" s="61"/>
      <c r="MY21" s="58"/>
      <c r="MZ21" s="142" t="s">
        <v>159</v>
      </c>
      <c r="NA21" s="142"/>
      <c r="NB21" s="142"/>
      <c r="NC21" s="142"/>
      <c r="ND21" s="142"/>
      <c r="NE21" s="142"/>
      <c r="NF21" s="142"/>
      <c r="NG21" s="63"/>
      <c r="NH21" s="95"/>
      <c r="NI21" s="95"/>
      <c r="NK21" s="60" t="s">
        <v>160</v>
      </c>
      <c r="NL21" s="91"/>
      <c r="NM21" s="60"/>
      <c r="NN21" s="61"/>
      <c r="NO21" s="60"/>
      <c r="NP21" s="61"/>
      <c r="NQ21" s="60"/>
      <c r="NR21" s="61"/>
      <c r="NS21" s="60"/>
      <c r="NT21" s="61"/>
      <c r="NU21" s="58"/>
      <c r="NV21" s="142" t="s">
        <v>159</v>
      </c>
      <c r="NW21" s="142"/>
      <c r="NX21" s="142"/>
      <c r="NY21" s="142"/>
      <c r="NZ21" s="142"/>
      <c r="OA21" s="142"/>
      <c r="OB21" s="142"/>
      <c r="OC21" s="63"/>
      <c r="OD21" s="95"/>
      <c r="OE21" s="95"/>
      <c r="OG21" s="60" t="s">
        <v>160</v>
      </c>
      <c r="OH21" s="91"/>
      <c r="OI21" s="60"/>
      <c r="OJ21" s="61"/>
      <c r="OK21" s="60"/>
      <c r="OL21" s="61"/>
      <c r="OM21" s="60"/>
      <c r="ON21" s="61"/>
      <c r="OO21" s="60"/>
      <c r="OP21" s="61"/>
      <c r="OQ21" s="58"/>
      <c r="OR21" s="142" t="s">
        <v>159</v>
      </c>
      <c r="OS21" s="142"/>
      <c r="OT21" s="142"/>
      <c r="OU21" s="142"/>
      <c r="OV21" s="142"/>
      <c r="OW21" s="142"/>
      <c r="OX21" s="142"/>
      <c r="OY21" s="63"/>
      <c r="OZ21" s="95"/>
      <c r="PA21" s="95"/>
      <c r="PC21" s="60" t="s">
        <v>160</v>
      </c>
      <c r="PD21" s="91"/>
      <c r="PE21" s="60"/>
      <c r="PF21" s="61"/>
      <c r="PG21" s="60"/>
      <c r="PH21" s="61"/>
      <c r="PI21" s="60"/>
      <c r="PJ21" s="61"/>
      <c r="PK21" s="60"/>
      <c r="PL21" s="61"/>
      <c r="PM21" s="58"/>
      <c r="PN21" s="142" t="s">
        <v>159</v>
      </c>
      <c r="PO21" s="142"/>
      <c r="PP21" s="142"/>
      <c r="PQ21" s="142"/>
      <c r="PR21" s="142"/>
      <c r="PS21" s="142"/>
      <c r="PT21" s="142"/>
      <c r="PU21" s="63"/>
      <c r="PV21" s="95"/>
      <c r="PW21" s="95"/>
      <c r="PY21" s="60" t="s">
        <v>160</v>
      </c>
      <c r="PZ21" s="91"/>
      <c r="QA21" s="60"/>
      <c r="QB21" s="61"/>
      <c r="QC21" s="60"/>
      <c r="QD21" s="61"/>
      <c r="QE21" s="60"/>
      <c r="QF21" s="61"/>
      <c r="QG21" s="60"/>
      <c r="QH21" s="61"/>
      <c r="QI21" s="58"/>
      <c r="QJ21" s="142" t="s">
        <v>159</v>
      </c>
      <c r="QK21" s="142"/>
      <c r="QL21" s="142"/>
      <c r="QM21" s="142"/>
      <c r="QN21" s="142"/>
      <c r="QO21" s="142"/>
      <c r="QP21" s="142"/>
      <c r="QQ21" s="63"/>
      <c r="QR21" s="95"/>
      <c r="QS21" s="95"/>
      <c r="QU21" s="60" t="s">
        <v>160</v>
      </c>
      <c r="QV21" s="91"/>
      <c r="QW21" s="60"/>
      <c r="QX21" s="61"/>
      <c r="QY21" s="60"/>
      <c r="QZ21" s="61"/>
      <c r="RA21" s="60"/>
      <c r="RB21" s="61"/>
      <c r="RC21" s="60"/>
      <c r="RD21" s="61"/>
      <c r="RE21" s="58"/>
      <c r="RF21" s="142" t="s">
        <v>159</v>
      </c>
      <c r="RG21" s="142"/>
      <c r="RH21" s="142"/>
      <c r="RI21" s="142"/>
      <c r="RJ21" s="142"/>
      <c r="RK21" s="142"/>
      <c r="RL21" s="142"/>
      <c r="RM21" s="63"/>
      <c r="RN21" s="95"/>
      <c r="RO21" s="95"/>
      <c r="RQ21" s="60" t="s">
        <v>160</v>
      </c>
      <c r="RR21" s="91"/>
      <c r="RS21" s="60"/>
      <c r="RT21" s="61"/>
      <c r="RU21" s="60"/>
      <c r="RV21" s="61"/>
      <c r="RW21" s="60"/>
      <c r="RX21" s="61"/>
      <c r="RY21" s="60"/>
      <c r="RZ21" s="61"/>
      <c r="SA21" s="58"/>
      <c r="SB21" s="142" t="s">
        <v>159</v>
      </c>
      <c r="SC21" s="142"/>
      <c r="SD21" s="142"/>
      <c r="SE21" s="142"/>
      <c r="SF21" s="142"/>
      <c r="SG21" s="142"/>
      <c r="SH21" s="142"/>
      <c r="SI21" s="63"/>
      <c r="SJ21" s="95"/>
      <c r="SK21" s="95"/>
      <c r="SM21" s="60" t="s">
        <v>160</v>
      </c>
      <c r="SN21" s="91"/>
      <c r="SO21" s="60"/>
      <c r="SP21" s="61"/>
      <c r="SQ21" s="60"/>
      <c r="SR21" s="61"/>
      <c r="SS21" s="60"/>
      <c r="ST21" s="61"/>
      <c r="SU21" s="60"/>
      <c r="SV21" s="61"/>
      <c r="SW21" s="58"/>
      <c r="SX21" s="142" t="s">
        <v>159</v>
      </c>
      <c r="SY21" s="142"/>
      <c r="SZ21" s="142"/>
      <c r="TA21" s="142"/>
      <c r="TB21" s="142"/>
      <c r="TC21" s="142"/>
      <c r="TD21" s="142"/>
      <c r="TE21" s="63"/>
      <c r="TF21" s="95"/>
      <c r="TG21" s="95"/>
      <c r="TI21" s="60" t="s">
        <v>160</v>
      </c>
      <c r="TJ21" s="91"/>
      <c r="TK21" s="60"/>
      <c r="TL21" s="61"/>
      <c r="TM21" s="60"/>
      <c r="TN21" s="61"/>
      <c r="TO21" s="60"/>
      <c r="TP21" s="61"/>
      <c r="TQ21" s="60"/>
      <c r="TR21" s="61"/>
      <c r="TS21" s="58"/>
      <c r="TT21" s="142" t="s">
        <v>159</v>
      </c>
      <c r="TU21" s="142"/>
      <c r="TV21" s="142"/>
      <c r="TW21" s="142"/>
      <c r="TX21" s="142"/>
      <c r="TY21" s="142"/>
      <c r="TZ21" s="142"/>
      <c r="UA21" s="63"/>
      <c r="UB21" s="95"/>
      <c r="UC21" s="95"/>
      <c r="UE21" s="60" t="s">
        <v>160</v>
      </c>
      <c r="UF21" s="91"/>
      <c r="UG21" s="60"/>
      <c r="UH21" s="61"/>
      <c r="UI21" s="60"/>
      <c r="UJ21" s="61"/>
      <c r="UK21" s="60"/>
      <c r="UL21" s="61"/>
      <c r="UM21" s="60"/>
      <c r="UN21" s="61"/>
      <c r="UO21" s="58"/>
      <c r="UP21" s="142" t="s">
        <v>159</v>
      </c>
      <c r="UQ21" s="142"/>
      <c r="UR21" s="142"/>
      <c r="US21" s="142"/>
      <c r="UT21" s="142"/>
      <c r="UU21" s="142"/>
      <c r="UV21" s="142"/>
      <c r="UW21" s="63"/>
      <c r="UX21" s="95"/>
      <c r="UY21" s="95"/>
      <c r="VA21" s="60" t="s">
        <v>160</v>
      </c>
      <c r="VB21" s="91"/>
      <c r="VC21" s="60"/>
      <c r="VD21" s="61"/>
      <c r="VE21" s="60"/>
      <c r="VF21" s="61"/>
      <c r="VG21" s="60"/>
      <c r="VH21" s="61"/>
      <c r="VI21" s="60"/>
      <c r="VJ21" s="61"/>
      <c r="VK21" s="58"/>
      <c r="VL21" s="142" t="s">
        <v>159</v>
      </c>
      <c r="VM21" s="142"/>
      <c r="VN21" s="142"/>
      <c r="VO21" s="142"/>
      <c r="VP21" s="142"/>
      <c r="VQ21" s="142"/>
      <c r="VR21" s="142"/>
      <c r="VS21" s="63"/>
      <c r="VT21" s="95"/>
      <c r="VU21" s="95"/>
      <c r="VW21" s="60" t="s">
        <v>160</v>
      </c>
      <c r="VX21" s="91"/>
      <c r="VY21" s="60"/>
      <c r="VZ21" s="61"/>
      <c r="WA21" s="60"/>
      <c r="WB21" s="61"/>
      <c r="WC21" s="60"/>
      <c r="WD21" s="61"/>
      <c r="WE21" s="60"/>
      <c r="WF21" s="61"/>
      <c r="WG21" s="58"/>
      <c r="WH21" s="142" t="s">
        <v>159</v>
      </c>
      <c r="WI21" s="142"/>
      <c r="WJ21" s="142"/>
      <c r="WK21" s="142"/>
      <c r="WL21" s="142"/>
      <c r="WM21" s="142"/>
      <c r="WN21" s="142"/>
      <c r="WO21" s="63"/>
      <c r="WP21" s="95"/>
      <c r="WQ21" s="95"/>
      <c r="WS21" s="60" t="s">
        <v>160</v>
      </c>
      <c r="WT21" s="91"/>
      <c r="WU21" s="60"/>
      <c r="WV21" s="61"/>
      <c r="WW21" s="60"/>
      <c r="WX21" s="61"/>
      <c r="WY21" s="60"/>
      <c r="WZ21" s="61"/>
      <c r="XA21" s="60"/>
      <c r="XB21" s="61"/>
      <c r="XC21" s="58"/>
      <c r="XD21" s="142" t="s">
        <v>159</v>
      </c>
      <c r="XE21" s="142"/>
      <c r="XF21" s="142"/>
      <c r="XG21" s="142"/>
      <c r="XH21" s="142"/>
      <c r="XI21" s="142"/>
      <c r="XJ21" s="142"/>
      <c r="XK21" s="63"/>
      <c r="XL21" s="95"/>
      <c r="XM21" s="95"/>
      <c r="XO21" s="60" t="s">
        <v>160</v>
      </c>
      <c r="XP21" s="91"/>
      <c r="XQ21" s="60"/>
      <c r="XR21" s="61"/>
      <c r="XS21" s="60"/>
      <c r="XT21" s="61"/>
      <c r="XU21" s="60"/>
      <c r="XV21" s="61"/>
      <c r="XW21" s="60"/>
      <c r="XX21" s="61"/>
      <c r="XY21" s="58"/>
      <c r="XZ21" s="142" t="s">
        <v>159</v>
      </c>
      <c r="YA21" s="142"/>
      <c r="YB21" s="142"/>
      <c r="YC21" s="142"/>
      <c r="YD21" s="142"/>
      <c r="YE21" s="142"/>
      <c r="YF21" s="142"/>
      <c r="YG21" s="63"/>
      <c r="YH21" s="95"/>
      <c r="YI21" s="95"/>
      <c r="YK21" s="60" t="s">
        <v>160</v>
      </c>
      <c r="YL21" s="91"/>
      <c r="YM21" s="60"/>
      <c r="YN21" s="61"/>
      <c r="YO21" s="60"/>
      <c r="YP21" s="61"/>
      <c r="YQ21" s="60"/>
      <c r="YR21" s="61"/>
      <c r="YS21" s="60"/>
      <c r="YT21" s="61"/>
      <c r="YU21" s="58"/>
      <c r="YV21" s="142" t="s">
        <v>159</v>
      </c>
      <c r="YW21" s="142"/>
      <c r="YX21" s="142"/>
      <c r="YY21" s="142"/>
      <c r="YZ21" s="142"/>
      <c r="ZA21" s="142"/>
      <c r="ZB21" s="142"/>
      <c r="ZC21" s="63"/>
      <c r="ZD21" s="95"/>
      <c r="ZE21" s="95"/>
      <c r="ZG21" s="60" t="s">
        <v>160</v>
      </c>
      <c r="ZH21" s="91"/>
      <c r="ZI21" s="60"/>
      <c r="ZJ21" s="61"/>
      <c r="ZK21" s="60"/>
      <c r="ZL21" s="61"/>
      <c r="ZM21" s="60"/>
      <c r="ZN21" s="61"/>
      <c r="ZO21" s="60"/>
      <c r="ZP21" s="61"/>
      <c r="ZQ21" s="58"/>
      <c r="ZR21" s="142" t="s">
        <v>159</v>
      </c>
      <c r="ZS21" s="142"/>
      <c r="ZT21" s="142"/>
      <c r="ZU21" s="142"/>
      <c r="ZV21" s="142"/>
      <c r="ZW21" s="142"/>
      <c r="ZX21" s="142"/>
      <c r="ZY21" s="63"/>
      <c r="ZZ21" s="95"/>
      <c r="AAA21" s="95"/>
      <c r="AAC21" s="60" t="s">
        <v>160</v>
      </c>
      <c r="AAD21" s="91"/>
      <c r="AAE21" s="60"/>
      <c r="AAF21" s="61"/>
      <c r="AAG21" s="60"/>
      <c r="AAH21" s="61"/>
      <c r="AAI21" s="60"/>
      <c r="AAJ21" s="61"/>
      <c r="AAK21" s="60"/>
      <c r="AAL21" s="61"/>
      <c r="AAM21" s="58"/>
      <c r="AAN21" s="142" t="s">
        <v>159</v>
      </c>
      <c r="AAO21" s="142"/>
      <c r="AAP21" s="142"/>
      <c r="AAQ21" s="142"/>
      <c r="AAR21" s="142"/>
      <c r="AAS21" s="142"/>
      <c r="AAT21" s="142"/>
      <c r="AAU21" s="63"/>
      <c r="AAV21" s="95"/>
      <c r="AAW21" s="95"/>
      <c r="AAY21" s="60" t="s">
        <v>160</v>
      </c>
      <c r="AAZ21" s="91"/>
      <c r="ABA21" s="60"/>
      <c r="ABB21" s="61"/>
      <c r="ABC21" s="60"/>
      <c r="ABD21" s="61"/>
      <c r="ABE21" s="60"/>
      <c r="ABF21" s="61"/>
      <c r="ABG21" s="60"/>
      <c r="ABH21" s="61"/>
      <c r="ABI21" s="58"/>
      <c r="ABJ21" s="142" t="s">
        <v>159</v>
      </c>
      <c r="ABK21" s="142"/>
      <c r="ABL21" s="142"/>
      <c r="ABM21" s="142"/>
      <c r="ABN21" s="142"/>
      <c r="ABO21" s="142"/>
      <c r="ABP21" s="142"/>
      <c r="ABQ21" s="63"/>
      <c r="ABR21" s="95"/>
      <c r="ABS21" s="95"/>
      <c r="ABU21" s="60" t="s">
        <v>160</v>
      </c>
      <c r="ABV21" s="91"/>
      <c r="ABW21" s="60"/>
      <c r="ABX21" s="61"/>
      <c r="ABY21" s="60"/>
      <c r="ABZ21" s="61"/>
      <c r="ACA21" s="60"/>
      <c r="ACB21" s="61"/>
      <c r="ACC21" s="60"/>
      <c r="ACD21" s="61"/>
      <c r="ACE21" s="58"/>
      <c r="ACF21" s="142" t="s">
        <v>159</v>
      </c>
      <c r="ACG21" s="142"/>
      <c r="ACH21" s="142"/>
      <c r="ACI21" s="142"/>
      <c r="ACJ21" s="142"/>
      <c r="ACK21" s="142"/>
      <c r="ACL21" s="142"/>
      <c r="ACM21" s="63"/>
      <c r="ACN21" s="95"/>
      <c r="ACO21" s="95"/>
      <c r="ACQ21" s="60" t="s">
        <v>160</v>
      </c>
      <c r="ACR21" s="91"/>
      <c r="ACS21" s="60"/>
      <c r="ACT21" s="61"/>
      <c r="ACU21" s="60"/>
      <c r="ACV21" s="61"/>
      <c r="ACW21" s="60"/>
      <c r="ACX21" s="61"/>
      <c r="ACY21" s="60"/>
      <c r="ACZ21" s="61"/>
      <c r="ADA21" s="58"/>
      <c r="ADB21" s="142" t="s">
        <v>159</v>
      </c>
      <c r="ADC21" s="142"/>
      <c r="ADD21" s="142"/>
      <c r="ADE21" s="142"/>
      <c r="ADF21" s="142"/>
      <c r="ADG21" s="142"/>
      <c r="ADH21" s="142"/>
      <c r="ADI21" s="63"/>
      <c r="ADJ21" s="95"/>
      <c r="ADK21" s="95"/>
      <c r="ADM21" s="60" t="s">
        <v>160</v>
      </c>
      <c r="ADN21" s="91"/>
      <c r="ADO21" s="60"/>
      <c r="ADP21" s="61"/>
      <c r="ADQ21" s="60"/>
      <c r="ADR21" s="61"/>
      <c r="ADS21" s="60"/>
      <c r="ADT21" s="61"/>
      <c r="ADU21" s="60"/>
      <c r="ADV21" s="61"/>
      <c r="ADW21" s="58"/>
      <c r="ADX21" s="142" t="s">
        <v>159</v>
      </c>
      <c r="ADY21" s="142"/>
      <c r="ADZ21" s="142"/>
      <c r="AEA21" s="142"/>
      <c r="AEB21" s="142"/>
      <c r="AEC21" s="142"/>
      <c r="AED21" s="142"/>
      <c r="AEE21" s="63"/>
      <c r="AEF21" s="95"/>
      <c r="AEG21" s="95"/>
      <c r="AEI21" s="60" t="s">
        <v>160</v>
      </c>
      <c r="AEJ21" s="91"/>
      <c r="AEK21" s="60"/>
      <c r="AEL21" s="61"/>
      <c r="AEM21" s="60"/>
      <c r="AEN21" s="61"/>
      <c r="AEO21" s="60"/>
      <c r="AEP21" s="61"/>
      <c r="AEQ21" s="60"/>
      <c r="AER21" s="61"/>
      <c r="AES21" s="58"/>
      <c r="AET21" s="142" t="s">
        <v>159</v>
      </c>
      <c r="AEU21" s="142"/>
      <c r="AEV21" s="142"/>
      <c r="AEW21" s="142"/>
      <c r="AEX21" s="142"/>
      <c r="AEY21" s="142"/>
      <c r="AEZ21" s="142"/>
      <c r="AFA21" s="63"/>
      <c r="AFB21" s="95"/>
      <c r="AFC21" s="95"/>
      <c r="AFE21" s="60" t="s">
        <v>160</v>
      </c>
      <c r="AFF21" s="91"/>
      <c r="AFG21" s="60"/>
      <c r="AFH21" s="61"/>
      <c r="AFI21" s="60"/>
      <c r="AFJ21" s="61"/>
      <c r="AFK21" s="60"/>
      <c r="AFL21" s="61"/>
      <c r="AFM21" s="60"/>
      <c r="AFN21" s="61"/>
      <c r="AFO21" s="58"/>
      <c r="AFP21" s="142" t="s">
        <v>159</v>
      </c>
      <c r="AFQ21" s="142"/>
      <c r="AFR21" s="142"/>
      <c r="AFS21" s="142"/>
      <c r="AFT21" s="142"/>
      <c r="AFU21" s="142"/>
      <c r="AFV21" s="142"/>
      <c r="AFW21" s="63"/>
      <c r="AFX21" s="95"/>
      <c r="AFY21" s="95"/>
      <c r="AGA21" s="60" t="s">
        <v>160</v>
      </c>
      <c r="AGB21" s="91"/>
      <c r="AGC21" s="60"/>
      <c r="AGD21" s="61"/>
      <c r="AGE21" s="60"/>
      <c r="AGF21" s="61"/>
      <c r="AGG21" s="60"/>
      <c r="AGH21" s="61"/>
      <c r="AGI21" s="60"/>
      <c r="AGJ21" s="61"/>
      <c r="AGK21" s="58"/>
      <c r="AGL21" s="142" t="s">
        <v>159</v>
      </c>
      <c r="AGM21" s="142"/>
      <c r="AGN21" s="142"/>
      <c r="AGO21" s="142"/>
      <c r="AGP21" s="142"/>
      <c r="AGQ21" s="142"/>
      <c r="AGR21" s="142"/>
      <c r="AGS21" s="63"/>
      <c r="AGT21" s="95"/>
      <c r="AGU21" s="95"/>
      <c r="AGW21" s="60" t="s">
        <v>160</v>
      </c>
      <c r="AGX21" s="91"/>
      <c r="AGY21" s="60"/>
      <c r="AGZ21" s="61"/>
      <c r="AHA21" s="60"/>
      <c r="AHB21" s="61"/>
      <c r="AHC21" s="60"/>
      <c r="AHD21" s="61"/>
      <c r="AHE21" s="60"/>
      <c r="AHF21" s="61"/>
      <c r="AHG21" s="58"/>
      <c r="AHH21" s="142" t="s">
        <v>159</v>
      </c>
      <c r="AHI21" s="142"/>
      <c r="AHJ21" s="142"/>
      <c r="AHK21" s="142"/>
      <c r="AHL21" s="142"/>
      <c r="AHM21" s="142"/>
      <c r="AHN21" s="142"/>
      <c r="AHO21" s="63"/>
      <c r="AHP21" s="95"/>
      <c r="AHQ21" s="95"/>
      <c r="AHS21" s="60" t="s">
        <v>160</v>
      </c>
      <c r="AHT21" s="91"/>
      <c r="AHU21" s="60"/>
      <c r="AHV21" s="61"/>
      <c r="AHW21" s="60"/>
      <c r="AHX21" s="61"/>
      <c r="AHY21" s="60"/>
      <c r="AHZ21" s="61"/>
      <c r="AIA21" s="60"/>
      <c r="AIB21" s="61"/>
      <c r="AIC21" s="58"/>
      <c r="AID21" s="142" t="s">
        <v>159</v>
      </c>
      <c r="AIE21" s="142"/>
      <c r="AIF21" s="142"/>
      <c r="AIG21" s="142"/>
      <c r="AIH21" s="142"/>
      <c r="AII21" s="142"/>
      <c r="AIJ21" s="142"/>
      <c r="AIK21" s="63"/>
      <c r="AIL21" s="95"/>
      <c r="AIM21" s="95"/>
      <c r="AIO21" s="60" t="s">
        <v>160</v>
      </c>
      <c r="AIP21" s="91"/>
      <c r="AIQ21" s="60"/>
      <c r="AIR21" s="61"/>
      <c r="AIS21" s="60"/>
      <c r="AIT21" s="61"/>
      <c r="AIU21" s="60"/>
      <c r="AIV21" s="61"/>
      <c r="AIW21" s="60"/>
      <c r="AIX21" s="61"/>
      <c r="AIY21" s="58"/>
      <c r="AIZ21" s="142" t="s">
        <v>159</v>
      </c>
      <c r="AJA21" s="142"/>
      <c r="AJB21" s="142"/>
      <c r="AJC21" s="142"/>
      <c r="AJD21" s="142"/>
      <c r="AJE21" s="142"/>
      <c r="AJF21" s="142"/>
      <c r="AJG21" s="63"/>
      <c r="AJH21" s="95"/>
      <c r="AJI21" s="95"/>
      <c r="AJK21" s="60" t="s">
        <v>160</v>
      </c>
      <c r="AJL21" s="91"/>
      <c r="AJM21" s="60"/>
      <c r="AJN21" s="61"/>
      <c r="AJO21" s="60"/>
      <c r="AJP21" s="61"/>
      <c r="AJQ21" s="60"/>
      <c r="AJR21" s="61"/>
      <c r="AJS21" s="60"/>
      <c r="AJT21" s="61"/>
      <c r="AJU21" s="58"/>
      <c r="AJV21" s="142" t="s">
        <v>159</v>
      </c>
      <c r="AJW21" s="142"/>
      <c r="AJX21" s="142"/>
      <c r="AJY21" s="142"/>
      <c r="AJZ21" s="142"/>
      <c r="AKA21" s="142"/>
      <c r="AKB21" s="142"/>
      <c r="AKC21" s="63"/>
      <c r="AKD21" s="95"/>
      <c r="AKE21" s="95"/>
      <c r="AKG21" s="60" t="s">
        <v>160</v>
      </c>
      <c r="AKH21" s="91"/>
      <c r="AKI21" s="60"/>
      <c r="AKJ21" s="61"/>
      <c r="AKK21" s="60"/>
      <c r="AKL21" s="61"/>
      <c r="AKM21" s="60"/>
      <c r="AKN21" s="61"/>
      <c r="AKO21" s="60"/>
      <c r="AKP21" s="61"/>
      <c r="AKQ21" s="58"/>
      <c r="AKR21" s="142" t="s">
        <v>159</v>
      </c>
      <c r="AKS21" s="142"/>
      <c r="AKT21" s="142"/>
      <c r="AKU21" s="142"/>
      <c r="AKV21" s="142"/>
      <c r="AKW21" s="142"/>
      <c r="AKX21" s="142"/>
      <c r="AKY21" s="63"/>
      <c r="AKZ21" s="95"/>
      <c r="ALA21" s="95"/>
      <c r="ALC21" s="60" t="s">
        <v>160</v>
      </c>
      <c r="ALD21" s="91"/>
      <c r="ALE21" s="60"/>
      <c r="ALF21" s="61"/>
      <c r="ALG21" s="60"/>
      <c r="ALH21" s="61"/>
      <c r="ALI21" s="60"/>
      <c r="ALJ21" s="61"/>
      <c r="ALK21" s="60"/>
      <c r="ALL21" s="61"/>
      <c r="ALM21" s="58"/>
      <c r="ALN21" s="142" t="s">
        <v>159</v>
      </c>
      <c r="ALO21" s="142"/>
      <c r="ALP21" s="142"/>
      <c r="ALQ21" s="142"/>
      <c r="ALR21" s="142"/>
      <c r="ALS21" s="142"/>
      <c r="ALT21" s="142"/>
      <c r="ALU21" s="63"/>
      <c r="ALV21" s="95"/>
      <c r="ALW21" s="95"/>
      <c r="ALY21" s="60" t="s">
        <v>160</v>
      </c>
      <c r="ALZ21" s="91"/>
      <c r="AMA21" s="60"/>
      <c r="AMB21" s="61"/>
      <c r="AMC21" s="60"/>
      <c r="AMD21" s="61"/>
      <c r="AME21" s="60"/>
      <c r="AMF21" s="61"/>
      <c r="AMG21" s="60"/>
      <c r="AMH21" s="61"/>
      <c r="AMI21" s="58"/>
      <c r="AMJ21" s="142" t="s">
        <v>159</v>
      </c>
      <c r="AMK21" s="142"/>
      <c r="AML21" s="142"/>
      <c r="AMM21" s="142"/>
      <c r="AMN21" s="142"/>
      <c r="AMO21" s="142"/>
      <c r="AMP21" s="142"/>
      <c r="AMQ21" s="63"/>
      <c r="AMR21" s="95"/>
      <c r="AMS21" s="95"/>
      <c r="AMU21" s="60" t="s">
        <v>160</v>
      </c>
      <c r="AMV21" s="91"/>
      <c r="AMW21" s="60"/>
      <c r="AMX21" s="61"/>
      <c r="AMY21" s="60"/>
      <c r="AMZ21" s="61"/>
      <c r="ANA21" s="60"/>
      <c r="ANB21" s="61"/>
      <c r="ANC21" s="60"/>
      <c r="AND21" s="61"/>
      <c r="ANE21" s="58"/>
      <c r="ANF21" s="142" t="s">
        <v>159</v>
      </c>
      <c r="ANG21" s="142"/>
      <c r="ANH21" s="142"/>
      <c r="ANI21" s="142"/>
      <c r="ANJ21" s="142"/>
      <c r="ANK21" s="142"/>
      <c r="ANL21" s="142"/>
      <c r="ANM21" s="63"/>
      <c r="ANN21" s="95"/>
      <c r="ANO21" s="95"/>
      <c r="ANQ21" s="60" t="s">
        <v>160</v>
      </c>
      <c r="ANR21" s="91"/>
      <c r="ANS21" s="60"/>
      <c r="ANT21" s="61"/>
      <c r="ANU21" s="60"/>
      <c r="ANV21" s="61"/>
      <c r="ANW21" s="60"/>
      <c r="ANX21" s="61"/>
      <c r="ANY21" s="60"/>
      <c r="ANZ21" s="61"/>
      <c r="AOA21" s="58"/>
      <c r="AOB21" s="142" t="s">
        <v>159</v>
      </c>
      <c r="AOC21" s="142"/>
      <c r="AOD21" s="142"/>
      <c r="AOE21" s="142"/>
      <c r="AOF21" s="142"/>
      <c r="AOG21" s="142"/>
      <c r="AOH21" s="142"/>
      <c r="AOI21" s="63"/>
      <c r="AOJ21" s="95"/>
      <c r="AOK21" s="95"/>
      <c r="AOM21" s="60" t="s">
        <v>160</v>
      </c>
      <c r="AON21" s="91"/>
      <c r="AOO21" s="60"/>
      <c r="AOP21" s="61"/>
      <c r="AOQ21" s="60"/>
      <c r="AOR21" s="61"/>
      <c r="AOS21" s="60"/>
      <c r="AOT21" s="61"/>
      <c r="AOU21" s="60"/>
      <c r="AOV21" s="61"/>
      <c r="AOW21" s="58"/>
      <c r="AOX21" s="142" t="s">
        <v>159</v>
      </c>
      <c r="AOY21" s="142"/>
      <c r="AOZ21" s="142"/>
      <c r="APA21" s="142"/>
      <c r="APB21" s="142"/>
      <c r="APC21" s="142"/>
      <c r="APD21" s="142"/>
      <c r="APE21" s="63"/>
      <c r="APF21" s="95"/>
      <c r="APG21" s="95"/>
      <c r="API21" s="60" t="s">
        <v>160</v>
      </c>
      <c r="APJ21" s="91"/>
      <c r="APK21" s="60"/>
      <c r="APL21" s="61"/>
      <c r="APM21" s="60"/>
      <c r="APN21" s="61"/>
      <c r="APO21" s="60"/>
      <c r="APP21" s="61"/>
      <c r="APQ21" s="60"/>
      <c r="APR21" s="61"/>
      <c r="APS21" s="58"/>
      <c r="APT21" s="142" t="s">
        <v>159</v>
      </c>
      <c r="APU21" s="142"/>
      <c r="APV21" s="142"/>
      <c r="APW21" s="142"/>
      <c r="APX21" s="142"/>
      <c r="APY21" s="142"/>
      <c r="APZ21" s="142"/>
      <c r="AQA21" s="63"/>
      <c r="AQB21" s="95"/>
      <c r="AQC21" s="95"/>
      <c r="AQE21" s="60" t="s">
        <v>160</v>
      </c>
      <c r="AQF21" s="91"/>
      <c r="AQG21" s="60"/>
      <c r="AQH21" s="61"/>
      <c r="AQI21" s="60"/>
      <c r="AQJ21" s="61"/>
      <c r="AQK21" s="60"/>
      <c r="AQL21" s="61"/>
      <c r="AQM21" s="60"/>
      <c r="AQN21" s="61"/>
      <c r="AQO21" s="58"/>
      <c r="AQP21" s="142" t="s">
        <v>159</v>
      </c>
      <c r="AQQ21" s="142"/>
      <c r="AQR21" s="142"/>
      <c r="AQS21" s="142"/>
      <c r="AQT21" s="142"/>
      <c r="AQU21" s="142"/>
      <c r="AQV21" s="142"/>
      <c r="AQW21" s="63"/>
      <c r="AQX21" s="95"/>
      <c r="AQY21" s="95"/>
      <c r="ARA21" s="60" t="s">
        <v>160</v>
      </c>
      <c r="ARB21" s="91"/>
      <c r="ARC21" s="60"/>
      <c r="ARD21" s="61"/>
      <c r="ARE21" s="60"/>
      <c r="ARF21" s="61"/>
      <c r="ARG21" s="60"/>
      <c r="ARH21" s="61"/>
      <c r="ARI21" s="60"/>
      <c r="ARJ21" s="61"/>
      <c r="ARK21" s="58"/>
      <c r="ARL21" s="142" t="s">
        <v>159</v>
      </c>
      <c r="ARM21" s="142"/>
      <c r="ARN21" s="142"/>
      <c r="ARO21" s="142"/>
      <c r="ARP21" s="142"/>
      <c r="ARQ21" s="142"/>
      <c r="ARR21" s="142"/>
      <c r="ARS21" s="63"/>
      <c r="ART21" s="95"/>
      <c r="ARU21" s="95"/>
      <c r="ARW21" s="60" t="s">
        <v>160</v>
      </c>
      <c r="ARX21" s="91"/>
      <c r="ARY21" s="60"/>
      <c r="ARZ21" s="61"/>
      <c r="ASA21" s="60"/>
      <c r="ASB21" s="61"/>
      <c r="ASC21" s="60"/>
      <c r="ASD21" s="61"/>
      <c r="ASE21" s="60"/>
      <c r="ASF21" s="61"/>
      <c r="ASG21" s="58"/>
      <c r="ASH21" s="142" t="s">
        <v>159</v>
      </c>
      <c r="ASI21" s="142"/>
      <c r="ASJ21" s="142"/>
      <c r="ASK21" s="142"/>
      <c r="ASL21" s="142"/>
      <c r="ASM21" s="142"/>
      <c r="ASN21" s="142"/>
      <c r="ASO21" s="63"/>
      <c r="ASP21" s="95"/>
      <c r="ASQ21" s="95"/>
      <c r="ASS21" s="60" t="s">
        <v>160</v>
      </c>
      <c r="AST21" s="91"/>
      <c r="ASU21" s="60"/>
      <c r="ASV21" s="61"/>
      <c r="ASW21" s="60"/>
      <c r="ASX21" s="61"/>
      <c r="ASY21" s="60"/>
      <c r="ASZ21" s="61"/>
      <c r="ATA21" s="60"/>
      <c r="ATB21" s="61"/>
      <c r="ATC21" s="58"/>
      <c r="ATD21" s="142" t="s">
        <v>159</v>
      </c>
      <c r="ATE21" s="142"/>
      <c r="ATF21" s="142"/>
      <c r="ATG21" s="142"/>
      <c r="ATH21" s="142"/>
      <c r="ATI21" s="142"/>
      <c r="ATJ21" s="142"/>
      <c r="ATK21" s="63"/>
      <c r="ATL21" s="95"/>
      <c r="ATM21" s="95"/>
      <c r="ATO21" s="60" t="s">
        <v>160</v>
      </c>
      <c r="ATP21" s="91"/>
      <c r="ATQ21" s="60"/>
      <c r="ATR21" s="61"/>
      <c r="ATS21" s="60"/>
      <c r="ATT21" s="61"/>
      <c r="ATU21" s="60"/>
      <c r="ATV21" s="61"/>
      <c r="ATW21" s="60"/>
      <c r="ATX21" s="61"/>
      <c r="ATY21" s="58"/>
      <c r="ATZ21" s="142" t="s">
        <v>159</v>
      </c>
      <c r="AUA21" s="142"/>
      <c r="AUB21" s="142"/>
      <c r="AUC21" s="142"/>
      <c r="AUD21" s="142"/>
      <c r="AUE21" s="142"/>
      <c r="AUF21" s="142"/>
      <c r="AUG21" s="63"/>
      <c r="AUH21" s="95"/>
      <c r="AUI21" s="95"/>
      <c r="AUK21" s="60" t="s">
        <v>160</v>
      </c>
      <c r="AUL21" s="91"/>
      <c r="AUM21" s="60"/>
      <c r="AUN21" s="61"/>
      <c r="AUO21" s="60"/>
      <c r="AUP21" s="61"/>
      <c r="AUQ21" s="60"/>
      <c r="AUR21" s="61"/>
      <c r="AUS21" s="60"/>
      <c r="AUT21" s="61"/>
      <c r="AUU21" s="58"/>
      <c r="AUV21" s="142" t="s">
        <v>159</v>
      </c>
      <c r="AUW21" s="142"/>
      <c r="AUX21" s="142"/>
      <c r="AUY21" s="142"/>
      <c r="AUZ21" s="142"/>
      <c r="AVA21" s="142"/>
      <c r="AVB21" s="142"/>
      <c r="AVC21" s="63"/>
      <c r="AVD21" s="95"/>
      <c r="AVE21" s="95"/>
      <c r="AVG21" s="60" t="s">
        <v>160</v>
      </c>
      <c r="AVH21" s="91"/>
      <c r="AVI21" s="60"/>
      <c r="AVJ21" s="61"/>
      <c r="AVK21" s="60"/>
      <c r="AVL21" s="61"/>
      <c r="AVM21" s="60"/>
      <c r="AVN21" s="61"/>
      <c r="AVO21" s="60"/>
      <c r="AVP21" s="61"/>
      <c r="AVQ21" s="58"/>
      <c r="AVR21" s="142" t="s">
        <v>159</v>
      </c>
      <c r="AVS21" s="142"/>
      <c r="AVT21" s="142"/>
      <c r="AVU21" s="142"/>
      <c r="AVV21" s="142"/>
      <c r="AVW21" s="142"/>
      <c r="AVX21" s="142"/>
      <c r="AVY21" s="63"/>
      <c r="AVZ21" s="95"/>
      <c r="AWA21" s="95"/>
      <c r="AWC21" s="60" t="s">
        <v>160</v>
      </c>
      <c r="AWD21" s="91"/>
      <c r="AWE21" s="60"/>
      <c r="AWF21" s="61"/>
      <c r="AWG21" s="60"/>
      <c r="AWH21" s="61"/>
      <c r="AWI21" s="60"/>
      <c r="AWJ21" s="61"/>
      <c r="AWK21" s="60"/>
      <c r="AWL21" s="61"/>
      <c r="AWM21" s="58"/>
      <c r="AWN21" s="142" t="s">
        <v>159</v>
      </c>
      <c r="AWO21" s="142"/>
      <c r="AWP21" s="142"/>
      <c r="AWQ21" s="142"/>
      <c r="AWR21" s="142"/>
      <c r="AWS21" s="142"/>
      <c r="AWT21" s="142"/>
      <c r="AWU21" s="63"/>
      <c r="AWV21" s="95"/>
      <c r="AWW21" s="95"/>
      <c r="AWY21" s="60" t="s">
        <v>160</v>
      </c>
      <c r="AWZ21" s="91"/>
      <c r="AXA21" s="60"/>
      <c r="AXB21" s="61"/>
      <c r="AXC21" s="60"/>
      <c r="AXD21" s="61"/>
      <c r="AXE21" s="60"/>
      <c r="AXF21" s="61"/>
      <c r="AXG21" s="60"/>
      <c r="AXH21" s="61"/>
      <c r="AXI21" s="58"/>
      <c r="AXJ21" s="142" t="s">
        <v>159</v>
      </c>
      <c r="AXK21" s="142"/>
      <c r="AXL21" s="142"/>
      <c r="AXM21" s="142"/>
      <c r="AXN21" s="142"/>
      <c r="AXO21" s="142"/>
      <c r="AXP21" s="142"/>
      <c r="AXQ21" s="63"/>
      <c r="AXR21" s="95"/>
      <c r="AXS21" s="95"/>
      <c r="AXU21" s="60" t="s">
        <v>160</v>
      </c>
      <c r="AXV21" s="91"/>
      <c r="AXW21" s="60"/>
      <c r="AXX21" s="61"/>
      <c r="AXY21" s="60"/>
      <c r="AXZ21" s="61"/>
      <c r="AYA21" s="60"/>
      <c r="AYB21" s="61"/>
      <c r="AYC21" s="60"/>
      <c r="AYD21" s="61"/>
      <c r="AYE21" s="58"/>
      <c r="AYF21" s="142" t="s">
        <v>159</v>
      </c>
      <c r="AYG21" s="142"/>
      <c r="AYH21" s="142"/>
      <c r="AYI21" s="142"/>
      <c r="AYJ21" s="142"/>
      <c r="AYK21" s="142"/>
      <c r="AYL21" s="142"/>
      <c r="AYM21" s="63"/>
      <c r="AYN21" s="95"/>
      <c r="AYO21" s="95"/>
      <c r="AYQ21" s="60" t="s">
        <v>160</v>
      </c>
      <c r="AYR21" s="91"/>
      <c r="AYS21" s="60"/>
      <c r="AYT21" s="61"/>
      <c r="AYU21" s="60"/>
      <c r="AYV21" s="61"/>
      <c r="AYW21" s="60"/>
      <c r="AYX21" s="61"/>
      <c r="AYY21" s="60"/>
      <c r="AYZ21" s="61"/>
      <c r="AZA21" s="58"/>
      <c r="AZB21" s="142" t="s">
        <v>159</v>
      </c>
      <c r="AZC21" s="142"/>
      <c r="AZD21" s="142"/>
      <c r="AZE21" s="142"/>
      <c r="AZF21" s="142"/>
      <c r="AZG21" s="142"/>
      <c r="AZH21" s="142"/>
      <c r="AZI21" s="63"/>
      <c r="AZJ21" s="95"/>
      <c r="AZK21" s="95"/>
      <c r="AZM21" s="60" t="s">
        <v>160</v>
      </c>
      <c r="AZN21" s="91"/>
      <c r="AZO21" s="60"/>
      <c r="AZP21" s="61"/>
      <c r="AZQ21" s="60"/>
      <c r="AZR21" s="61"/>
      <c r="AZS21" s="60"/>
      <c r="AZT21" s="61"/>
      <c r="AZU21" s="60"/>
      <c r="AZV21" s="61"/>
      <c r="AZW21" s="58"/>
      <c r="AZX21" s="142" t="s">
        <v>159</v>
      </c>
      <c r="AZY21" s="142"/>
      <c r="AZZ21" s="142"/>
      <c r="BAA21" s="142"/>
      <c r="BAB21" s="142"/>
      <c r="BAC21" s="142"/>
      <c r="BAD21" s="142"/>
      <c r="BAE21" s="63"/>
      <c r="BAF21" s="95"/>
      <c r="BAG21" s="95"/>
      <c r="BAI21" s="60" t="s">
        <v>160</v>
      </c>
      <c r="BAJ21" s="91"/>
      <c r="BAK21" s="60"/>
      <c r="BAL21" s="61"/>
      <c r="BAM21" s="60"/>
      <c r="BAN21" s="61"/>
      <c r="BAO21" s="60"/>
      <c r="BAP21" s="61"/>
      <c r="BAQ21" s="60"/>
      <c r="BAR21" s="61"/>
      <c r="BAS21" s="58"/>
      <c r="BAT21" s="142" t="s">
        <v>159</v>
      </c>
      <c r="BAU21" s="142"/>
      <c r="BAV21" s="142"/>
      <c r="BAW21" s="142"/>
      <c r="BAX21" s="142"/>
      <c r="BAY21" s="142"/>
      <c r="BAZ21" s="142"/>
      <c r="BBA21" s="63"/>
      <c r="BBB21" s="95"/>
      <c r="BBC21" s="95"/>
      <c r="BBE21" s="60" t="s">
        <v>160</v>
      </c>
      <c r="BBF21" s="91"/>
      <c r="BBG21" s="60"/>
      <c r="BBH21" s="61"/>
      <c r="BBI21" s="60"/>
      <c r="BBJ21" s="61"/>
      <c r="BBK21" s="60"/>
      <c r="BBL21" s="61"/>
      <c r="BBM21" s="60"/>
      <c r="BBN21" s="61"/>
      <c r="BBO21" s="58"/>
      <c r="BBP21" s="142" t="s">
        <v>159</v>
      </c>
      <c r="BBQ21" s="142"/>
      <c r="BBR21" s="142"/>
      <c r="BBS21" s="142"/>
      <c r="BBT21" s="142"/>
      <c r="BBU21" s="142"/>
      <c r="BBV21" s="142"/>
      <c r="BBW21" s="63"/>
      <c r="BBX21" s="95"/>
      <c r="BBY21" s="95"/>
      <c r="BCA21" s="60" t="s">
        <v>160</v>
      </c>
      <c r="BCB21" s="91"/>
      <c r="BCC21" s="60"/>
      <c r="BCD21" s="61"/>
      <c r="BCE21" s="60"/>
      <c r="BCF21" s="61"/>
      <c r="BCG21" s="60"/>
      <c r="BCH21" s="61"/>
      <c r="BCI21" s="60"/>
      <c r="BCJ21" s="61"/>
      <c r="BCK21" s="58"/>
      <c r="BCL21" s="142" t="s">
        <v>159</v>
      </c>
      <c r="BCM21" s="142"/>
      <c r="BCN21" s="142"/>
      <c r="BCO21" s="142"/>
      <c r="BCP21" s="142"/>
      <c r="BCQ21" s="142"/>
      <c r="BCR21" s="142"/>
      <c r="BCS21" s="63"/>
      <c r="BCT21" s="95"/>
      <c r="BCU21" s="95"/>
      <c r="BCW21" s="60" t="s">
        <v>160</v>
      </c>
      <c r="BCX21" s="91"/>
      <c r="BCY21" s="60"/>
      <c r="BCZ21" s="61"/>
      <c r="BDA21" s="60"/>
      <c r="BDB21" s="61"/>
      <c r="BDC21" s="60"/>
      <c r="BDD21" s="61"/>
      <c r="BDE21" s="60"/>
      <c r="BDF21" s="61"/>
      <c r="BDG21" s="58"/>
      <c r="BDH21" s="142" t="s">
        <v>159</v>
      </c>
      <c r="BDI21" s="142"/>
      <c r="BDJ21" s="142"/>
      <c r="BDK21" s="142"/>
      <c r="BDL21" s="142"/>
      <c r="BDM21" s="142"/>
      <c r="BDN21" s="142"/>
      <c r="BDO21" s="63"/>
      <c r="BDP21" s="95"/>
      <c r="BDQ21" s="95"/>
      <c r="BDS21" s="60" t="s">
        <v>160</v>
      </c>
      <c r="BDT21" s="91"/>
      <c r="BDU21" s="60"/>
      <c r="BDV21" s="61"/>
      <c r="BDW21" s="60"/>
      <c r="BDX21" s="61"/>
      <c r="BDY21" s="60"/>
      <c r="BDZ21" s="61"/>
      <c r="BEA21" s="60"/>
      <c r="BEB21" s="61"/>
      <c r="BEC21" s="58"/>
      <c r="BED21" s="142" t="s">
        <v>159</v>
      </c>
      <c r="BEE21" s="142"/>
      <c r="BEF21" s="142"/>
      <c r="BEG21" s="142"/>
      <c r="BEH21" s="142"/>
      <c r="BEI21" s="142"/>
      <c r="BEJ21" s="142"/>
      <c r="BEK21" s="63"/>
      <c r="BEL21" s="95"/>
      <c r="BEM21" s="95"/>
      <c r="BEO21" s="60" t="s">
        <v>160</v>
      </c>
      <c r="BEP21" s="91"/>
      <c r="BEQ21" s="60"/>
      <c r="BER21" s="61"/>
      <c r="BES21" s="60"/>
      <c r="BET21" s="61"/>
      <c r="BEU21" s="60"/>
      <c r="BEV21" s="61"/>
      <c r="BEW21" s="60"/>
      <c r="BEX21" s="61"/>
      <c r="BEY21" s="58"/>
      <c r="BEZ21" s="142" t="s">
        <v>159</v>
      </c>
      <c r="BFA21" s="142"/>
      <c r="BFB21" s="142"/>
      <c r="BFC21" s="142"/>
      <c r="BFD21" s="142"/>
      <c r="BFE21" s="142"/>
      <c r="BFF21" s="142"/>
      <c r="BFG21" s="63"/>
      <c r="BFH21" s="95"/>
      <c r="BFI21" s="95"/>
      <c r="BFK21" s="60" t="s">
        <v>160</v>
      </c>
      <c r="BFL21" s="91"/>
      <c r="BFM21" s="60"/>
      <c r="BFN21" s="61"/>
      <c r="BFO21" s="60"/>
      <c r="BFP21" s="61"/>
      <c r="BFQ21" s="60"/>
      <c r="BFR21" s="61"/>
      <c r="BFS21" s="60"/>
      <c r="BFT21" s="61"/>
      <c r="BFU21" s="58"/>
      <c r="BFV21" s="142" t="s">
        <v>159</v>
      </c>
      <c r="BFW21" s="142"/>
      <c r="BFX21" s="142"/>
      <c r="BFY21" s="142"/>
      <c r="BFZ21" s="142"/>
      <c r="BGA21" s="142"/>
      <c r="BGB21" s="142"/>
      <c r="BGC21" s="63"/>
      <c r="BGD21" s="95"/>
      <c r="BGE21" s="95"/>
      <c r="BGG21" s="60" t="s">
        <v>160</v>
      </c>
      <c r="BGH21" s="91"/>
      <c r="BGI21" s="60"/>
      <c r="BGJ21" s="61"/>
      <c r="BGK21" s="60"/>
      <c r="BGL21" s="61"/>
      <c r="BGM21" s="60"/>
      <c r="BGN21" s="61"/>
      <c r="BGO21" s="60"/>
      <c r="BGP21" s="61"/>
      <c r="BGQ21" s="58"/>
      <c r="BGR21" s="142" t="s">
        <v>159</v>
      </c>
      <c r="BGS21" s="142"/>
      <c r="BGT21" s="142"/>
      <c r="BGU21" s="142"/>
      <c r="BGV21" s="142"/>
      <c r="BGW21" s="142"/>
      <c r="BGX21" s="142"/>
      <c r="BGY21" s="63"/>
      <c r="BGZ21" s="95"/>
      <c r="BHA21" s="95"/>
      <c r="BHC21" s="60" t="s">
        <v>160</v>
      </c>
      <c r="BHD21" s="91"/>
      <c r="BHE21" s="60"/>
      <c r="BHF21" s="61"/>
      <c r="BHG21" s="60"/>
      <c r="BHH21" s="61"/>
      <c r="BHI21" s="60"/>
      <c r="BHJ21" s="61"/>
      <c r="BHK21" s="60"/>
      <c r="BHL21" s="61"/>
      <c r="BHM21" s="58"/>
      <c r="BHN21" s="142" t="s">
        <v>159</v>
      </c>
      <c r="BHO21" s="142"/>
      <c r="BHP21" s="142"/>
      <c r="BHQ21" s="142"/>
      <c r="BHR21" s="142"/>
      <c r="BHS21" s="142"/>
      <c r="BHT21" s="142"/>
      <c r="BHU21" s="63"/>
      <c r="BHV21" s="95"/>
      <c r="BHW21" s="95"/>
      <c r="BHY21" s="60" t="s">
        <v>160</v>
      </c>
      <c r="BHZ21" s="91"/>
      <c r="BIA21" s="60"/>
      <c r="BIB21" s="61"/>
      <c r="BIC21" s="60"/>
      <c r="BID21" s="61"/>
      <c r="BIE21" s="60"/>
      <c r="BIF21" s="61"/>
      <c r="BIG21" s="60"/>
      <c r="BIH21" s="61"/>
      <c r="BII21" s="58"/>
      <c r="BIJ21" s="142" t="s">
        <v>159</v>
      </c>
      <c r="BIK21" s="142"/>
      <c r="BIL21" s="142"/>
      <c r="BIM21" s="142"/>
      <c r="BIN21" s="142"/>
      <c r="BIO21" s="142"/>
      <c r="BIP21" s="142"/>
      <c r="BIQ21" s="63"/>
      <c r="BIR21" s="95"/>
      <c r="BIS21" s="95"/>
      <c r="BIU21" s="60" t="s">
        <v>160</v>
      </c>
      <c r="BIV21" s="91"/>
      <c r="BIW21" s="60"/>
      <c r="BIX21" s="61"/>
      <c r="BIY21" s="60"/>
      <c r="BIZ21" s="61"/>
      <c r="BJA21" s="60"/>
      <c r="BJB21" s="61"/>
      <c r="BJC21" s="60"/>
      <c r="BJD21" s="61"/>
      <c r="BJE21" s="58"/>
      <c r="BJF21" s="142" t="s">
        <v>159</v>
      </c>
      <c r="BJG21" s="142"/>
      <c r="BJH21" s="142"/>
      <c r="BJI21" s="142"/>
      <c r="BJJ21" s="142"/>
      <c r="BJK21" s="142"/>
      <c r="BJL21" s="142"/>
      <c r="BJM21" s="63"/>
      <c r="BJN21" s="95"/>
      <c r="BJO21" s="95"/>
      <c r="BJQ21" s="60" t="s">
        <v>160</v>
      </c>
      <c r="BJR21" s="91"/>
      <c r="BJS21" s="60"/>
      <c r="BJT21" s="61"/>
      <c r="BJU21" s="60"/>
      <c r="BJV21" s="61"/>
      <c r="BJW21" s="60"/>
      <c r="BJX21" s="61"/>
      <c r="BJY21" s="60"/>
      <c r="BJZ21" s="61"/>
      <c r="BKA21" s="58"/>
      <c r="BKB21" s="142" t="s">
        <v>159</v>
      </c>
      <c r="BKC21" s="142"/>
      <c r="BKD21" s="142"/>
      <c r="BKE21" s="142"/>
      <c r="BKF21" s="142"/>
      <c r="BKG21" s="142"/>
      <c r="BKH21" s="142"/>
      <c r="BKI21" s="63"/>
      <c r="BKJ21" s="95"/>
      <c r="BKK21" s="95"/>
      <c r="BKM21" s="60" t="s">
        <v>160</v>
      </c>
      <c r="BKN21" s="91"/>
      <c r="BKO21" s="60"/>
      <c r="BKP21" s="61"/>
      <c r="BKQ21" s="60"/>
      <c r="BKR21" s="61"/>
      <c r="BKS21" s="60"/>
      <c r="BKT21" s="61"/>
      <c r="BKU21" s="60"/>
      <c r="BKV21" s="61"/>
      <c r="BKW21" s="58"/>
      <c r="BKX21" s="142" t="s">
        <v>159</v>
      </c>
      <c r="BKY21" s="142"/>
      <c r="BKZ21" s="142"/>
      <c r="BLA21" s="142"/>
      <c r="BLB21" s="142"/>
      <c r="BLC21" s="142"/>
      <c r="BLD21" s="142"/>
      <c r="BLE21" s="63"/>
      <c r="BLF21" s="95"/>
      <c r="BLG21" s="95"/>
      <c r="BLI21" s="60" t="s">
        <v>160</v>
      </c>
      <c r="BLJ21" s="91"/>
      <c r="BLK21" s="60"/>
      <c r="BLL21" s="61"/>
      <c r="BLM21" s="60"/>
      <c r="BLN21" s="61"/>
      <c r="BLO21" s="60"/>
      <c r="BLP21" s="61"/>
      <c r="BLQ21" s="60"/>
      <c r="BLR21" s="61"/>
      <c r="BLS21" s="58"/>
      <c r="BLT21" s="142" t="s">
        <v>159</v>
      </c>
      <c r="BLU21" s="142"/>
      <c r="BLV21" s="142"/>
      <c r="BLW21" s="142"/>
      <c r="BLX21" s="142"/>
      <c r="BLY21" s="142"/>
      <c r="BLZ21" s="142"/>
      <c r="BMA21" s="63"/>
      <c r="BMB21" s="95"/>
      <c r="BMC21" s="95"/>
      <c r="BME21" s="60" t="s">
        <v>160</v>
      </c>
      <c r="BMF21" s="91"/>
      <c r="BMG21" s="60"/>
      <c r="BMH21" s="61"/>
      <c r="BMI21" s="60"/>
      <c r="BMJ21" s="61"/>
      <c r="BMK21" s="60"/>
      <c r="BML21" s="61"/>
      <c r="BMM21" s="60"/>
      <c r="BMN21" s="61"/>
      <c r="BMO21" s="58"/>
      <c r="BMP21" s="142" t="s">
        <v>159</v>
      </c>
      <c r="BMQ21" s="142"/>
      <c r="BMR21" s="142"/>
      <c r="BMS21" s="142"/>
      <c r="BMT21" s="142"/>
      <c r="BMU21" s="142"/>
      <c r="BMV21" s="142"/>
      <c r="BMW21" s="63"/>
      <c r="BMX21" s="95"/>
      <c r="BMY21" s="95"/>
      <c r="BNA21" s="60" t="s">
        <v>160</v>
      </c>
      <c r="BNB21" s="91"/>
      <c r="BNC21" s="60"/>
      <c r="BND21" s="61"/>
      <c r="BNE21" s="60"/>
      <c r="BNF21" s="61"/>
      <c r="BNG21" s="60"/>
      <c r="BNH21" s="61"/>
      <c r="BNI21" s="60"/>
      <c r="BNJ21" s="61"/>
      <c r="BNK21" s="58"/>
      <c r="BNL21" s="142" t="s">
        <v>159</v>
      </c>
      <c r="BNM21" s="142"/>
      <c r="BNN21" s="142"/>
      <c r="BNO21" s="142"/>
      <c r="BNP21" s="142"/>
      <c r="BNQ21" s="142"/>
      <c r="BNR21" s="142"/>
      <c r="BNS21" s="63"/>
      <c r="BNT21" s="95"/>
      <c r="BNU21" s="95"/>
      <c r="BNW21" s="60" t="s">
        <v>160</v>
      </c>
      <c r="BNX21" s="91"/>
      <c r="BNY21" s="60"/>
      <c r="BNZ21" s="61"/>
      <c r="BOA21" s="60"/>
      <c r="BOB21" s="61"/>
      <c r="BOC21" s="60"/>
      <c r="BOD21" s="61"/>
      <c r="BOE21" s="60"/>
      <c r="BOF21" s="61"/>
      <c r="BOG21" s="58"/>
      <c r="BOH21" s="142" t="s">
        <v>159</v>
      </c>
      <c r="BOI21" s="142"/>
      <c r="BOJ21" s="142"/>
      <c r="BOK21" s="142"/>
      <c r="BOL21" s="142"/>
      <c r="BOM21" s="142"/>
      <c r="BON21" s="142"/>
      <c r="BOO21" s="63"/>
      <c r="BOP21" s="95"/>
      <c r="BOQ21" s="95"/>
      <c r="BOS21" s="60" t="s">
        <v>160</v>
      </c>
      <c r="BOT21" s="91"/>
      <c r="BOU21" s="60"/>
      <c r="BOV21" s="61"/>
      <c r="BOW21" s="60"/>
      <c r="BOX21" s="61"/>
      <c r="BOY21" s="60"/>
      <c r="BOZ21" s="61"/>
      <c r="BPA21" s="60"/>
      <c r="BPB21" s="61"/>
      <c r="BPC21" s="58"/>
      <c r="BPD21" s="142" t="s">
        <v>159</v>
      </c>
      <c r="BPE21" s="142"/>
      <c r="BPF21" s="142"/>
      <c r="BPG21" s="142"/>
      <c r="BPH21" s="142"/>
      <c r="BPI21" s="142"/>
      <c r="BPJ21" s="142"/>
      <c r="BPK21" s="63"/>
      <c r="BPL21" s="95"/>
      <c r="BPM21" s="95"/>
      <c r="BPO21" s="60" t="s">
        <v>160</v>
      </c>
      <c r="BPP21" s="91"/>
      <c r="BPQ21" s="60"/>
      <c r="BPR21" s="61"/>
      <c r="BPS21" s="60"/>
      <c r="BPT21" s="61"/>
      <c r="BPU21" s="60"/>
      <c r="BPV21" s="61"/>
      <c r="BPW21" s="60"/>
      <c r="BPX21" s="61"/>
      <c r="BPY21" s="58"/>
      <c r="BPZ21" s="142" t="s">
        <v>159</v>
      </c>
      <c r="BQA21" s="142"/>
      <c r="BQB21" s="142"/>
      <c r="BQC21" s="142"/>
      <c r="BQD21" s="142"/>
      <c r="BQE21" s="142"/>
      <c r="BQF21" s="142"/>
      <c r="BQG21" s="63"/>
      <c r="BQH21" s="95"/>
      <c r="BQI21" s="95"/>
      <c r="BQK21" s="60" t="s">
        <v>160</v>
      </c>
      <c r="BQL21" s="91"/>
      <c r="BQM21" s="60"/>
      <c r="BQN21" s="61"/>
      <c r="BQO21" s="60"/>
      <c r="BQP21" s="61"/>
      <c r="BQQ21" s="60"/>
      <c r="BQR21" s="61"/>
      <c r="BQS21" s="60"/>
      <c r="BQT21" s="61"/>
      <c r="BQU21" s="58"/>
      <c r="BQV21" s="142" t="s">
        <v>159</v>
      </c>
      <c r="BQW21" s="142"/>
      <c r="BQX21" s="142"/>
      <c r="BQY21" s="142"/>
      <c r="BQZ21" s="142"/>
      <c r="BRA21" s="142"/>
      <c r="BRB21" s="142"/>
      <c r="BRC21" s="63"/>
      <c r="BRD21" s="95"/>
      <c r="BRE21" s="95"/>
      <c r="BRG21" s="60" t="s">
        <v>160</v>
      </c>
      <c r="BRH21" s="91"/>
      <c r="BRI21" s="60"/>
      <c r="BRJ21" s="61"/>
      <c r="BRK21" s="60"/>
      <c r="BRL21" s="61"/>
      <c r="BRM21" s="60"/>
      <c r="BRN21" s="61"/>
      <c r="BRO21" s="60"/>
      <c r="BRP21" s="61"/>
      <c r="BRQ21" s="58"/>
      <c r="BRR21" s="142" t="s">
        <v>159</v>
      </c>
      <c r="BRS21" s="142"/>
      <c r="BRT21" s="142"/>
      <c r="BRU21" s="142"/>
      <c r="BRV21" s="142"/>
      <c r="BRW21" s="142"/>
      <c r="BRX21" s="142"/>
      <c r="BRY21" s="63"/>
      <c r="BRZ21" s="95"/>
      <c r="BSA21" s="95"/>
      <c r="BSC21" s="60" t="s">
        <v>160</v>
      </c>
      <c r="BSD21" s="91"/>
      <c r="BSE21" s="60"/>
      <c r="BSF21" s="61"/>
      <c r="BSG21" s="60"/>
      <c r="BSH21" s="61"/>
      <c r="BSI21" s="60"/>
      <c r="BSJ21" s="61"/>
      <c r="BSK21" s="60"/>
      <c r="BSL21" s="61"/>
      <c r="BSM21" s="58"/>
      <c r="BSN21" s="142" t="s">
        <v>159</v>
      </c>
      <c r="BSO21" s="142"/>
      <c r="BSP21" s="142"/>
      <c r="BSQ21" s="142"/>
      <c r="BSR21" s="142"/>
      <c r="BSS21" s="142"/>
      <c r="BST21" s="142"/>
      <c r="BSU21" s="63"/>
      <c r="BSV21" s="95"/>
      <c r="BSW21" s="95"/>
      <c r="BSY21" s="60" t="s">
        <v>160</v>
      </c>
      <c r="BSZ21" s="91"/>
      <c r="BTA21" s="60"/>
      <c r="BTB21" s="61"/>
      <c r="BTC21" s="60"/>
      <c r="BTD21" s="61"/>
      <c r="BTE21" s="60"/>
      <c r="BTF21" s="61"/>
      <c r="BTG21" s="60"/>
      <c r="BTH21" s="61"/>
      <c r="BTI21" s="58"/>
      <c r="BTJ21" s="142" t="s">
        <v>159</v>
      </c>
      <c r="BTK21" s="142"/>
      <c r="BTL21" s="142"/>
      <c r="BTM21" s="142"/>
      <c r="BTN21" s="142"/>
      <c r="BTO21" s="142"/>
      <c r="BTP21" s="142"/>
      <c r="BTQ21" s="63"/>
      <c r="BTR21" s="95"/>
      <c r="BTS21" s="95"/>
      <c r="BTU21" s="60" t="s">
        <v>160</v>
      </c>
      <c r="BTV21" s="91"/>
      <c r="BTW21" s="60"/>
      <c r="BTX21" s="61"/>
      <c r="BTY21" s="60"/>
      <c r="BTZ21" s="61"/>
      <c r="BUA21" s="60"/>
      <c r="BUB21" s="61"/>
      <c r="BUC21" s="60"/>
      <c r="BUD21" s="61"/>
      <c r="BUE21" s="58"/>
      <c r="BUF21" s="142" t="s">
        <v>159</v>
      </c>
      <c r="BUG21" s="142"/>
      <c r="BUH21" s="142"/>
      <c r="BUI21" s="142"/>
      <c r="BUJ21" s="142"/>
      <c r="BUK21" s="142"/>
      <c r="BUL21" s="142"/>
      <c r="BUM21" s="63"/>
      <c r="BUN21" s="95"/>
      <c r="BUO21" s="95"/>
      <c r="BUQ21" s="60" t="s">
        <v>160</v>
      </c>
      <c r="BUR21" s="91"/>
      <c r="BUS21" s="60"/>
      <c r="BUT21" s="61"/>
      <c r="BUU21" s="60"/>
      <c r="BUV21" s="61"/>
      <c r="BUW21" s="60"/>
      <c r="BUX21" s="61"/>
      <c r="BUY21" s="60"/>
      <c r="BUZ21" s="61"/>
      <c r="BVA21" s="58"/>
      <c r="BVB21" s="142" t="s">
        <v>159</v>
      </c>
      <c r="BVC21" s="142"/>
      <c r="BVD21" s="142"/>
      <c r="BVE21" s="142"/>
      <c r="BVF21" s="142"/>
      <c r="BVG21" s="142"/>
      <c r="BVH21" s="142"/>
      <c r="BVI21" s="63"/>
      <c r="BVJ21" s="95"/>
      <c r="BVK21" s="95"/>
      <c r="BVM21" s="60" t="s">
        <v>160</v>
      </c>
      <c r="BVN21" s="91"/>
      <c r="BVO21" s="60"/>
      <c r="BVP21" s="61"/>
      <c r="BVQ21" s="60"/>
      <c r="BVR21" s="61"/>
      <c r="BVS21" s="60"/>
      <c r="BVT21" s="61"/>
      <c r="BVU21" s="60"/>
      <c r="BVV21" s="61"/>
      <c r="BVW21" s="58"/>
      <c r="BVX21" s="142" t="s">
        <v>159</v>
      </c>
      <c r="BVY21" s="142"/>
      <c r="BVZ21" s="142"/>
      <c r="BWA21" s="142"/>
      <c r="BWB21" s="142"/>
      <c r="BWC21" s="142"/>
      <c r="BWD21" s="142"/>
      <c r="BWE21" s="63"/>
      <c r="BWF21" s="95"/>
      <c r="BWG21" s="95"/>
      <c r="BWI21" s="60" t="s">
        <v>160</v>
      </c>
      <c r="BWJ21" s="91"/>
      <c r="BWK21" s="60"/>
      <c r="BWL21" s="61"/>
      <c r="BWM21" s="60"/>
      <c r="BWN21" s="61"/>
      <c r="BWO21" s="60"/>
      <c r="BWP21" s="61"/>
      <c r="BWQ21" s="60"/>
      <c r="BWR21" s="61"/>
      <c r="BWS21" s="58"/>
      <c r="BWT21" s="142" t="s">
        <v>159</v>
      </c>
      <c r="BWU21" s="142"/>
      <c r="BWV21" s="142"/>
      <c r="BWW21" s="142"/>
      <c r="BWX21" s="142"/>
      <c r="BWY21" s="142"/>
      <c r="BWZ21" s="142"/>
      <c r="BXA21" s="63"/>
      <c r="BXB21" s="95"/>
      <c r="BXC21" s="95"/>
      <c r="BXE21" s="60" t="s">
        <v>160</v>
      </c>
      <c r="BXF21" s="91"/>
      <c r="BXG21" s="60"/>
      <c r="BXH21" s="61"/>
      <c r="BXI21" s="60"/>
      <c r="BXJ21" s="61"/>
      <c r="BXK21" s="60"/>
      <c r="BXL21" s="61"/>
      <c r="BXM21" s="60"/>
      <c r="BXN21" s="61"/>
      <c r="BXO21" s="58"/>
      <c r="BXP21" s="142" t="s">
        <v>159</v>
      </c>
      <c r="BXQ21" s="142"/>
      <c r="BXR21" s="142"/>
      <c r="BXS21" s="142"/>
      <c r="BXT21" s="142"/>
      <c r="BXU21" s="142"/>
      <c r="BXV21" s="142"/>
      <c r="BXW21" s="63"/>
      <c r="BXX21" s="95"/>
      <c r="BXY21" s="95"/>
      <c r="BYA21" s="60" t="s">
        <v>160</v>
      </c>
      <c r="BYB21" s="91"/>
      <c r="BYC21" s="60"/>
      <c r="BYD21" s="61"/>
      <c r="BYE21" s="60"/>
      <c r="BYF21" s="61"/>
      <c r="BYG21" s="60"/>
      <c r="BYH21" s="61"/>
      <c r="BYI21" s="60"/>
      <c r="BYJ21" s="61"/>
      <c r="BYK21" s="58"/>
      <c r="BYL21" s="142" t="s">
        <v>159</v>
      </c>
      <c r="BYM21" s="142"/>
      <c r="BYN21" s="142"/>
      <c r="BYO21" s="142"/>
      <c r="BYP21" s="142"/>
      <c r="BYQ21" s="142"/>
      <c r="BYR21" s="142"/>
      <c r="BYS21" s="63"/>
      <c r="BYT21" s="95"/>
      <c r="BYU21" s="95"/>
      <c r="BYW21" s="60" t="s">
        <v>160</v>
      </c>
      <c r="BYX21" s="91"/>
      <c r="BYY21" s="60"/>
      <c r="BYZ21" s="61"/>
      <c r="BZA21" s="60"/>
      <c r="BZB21" s="61"/>
      <c r="BZC21" s="60"/>
      <c r="BZD21" s="61"/>
      <c r="BZE21" s="60"/>
      <c r="BZF21" s="61"/>
      <c r="BZG21" s="58"/>
      <c r="BZH21" s="142" t="s">
        <v>159</v>
      </c>
      <c r="BZI21" s="142"/>
      <c r="BZJ21" s="142"/>
      <c r="BZK21" s="142"/>
      <c r="BZL21" s="142"/>
      <c r="BZM21" s="142"/>
      <c r="BZN21" s="142"/>
      <c r="BZO21" s="63"/>
      <c r="BZP21" s="95"/>
      <c r="BZQ21" s="95"/>
      <c r="BZS21" s="60" t="s">
        <v>160</v>
      </c>
      <c r="BZT21" s="91"/>
      <c r="BZU21" s="60"/>
      <c r="BZV21" s="61"/>
      <c r="BZW21" s="60"/>
      <c r="BZX21" s="61"/>
      <c r="BZY21" s="60"/>
      <c r="BZZ21" s="61"/>
      <c r="CAA21" s="60"/>
      <c r="CAB21" s="61"/>
      <c r="CAC21" s="58"/>
      <c r="CAD21" s="142" t="s">
        <v>159</v>
      </c>
      <c r="CAE21" s="142"/>
      <c r="CAF21" s="142"/>
      <c r="CAG21" s="142"/>
      <c r="CAH21" s="142"/>
      <c r="CAI21" s="142"/>
      <c r="CAJ21" s="142"/>
      <c r="CAK21" s="63"/>
      <c r="CAL21" s="95"/>
      <c r="CAM21" s="95"/>
      <c r="CAO21" s="60" t="s">
        <v>160</v>
      </c>
      <c r="CAP21" s="91"/>
      <c r="CAQ21" s="60"/>
      <c r="CAR21" s="61"/>
      <c r="CAS21" s="60"/>
      <c r="CAT21" s="61"/>
      <c r="CAU21" s="60"/>
      <c r="CAV21" s="61"/>
      <c r="CAW21" s="60"/>
      <c r="CAX21" s="61"/>
      <c r="CAY21" s="58"/>
      <c r="CAZ21" s="142" t="s">
        <v>159</v>
      </c>
      <c r="CBA21" s="142"/>
      <c r="CBB21" s="142"/>
      <c r="CBC21" s="142"/>
      <c r="CBD21" s="142"/>
      <c r="CBE21" s="142"/>
      <c r="CBF21" s="142"/>
      <c r="CBG21" s="63"/>
      <c r="CBH21" s="95"/>
      <c r="CBI21" s="95"/>
      <c r="CBK21" s="60" t="s">
        <v>160</v>
      </c>
      <c r="CBL21" s="91"/>
      <c r="CBM21" s="60"/>
      <c r="CBN21" s="61"/>
      <c r="CBO21" s="60"/>
      <c r="CBP21" s="61"/>
      <c r="CBQ21" s="60"/>
      <c r="CBR21" s="61"/>
      <c r="CBS21" s="60"/>
      <c r="CBT21" s="61"/>
      <c r="CBU21" s="58"/>
      <c r="CBV21" s="142" t="s">
        <v>159</v>
      </c>
      <c r="CBW21" s="142"/>
      <c r="CBX21" s="142"/>
      <c r="CBY21" s="142"/>
      <c r="CBZ21" s="142"/>
      <c r="CCA21" s="142"/>
      <c r="CCB21" s="142"/>
      <c r="CCC21" s="63"/>
      <c r="CCD21" s="95"/>
      <c r="CCE21" s="95"/>
      <c r="CCG21" s="60" t="s">
        <v>160</v>
      </c>
      <c r="CCH21" s="91"/>
      <c r="CCI21" s="60"/>
      <c r="CCJ21" s="61"/>
      <c r="CCK21" s="60"/>
      <c r="CCL21" s="61"/>
      <c r="CCM21" s="60"/>
      <c r="CCN21" s="61"/>
      <c r="CCO21" s="60"/>
      <c r="CCP21" s="61"/>
      <c r="CCQ21" s="58"/>
      <c r="CCR21" s="142" t="s">
        <v>159</v>
      </c>
      <c r="CCS21" s="142"/>
      <c r="CCT21" s="142"/>
      <c r="CCU21" s="142"/>
      <c r="CCV21" s="142"/>
      <c r="CCW21" s="142"/>
      <c r="CCX21" s="142"/>
      <c r="CCY21" s="63"/>
      <c r="CCZ21" s="95"/>
      <c r="CDA21" s="95"/>
      <c r="CDC21" s="60" t="s">
        <v>160</v>
      </c>
      <c r="CDD21" s="91"/>
      <c r="CDE21" s="60"/>
      <c r="CDF21" s="61"/>
      <c r="CDG21" s="60"/>
      <c r="CDH21" s="61"/>
      <c r="CDI21" s="60"/>
      <c r="CDJ21" s="61"/>
      <c r="CDK21" s="60"/>
      <c r="CDL21" s="61"/>
      <c r="CDM21" s="58"/>
      <c r="CDN21" s="142" t="s">
        <v>159</v>
      </c>
      <c r="CDO21" s="142"/>
      <c r="CDP21" s="142"/>
      <c r="CDQ21" s="142"/>
      <c r="CDR21" s="142"/>
      <c r="CDS21" s="142"/>
      <c r="CDT21" s="142"/>
      <c r="CDU21" s="63"/>
      <c r="CDV21" s="95"/>
      <c r="CDW21" s="95"/>
      <c r="CDY21" s="60" t="s">
        <v>160</v>
      </c>
      <c r="CDZ21" s="91"/>
      <c r="CEA21" s="60"/>
      <c r="CEB21" s="61"/>
      <c r="CEC21" s="60"/>
      <c r="CED21" s="61"/>
      <c r="CEE21" s="60"/>
      <c r="CEF21" s="61"/>
      <c r="CEG21" s="60"/>
      <c r="CEH21" s="61"/>
      <c r="CEI21" s="58"/>
      <c r="CEJ21" s="142" t="s">
        <v>159</v>
      </c>
      <c r="CEK21" s="142"/>
      <c r="CEL21" s="142"/>
      <c r="CEM21" s="142"/>
      <c r="CEN21" s="142"/>
      <c r="CEO21" s="142"/>
      <c r="CEP21" s="142"/>
      <c r="CEQ21" s="63"/>
      <c r="CER21" s="95"/>
      <c r="CES21" s="95"/>
      <c r="CEU21" s="60" t="s">
        <v>160</v>
      </c>
      <c r="CEV21" s="91"/>
      <c r="CEW21" s="60"/>
      <c r="CEX21" s="61"/>
      <c r="CEY21" s="60"/>
      <c r="CEZ21" s="61"/>
      <c r="CFA21" s="60"/>
      <c r="CFB21" s="61"/>
      <c r="CFC21" s="60"/>
      <c r="CFD21" s="61"/>
      <c r="CFE21" s="58"/>
      <c r="CFF21" s="142" t="s">
        <v>159</v>
      </c>
      <c r="CFG21" s="142"/>
      <c r="CFH21" s="142"/>
      <c r="CFI21" s="142"/>
      <c r="CFJ21" s="142"/>
      <c r="CFK21" s="142"/>
      <c r="CFL21" s="142"/>
      <c r="CFM21" s="63"/>
      <c r="CFN21" s="95"/>
      <c r="CFO21" s="95"/>
    </row>
    <row r="22" spans="1:2199" ht="79.2">
      <c r="A22" s="59" t="s">
        <v>411</v>
      </c>
      <c r="B22" s="62" t="s">
        <v>8</v>
      </c>
      <c r="C22" s="59" t="s">
        <v>14</v>
      </c>
      <c r="D22" s="62" t="s">
        <v>10</v>
      </c>
      <c r="E22" s="59" t="s">
        <v>11</v>
      </c>
      <c r="F22" s="62" t="s">
        <v>447</v>
      </c>
      <c r="G22" s="59" t="s">
        <v>154</v>
      </c>
      <c r="H22" s="62" t="s">
        <v>162</v>
      </c>
      <c r="I22" s="59" t="s">
        <v>155</v>
      </c>
      <c r="J22" s="62" t="s">
        <v>161</v>
      </c>
      <c r="K22" s="59" t="s">
        <v>156</v>
      </c>
      <c r="L22" s="93" t="s">
        <v>142</v>
      </c>
      <c r="M22" s="93" t="s">
        <v>143</v>
      </c>
      <c r="N22" s="93" t="s">
        <v>144</v>
      </c>
      <c r="O22" s="93" t="s">
        <v>145</v>
      </c>
      <c r="P22" s="93" t="s">
        <v>146</v>
      </c>
      <c r="Q22" s="93" t="s">
        <v>157</v>
      </c>
      <c r="R22" s="93" t="s">
        <v>158</v>
      </c>
      <c r="S22" s="64" t="s">
        <v>165</v>
      </c>
      <c r="T22" s="96" t="s">
        <v>12</v>
      </c>
      <c r="U22" s="96" t="s">
        <v>15</v>
      </c>
      <c r="W22" s="59" t="s">
        <v>411</v>
      </c>
      <c r="X22" s="62" t="s">
        <v>8</v>
      </c>
      <c r="Y22" s="59" t="s">
        <v>14</v>
      </c>
      <c r="Z22" s="62" t="s">
        <v>10</v>
      </c>
      <c r="AA22" s="59" t="s">
        <v>11</v>
      </c>
      <c r="AB22" s="62" t="s">
        <v>447</v>
      </c>
      <c r="AC22" s="59" t="s">
        <v>154</v>
      </c>
      <c r="AD22" s="62" t="s">
        <v>162</v>
      </c>
      <c r="AE22" s="59" t="s">
        <v>155</v>
      </c>
      <c r="AF22" s="62" t="s">
        <v>161</v>
      </c>
      <c r="AG22" s="59" t="s">
        <v>156</v>
      </c>
      <c r="AH22" s="93" t="s">
        <v>142</v>
      </c>
      <c r="AI22" s="93" t="s">
        <v>143</v>
      </c>
      <c r="AJ22" s="93" t="s">
        <v>144</v>
      </c>
      <c r="AK22" s="93" t="s">
        <v>145</v>
      </c>
      <c r="AL22" s="93" t="s">
        <v>146</v>
      </c>
      <c r="AM22" s="93" t="s">
        <v>157</v>
      </c>
      <c r="AN22" s="93" t="s">
        <v>158</v>
      </c>
      <c r="AO22" s="64" t="s">
        <v>165</v>
      </c>
      <c r="AP22" s="96" t="s">
        <v>12</v>
      </c>
      <c r="AQ22" s="96" t="s">
        <v>15</v>
      </c>
      <c r="AS22" s="59" t="s">
        <v>411</v>
      </c>
      <c r="AT22" s="62" t="s">
        <v>8</v>
      </c>
      <c r="AU22" s="59" t="s">
        <v>14</v>
      </c>
      <c r="AV22" s="62" t="s">
        <v>10</v>
      </c>
      <c r="AW22" s="59" t="s">
        <v>11</v>
      </c>
      <c r="AX22" s="62" t="s">
        <v>447</v>
      </c>
      <c r="AY22" s="59" t="s">
        <v>154</v>
      </c>
      <c r="AZ22" s="62" t="s">
        <v>162</v>
      </c>
      <c r="BA22" s="59" t="s">
        <v>155</v>
      </c>
      <c r="BB22" s="62" t="s">
        <v>161</v>
      </c>
      <c r="BC22" s="59" t="s">
        <v>156</v>
      </c>
      <c r="BD22" s="93" t="s">
        <v>142</v>
      </c>
      <c r="BE22" s="93" t="s">
        <v>143</v>
      </c>
      <c r="BF22" s="93" t="s">
        <v>144</v>
      </c>
      <c r="BG22" s="93" t="s">
        <v>145</v>
      </c>
      <c r="BH22" s="93" t="s">
        <v>146</v>
      </c>
      <c r="BI22" s="93" t="s">
        <v>157</v>
      </c>
      <c r="BJ22" s="93" t="s">
        <v>158</v>
      </c>
      <c r="BK22" s="64" t="s">
        <v>165</v>
      </c>
      <c r="BL22" s="96" t="s">
        <v>12</v>
      </c>
      <c r="BM22" s="96" t="s">
        <v>15</v>
      </c>
      <c r="BO22" s="59" t="s">
        <v>411</v>
      </c>
      <c r="BP22" s="62" t="s">
        <v>8</v>
      </c>
      <c r="BQ22" s="59" t="s">
        <v>14</v>
      </c>
      <c r="BR22" s="62" t="s">
        <v>10</v>
      </c>
      <c r="BS22" s="59" t="s">
        <v>11</v>
      </c>
      <c r="BT22" s="62" t="s">
        <v>447</v>
      </c>
      <c r="BU22" s="59" t="s">
        <v>154</v>
      </c>
      <c r="BV22" s="62" t="s">
        <v>162</v>
      </c>
      <c r="BW22" s="59" t="s">
        <v>155</v>
      </c>
      <c r="BX22" s="62" t="s">
        <v>161</v>
      </c>
      <c r="BY22" s="59" t="s">
        <v>156</v>
      </c>
      <c r="BZ22" s="93" t="s">
        <v>142</v>
      </c>
      <c r="CA22" s="93" t="s">
        <v>143</v>
      </c>
      <c r="CB22" s="93" t="s">
        <v>144</v>
      </c>
      <c r="CC22" s="93" t="s">
        <v>145</v>
      </c>
      <c r="CD22" s="93" t="s">
        <v>146</v>
      </c>
      <c r="CE22" s="93" t="s">
        <v>157</v>
      </c>
      <c r="CF22" s="93" t="s">
        <v>158</v>
      </c>
      <c r="CG22" s="64" t="s">
        <v>165</v>
      </c>
      <c r="CH22" s="96" t="s">
        <v>12</v>
      </c>
      <c r="CI22" s="96" t="s">
        <v>15</v>
      </c>
      <c r="CK22" s="59" t="s">
        <v>411</v>
      </c>
      <c r="CL22" s="62" t="s">
        <v>8</v>
      </c>
      <c r="CM22" s="59" t="s">
        <v>14</v>
      </c>
      <c r="CN22" s="62" t="s">
        <v>10</v>
      </c>
      <c r="CO22" s="59" t="s">
        <v>11</v>
      </c>
      <c r="CP22" s="62" t="s">
        <v>447</v>
      </c>
      <c r="CQ22" s="59" t="s">
        <v>154</v>
      </c>
      <c r="CR22" s="62" t="s">
        <v>162</v>
      </c>
      <c r="CS22" s="59" t="s">
        <v>155</v>
      </c>
      <c r="CT22" s="62" t="s">
        <v>161</v>
      </c>
      <c r="CU22" s="59" t="s">
        <v>156</v>
      </c>
      <c r="CV22" s="93" t="s">
        <v>142</v>
      </c>
      <c r="CW22" s="93" t="s">
        <v>143</v>
      </c>
      <c r="CX22" s="93" t="s">
        <v>144</v>
      </c>
      <c r="CY22" s="93" t="s">
        <v>145</v>
      </c>
      <c r="CZ22" s="93" t="s">
        <v>146</v>
      </c>
      <c r="DA22" s="93" t="s">
        <v>157</v>
      </c>
      <c r="DB22" s="93" t="s">
        <v>158</v>
      </c>
      <c r="DC22" s="64" t="s">
        <v>165</v>
      </c>
      <c r="DD22" s="96" t="s">
        <v>12</v>
      </c>
      <c r="DE22" s="96" t="s">
        <v>15</v>
      </c>
      <c r="DG22" s="59" t="s">
        <v>411</v>
      </c>
      <c r="DH22" s="62" t="s">
        <v>8</v>
      </c>
      <c r="DI22" s="59" t="s">
        <v>14</v>
      </c>
      <c r="DJ22" s="62" t="s">
        <v>10</v>
      </c>
      <c r="DK22" s="59" t="s">
        <v>11</v>
      </c>
      <c r="DL22" s="62" t="s">
        <v>447</v>
      </c>
      <c r="DM22" s="59" t="s">
        <v>154</v>
      </c>
      <c r="DN22" s="62" t="s">
        <v>162</v>
      </c>
      <c r="DO22" s="59" t="s">
        <v>155</v>
      </c>
      <c r="DP22" s="62" t="s">
        <v>161</v>
      </c>
      <c r="DQ22" s="59" t="s">
        <v>156</v>
      </c>
      <c r="DR22" s="93" t="s">
        <v>142</v>
      </c>
      <c r="DS22" s="93" t="s">
        <v>143</v>
      </c>
      <c r="DT22" s="93" t="s">
        <v>144</v>
      </c>
      <c r="DU22" s="93" t="s">
        <v>145</v>
      </c>
      <c r="DV22" s="93" t="s">
        <v>146</v>
      </c>
      <c r="DW22" s="93" t="s">
        <v>157</v>
      </c>
      <c r="DX22" s="93" t="s">
        <v>158</v>
      </c>
      <c r="DY22" s="64" t="s">
        <v>165</v>
      </c>
      <c r="DZ22" s="96" t="s">
        <v>12</v>
      </c>
      <c r="EA22" s="96" t="s">
        <v>15</v>
      </c>
      <c r="EC22" s="59" t="s">
        <v>411</v>
      </c>
      <c r="ED22" s="62" t="s">
        <v>8</v>
      </c>
      <c r="EE22" s="59" t="s">
        <v>14</v>
      </c>
      <c r="EF22" s="62" t="s">
        <v>10</v>
      </c>
      <c r="EG22" s="59" t="s">
        <v>11</v>
      </c>
      <c r="EH22" s="62" t="s">
        <v>447</v>
      </c>
      <c r="EI22" s="59" t="s">
        <v>154</v>
      </c>
      <c r="EJ22" s="62" t="s">
        <v>162</v>
      </c>
      <c r="EK22" s="59" t="s">
        <v>155</v>
      </c>
      <c r="EL22" s="62" t="s">
        <v>161</v>
      </c>
      <c r="EM22" s="59" t="s">
        <v>156</v>
      </c>
      <c r="EN22" s="93" t="s">
        <v>142</v>
      </c>
      <c r="EO22" s="93" t="s">
        <v>143</v>
      </c>
      <c r="EP22" s="93" t="s">
        <v>144</v>
      </c>
      <c r="EQ22" s="93" t="s">
        <v>145</v>
      </c>
      <c r="ER22" s="93" t="s">
        <v>146</v>
      </c>
      <c r="ES22" s="93" t="s">
        <v>157</v>
      </c>
      <c r="ET22" s="93" t="s">
        <v>158</v>
      </c>
      <c r="EU22" s="64" t="s">
        <v>165</v>
      </c>
      <c r="EV22" s="96" t="s">
        <v>12</v>
      </c>
      <c r="EW22" s="96" t="s">
        <v>15</v>
      </c>
      <c r="EY22" s="59" t="s">
        <v>411</v>
      </c>
      <c r="EZ22" s="62" t="s">
        <v>8</v>
      </c>
      <c r="FA22" s="59" t="s">
        <v>14</v>
      </c>
      <c r="FB22" s="62" t="s">
        <v>10</v>
      </c>
      <c r="FC22" s="59" t="s">
        <v>11</v>
      </c>
      <c r="FD22" s="62" t="s">
        <v>447</v>
      </c>
      <c r="FE22" s="59" t="s">
        <v>154</v>
      </c>
      <c r="FF22" s="62" t="s">
        <v>162</v>
      </c>
      <c r="FG22" s="59" t="s">
        <v>155</v>
      </c>
      <c r="FH22" s="62" t="s">
        <v>161</v>
      </c>
      <c r="FI22" s="59" t="s">
        <v>156</v>
      </c>
      <c r="FJ22" s="93" t="s">
        <v>142</v>
      </c>
      <c r="FK22" s="93" t="s">
        <v>143</v>
      </c>
      <c r="FL22" s="93" t="s">
        <v>144</v>
      </c>
      <c r="FM22" s="93" t="s">
        <v>145</v>
      </c>
      <c r="FN22" s="93" t="s">
        <v>146</v>
      </c>
      <c r="FO22" s="93" t="s">
        <v>157</v>
      </c>
      <c r="FP22" s="93" t="s">
        <v>158</v>
      </c>
      <c r="FQ22" s="64" t="s">
        <v>165</v>
      </c>
      <c r="FR22" s="96" t="s">
        <v>12</v>
      </c>
      <c r="FS22" s="96" t="s">
        <v>15</v>
      </c>
      <c r="FU22" s="59" t="s">
        <v>411</v>
      </c>
      <c r="FV22" s="62" t="s">
        <v>8</v>
      </c>
      <c r="FW22" s="59" t="s">
        <v>14</v>
      </c>
      <c r="FX22" s="62" t="s">
        <v>10</v>
      </c>
      <c r="FY22" s="59" t="s">
        <v>11</v>
      </c>
      <c r="FZ22" s="62" t="s">
        <v>447</v>
      </c>
      <c r="GA22" s="59" t="s">
        <v>154</v>
      </c>
      <c r="GB22" s="62" t="s">
        <v>162</v>
      </c>
      <c r="GC22" s="59" t="s">
        <v>155</v>
      </c>
      <c r="GD22" s="62" t="s">
        <v>161</v>
      </c>
      <c r="GE22" s="59" t="s">
        <v>156</v>
      </c>
      <c r="GF22" s="93" t="s">
        <v>142</v>
      </c>
      <c r="GG22" s="93" t="s">
        <v>143</v>
      </c>
      <c r="GH22" s="93" t="s">
        <v>144</v>
      </c>
      <c r="GI22" s="93" t="s">
        <v>145</v>
      </c>
      <c r="GJ22" s="93" t="s">
        <v>146</v>
      </c>
      <c r="GK22" s="93" t="s">
        <v>157</v>
      </c>
      <c r="GL22" s="93" t="s">
        <v>158</v>
      </c>
      <c r="GM22" s="64" t="s">
        <v>165</v>
      </c>
      <c r="GN22" s="96" t="s">
        <v>12</v>
      </c>
      <c r="GO22" s="96" t="s">
        <v>15</v>
      </c>
      <c r="GQ22" s="59" t="s">
        <v>411</v>
      </c>
      <c r="GR22" s="62" t="s">
        <v>8</v>
      </c>
      <c r="GS22" s="59" t="s">
        <v>14</v>
      </c>
      <c r="GT22" s="62" t="s">
        <v>10</v>
      </c>
      <c r="GU22" s="59" t="s">
        <v>11</v>
      </c>
      <c r="GV22" s="62" t="s">
        <v>447</v>
      </c>
      <c r="GW22" s="59" t="s">
        <v>154</v>
      </c>
      <c r="GX22" s="62" t="s">
        <v>162</v>
      </c>
      <c r="GY22" s="59" t="s">
        <v>155</v>
      </c>
      <c r="GZ22" s="62" t="s">
        <v>161</v>
      </c>
      <c r="HA22" s="59" t="s">
        <v>156</v>
      </c>
      <c r="HB22" s="93" t="s">
        <v>142</v>
      </c>
      <c r="HC22" s="93" t="s">
        <v>143</v>
      </c>
      <c r="HD22" s="93" t="s">
        <v>144</v>
      </c>
      <c r="HE22" s="93" t="s">
        <v>145</v>
      </c>
      <c r="HF22" s="93" t="s">
        <v>146</v>
      </c>
      <c r="HG22" s="93" t="s">
        <v>157</v>
      </c>
      <c r="HH22" s="93" t="s">
        <v>158</v>
      </c>
      <c r="HI22" s="64" t="s">
        <v>165</v>
      </c>
      <c r="HJ22" s="96" t="s">
        <v>12</v>
      </c>
      <c r="HK22" s="96" t="s">
        <v>15</v>
      </c>
      <c r="HM22" s="59" t="s">
        <v>411</v>
      </c>
      <c r="HN22" s="62" t="s">
        <v>8</v>
      </c>
      <c r="HO22" s="59" t="s">
        <v>14</v>
      </c>
      <c r="HP22" s="62" t="s">
        <v>10</v>
      </c>
      <c r="HQ22" s="59" t="s">
        <v>11</v>
      </c>
      <c r="HR22" s="62" t="s">
        <v>447</v>
      </c>
      <c r="HS22" s="59" t="s">
        <v>154</v>
      </c>
      <c r="HT22" s="62" t="s">
        <v>162</v>
      </c>
      <c r="HU22" s="59" t="s">
        <v>155</v>
      </c>
      <c r="HV22" s="62" t="s">
        <v>161</v>
      </c>
      <c r="HW22" s="59" t="s">
        <v>156</v>
      </c>
      <c r="HX22" s="93" t="s">
        <v>142</v>
      </c>
      <c r="HY22" s="93" t="s">
        <v>143</v>
      </c>
      <c r="HZ22" s="93" t="s">
        <v>144</v>
      </c>
      <c r="IA22" s="93" t="s">
        <v>145</v>
      </c>
      <c r="IB22" s="93" t="s">
        <v>146</v>
      </c>
      <c r="IC22" s="93" t="s">
        <v>157</v>
      </c>
      <c r="ID22" s="93" t="s">
        <v>158</v>
      </c>
      <c r="IE22" s="64" t="s">
        <v>165</v>
      </c>
      <c r="IF22" s="96" t="s">
        <v>12</v>
      </c>
      <c r="IG22" s="96" t="s">
        <v>15</v>
      </c>
      <c r="II22" s="59" t="s">
        <v>411</v>
      </c>
      <c r="IJ22" s="62" t="s">
        <v>8</v>
      </c>
      <c r="IK22" s="59" t="s">
        <v>14</v>
      </c>
      <c r="IL22" s="62" t="s">
        <v>10</v>
      </c>
      <c r="IM22" s="59" t="s">
        <v>11</v>
      </c>
      <c r="IN22" s="62" t="s">
        <v>447</v>
      </c>
      <c r="IO22" s="59" t="s">
        <v>154</v>
      </c>
      <c r="IP22" s="62" t="s">
        <v>162</v>
      </c>
      <c r="IQ22" s="59" t="s">
        <v>155</v>
      </c>
      <c r="IR22" s="62" t="s">
        <v>161</v>
      </c>
      <c r="IS22" s="59" t="s">
        <v>156</v>
      </c>
      <c r="IT22" s="93" t="s">
        <v>142</v>
      </c>
      <c r="IU22" s="93" t="s">
        <v>143</v>
      </c>
      <c r="IV22" s="93" t="s">
        <v>144</v>
      </c>
      <c r="IW22" s="93" t="s">
        <v>145</v>
      </c>
      <c r="IX22" s="93" t="s">
        <v>146</v>
      </c>
      <c r="IY22" s="93" t="s">
        <v>157</v>
      </c>
      <c r="IZ22" s="93" t="s">
        <v>158</v>
      </c>
      <c r="JA22" s="64" t="s">
        <v>165</v>
      </c>
      <c r="JB22" s="96" t="s">
        <v>12</v>
      </c>
      <c r="JC22" s="96" t="s">
        <v>15</v>
      </c>
      <c r="JE22" s="59" t="s">
        <v>411</v>
      </c>
      <c r="JF22" s="62" t="s">
        <v>8</v>
      </c>
      <c r="JG22" s="59" t="s">
        <v>14</v>
      </c>
      <c r="JH22" s="62" t="s">
        <v>10</v>
      </c>
      <c r="JI22" s="59" t="s">
        <v>11</v>
      </c>
      <c r="JJ22" s="62" t="s">
        <v>447</v>
      </c>
      <c r="JK22" s="59" t="s">
        <v>154</v>
      </c>
      <c r="JL22" s="62" t="s">
        <v>162</v>
      </c>
      <c r="JM22" s="59" t="s">
        <v>155</v>
      </c>
      <c r="JN22" s="62" t="s">
        <v>161</v>
      </c>
      <c r="JO22" s="59" t="s">
        <v>156</v>
      </c>
      <c r="JP22" s="93" t="s">
        <v>142</v>
      </c>
      <c r="JQ22" s="93" t="s">
        <v>143</v>
      </c>
      <c r="JR22" s="93" t="s">
        <v>144</v>
      </c>
      <c r="JS22" s="93" t="s">
        <v>145</v>
      </c>
      <c r="JT22" s="93" t="s">
        <v>146</v>
      </c>
      <c r="JU22" s="93" t="s">
        <v>157</v>
      </c>
      <c r="JV22" s="93" t="s">
        <v>158</v>
      </c>
      <c r="JW22" s="64" t="s">
        <v>165</v>
      </c>
      <c r="JX22" s="96" t="s">
        <v>12</v>
      </c>
      <c r="JY22" s="96" t="s">
        <v>15</v>
      </c>
      <c r="KA22" s="59" t="s">
        <v>411</v>
      </c>
      <c r="KB22" s="62" t="s">
        <v>8</v>
      </c>
      <c r="KC22" s="59" t="s">
        <v>14</v>
      </c>
      <c r="KD22" s="62" t="s">
        <v>10</v>
      </c>
      <c r="KE22" s="59" t="s">
        <v>11</v>
      </c>
      <c r="KF22" s="62" t="s">
        <v>447</v>
      </c>
      <c r="KG22" s="59" t="s">
        <v>154</v>
      </c>
      <c r="KH22" s="62" t="s">
        <v>162</v>
      </c>
      <c r="KI22" s="59" t="s">
        <v>155</v>
      </c>
      <c r="KJ22" s="62" t="s">
        <v>161</v>
      </c>
      <c r="KK22" s="59" t="s">
        <v>156</v>
      </c>
      <c r="KL22" s="93" t="s">
        <v>142</v>
      </c>
      <c r="KM22" s="93" t="s">
        <v>143</v>
      </c>
      <c r="KN22" s="93" t="s">
        <v>144</v>
      </c>
      <c r="KO22" s="93" t="s">
        <v>145</v>
      </c>
      <c r="KP22" s="93" t="s">
        <v>146</v>
      </c>
      <c r="KQ22" s="93" t="s">
        <v>157</v>
      </c>
      <c r="KR22" s="93" t="s">
        <v>158</v>
      </c>
      <c r="KS22" s="64" t="s">
        <v>165</v>
      </c>
      <c r="KT22" s="96" t="s">
        <v>12</v>
      </c>
      <c r="KU22" s="96" t="s">
        <v>15</v>
      </c>
      <c r="KW22" s="59" t="s">
        <v>411</v>
      </c>
      <c r="KX22" s="62" t="s">
        <v>8</v>
      </c>
      <c r="KY22" s="59" t="s">
        <v>14</v>
      </c>
      <c r="KZ22" s="62" t="s">
        <v>10</v>
      </c>
      <c r="LA22" s="59" t="s">
        <v>11</v>
      </c>
      <c r="LB22" s="62" t="s">
        <v>447</v>
      </c>
      <c r="LC22" s="59" t="s">
        <v>154</v>
      </c>
      <c r="LD22" s="62" t="s">
        <v>162</v>
      </c>
      <c r="LE22" s="59" t="s">
        <v>155</v>
      </c>
      <c r="LF22" s="62" t="s">
        <v>161</v>
      </c>
      <c r="LG22" s="59" t="s">
        <v>156</v>
      </c>
      <c r="LH22" s="93" t="s">
        <v>142</v>
      </c>
      <c r="LI22" s="93" t="s">
        <v>143</v>
      </c>
      <c r="LJ22" s="93" t="s">
        <v>144</v>
      </c>
      <c r="LK22" s="93" t="s">
        <v>145</v>
      </c>
      <c r="LL22" s="93" t="s">
        <v>146</v>
      </c>
      <c r="LM22" s="93" t="s">
        <v>157</v>
      </c>
      <c r="LN22" s="93" t="s">
        <v>158</v>
      </c>
      <c r="LO22" s="64" t="s">
        <v>165</v>
      </c>
      <c r="LP22" s="96" t="s">
        <v>12</v>
      </c>
      <c r="LQ22" s="96" t="s">
        <v>15</v>
      </c>
      <c r="LS22" s="59" t="s">
        <v>411</v>
      </c>
      <c r="LT22" s="62" t="s">
        <v>8</v>
      </c>
      <c r="LU22" s="59" t="s">
        <v>14</v>
      </c>
      <c r="LV22" s="62" t="s">
        <v>10</v>
      </c>
      <c r="LW22" s="59" t="s">
        <v>11</v>
      </c>
      <c r="LX22" s="62" t="s">
        <v>447</v>
      </c>
      <c r="LY22" s="59" t="s">
        <v>154</v>
      </c>
      <c r="LZ22" s="62" t="s">
        <v>162</v>
      </c>
      <c r="MA22" s="59" t="s">
        <v>155</v>
      </c>
      <c r="MB22" s="62" t="s">
        <v>161</v>
      </c>
      <c r="MC22" s="59" t="s">
        <v>156</v>
      </c>
      <c r="MD22" s="93" t="s">
        <v>142</v>
      </c>
      <c r="ME22" s="93" t="s">
        <v>143</v>
      </c>
      <c r="MF22" s="93" t="s">
        <v>144</v>
      </c>
      <c r="MG22" s="93" t="s">
        <v>145</v>
      </c>
      <c r="MH22" s="93" t="s">
        <v>146</v>
      </c>
      <c r="MI22" s="93" t="s">
        <v>157</v>
      </c>
      <c r="MJ22" s="93" t="s">
        <v>158</v>
      </c>
      <c r="MK22" s="64" t="s">
        <v>165</v>
      </c>
      <c r="ML22" s="96" t="s">
        <v>12</v>
      </c>
      <c r="MM22" s="96" t="s">
        <v>15</v>
      </c>
      <c r="MO22" s="59" t="s">
        <v>411</v>
      </c>
      <c r="MP22" s="62" t="s">
        <v>8</v>
      </c>
      <c r="MQ22" s="59" t="s">
        <v>14</v>
      </c>
      <c r="MR22" s="62" t="s">
        <v>10</v>
      </c>
      <c r="MS22" s="59" t="s">
        <v>11</v>
      </c>
      <c r="MT22" s="62" t="s">
        <v>447</v>
      </c>
      <c r="MU22" s="59" t="s">
        <v>154</v>
      </c>
      <c r="MV22" s="62" t="s">
        <v>162</v>
      </c>
      <c r="MW22" s="59" t="s">
        <v>155</v>
      </c>
      <c r="MX22" s="62" t="s">
        <v>161</v>
      </c>
      <c r="MY22" s="59" t="s">
        <v>156</v>
      </c>
      <c r="MZ22" s="93" t="s">
        <v>142</v>
      </c>
      <c r="NA22" s="93" t="s">
        <v>143</v>
      </c>
      <c r="NB22" s="93" t="s">
        <v>144</v>
      </c>
      <c r="NC22" s="93" t="s">
        <v>145</v>
      </c>
      <c r="ND22" s="93" t="s">
        <v>146</v>
      </c>
      <c r="NE22" s="93" t="s">
        <v>157</v>
      </c>
      <c r="NF22" s="93" t="s">
        <v>158</v>
      </c>
      <c r="NG22" s="64" t="s">
        <v>165</v>
      </c>
      <c r="NH22" s="96" t="s">
        <v>12</v>
      </c>
      <c r="NI22" s="96" t="s">
        <v>15</v>
      </c>
      <c r="NK22" s="59" t="s">
        <v>411</v>
      </c>
      <c r="NL22" s="62" t="s">
        <v>8</v>
      </c>
      <c r="NM22" s="59" t="s">
        <v>14</v>
      </c>
      <c r="NN22" s="62" t="s">
        <v>10</v>
      </c>
      <c r="NO22" s="59" t="s">
        <v>11</v>
      </c>
      <c r="NP22" s="62" t="s">
        <v>447</v>
      </c>
      <c r="NQ22" s="59" t="s">
        <v>154</v>
      </c>
      <c r="NR22" s="62" t="s">
        <v>162</v>
      </c>
      <c r="NS22" s="59" t="s">
        <v>155</v>
      </c>
      <c r="NT22" s="62" t="s">
        <v>161</v>
      </c>
      <c r="NU22" s="59" t="s">
        <v>156</v>
      </c>
      <c r="NV22" s="93" t="s">
        <v>142</v>
      </c>
      <c r="NW22" s="93" t="s">
        <v>143</v>
      </c>
      <c r="NX22" s="93" t="s">
        <v>144</v>
      </c>
      <c r="NY22" s="93" t="s">
        <v>145</v>
      </c>
      <c r="NZ22" s="93" t="s">
        <v>146</v>
      </c>
      <c r="OA22" s="93" t="s">
        <v>157</v>
      </c>
      <c r="OB22" s="93" t="s">
        <v>158</v>
      </c>
      <c r="OC22" s="64" t="s">
        <v>165</v>
      </c>
      <c r="OD22" s="96" t="s">
        <v>12</v>
      </c>
      <c r="OE22" s="96" t="s">
        <v>15</v>
      </c>
      <c r="OG22" s="59" t="s">
        <v>411</v>
      </c>
      <c r="OH22" s="62" t="s">
        <v>8</v>
      </c>
      <c r="OI22" s="59" t="s">
        <v>14</v>
      </c>
      <c r="OJ22" s="62" t="s">
        <v>10</v>
      </c>
      <c r="OK22" s="59" t="s">
        <v>11</v>
      </c>
      <c r="OL22" s="62" t="s">
        <v>447</v>
      </c>
      <c r="OM22" s="59" t="s">
        <v>154</v>
      </c>
      <c r="ON22" s="62" t="s">
        <v>162</v>
      </c>
      <c r="OO22" s="59" t="s">
        <v>155</v>
      </c>
      <c r="OP22" s="62" t="s">
        <v>161</v>
      </c>
      <c r="OQ22" s="59" t="s">
        <v>156</v>
      </c>
      <c r="OR22" s="93" t="s">
        <v>142</v>
      </c>
      <c r="OS22" s="93" t="s">
        <v>143</v>
      </c>
      <c r="OT22" s="93" t="s">
        <v>144</v>
      </c>
      <c r="OU22" s="93" t="s">
        <v>145</v>
      </c>
      <c r="OV22" s="93" t="s">
        <v>146</v>
      </c>
      <c r="OW22" s="93" t="s">
        <v>157</v>
      </c>
      <c r="OX22" s="93" t="s">
        <v>158</v>
      </c>
      <c r="OY22" s="64" t="s">
        <v>165</v>
      </c>
      <c r="OZ22" s="96" t="s">
        <v>12</v>
      </c>
      <c r="PA22" s="96" t="s">
        <v>15</v>
      </c>
      <c r="PC22" s="59" t="s">
        <v>411</v>
      </c>
      <c r="PD22" s="62" t="s">
        <v>8</v>
      </c>
      <c r="PE22" s="59" t="s">
        <v>14</v>
      </c>
      <c r="PF22" s="62" t="s">
        <v>10</v>
      </c>
      <c r="PG22" s="59" t="s">
        <v>11</v>
      </c>
      <c r="PH22" s="62" t="s">
        <v>447</v>
      </c>
      <c r="PI22" s="59" t="s">
        <v>154</v>
      </c>
      <c r="PJ22" s="62" t="s">
        <v>162</v>
      </c>
      <c r="PK22" s="59" t="s">
        <v>155</v>
      </c>
      <c r="PL22" s="62" t="s">
        <v>161</v>
      </c>
      <c r="PM22" s="59" t="s">
        <v>156</v>
      </c>
      <c r="PN22" s="93" t="s">
        <v>142</v>
      </c>
      <c r="PO22" s="93" t="s">
        <v>143</v>
      </c>
      <c r="PP22" s="93" t="s">
        <v>144</v>
      </c>
      <c r="PQ22" s="93" t="s">
        <v>145</v>
      </c>
      <c r="PR22" s="93" t="s">
        <v>146</v>
      </c>
      <c r="PS22" s="93" t="s">
        <v>157</v>
      </c>
      <c r="PT22" s="93" t="s">
        <v>158</v>
      </c>
      <c r="PU22" s="64" t="s">
        <v>165</v>
      </c>
      <c r="PV22" s="96" t="s">
        <v>12</v>
      </c>
      <c r="PW22" s="96" t="s">
        <v>15</v>
      </c>
      <c r="PY22" s="59" t="s">
        <v>411</v>
      </c>
      <c r="PZ22" s="62" t="s">
        <v>8</v>
      </c>
      <c r="QA22" s="59" t="s">
        <v>14</v>
      </c>
      <c r="QB22" s="62" t="s">
        <v>10</v>
      </c>
      <c r="QC22" s="59" t="s">
        <v>11</v>
      </c>
      <c r="QD22" s="62" t="s">
        <v>447</v>
      </c>
      <c r="QE22" s="59" t="s">
        <v>154</v>
      </c>
      <c r="QF22" s="62" t="s">
        <v>162</v>
      </c>
      <c r="QG22" s="59" t="s">
        <v>155</v>
      </c>
      <c r="QH22" s="62" t="s">
        <v>161</v>
      </c>
      <c r="QI22" s="59" t="s">
        <v>156</v>
      </c>
      <c r="QJ22" s="93" t="s">
        <v>142</v>
      </c>
      <c r="QK22" s="93" t="s">
        <v>143</v>
      </c>
      <c r="QL22" s="93" t="s">
        <v>144</v>
      </c>
      <c r="QM22" s="93" t="s">
        <v>145</v>
      </c>
      <c r="QN22" s="93" t="s">
        <v>146</v>
      </c>
      <c r="QO22" s="93" t="s">
        <v>157</v>
      </c>
      <c r="QP22" s="93" t="s">
        <v>158</v>
      </c>
      <c r="QQ22" s="64" t="s">
        <v>165</v>
      </c>
      <c r="QR22" s="96" t="s">
        <v>12</v>
      </c>
      <c r="QS22" s="96" t="s">
        <v>15</v>
      </c>
      <c r="QU22" s="59" t="s">
        <v>411</v>
      </c>
      <c r="QV22" s="62" t="s">
        <v>8</v>
      </c>
      <c r="QW22" s="59" t="s">
        <v>14</v>
      </c>
      <c r="QX22" s="62" t="s">
        <v>10</v>
      </c>
      <c r="QY22" s="59" t="s">
        <v>11</v>
      </c>
      <c r="QZ22" s="62" t="s">
        <v>447</v>
      </c>
      <c r="RA22" s="59" t="s">
        <v>154</v>
      </c>
      <c r="RB22" s="62" t="s">
        <v>162</v>
      </c>
      <c r="RC22" s="59" t="s">
        <v>155</v>
      </c>
      <c r="RD22" s="62" t="s">
        <v>161</v>
      </c>
      <c r="RE22" s="59" t="s">
        <v>156</v>
      </c>
      <c r="RF22" s="93" t="s">
        <v>142</v>
      </c>
      <c r="RG22" s="93" t="s">
        <v>143</v>
      </c>
      <c r="RH22" s="93" t="s">
        <v>144</v>
      </c>
      <c r="RI22" s="93" t="s">
        <v>145</v>
      </c>
      <c r="RJ22" s="93" t="s">
        <v>146</v>
      </c>
      <c r="RK22" s="93" t="s">
        <v>157</v>
      </c>
      <c r="RL22" s="93" t="s">
        <v>158</v>
      </c>
      <c r="RM22" s="64" t="s">
        <v>165</v>
      </c>
      <c r="RN22" s="96" t="s">
        <v>12</v>
      </c>
      <c r="RO22" s="96" t="s">
        <v>15</v>
      </c>
      <c r="RQ22" s="59" t="s">
        <v>411</v>
      </c>
      <c r="RR22" s="62" t="s">
        <v>8</v>
      </c>
      <c r="RS22" s="59" t="s">
        <v>14</v>
      </c>
      <c r="RT22" s="62" t="s">
        <v>10</v>
      </c>
      <c r="RU22" s="59" t="s">
        <v>11</v>
      </c>
      <c r="RV22" s="62" t="s">
        <v>447</v>
      </c>
      <c r="RW22" s="59" t="s">
        <v>154</v>
      </c>
      <c r="RX22" s="62" t="s">
        <v>162</v>
      </c>
      <c r="RY22" s="59" t="s">
        <v>155</v>
      </c>
      <c r="RZ22" s="62" t="s">
        <v>161</v>
      </c>
      <c r="SA22" s="59" t="s">
        <v>156</v>
      </c>
      <c r="SB22" s="93" t="s">
        <v>142</v>
      </c>
      <c r="SC22" s="93" t="s">
        <v>143</v>
      </c>
      <c r="SD22" s="93" t="s">
        <v>144</v>
      </c>
      <c r="SE22" s="93" t="s">
        <v>145</v>
      </c>
      <c r="SF22" s="93" t="s">
        <v>146</v>
      </c>
      <c r="SG22" s="93" t="s">
        <v>157</v>
      </c>
      <c r="SH22" s="93" t="s">
        <v>158</v>
      </c>
      <c r="SI22" s="64" t="s">
        <v>165</v>
      </c>
      <c r="SJ22" s="96" t="s">
        <v>12</v>
      </c>
      <c r="SK22" s="96" t="s">
        <v>15</v>
      </c>
      <c r="SM22" s="59" t="s">
        <v>411</v>
      </c>
      <c r="SN22" s="62" t="s">
        <v>8</v>
      </c>
      <c r="SO22" s="59" t="s">
        <v>14</v>
      </c>
      <c r="SP22" s="62" t="s">
        <v>10</v>
      </c>
      <c r="SQ22" s="59" t="s">
        <v>11</v>
      </c>
      <c r="SR22" s="62" t="s">
        <v>447</v>
      </c>
      <c r="SS22" s="59" t="s">
        <v>154</v>
      </c>
      <c r="ST22" s="62" t="s">
        <v>162</v>
      </c>
      <c r="SU22" s="59" t="s">
        <v>155</v>
      </c>
      <c r="SV22" s="62" t="s">
        <v>161</v>
      </c>
      <c r="SW22" s="59" t="s">
        <v>156</v>
      </c>
      <c r="SX22" s="93" t="s">
        <v>142</v>
      </c>
      <c r="SY22" s="93" t="s">
        <v>143</v>
      </c>
      <c r="SZ22" s="93" t="s">
        <v>144</v>
      </c>
      <c r="TA22" s="93" t="s">
        <v>145</v>
      </c>
      <c r="TB22" s="93" t="s">
        <v>146</v>
      </c>
      <c r="TC22" s="93" t="s">
        <v>157</v>
      </c>
      <c r="TD22" s="93" t="s">
        <v>158</v>
      </c>
      <c r="TE22" s="64" t="s">
        <v>165</v>
      </c>
      <c r="TF22" s="96" t="s">
        <v>12</v>
      </c>
      <c r="TG22" s="96" t="s">
        <v>15</v>
      </c>
      <c r="TI22" s="59" t="s">
        <v>411</v>
      </c>
      <c r="TJ22" s="62" t="s">
        <v>8</v>
      </c>
      <c r="TK22" s="59" t="s">
        <v>14</v>
      </c>
      <c r="TL22" s="62" t="s">
        <v>10</v>
      </c>
      <c r="TM22" s="59" t="s">
        <v>11</v>
      </c>
      <c r="TN22" s="62" t="s">
        <v>447</v>
      </c>
      <c r="TO22" s="59" t="s">
        <v>154</v>
      </c>
      <c r="TP22" s="62" t="s">
        <v>162</v>
      </c>
      <c r="TQ22" s="59" t="s">
        <v>155</v>
      </c>
      <c r="TR22" s="62" t="s">
        <v>161</v>
      </c>
      <c r="TS22" s="59" t="s">
        <v>156</v>
      </c>
      <c r="TT22" s="93" t="s">
        <v>142</v>
      </c>
      <c r="TU22" s="93" t="s">
        <v>143</v>
      </c>
      <c r="TV22" s="93" t="s">
        <v>144</v>
      </c>
      <c r="TW22" s="93" t="s">
        <v>145</v>
      </c>
      <c r="TX22" s="93" t="s">
        <v>146</v>
      </c>
      <c r="TY22" s="93" t="s">
        <v>157</v>
      </c>
      <c r="TZ22" s="93" t="s">
        <v>158</v>
      </c>
      <c r="UA22" s="64" t="s">
        <v>165</v>
      </c>
      <c r="UB22" s="96" t="s">
        <v>12</v>
      </c>
      <c r="UC22" s="96" t="s">
        <v>15</v>
      </c>
      <c r="UE22" s="59" t="s">
        <v>411</v>
      </c>
      <c r="UF22" s="62" t="s">
        <v>8</v>
      </c>
      <c r="UG22" s="59" t="s">
        <v>14</v>
      </c>
      <c r="UH22" s="62" t="s">
        <v>10</v>
      </c>
      <c r="UI22" s="59" t="s">
        <v>11</v>
      </c>
      <c r="UJ22" s="62" t="s">
        <v>447</v>
      </c>
      <c r="UK22" s="59" t="s">
        <v>154</v>
      </c>
      <c r="UL22" s="62" t="s">
        <v>162</v>
      </c>
      <c r="UM22" s="59" t="s">
        <v>155</v>
      </c>
      <c r="UN22" s="62" t="s">
        <v>161</v>
      </c>
      <c r="UO22" s="59" t="s">
        <v>156</v>
      </c>
      <c r="UP22" s="93" t="s">
        <v>142</v>
      </c>
      <c r="UQ22" s="93" t="s">
        <v>143</v>
      </c>
      <c r="UR22" s="93" t="s">
        <v>144</v>
      </c>
      <c r="US22" s="93" t="s">
        <v>145</v>
      </c>
      <c r="UT22" s="93" t="s">
        <v>146</v>
      </c>
      <c r="UU22" s="93" t="s">
        <v>157</v>
      </c>
      <c r="UV22" s="93" t="s">
        <v>158</v>
      </c>
      <c r="UW22" s="64" t="s">
        <v>165</v>
      </c>
      <c r="UX22" s="96" t="s">
        <v>12</v>
      </c>
      <c r="UY22" s="96" t="s">
        <v>15</v>
      </c>
      <c r="VA22" s="59" t="s">
        <v>411</v>
      </c>
      <c r="VB22" s="62" t="s">
        <v>8</v>
      </c>
      <c r="VC22" s="59" t="s">
        <v>14</v>
      </c>
      <c r="VD22" s="62" t="s">
        <v>10</v>
      </c>
      <c r="VE22" s="59" t="s">
        <v>11</v>
      </c>
      <c r="VF22" s="62" t="s">
        <v>447</v>
      </c>
      <c r="VG22" s="59" t="s">
        <v>154</v>
      </c>
      <c r="VH22" s="62" t="s">
        <v>162</v>
      </c>
      <c r="VI22" s="59" t="s">
        <v>155</v>
      </c>
      <c r="VJ22" s="62" t="s">
        <v>161</v>
      </c>
      <c r="VK22" s="59" t="s">
        <v>156</v>
      </c>
      <c r="VL22" s="93" t="s">
        <v>142</v>
      </c>
      <c r="VM22" s="93" t="s">
        <v>143</v>
      </c>
      <c r="VN22" s="93" t="s">
        <v>144</v>
      </c>
      <c r="VO22" s="93" t="s">
        <v>145</v>
      </c>
      <c r="VP22" s="93" t="s">
        <v>146</v>
      </c>
      <c r="VQ22" s="93" t="s">
        <v>157</v>
      </c>
      <c r="VR22" s="93" t="s">
        <v>158</v>
      </c>
      <c r="VS22" s="64" t="s">
        <v>165</v>
      </c>
      <c r="VT22" s="96" t="s">
        <v>12</v>
      </c>
      <c r="VU22" s="96" t="s">
        <v>15</v>
      </c>
      <c r="VW22" s="59" t="s">
        <v>411</v>
      </c>
      <c r="VX22" s="62" t="s">
        <v>8</v>
      </c>
      <c r="VY22" s="59" t="s">
        <v>14</v>
      </c>
      <c r="VZ22" s="62" t="s">
        <v>10</v>
      </c>
      <c r="WA22" s="59" t="s">
        <v>11</v>
      </c>
      <c r="WB22" s="62" t="s">
        <v>447</v>
      </c>
      <c r="WC22" s="59" t="s">
        <v>154</v>
      </c>
      <c r="WD22" s="62" t="s">
        <v>162</v>
      </c>
      <c r="WE22" s="59" t="s">
        <v>155</v>
      </c>
      <c r="WF22" s="62" t="s">
        <v>161</v>
      </c>
      <c r="WG22" s="59" t="s">
        <v>156</v>
      </c>
      <c r="WH22" s="93" t="s">
        <v>142</v>
      </c>
      <c r="WI22" s="93" t="s">
        <v>143</v>
      </c>
      <c r="WJ22" s="93" t="s">
        <v>144</v>
      </c>
      <c r="WK22" s="93" t="s">
        <v>145</v>
      </c>
      <c r="WL22" s="93" t="s">
        <v>146</v>
      </c>
      <c r="WM22" s="93" t="s">
        <v>157</v>
      </c>
      <c r="WN22" s="93" t="s">
        <v>158</v>
      </c>
      <c r="WO22" s="64" t="s">
        <v>165</v>
      </c>
      <c r="WP22" s="96" t="s">
        <v>12</v>
      </c>
      <c r="WQ22" s="96" t="s">
        <v>15</v>
      </c>
      <c r="WS22" s="59" t="s">
        <v>411</v>
      </c>
      <c r="WT22" s="62" t="s">
        <v>8</v>
      </c>
      <c r="WU22" s="59" t="s">
        <v>14</v>
      </c>
      <c r="WV22" s="62" t="s">
        <v>10</v>
      </c>
      <c r="WW22" s="59" t="s">
        <v>11</v>
      </c>
      <c r="WX22" s="62" t="s">
        <v>447</v>
      </c>
      <c r="WY22" s="59" t="s">
        <v>154</v>
      </c>
      <c r="WZ22" s="62" t="s">
        <v>162</v>
      </c>
      <c r="XA22" s="59" t="s">
        <v>155</v>
      </c>
      <c r="XB22" s="62" t="s">
        <v>161</v>
      </c>
      <c r="XC22" s="59" t="s">
        <v>156</v>
      </c>
      <c r="XD22" s="93" t="s">
        <v>142</v>
      </c>
      <c r="XE22" s="93" t="s">
        <v>143</v>
      </c>
      <c r="XF22" s="93" t="s">
        <v>144</v>
      </c>
      <c r="XG22" s="93" t="s">
        <v>145</v>
      </c>
      <c r="XH22" s="93" t="s">
        <v>146</v>
      </c>
      <c r="XI22" s="93" t="s">
        <v>157</v>
      </c>
      <c r="XJ22" s="93" t="s">
        <v>158</v>
      </c>
      <c r="XK22" s="64" t="s">
        <v>165</v>
      </c>
      <c r="XL22" s="96" t="s">
        <v>12</v>
      </c>
      <c r="XM22" s="96" t="s">
        <v>15</v>
      </c>
      <c r="XO22" s="59" t="s">
        <v>411</v>
      </c>
      <c r="XP22" s="62" t="s">
        <v>8</v>
      </c>
      <c r="XQ22" s="59" t="s">
        <v>14</v>
      </c>
      <c r="XR22" s="62" t="s">
        <v>10</v>
      </c>
      <c r="XS22" s="59" t="s">
        <v>11</v>
      </c>
      <c r="XT22" s="62" t="s">
        <v>447</v>
      </c>
      <c r="XU22" s="59" t="s">
        <v>154</v>
      </c>
      <c r="XV22" s="62" t="s">
        <v>162</v>
      </c>
      <c r="XW22" s="59" t="s">
        <v>155</v>
      </c>
      <c r="XX22" s="62" t="s">
        <v>161</v>
      </c>
      <c r="XY22" s="59" t="s">
        <v>156</v>
      </c>
      <c r="XZ22" s="93" t="s">
        <v>142</v>
      </c>
      <c r="YA22" s="93" t="s">
        <v>143</v>
      </c>
      <c r="YB22" s="93" t="s">
        <v>144</v>
      </c>
      <c r="YC22" s="93" t="s">
        <v>145</v>
      </c>
      <c r="YD22" s="93" t="s">
        <v>146</v>
      </c>
      <c r="YE22" s="93" t="s">
        <v>157</v>
      </c>
      <c r="YF22" s="93" t="s">
        <v>158</v>
      </c>
      <c r="YG22" s="64" t="s">
        <v>165</v>
      </c>
      <c r="YH22" s="96" t="s">
        <v>12</v>
      </c>
      <c r="YI22" s="96" t="s">
        <v>15</v>
      </c>
      <c r="YK22" s="59" t="s">
        <v>411</v>
      </c>
      <c r="YL22" s="62" t="s">
        <v>8</v>
      </c>
      <c r="YM22" s="59" t="s">
        <v>14</v>
      </c>
      <c r="YN22" s="62" t="s">
        <v>10</v>
      </c>
      <c r="YO22" s="59" t="s">
        <v>11</v>
      </c>
      <c r="YP22" s="62" t="s">
        <v>447</v>
      </c>
      <c r="YQ22" s="59" t="s">
        <v>154</v>
      </c>
      <c r="YR22" s="62" t="s">
        <v>162</v>
      </c>
      <c r="YS22" s="59" t="s">
        <v>155</v>
      </c>
      <c r="YT22" s="62" t="s">
        <v>161</v>
      </c>
      <c r="YU22" s="59" t="s">
        <v>156</v>
      </c>
      <c r="YV22" s="93" t="s">
        <v>142</v>
      </c>
      <c r="YW22" s="93" t="s">
        <v>143</v>
      </c>
      <c r="YX22" s="93" t="s">
        <v>144</v>
      </c>
      <c r="YY22" s="93" t="s">
        <v>145</v>
      </c>
      <c r="YZ22" s="93" t="s">
        <v>146</v>
      </c>
      <c r="ZA22" s="93" t="s">
        <v>157</v>
      </c>
      <c r="ZB22" s="93" t="s">
        <v>158</v>
      </c>
      <c r="ZC22" s="64" t="s">
        <v>165</v>
      </c>
      <c r="ZD22" s="96" t="s">
        <v>12</v>
      </c>
      <c r="ZE22" s="96" t="s">
        <v>15</v>
      </c>
      <c r="ZG22" s="59" t="s">
        <v>411</v>
      </c>
      <c r="ZH22" s="62" t="s">
        <v>8</v>
      </c>
      <c r="ZI22" s="59" t="s">
        <v>14</v>
      </c>
      <c r="ZJ22" s="62" t="s">
        <v>10</v>
      </c>
      <c r="ZK22" s="59" t="s">
        <v>11</v>
      </c>
      <c r="ZL22" s="62" t="s">
        <v>447</v>
      </c>
      <c r="ZM22" s="59" t="s">
        <v>154</v>
      </c>
      <c r="ZN22" s="62" t="s">
        <v>162</v>
      </c>
      <c r="ZO22" s="59" t="s">
        <v>155</v>
      </c>
      <c r="ZP22" s="62" t="s">
        <v>161</v>
      </c>
      <c r="ZQ22" s="59" t="s">
        <v>156</v>
      </c>
      <c r="ZR22" s="93" t="s">
        <v>142</v>
      </c>
      <c r="ZS22" s="93" t="s">
        <v>143</v>
      </c>
      <c r="ZT22" s="93" t="s">
        <v>144</v>
      </c>
      <c r="ZU22" s="93" t="s">
        <v>145</v>
      </c>
      <c r="ZV22" s="93" t="s">
        <v>146</v>
      </c>
      <c r="ZW22" s="93" t="s">
        <v>157</v>
      </c>
      <c r="ZX22" s="93" t="s">
        <v>158</v>
      </c>
      <c r="ZY22" s="64" t="s">
        <v>165</v>
      </c>
      <c r="ZZ22" s="96" t="s">
        <v>12</v>
      </c>
      <c r="AAA22" s="96" t="s">
        <v>15</v>
      </c>
      <c r="AAC22" s="59" t="s">
        <v>411</v>
      </c>
      <c r="AAD22" s="62" t="s">
        <v>8</v>
      </c>
      <c r="AAE22" s="59" t="s">
        <v>14</v>
      </c>
      <c r="AAF22" s="62" t="s">
        <v>10</v>
      </c>
      <c r="AAG22" s="59" t="s">
        <v>11</v>
      </c>
      <c r="AAH22" s="62" t="s">
        <v>447</v>
      </c>
      <c r="AAI22" s="59" t="s">
        <v>154</v>
      </c>
      <c r="AAJ22" s="62" t="s">
        <v>162</v>
      </c>
      <c r="AAK22" s="59" t="s">
        <v>155</v>
      </c>
      <c r="AAL22" s="62" t="s">
        <v>161</v>
      </c>
      <c r="AAM22" s="59" t="s">
        <v>156</v>
      </c>
      <c r="AAN22" s="93" t="s">
        <v>142</v>
      </c>
      <c r="AAO22" s="93" t="s">
        <v>143</v>
      </c>
      <c r="AAP22" s="93" t="s">
        <v>144</v>
      </c>
      <c r="AAQ22" s="93" t="s">
        <v>145</v>
      </c>
      <c r="AAR22" s="93" t="s">
        <v>146</v>
      </c>
      <c r="AAS22" s="93" t="s">
        <v>157</v>
      </c>
      <c r="AAT22" s="93" t="s">
        <v>158</v>
      </c>
      <c r="AAU22" s="64" t="s">
        <v>165</v>
      </c>
      <c r="AAV22" s="96" t="s">
        <v>12</v>
      </c>
      <c r="AAW22" s="96" t="s">
        <v>15</v>
      </c>
      <c r="AAY22" s="59" t="s">
        <v>411</v>
      </c>
      <c r="AAZ22" s="62" t="s">
        <v>8</v>
      </c>
      <c r="ABA22" s="59" t="s">
        <v>14</v>
      </c>
      <c r="ABB22" s="62" t="s">
        <v>10</v>
      </c>
      <c r="ABC22" s="59" t="s">
        <v>11</v>
      </c>
      <c r="ABD22" s="62" t="s">
        <v>447</v>
      </c>
      <c r="ABE22" s="59" t="s">
        <v>154</v>
      </c>
      <c r="ABF22" s="62" t="s">
        <v>162</v>
      </c>
      <c r="ABG22" s="59" t="s">
        <v>155</v>
      </c>
      <c r="ABH22" s="62" t="s">
        <v>161</v>
      </c>
      <c r="ABI22" s="59" t="s">
        <v>156</v>
      </c>
      <c r="ABJ22" s="93" t="s">
        <v>142</v>
      </c>
      <c r="ABK22" s="93" t="s">
        <v>143</v>
      </c>
      <c r="ABL22" s="93" t="s">
        <v>144</v>
      </c>
      <c r="ABM22" s="93" t="s">
        <v>145</v>
      </c>
      <c r="ABN22" s="93" t="s">
        <v>146</v>
      </c>
      <c r="ABO22" s="93" t="s">
        <v>157</v>
      </c>
      <c r="ABP22" s="93" t="s">
        <v>158</v>
      </c>
      <c r="ABQ22" s="64" t="s">
        <v>165</v>
      </c>
      <c r="ABR22" s="96" t="s">
        <v>12</v>
      </c>
      <c r="ABS22" s="96" t="s">
        <v>15</v>
      </c>
      <c r="ABU22" s="59" t="s">
        <v>411</v>
      </c>
      <c r="ABV22" s="62" t="s">
        <v>8</v>
      </c>
      <c r="ABW22" s="59" t="s">
        <v>14</v>
      </c>
      <c r="ABX22" s="62" t="s">
        <v>10</v>
      </c>
      <c r="ABY22" s="59" t="s">
        <v>11</v>
      </c>
      <c r="ABZ22" s="62" t="s">
        <v>447</v>
      </c>
      <c r="ACA22" s="59" t="s">
        <v>154</v>
      </c>
      <c r="ACB22" s="62" t="s">
        <v>162</v>
      </c>
      <c r="ACC22" s="59" t="s">
        <v>155</v>
      </c>
      <c r="ACD22" s="62" t="s">
        <v>161</v>
      </c>
      <c r="ACE22" s="59" t="s">
        <v>156</v>
      </c>
      <c r="ACF22" s="93" t="s">
        <v>142</v>
      </c>
      <c r="ACG22" s="93" t="s">
        <v>143</v>
      </c>
      <c r="ACH22" s="93" t="s">
        <v>144</v>
      </c>
      <c r="ACI22" s="93" t="s">
        <v>145</v>
      </c>
      <c r="ACJ22" s="93" t="s">
        <v>146</v>
      </c>
      <c r="ACK22" s="93" t="s">
        <v>157</v>
      </c>
      <c r="ACL22" s="93" t="s">
        <v>158</v>
      </c>
      <c r="ACM22" s="64" t="s">
        <v>165</v>
      </c>
      <c r="ACN22" s="96" t="s">
        <v>12</v>
      </c>
      <c r="ACO22" s="96" t="s">
        <v>15</v>
      </c>
      <c r="ACQ22" s="59" t="s">
        <v>411</v>
      </c>
      <c r="ACR22" s="62" t="s">
        <v>8</v>
      </c>
      <c r="ACS22" s="59" t="s">
        <v>14</v>
      </c>
      <c r="ACT22" s="62" t="s">
        <v>10</v>
      </c>
      <c r="ACU22" s="59" t="s">
        <v>11</v>
      </c>
      <c r="ACV22" s="62" t="s">
        <v>447</v>
      </c>
      <c r="ACW22" s="59" t="s">
        <v>154</v>
      </c>
      <c r="ACX22" s="62" t="s">
        <v>162</v>
      </c>
      <c r="ACY22" s="59" t="s">
        <v>155</v>
      </c>
      <c r="ACZ22" s="62" t="s">
        <v>161</v>
      </c>
      <c r="ADA22" s="59" t="s">
        <v>156</v>
      </c>
      <c r="ADB22" s="93" t="s">
        <v>142</v>
      </c>
      <c r="ADC22" s="93" t="s">
        <v>143</v>
      </c>
      <c r="ADD22" s="93" t="s">
        <v>144</v>
      </c>
      <c r="ADE22" s="93" t="s">
        <v>145</v>
      </c>
      <c r="ADF22" s="93" t="s">
        <v>146</v>
      </c>
      <c r="ADG22" s="93" t="s">
        <v>157</v>
      </c>
      <c r="ADH22" s="93" t="s">
        <v>158</v>
      </c>
      <c r="ADI22" s="64" t="s">
        <v>165</v>
      </c>
      <c r="ADJ22" s="96" t="s">
        <v>12</v>
      </c>
      <c r="ADK22" s="96" t="s">
        <v>15</v>
      </c>
      <c r="ADM22" s="59" t="s">
        <v>411</v>
      </c>
      <c r="ADN22" s="62" t="s">
        <v>8</v>
      </c>
      <c r="ADO22" s="59" t="s">
        <v>14</v>
      </c>
      <c r="ADP22" s="62" t="s">
        <v>10</v>
      </c>
      <c r="ADQ22" s="59" t="s">
        <v>11</v>
      </c>
      <c r="ADR22" s="62" t="s">
        <v>447</v>
      </c>
      <c r="ADS22" s="59" t="s">
        <v>154</v>
      </c>
      <c r="ADT22" s="62" t="s">
        <v>162</v>
      </c>
      <c r="ADU22" s="59" t="s">
        <v>155</v>
      </c>
      <c r="ADV22" s="62" t="s">
        <v>161</v>
      </c>
      <c r="ADW22" s="59" t="s">
        <v>156</v>
      </c>
      <c r="ADX22" s="93" t="s">
        <v>142</v>
      </c>
      <c r="ADY22" s="93" t="s">
        <v>143</v>
      </c>
      <c r="ADZ22" s="93" t="s">
        <v>144</v>
      </c>
      <c r="AEA22" s="93" t="s">
        <v>145</v>
      </c>
      <c r="AEB22" s="93" t="s">
        <v>146</v>
      </c>
      <c r="AEC22" s="93" t="s">
        <v>157</v>
      </c>
      <c r="AED22" s="93" t="s">
        <v>158</v>
      </c>
      <c r="AEE22" s="64" t="s">
        <v>165</v>
      </c>
      <c r="AEF22" s="96" t="s">
        <v>12</v>
      </c>
      <c r="AEG22" s="96" t="s">
        <v>15</v>
      </c>
      <c r="AEI22" s="59" t="s">
        <v>411</v>
      </c>
      <c r="AEJ22" s="62" t="s">
        <v>8</v>
      </c>
      <c r="AEK22" s="59" t="s">
        <v>14</v>
      </c>
      <c r="AEL22" s="62" t="s">
        <v>10</v>
      </c>
      <c r="AEM22" s="59" t="s">
        <v>11</v>
      </c>
      <c r="AEN22" s="62" t="s">
        <v>447</v>
      </c>
      <c r="AEO22" s="59" t="s">
        <v>154</v>
      </c>
      <c r="AEP22" s="62" t="s">
        <v>162</v>
      </c>
      <c r="AEQ22" s="59" t="s">
        <v>155</v>
      </c>
      <c r="AER22" s="62" t="s">
        <v>161</v>
      </c>
      <c r="AES22" s="59" t="s">
        <v>156</v>
      </c>
      <c r="AET22" s="93" t="s">
        <v>142</v>
      </c>
      <c r="AEU22" s="93" t="s">
        <v>143</v>
      </c>
      <c r="AEV22" s="93" t="s">
        <v>144</v>
      </c>
      <c r="AEW22" s="93" t="s">
        <v>145</v>
      </c>
      <c r="AEX22" s="93" t="s">
        <v>146</v>
      </c>
      <c r="AEY22" s="93" t="s">
        <v>157</v>
      </c>
      <c r="AEZ22" s="93" t="s">
        <v>158</v>
      </c>
      <c r="AFA22" s="64" t="s">
        <v>165</v>
      </c>
      <c r="AFB22" s="96" t="s">
        <v>12</v>
      </c>
      <c r="AFC22" s="96" t="s">
        <v>15</v>
      </c>
      <c r="AFE22" s="59" t="s">
        <v>411</v>
      </c>
      <c r="AFF22" s="62" t="s">
        <v>8</v>
      </c>
      <c r="AFG22" s="59" t="s">
        <v>14</v>
      </c>
      <c r="AFH22" s="62" t="s">
        <v>10</v>
      </c>
      <c r="AFI22" s="59" t="s">
        <v>11</v>
      </c>
      <c r="AFJ22" s="62" t="s">
        <v>447</v>
      </c>
      <c r="AFK22" s="59" t="s">
        <v>154</v>
      </c>
      <c r="AFL22" s="62" t="s">
        <v>162</v>
      </c>
      <c r="AFM22" s="59" t="s">
        <v>155</v>
      </c>
      <c r="AFN22" s="62" t="s">
        <v>161</v>
      </c>
      <c r="AFO22" s="59" t="s">
        <v>156</v>
      </c>
      <c r="AFP22" s="93" t="s">
        <v>142</v>
      </c>
      <c r="AFQ22" s="93" t="s">
        <v>143</v>
      </c>
      <c r="AFR22" s="93" t="s">
        <v>144</v>
      </c>
      <c r="AFS22" s="93" t="s">
        <v>145</v>
      </c>
      <c r="AFT22" s="93" t="s">
        <v>146</v>
      </c>
      <c r="AFU22" s="93" t="s">
        <v>157</v>
      </c>
      <c r="AFV22" s="93" t="s">
        <v>158</v>
      </c>
      <c r="AFW22" s="64" t="s">
        <v>165</v>
      </c>
      <c r="AFX22" s="96" t="s">
        <v>12</v>
      </c>
      <c r="AFY22" s="96" t="s">
        <v>15</v>
      </c>
      <c r="AGA22" s="59" t="s">
        <v>411</v>
      </c>
      <c r="AGB22" s="62" t="s">
        <v>8</v>
      </c>
      <c r="AGC22" s="59" t="s">
        <v>14</v>
      </c>
      <c r="AGD22" s="62" t="s">
        <v>10</v>
      </c>
      <c r="AGE22" s="59" t="s">
        <v>11</v>
      </c>
      <c r="AGF22" s="62" t="s">
        <v>447</v>
      </c>
      <c r="AGG22" s="59" t="s">
        <v>154</v>
      </c>
      <c r="AGH22" s="62" t="s">
        <v>162</v>
      </c>
      <c r="AGI22" s="59" t="s">
        <v>155</v>
      </c>
      <c r="AGJ22" s="62" t="s">
        <v>161</v>
      </c>
      <c r="AGK22" s="59" t="s">
        <v>156</v>
      </c>
      <c r="AGL22" s="93" t="s">
        <v>142</v>
      </c>
      <c r="AGM22" s="93" t="s">
        <v>143</v>
      </c>
      <c r="AGN22" s="93" t="s">
        <v>144</v>
      </c>
      <c r="AGO22" s="93" t="s">
        <v>145</v>
      </c>
      <c r="AGP22" s="93" t="s">
        <v>146</v>
      </c>
      <c r="AGQ22" s="93" t="s">
        <v>157</v>
      </c>
      <c r="AGR22" s="93" t="s">
        <v>158</v>
      </c>
      <c r="AGS22" s="64" t="s">
        <v>165</v>
      </c>
      <c r="AGT22" s="96" t="s">
        <v>12</v>
      </c>
      <c r="AGU22" s="96" t="s">
        <v>15</v>
      </c>
      <c r="AGW22" s="59" t="s">
        <v>411</v>
      </c>
      <c r="AGX22" s="62" t="s">
        <v>8</v>
      </c>
      <c r="AGY22" s="59" t="s">
        <v>14</v>
      </c>
      <c r="AGZ22" s="62" t="s">
        <v>10</v>
      </c>
      <c r="AHA22" s="59" t="s">
        <v>11</v>
      </c>
      <c r="AHB22" s="62" t="s">
        <v>447</v>
      </c>
      <c r="AHC22" s="59" t="s">
        <v>154</v>
      </c>
      <c r="AHD22" s="62" t="s">
        <v>162</v>
      </c>
      <c r="AHE22" s="59" t="s">
        <v>155</v>
      </c>
      <c r="AHF22" s="62" t="s">
        <v>161</v>
      </c>
      <c r="AHG22" s="59" t="s">
        <v>156</v>
      </c>
      <c r="AHH22" s="93" t="s">
        <v>142</v>
      </c>
      <c r="AHI22" s="93" t="s">
        <v>143</v>
      </c>
      <c r="AHJ22" s="93" t="s">
        <v>144</v>
      </c>
      <c r="AHK22" s="93" t="s">
        <v>145</v>
      </c>
      <c r="AHL22" s="93" t="s">
        <v>146</v>
      </c>
      <c r="AHM22" s="93" t="s">
        <v>157</v>
      </c>
      <c r="AHN22" s="93" t="s">
        <v>158</v>
      </c>
      <c r="AHO22" s="64" t="s">
        <v>165</v>
      </c>
      <c r="AHP22" s="96" t="s">
        <v>12</v>
      </c>
      <c r="AHQ22" s="96" t="s">
        <v>15</v>
      </c>
      <c r="AHS22" s="59" t="s">
        <v>411</v>
      </c>
      <c r="AHT22" s="62" t="s">
        <v>8</v>
      </c>
      <c r="AHU22" s="59" t="s">
        <v>14</v>
      </c>
      <c r="AHV22" s="62" t="s">
        <v>10</v>
      </c>
      <c r="AHW22" s="59" t="s">
        <v>11</v>
      </c>
      <c r="AHX22" s="62" t="s">
        <v>447</v>
      </c>
      <c r="AHY22" s="59" t="s">
        <v>154</v>
      </c>
      <c r="AHZ22" s="62" t="s">
        <v>162</v>
      </c>
      <c r="AIA22" s="59" t="s">
        <v>155</v>
      </c>
      <c r="AIB22" s="62" t="s">
        <v>161</v>
      </c>
      <c r="AIC22" s="59" t="s">
        <v>156</v>
      </c>
      <c r="AID22" s="93" t="s">
        <v>142</v>
      </c>
      <c r="AIE22" s="93" t="s">
        <v>143</v>
      </c>
      <c r="AIF22" s="93" t="s">
        <v>144</v>
      </c>
      <c r="AIG22" s="93" t="s">
        <v>145</v>
      </c>
      <c r="AIH22" s="93" t="s">
        <v>146</v>
      </c>
      <c r="AII22" s="93" t="s">
        <v>157</v>
      </c>
      <c r="AIJ22" s="93" t="s">
        <v>158</v>
      </c>
      <c r="AIK22" s="64" t="s">
        <v>165</v>
      </c>
      <c r="AIL22" s="96" t="s">
        <v>12</v>
      </c>
      <c r="AIM22" s="96" t="s">
        <v>15</v>
      </c>
      <c r="AIO22" s="59" t="s">
        <v>411</v>
      </c>
      <c r="AIP22" s="62" t="s">
        <v>8</v>
      </c>
      <c r="AIQ22" s="59" t="s">
        <v>14</v>
      </c>
      <c r="AIR22" s="62" t="s">
        <v>10</v>
      </c>
      <c r="AIS22" s="59" t="s">
        <v>11</v>
      </c>
      <c r="AIT22" s="62" t="s">
        <v>447</v>
      </c>
      <c r="AIU22" s="59" t="s">
        <v>154</v>
      </c>
      <c r="AIV22" s="62" t="s">
        <v>162</v>
      </c>
      <c r="AIW22" s="59" t="s">
        <v>155</v>
      </c>
      <c r="AIX22" s="62" t="s">
        <v>161</v>
      </c>
      <c r="AIY22" s="59" t="s">
        <v>156</v>
      </c>
      <c r="AIZ22" s="93" t="s">
        <v>142</v>
      </c>
      <c r="AJA22" s="93" t="s">
        <v>143</v>
      </c>
      <c r="AJB22" s="93" t="s">
        <v>144</v>
      </c>
      <c r="AJC22" s="93" t="s">
        <v>145</v>
      </c>
      <c r="AJD22" s="93" t="s">
        <v>146</v>
      </c>
      <c r="AJE22" s="93" t="s">
        <v>157</v>
      </c>
      <c r="AJF22" s="93" t="s">
        <v>158</v>
      </c>
      <c r="AJG22" s="64" t="s">
        <v>165</v>
      </c>
      <c r="AJH22" s="96" t="s">
        <v>12</v>
      </c>
      <c r="AJI22" s="96" t="s">
        <v>15</v>
      </c>
      <c r="AJK22" s="59" t="s">
        <v>411</v>
      </c>
      <c r="AJL22" s="62" t="s">
        <v>8</v>
      </c>
      <c r="AJM22" s="59" t="s">
        <v>14</v>
      </c>
      <c r="AJN22" s="62" t="s">
        <v>10</v>
      </c>
      <c r="AJO22" s="59" t="s">
        <v>11</v>
      </c>
      <c r="AJP22" s="62" t="s">
        <v>447</v>
      </c>
      <c r="AJQ22" s="59" t="s">
        <v>154</v>
      </c>
      <c r="AJR22" s="62" t="s">
        <v>162</v>
      </c>
      <c r="AJS22" s="59" t="s">
        <v>155</v>
      </c>
      <c r="AJT22" s="62" t="s">
        <v>161</v>
      </c>
      <c r="AJU22" s="59" t="s">
        <v>156</v>
      </c>
      <c r="AJV22" s="93" t="s">
        <v>142</v>
      </c>
      <c r="AJW22" s="93" t="s">
        <v>143</v>
      </c>
      <c r="AJX22" s="93" t="s">
        <v>144</v>
      </c>
      <c r="AJY22" s="93" t="s">
        <v>145</v>
      </c>
      <c r="AJZ22" s="93" t="s">
        <v>146</v>
      </c>
      <c r="AKA22" s="93" t="s">
        <v>157</v>
      </c>
      <c r="AKB22" s="93" t="s">
        <v>158</v>
      </c>
      <c r="AKC22" s="64" t="s">
        <v>165</v>
      </c>
      <c r="AKD22" s="96" t="s">
        <v>12</v>
      </c>
      <c r="AKE22" s="96" t="s">
        <v>15</v>
      </c>
      <c r="AKG22" s="59" t="s">
        <v>411</v>
      </c>
      <c r="AKH22" s="62" t="s">
        <v>8</v>
      </c>
      <c r="AKI22" s="59" t="s">
        <v>14</v>
      </c>
      <c r="AKJ22" s="62" t="s">
        <v>10</v>
      </c>
      <c r="AKK22" s="59" t="s">
        <v>11</v>
      </c>
      <c r="AKL22" s="62" t="s">
        <v>447</v>
      </c>
      <c r="AKM22" s="59" t="s">
        <v>154</v>
      </c>
      <c r="AKN22" s="62" t="s">
        <v>162</v>
      </c>
      <c r="AKO22" s="59" t="s">
        <v>155</v>
      </c>
      <c r="AKP22" s="62" t="s">
        <v>161</v>
      </c>
      <c r="AKQ22" s="59" t="s">
        <v>156</v>
      </c>
      <c r="AKR22" s="93" t="s">
        <v>142</v>
      </c>
      <c r="AKS22" s="93" t="s">
        <v>143</v>
      </c>
      <c r="AKT22" s="93" t="s">
        <v>144</v>
      </c>
      <c r="AKU22" s="93" t="s">
        <v>145</v>
      </c>
      <c r="AKV22" s="93" t="s">
        <v>146</v>
      </c>
      <c r="AKW22" s="93" t="s">
        <v>157</v>
      </c>
      <c r="AKX22" s="93" t="s">
        <v>158</v>
      </c>
      <c r="AKY22" s="64" t="s">
        <v>165</v>
      </c>
      <c r="AKZ22" s="96" t="s">
        <v>12</v>
      </c>
      <c r="ALA22" s="96" t="s">
        <v>15</v>
      </c>
      <c r="ALC22" s="59" t="s">
        <v>411</v>
      </c>
      <c r="ALD22" s="62" t="s">
        <v>8</v>
      </c>
      <c r="ALE22" s="59" t="s">
        <v>14</v>
      </c>
      <c r="ALF22" s="62" t="s">
        <v>10</v>
      </c>
      <c r="ALG22" s="59" t="s">
        <v>11</v>
      </c>
      <c r="ALH22" s="62" t="s">
        <v>447</v>
      </c>
      <c r="ALI22" s="59" t="s">
        <v>154</v>
      </c>
      <c r="ALJ22" s="62" t="s">
        <v>162</v>
      </c>
      <c r="ALK22" s="59" t="s">
        <v>155</v>
      </c>
      <c r="ALL22" s="62" t="s">
        <v>161</v>
      </c>
      <c r="ALM22" s="59" t="s">
        <v>156</v>
      </c>
      <c r="ALN22" s="93" t="s">
        <v>142</v>
      </c>
      <c r="ALO22" s="93" t="s">
        <v>143</v>
      </c>
      <c r="ALP22" s="93" t="s">
        <v>144</v>
      </c>
      <c r="ALQ22" s="93" t="s">
        <v>145</v>
      </c>
      <c r="ALR22" s="93" t="s">
        <v>146</v>
      </c>
      <c r="ALS22" s="93" t="s">
        <v>157</v>
      </c>
      <c r="ALT22" s="93" t="s">
        <v>158</v>
      </c>
      <c r="ALU22" s="64" t="s">
        <v>165</v>
      </c>
      <c r="ALV22" s="96" t="s">
        <v>12</v>
      </c>
      <c r="ALW22" s="96" t="s">
        <v>15</v>
      </c>
      <c r="ALY22" s="59" t="s">
        <v>411</v>
      </c>
      <c r="ALZ22" s="62" t="s">
        <v>8</v>
      </c>
      <c r="AMA22" s="59" t="s">
        <v>14</v>
      </c>
      <c r="AMB22" s="62" t="s">
        <v>10</v>
      </c>
      <c r="AMC22" s="59" t="s">
        <v>11</v>
      </c>
      <c r="AMD22" s="62" t="s">
        <v>447</v>
      </c>
      <c r="AME22" s="59" t="s">
        <v>154</v>
      </c>
      <c r="AMF22" s="62" t="s">
        <v>162</v>
      </c>
      <c r="AMG22" s="59" t="s">
        <v>155</v>
      </c>
      <c r="AMH22" s="62" t="s">
        <v>161</v>
      </c>
      <c r="AMI22" s="59" t="s">
        <v>156</v>
      </c>
      <c r="AMJ22" s="93" t="s">
        <v>142</v>
      </c>
      <c r="AMK22" s="93" t="s">
        <v>143</v>
      </c>
      <c r="AML22" s="93" t="s">
        <v>144</v>
      </c>
      <c r="AMM22" s="93" t="s">
        <v>145</v>
      </c>
      <c r="AMN22" s="93" t="s">
        <v>146</v>
      </c>
      <c r="AMO22" s="93" t="s">
        <v>157</v>
      </c>
      <c r="AMP22" s="93" t="s">
        <v>158</v>
      </c>
      <c r="AMQ22" s="64" t="s">
        <v>165</v>
      </c>
      <c r="AMR22" s="96" t="s">
        <v>12</v>
      </c>
      <c r="AMS22" s="96" t="s">
        <v>15</v>
      </c>
      <c r="AMU22" s="59" t="s">
        <v>411</v>
      </c>
      <c r="AMV22" s="62" t="s">
        <v>8</v>
      </c>
      <c r="AMW22" s="59" t="s">
        <v>14</v>
      </c>
      <c r="AMX22" s="62" t="s">
        <v>10</v>
      </c>
      <c r="AMY22" s="59" t="s">
        <v>11</v>
      </c>
      <c r="AMZ22" s="62" t="s">
        <v>447</v>
      </c>
      <c r="ANA22" s="59" t="s">
        <v>154</v>
      </c>
      <c r="ANB22" s="62" t="s">
        <v>162</v>
      </c>
      <c r="ANC22" s="59" t="s">
        <v>155</v>
      </c>
      <c r="AND22" s="62" t="s">
        <v>161</v>
      </c>
      <c r="ANE22" s="59" t="s">
        <v>156</v>
      </c>
      <c r="ANF22" s="93" t="s">
        <v>142</v>
      </c>
      <c r="ANG22" s="93" t="s">
        <v>143</v>
      </c>
      <c r="ANH22" s="93" t="s">
        <v>144</v>
      </c>
      <c r="ANI22" s="93" t="s">
        <v>145</v>
      </c>
      <c r="ANJ22" s="93" t="s">
        <v>146</v>
      </c>
      <c r="ANK22" s="93" t="s">
        <v>157</v>
      </c>
      <c r="ANL22" s="93" t="s">
        <v>158</v>
      </c>
      <c r="ANM22" s="64" t="s">
        <v>165</v>
      </c>
      <c r="ANN22" s="96" t="s">
        <v>12</v>
      </c>
      <c r="ANO22" s="96" t="s">
        <v>15</v>
      </c>
      <c r="ANQ22" s="59" t="s">
        <v>411</v>
      </c>
      <c r="ANR22" s="62" t="s">
        <v>8</v>
      </c>
      <c r="ANS22" s="59" t="s">
        <v>14</v>
      </c>
      <c r="ANT22" s="62" t="s">
        <v>10</v>
      </c>
      <c r="ANU22" s="59" t="s">
        <v>11</v>
      </c>
      <c r="ANV22" s="62" t="s">
        <v>447</v>
      </c>
      <c r="ANW22" s="59" t="s">
        <v>154</v>
      </c>
      <c r="ANX22" s="62" t="s">
        <v>162</v>
      </c>
      <c r="ANY22" s="59" t="s">
        <v>155</v>
      </c>
      <c r="ANZ22" s="62" t="s">
        <v>161</v>
      </c>
      <c r="AOA22" s="59" t="s">
        <v>156</v>
      </c>
      <c r="AOB22" s="93" t="s">
        <v>142</v>
      </c>
      <c r="AOC22" s="93" t="s">
        <v>143</v>
      </c>
      <c r="AOD22" s="93" t="s">
        <v>144</v>
      </c>
      <c r="AOE22" s="93" t="s">
        <v>145</v>
      </c>
      <c r="AOF22" s="93" t="s">
        <v>146</v>
      </c>
      <c r="AOG22" s="93" t="s">
        <v>157</v>
      </c>
      <c r="AOH22" s="93" t="s">
        <v>158</v>
      </c>
      <c r="AOI22" s="64" t="s">
        <v>165</v>
      </c>
      <c r="AOJ22" s="96" t="s">
        <v>12</v>
      </c>
      <c r="AOK22" s="96" t="s">
        <v>15</v>
      </c>
      <c r="AOM22" s="59" t="s">
        <v>411</v>
      </c>
      <c r="AON22" s="62" t="s">
        <v>8</v>
      </c>
      <c r="AOO22" s="59" t="s">
        <v>14</v>
      </c>
      <c r="AOP22" s="62" t="s">
        <v>10</v>
      </c>
      <c r="AOQ22" s="59" t="s">
        <v>11</v>
      </c>
      <c r="AOR22" s="62" t="s">
        <v>447</v>
      </c>
      <c r="AOS22" s="59" t="s">
        <v>154</v>
      </c>
      <c r="AOT22" s="62" t="s">
        <v>162</v>
      </c>
      <c r="AOU22" s="59" t="s">
        <v>155</v>
      </c>
      <c r="AOV22" s="62" t="s">
        <v>161</v>
      </c>
      <c r="AOW22" s="59" t="s">
        <v>156</v>
      </c>
      <c r="AOX22" s="93" t="s">
        <v>142</v>
      </c>
      <c r="AOY22" s="93" t="s">
        <v>143</v>
      </c>
      <c r="AOZ22" s="93" t="s">
        <v>144</v>
      </c>
      <c r="APA22" s="93" t="s">
        <v>145</v>
      </c>
      <c r="APB22" s="93" t="s">
        <v>146</v>
      </c>
      <c r="APC22" s="93" t="s">
        <v>157</v>
      </c>
      <c r="APD22" s="93" t="s">
        <v>158</v>
      </c>
      <c r="APE22" s="64" t="s">
        <v>165</v>
      </c>
      <c r="APF22" s="96" t="s">
        <v>12</v>
      </c>
      <c r="APG22" s="96" t="s">
        <v>15</v>
      </c>
      <c r="API22" s="59" t="s">
        <v>411</v>
      </c>
      <c r="APJ22" s="62" t="s">
        <v>8</v>
      </c>
      <c r="APK22" s="59" t="s">
        <v>14</v>
      </c>
      <c r="APL22" s="62" t="s">
        <v>10</v>
      </c>
      <c r="APM22" s="59" t="s">
        <v>11</v>
      </c>
      <c r="APN22" s="62" t="s">
        <v>447</v>
      </c>
      <c r="APO22" s="59" t="s">
        <v>154</v>
      </c>
      <c r="APP22" s="62" t="s">
        <v>162</v>
      </c>
      <c r="APQ22" s="59" t="s">
        <v>155</v>
      </c>
      <c r="APR22" s="62" t="s">
        <v>161</v>
      </c>
      <c r="APS22" s="59" t="s">
        <v>156</v>
      </c>
      <c r="APT22" s="93" t="s">
        <v>142</v>
      </c>
      <c r="APU22" s="93" t="s">
        <v>143</v>
      </c>
      <c r="APV22" s="93" t="s">
        <v>144</v>
      </c>
      <c r="APW22" s="93" t="s">
        <v>145</v>
      </c>
      <c r="APX22" s="93" t="s">
        <v>146</v>
      </c>
      <c r="APY22" s="93" t="s">
        <v>157</v>
      </c>
      <c r="APZ22" s="93" t="s">
        <v>158</v>
      </c>
      <c r="AQA22" s="64" t="s">
        <v>165</v>
      </c>
      <c r="AQB22" s="96" t="s">
        <v>12</v>
      </c>
      <c r="AQC22" s="96" t="s">
        <v>15</v>
      </c>
      <c r="AQE22" s="59" t="s">
        <v>411</v>
      </c>
      <c r="AQF22" s="62" t="s">
        <v>8</v>
      </c>
      <c r="AQG22" s="59" t="s">
        <v>14</v>
      </c>
      <c r="AQH22" s="62" t="s">
        <v>10</v>
      </c>
      <c r="AQI22" s="59" t="s">
        <v>11</v>
      </c>
      <c r="AQJ22" s="62" t="s">
        <v>447</v>
      </c>
      <c r="AQK22" s="59" t="s">
        <v>154</v>
      </c>
      <c r="AQL22" s="62" t="s">
        <v>162</v>
      </c>
      <c r="AQM22" s="59" t="s">
        <v>155</v>
      </c>
      <c r="AQN22" s="62" t="s">
        <v>161</v>
      </c>
      <c r="AQO22" s="59" t="s">
        <v>156</v>
      </c>
      <c r="AQP22" s="93" t="s">
        <v>142</v>
      </c>
      <c r="AQQ22" s="93" t="s">
        <v>143</v>
      </c>
      <c r="AQR22" s="93" t="s">
        <v>144</v>
      </c>
      <c r="AQS22" s="93" t="s">
        <v>145</v>
      </c>
      <c r="AQT22" s="93" t="s">
        <v>146</v>
      </c>
      <c r="AQU22" s="93" t="s">
        <v>157</v>
      </c>
      <c r="AQV22" s="93" t="s">
        <v>158</v>
      </c>
      <c r="AQW22" s="64" t="s">
        <v>165</v>
      </c>
      <c r="AQX22" s="96" t="s">
        <v>12</v>
      </c>
      <c r="AQY22" s="96" t="s">
        <v>15</v>
      </c>
      <c r="ARA22" s="59" t="s">
        <v>411</v>
      </c>
      <c r="ARB22" s="62" t="s">
        <v>8</v>
      </c>
      <c r="ARC22" s="59" t="s">
        <v>14</v>
      </c>
      <c r="ARD22" s="62" t="s">
        <v>10</v>
      </c>
      <c r="ARE22" s="59" t="s">
        <v>11</v>
      </c>
      <c r="ARF22" s="62" t="s">
        <v>447</v>
      </c>
      <c r="ARG22" s="59" t="s">
        <v>154</v>
      </c>
      <c r="ARH22" s="62" t="s">
        <v>162</v>
      </c>
      <c r="ARI22" s="59" t="s">
        <v>155</v>
      </c>
      <c r="ARJ22" s="62" t="s">
        <v>161</v>
      </c>
      <c r="ARK22" s="59" t="s">
        <v>156</v>
      </c>
      <c r="ARL22" s="93" t="s">
        <v>142</v>
      </c>
      <c r="ARM22" s="93" t="s">
        <v>143</v>
      </c>
      <c r="ARN22" s="93" t="s">
        <v>144</v>
      </c>
      <c r="ARO22" s="93" t="s">
        <v>145</v>
      </c>
      <c r="ARP22" s="93" t="s">
        <v>146</v>
      </c>
      <c r="ARQ22" s="93" t="s">
        <v>157</v>
      </c>
      <c r="ARR22" s="93" t="s">
        <v>158</v>
      </c>
      <c r="ARS22" s="64" t="s">
        <v>165</v>
      </c>
      <c r="ART22" s="96" t="s">
        <v>12</v>
      </c>
      <c r="ARU22" s="96" t="s">
        <v>15</v>
      </c>
      <c r="ARW22" s="59" t="s">
        <v>411</v>
      </c>
      <c r="ARX22" s="62" t="s">
        <v>8</v>
      </c>
      <c r="ARY22" s="59" t="s">
        <v>14</v>
      </c>
      <c r="ARZ22" s="62" t="s">
        <v>10</v>
      </c>
      <c r="ASA22" s="59" t="s">
        <v>11</v>
      </c>
      <c r="ASB22" s="62" t="s">
        <v>447</v>
      </c>
      <c r="ASC22" s="59" t="s">
        <v>154</v>
      </c>
      <c r="ASD22" s="62" t="s">
        <v>162</v>
      </c>
      <c r="ASE22" s="59" t="s">
        <v>155</v>
      </c>
      <c r="ASF22" s="62" t="s">
        <v>161</v>
      </c>
      <c r="ASG22" s="59" t="s">
        <v>156</v>
      </c>
      <c r="ASH22" s="93" t="s">
        <v>142</v>
      </c>
      <c r="ASI22" s="93" t="s">
        <v>143</v>
      </c>
      <c r="ASJ22" s="93" t="s">
        <v>144</v>
      </c>
      <c r="ASK22" s="93" t="s">
        <v>145</v>
      </c>
      <c r="ASL22" s="93" t="s">
        <v>146</v>
      </c>
      <c r="ASM22" s="93" t="s">
        <v>157</v>
      </c>
      <c r="ASN22" s="93" t="s">
        <v>158</v>
      </c>
      <c r="ASO22" s="64" t="s">
        <v>165</v>
      </c>
      <c r="ASP22" s="96" t="s">
        <v>12</v>
      </c>
      <c r="ASQ22" s="96" t="s">
        <v>15</v>
      </c>
      <c r="ASS22" s="59" t="s">
        <v>411</v>
      </c>
      <c r="AST22" s="62" t="s">
        <v>8</v>
      </c>
      <c r="ASU22" s="59" t="s">
        <v>14</v>
      </c>
      <c r="ASV22" s="62" t="s">
        <v>10</v>
      </c>
      <c r="ASW22" s="59" t="s">
        <v>11</v>
      </c>
      <c r="ASX22" s="62" t="s">
        <v>447</v>
      </c>
      <c r="ASY22" s="59" t="s">
        <v>154</v>
      </c>
      <c r="ASZ22" s="62" t="s">
        <v>162</v>
      </c>
      <c r="ATA22" s="59" t="s">
        <v>155</v>
      </c>
      <c r="ATB22" s="62" t="s">
        <v>161</v>
      </c>
      <c r="ATC22" s="59" t="s">
        <v>156</v>
      </c>
      <c r="ATD22" s="93" t="s">
        <v>142</v>
      </c>
      <c r="ATE22" s="93" t="s">
        <v>143</v>
      </c>
      <c r="ATF22" s="93" t="s">
        <v>144</v>
      </c>
      <c r="ATG22" s="93" t="s">
        <v>145</v>
      </c>
      <c r="ATH22" s="93" t="s">
        <v>146</v>
      </c>
      <c r="ATI22" s="93" t="s">
        <v>157</v>
      </c>
      <c r="ATJ22" s="93" t="s">
        <v>158</v>
      </c>
      <c r="ATK22" s="64" t="s">
        <v>165</v>
      </c>
      <c r="ATL22" s="96" t="s">
        <v>12</v>
      </c>
      <c r="ATM22" s="96" t="s">
        <v>15</v>
      </c>
      <c r="ATO22" s="59" t="s">
        <v>411</v>
      </c>
      <c r="ATP22" s="62" t="s">
        <v>8</v>
      </c>
      <c r="ATQ22" s="59" t="s">
        <v>14</v>
      </c>
      <c r="ATR22" s="62" t="s">
        <v>10</v>
      </c>
      <c r="ATS22" s="59" t="s">
        <v>11</v>
      </c>
      <c r="ATT22" s="62" t="s">
        <v>447</v>
      </c>
      <c r="ATU22" s="59" t="s">
        <v>154</v>
      </c>
      <c r="ATV22" s="62" t="s">
        <v>162</v>
      </c>
      <c r="ATW22" s="59" t="s">
        <v>155</v>
      </c>
      <c r="ATX22" s="62" t="s">
        <v>161</v>
      </c>
      <c r="ATY22" s="59" t="s">
        <v>156</v>
      </c>
      <c r="ATZ22" s="93" t="s">
        <v>142</v>
      </c>
      <c r="AUA22" s="93" t="s">
        <v>143</v>
      </c>
      <c r="AUB22" s="93" t="s">
        <v>144</v>
      </c>
      <c r="AUC22" s="93" t="s">
        <v>145</v>
      </c>
      <c r="AUD22" s="93" t="s">
        <v>146</v>
      </c>
      <c r="AUE22" s="93" t="s">
        <v>157</v>
      </c>
      <c r="AUF22" s="93" t="s">
        <v>158</v>
      </c>
      <c r="AUG22" s="64" t="s">
        <v>165</v>
      </c>
      <c r="AUH22" s="96" t="s">
        <v>12</v>
      </c>
      <c r="AUI22" s="96" t="s">
        <v>15</v>
      </c>
      <c r="AUK22" s="59" t="s">
        <v>411</v>
      </c>
      <c r="AUL22" s="62" t="s">
        <v>8</v>
      </c>
      <c r="AUM22" s="59" t="s">
        <v>14</v>
      </c>
      <c r="AUN22" s="62" t="s">
        <v>10</v>
      </c>
      <c r="AUO22" s="59" t="s">
        <v>11</v>
      </c>
      <c r="AUP22" s="62" t="s">
        <v>447</v>
      </c>
      <c r="AUQ22" s="59" t="s">
        <v>154</v>
      </c>
      <c r="AUR22" s="62" t="s">
        <v>162</v>
      </c>
      <c r="AUS22" s="59" t="s">
        <v>155</v>
      </c>
      <c r="AUT22" s="62" t="s">
        <v>161</v>
      </c>
      <c r="AUU22" s="59" t="s">
        <v>156</v>
      </c>
      <c r="AUV22" s="93" t="s">
        <v>142</v>
      </c>
      <c r="AUW22" s="93" t="s">
        <v>143</v>
      </c>
      <c r="AUX22" s="93" t="s">
        <v>144</v>
      </c>
      <c r="AUY22" s="93" t="s">
        <v>145</v>
      </c>
      <c r="AUZ22" s="93" t="s">
        <v>146</v>
      </c>
      <c r="AVA22" s="93" t="s">
        <v>157</v>
      </c>
      <c r="AVB22" s="93" t="s">
        <v>158</v>
      </c>
      <c r="AVC22" s="64" t="s">
        <v>165</v>
      </c>
      <c r="AVD22" s="96" t="s">
        <v>12</v>
      </c>
      <c r="AVE22" s="96" t="s">
        <v>15</v>
      </c>
      <c r="AVG22" s="59" t="s">
        <v>411</v>
      </c>
      <c r="AVH22" s="62" t="s">
        <v>8</v>
      </c>
      <c r="AVI22" s="59" t="s">
        <v>14</v>
      </c>
      <c r="AVJ22" s="62" t="s">
        <v>10</v>
      </c>
      <c r="AVK22" s="59" t="s">
        <v>11</v>
      </c>
      <c r="AVL22" s="62" t="s">
        <v>447</v>
      </c>
      <c r="AVM22" s="59" t="s">
        <v>154</v>
      </c>
      <c r="AVN22" s="62" t="s">
        <v>162</v>
      </c>
      <c r="AVO22" s="59" t="s">
        <v>155</v>
      </c>
      <c r="AVP22" s="62" t="s">
        <v>161</v>
      </c>
      <c r="AVQ22" s="59" t="s">
        <v>156</v>
      </c>
      <c r="AVR22" s="93" t="s">
        <v>142</v>
      </c>
      <c r="AVS22" s="93" t="s">
        <v>143</v>
      </c>
      <c r="AVT22" s="93" t="s">
        <v>144</v>
      </c>
      <c r="AVU22" s="93" t="s">
        <v>145</v>
      </c>
      <c r="AVV22" s="93" t="s">
        <v>146</v>
      </c>
      <c r="AVW22" s="93" t="s">
        <v>157</v>
      </c>
      <c r="AVX22" s="93" t="s">
        <v>158</v>
      </c>
      <c r="AVY22" s="64" t="s">
        <v>165</v>
      </c>
      <c r="AVZ22" s="96" t="s">
        <v>12</v>
      </c>
      <c r="AWA22" s="96" t="s">
        <v>15</v>
      </c>
      <c r="AWC22" s="59" t="s">
        <v>411</v>
      </c>
      <c r="AWD22" s="62" t="s">
        <v>8</v>
      </c>
      <c r="AWE22" s="59" t="s">
        <v>14</v>
      </c>
      <c r="AWF22" s="62" t="s">
        <v>10</v>
      </c>
      <c r="AWG22" s="59" t="s">
        <v>11</v>
      </c>
      <c r="AWH22" s="62" t="s">
        <v>447</v>
      </c>
      <c r="AWI22" s="59" t="s">
        <v>154</v>
      </c>
      <c r="AWJ22" s="62" t="s">
        <v>162</v>
      </c>
      <c r="AWK22" s="59" t="s">
        <v>155</v>
      </c>
      <c r="AWL22" s="62" t="s">
        <v>161</v>
      </c>
      <c r="AWM22" s="59" t="s">
        <v>156</v>
      </c>
      <c r="AWN22" s="93" t="s">
        <v>142</v>
      </c>
      <c r="AWO22" s="93" t="s">
        <v>143</v>
      </c>
      <c r="AWP22" s="93" t="s">
        <v>144</v>
      </c>
      <c r="AWQ22" s="93" t="s">
        <v>145</v>
      </c>
      <c r="AWR22" s="93" t="s">
        <v>146</v>
      </c>
      <c r="AWS22" s="93" t="s">
        <v>157</v>
      </c>
      <c r="AWT22" s="93" t="s">
        <v>158</v>
      </c>
      <c r="AWU22" s="64" t="s">
        <v>165</v>
      </c>
      <c r="AWV22" s="96" t="s">
        <v>12</v>
      </c>
      <c r="AWW22" s="96" t="s">
        <v>15</v>
      </c>
      <c r="AWY22" s="59" t="s">
        <v>411</v>
      </c>
      <c r="AWZ22" s="62" t="s">
        <v>8</v>
      </c>
      <c r="AXA22" s="59" t="s">
        <v>14</v>
      </c>
      <c r="AXB22" s="62" t="s">
        <v>10</v>
      </c>
      <c r="AXC22" s="59" t="s">
        <v>11</v>
      </c>
      <c r="AXD22" s="62" t="s">
        <v>447</v>
      </c>
      <c r="AXE22" s="59" t="s">
        <v>154</v>
      </c>
      <c r="AXF22" s="62" t="s">
        <v>162</v>
      </c>
      <c r="AXG22" s="59" t="s">
        <v>155</v>
      </c>
      <c r="AXH22" s="62" t="s">
        <v>161</v>
      </c>
      <c r="AXI22" s="59" t="s">
        <v>156</v>
      </c>
      <c r="AXJ22" s="93" t="s">
        <v>142</v>
      </c>
      <c r="AXK22" s="93" t="s">
        <v>143</v>
      </c>
      <c r="AXL22" s="93" t="s">
        <v>144</v>
      </c>
      <c r="AXM22" s="93" t="s">
        <v>145</v>
      </c>
      <c r="AXN22" s="93" t="s">
        <v>146</v>
      </c>
      <c r="AXO22" s="93" t="s">
        <v>157</v>
      </c>
      <c r="AXP22" s="93" t="s">
        <v>158</v>
      </c>
      <c r="AXQ22" s="64" t="s">
        <v>165</v>
      </c>
      <c r="AXR22" s="96" t="s">
        <v>12</v>
      </c>
      <c r="AXS22" s="96" t="s">
        <v>15</v>
      </c>
      <c r="AXU22" s="59" t="s">
        <v>411</v>
      </c>
      <c r="AXV22" s="62" t="s">
        <v>8</v>
      </c>
      <c r="AXW22" s="59" t="s">
        <v>14</v>
      </c>
      <c r="AXX22" s="62" t="s">
        <v>10</v>
      </c>
      <c r="AXY22" s="59" t="s">
        <v>11</v>
      </c>
      <c r="AXZ22" s="62" t="s">
        <v>447</v>
      </c>
      <c r="AYA22" s="59" t="s">
        <v>154</v>
      </c>
      <c r="AYB22" s="62" t="s">
        <v>162</v>
      </c>
      <c r="AYC22" s="59" t="s">
        <v>155</v>
      </c>
      <c r="AYD22" s="62" t="s">
        <v>161</v>
      </c>
      <c r="AYE22" s="59" t="s">
        <v>156</v>
      </c>
      <c r="AYF22" s="93" t="s">
        <v>142</v>
      </c>
      <c r="AYG22" s="93" t="s">
        <v>143</v>
      </c>
      <c r="AYH22" s="93" t="s">
        <v>144</v>
      </c>
      <c r="AYI22" s="93" t="s">
        <v>145</v>
      </c>
      <c r="AYJ22" s="93" t="s">
        <v>146</v>
      </c>
      <c r="AYK22" s="93" t="s">
        <v>157</v>
      </c>
      <c r="AYL22" s="93" t="s">
        <v>158</v>
      </c>
      <c r="AYM22" s="64" t="s">
        <v>165</v>
      </c>
      <c r="AYN22" s="96" t="s">
        <v>12</v>
      </c>
      <c r="AYO22" s="96" t="s">
        <v>15</v>
      </c>
      <c r="AYQ22" s="59" t="s">
        <v>411</v>
      </c>
      <c r="AYR22" s="62" t="s">
        <v>8</v>
      </c>
      <c r="AYS22" s="59" t="s">
        <v>14</v>
      </c>
      <c r="AYT22" s="62" t="s">
        <v>10</v>
      </c>
      <c r="AYU22" s="59" t="s">
        <v>11</v>
      </c>
      <c r="AYV22" s="62" t="s">
        <v>447</v>
      </c>
      <c r="AYW22" s="59" t="s">
        <v>154</v>
      </c>
      <c r="AYX22" s="62" t="s">
        <v>162</v>
      </c>
      <c r="AYY22" s="59" t="s">
        <v>155</v>
      </c>
      <c r="AYZ22" s="62" t="s">
        <v>161</v>
      </c>
      <c r="AZA22" s="59" t="s">
        <v>156</v>
      </c>
      <c r="AZB22" s="93" t="s">
        <v>142</v>
      </c>
      <c r="AZC22" s="93" t="s">
        <v>143</v>
      </c>
      <c r="AZD22" s="93" t="s">
        <v>144</v>
      </c>
      <c r="AZE22" s="93" t="s">
        <v>145</v>
      </c>
      <c r="AZF22" s="93" t="s">
        <v>146</v>
      </c>
      <c r="AZG22" s="93" t="s">
        <v>157</v>
      </c>
      <c r="AZH22" s="93" t="s">
        <v>158</v>
      </c>
      <c r="AZI22" s="64" t="s">
        <v>165</v>
      </c>
      <c r="AZJ22" s="96" t="s">
        <v>12</v>
      </c>
      <c r="AZK22" s="96" t="s">
        <v>15</v>
      </c>
      <c r="AZM22" s="59" t="s">
        <v>411</v>
      </c>
      <c r="AZN22" s="62" t="s">
        <v>8</v>
      </c>
      <c r="AZO22" s="59" t="s">
        <v>14</v>
      </c>
      <c r="AZP22" s="62" t="s">
        <v>10</v>
      </c>
      <c r="AZQ22" s="59" t="s">
        <v>11</v>
      </c>
      <c r="AZR22" s="62" t="s">
        <v>447</v>
      </c>
      <c r="AZS22" s="59" t="s">
        <v>154</v>
      </c>
      <c r="AZT22" s="62" t="s">
        <v>162</v>
      </c>
      <c r="AZU22" s="59" t="s">
        <v>155</v>
      </c>
      <c r="AZV22" s="62" t="s">
        <v>161</v>
      </c>
      <c r="AZW22" s="59" t="s">
        <v>156</v>
      </c>
      <c r="AZX22" s="93" t="s">
        <v>142</v>
      </c>
      <c r="AZY22" s="93" t="s">
        <v>143</v>
      </c>
      <c r="AZZ22" s="93" t="s">
        <v>144</v>
      </c>
      <c r="BAA22" s="93" t="s">
        <v>145</v>
      </c>
      <c r="BAB22" s="93" t="s">
        <v>146</v>
      </c>
      <c r="BAC22" s="93" t="s">
        <v>157</v>
      </c>
      <c r="BAD22" s="93" t="s">
        <v>158</v>
      </c>
      <c r="BAE22" s="64" t="s">
        <v>165</v>
      </c>
      <c r="BAF22" s="96" t="s">
        <v>12</v>
      </c>
      <c r="BAG22" s="96" t="s">
        <v>15</v>
      </c>
      <c r="BAI22" s="59" t="s">
        <v>411</v>
      </c>
      <c r="BAJ22" s="62" t="s">
        <v>8</v>
      </c>
      <c r="BAK22" s="59" t="s">
        <v>14</v>
      </c>
      <c r="BAL22" s="62" t="s">
        <v>10</v>
      </c>
      <c r="BAM22" s="59" t="s">
        <v>11</v>
      </c>
      <c r="BAN22" s="62" t="s">
        <v>447</v>
      </c>
      <c r="BAO22" s="59" t="s">
        <v>154</v>
      </c>
      <c r="BAP22" s="62" t="s">
        <v>162</v>
      </c>
      <c r="BAQ22" s="59" t="s">
        <v>155</v>
      </c>
      <c r="BAR22" s="62" t="s">
        <v>161</v>
      </c>
      <c r="BAS22" s="59" t="s">
        <v>156</v>
      </c>
      <c r="BAT22" s="93" t="s">
        <v>142</v>
      </c>
      <c r="BAU22" s="93" t="s">
        <v>143</v>
      </c>
      <c r="BAV22" s="93" t="s">
        <v>144</v>
      </c>
      <c r="BAW22" s="93" t="s">
        <v>145</v>
      </c>
      <c r="BAX22" s="93" t="s">
        <v>146</v>
      </c>
      <c r="BAY22" s="93" t="s">
        <v>157</v>
      </c>
      <c r="BAZ22" s="93" t="s">
        <v>158</v>
      </c>
      <c r="BBA22" s="64" t="s">
        <v>165</v>
      </c>
      <c r="BBB22" s="96" t="s">
        <v>12</v>
      </c>
      <c r="BBC22" s="96" t="s">
        <v>15</v>
      </c>
      <c r="BBE22" s="59" t="s">
        <v>411</v>
      </c>
      <c r="BBF22" s="62" t="s">
        <v>8</v>
      </c>
      <c r="BBG22" s="59" t="s">
        <v>14</v>
      </c>
      <c r="BBH22" s="62" t="s">
        <v>10</v>
      </c>
      <c r="BBI22" s="59" t="s">
        <v>11</v>
      </c>
      <c r="BBJ22" s="62" t="s">
        <v>447</v>
      </c>
      <c r="BBK22" s="59" t="s">
        <v>154</v>
      </c>
      <c r="BBL22" s="62" t="s">
        <v>162</v>
      </c>
      <c r="BBM22" s="59" t="s">
        <v>155</v>
      </c>
      <c r="BBN22" s="62" t="s">
        <v>161</v>
      </c>
      <c r="BBO22" s="59" t="s">
        <v>156</v>
      </c>
      <c r="BBP22" s="93" t="s">
        <v>142</v>
      </c>
      <c r="BBQ22" s="93" t="s">
        <v>143</v>
      </c>
      <c r="BBR22" s="93" t="s">
        <v>144</v>
      </c>
      <c r="BBS22" s="93" t="s">
        <v>145</v>
      </c>
      <c r="BBT22" s="93" t="s">
        <v>146</v>
      </c>
      <c r="BBU22" s="93" t="s">
        <v>157</v>
      </c>
      <c r="BBV22" s="93" t="s">
        <v>158</v>
      </c>
      <c r="BBW22" s="64" t="s">
        <v>165</v>
      </c>
      <c r="BBX22" s="96" t="s">
        <v>12</v>
      </c>
      <c r="BBY22" s="96" t="s">
        <v>15</v>
      </c>
      <c r="BCA22" s="59" t="s">
        <v>411</v>
      </c>
      <c r="BCB22" s="62" t="s">
        <v>8</v>
      </c>
      <c r="BCC22" s="59" t="s">
        <v>14</v>
      </c>
      <c r="BCD22" s="62" t="s">
        <v>10</v>
      </c>
      <c r="BCE22" s="59" t="s">
        <v>11</v>
      </c>
      <c r="BCF22" s="62" t="s">
        <v>447</v>
      </c>
      <c r="BCG22" s="59" t="s">
        <v>154</v>
      </c>
      <c r="BCH22" s="62" t="s">
        <v>162</v>
      </c>
      <c r="BCI22" s="59" t="s">
        <v>155</v>
      </c>
      <c r="BCJ22" s="62" t="s">
        <v>161</v>
      </c>
      <c r="BCK22" s="59" t="s">
        <v>156</v>
      </c>
      <c r="BCL22" s="93" t="s">
        <v>142</v>
      </c>
      <c r="BCM22" s="93" t="s">
        <v>143</v>
      </c>
      <c r="BCN22" s="93" t="s">
        <v>144</v>
      </c>
      <c r="BCO22" s="93" t="s">
        <v>145</v>
      </c>
      <c r="BCP22" s="93" t="s">
        <v>146</v>
      </c>
      <c r="BCQ22" s="93" t="s">
        <v>157</v>
      </c>
      <c r="BCR22" s="93" t="s">
        <v>158</v>
      </c>
      <c r="BCS22" s="64" t="s">
        <v>165</v>
      </c>
      <c r="BCT22" s="96" t="s">
        <v>12</v>
      </c>
      <c r="BCU22" s="96" t="s">
        <v>15</v>
      </c>
      <c r="BCW22" s="59" t="s">
        <v>411</v>
      </c>
      <c r="BCX22" s="62" t="s">
        <v>8</v>
      </c>
      <c r="BCY22" s="59" t="s">
        <v>14</v>
      </c>
      <c r="BCZ22" s="62" t="s">
        <v>10</v>
      </c>
      <c r="BDA22" s="59" t="s">
        <v>11</v>
      </c>
      <c r="BDB22" s="62" t="s">
        <v>447</v>
      </c>
      <c r="BDC22" s="59" t="s">
        <v>154</v>
      </c>
      <c r="BDD22" s="62" t="s">
        <v>162</v>
      </c>
      <c r="BDE22" s="59" t="s">
        <v>155</v>
      </c>
      <c r="BDF22" s="62" t="s">
        <v>161</v>
      </c>
      <c r="BDG22" s="59" t="s">
        <v>156</v>
      </c>
      <c r="BDH22" s="93" t="s">
        <v>142</v>
      </c>
      <c r="BDI22" s="93" t="s">
        <v>143</v>
      </c>
      <c r="BDJ22" s="93" t="s">
        <v>144</v>
      </c>
      <c r="BDK22" s="93" t="s">
        <v>145</v>
      </c>
      <c r="BDL22" s="93" t="s">
        <v>146</v>
      </c>
      <c r="BDM22" s="93" t="s">
        <v>157</v>
      </c>
      <c r="BDN22" s="93" t="s">
        <v>158</v>
      </c>
      <c r="BDO22" s="64" t="s">
        <v>165</v>
      </c>
      <c r="BDP22" s="96" t="s">
        <v>12</v>
      </c>
      <c r="BDQ22" s="96" t="s">
        <v>15</v>
      </c>
      <c r="BDS22" s="59" t="s">
        <v>411</v>
      </c>
      <c r="BDT22" s="62" t="s">
        <v>8</v>
      </c>
      <c r="BDU22" s="59" t="s">
        <v>14</v>
      </c>
      <c r="BDV22" s="62" t="s">
        <v>10</v>
      </c>
      <c r="BDW22" s="59" t="s">
        <v>11</v>
      </c>
      <c r="BDX22" s="62" t="s">
        <v>447</v>
      </c>
      <c r="BDY22" s="59" t="s">
        <v>154</v>
      </c>
      <c r="BDZ22" s="62" t="s">
        <v>162</v>
      </c>
      <c r="BEA22" s="59" t="s">
        <v>155</v>
      </c>
      <c r="BEB22" s="62" t="s">
        <v>161</v>
      </c>
      <c r="BEC22" s="59" t="s">
        <v>156</v>
      </c>
      <c r="BED22" s="93" t="s">
        <v>142</v>
      </c>
      <c r="BEE22" s="93" t="s">
        <v>143</v>
      </c>
      <c r="BEF22" s="93" t="s">
        <v>144</v>
      </c>
      <c r="BEG22" s="93" t="s">
        <v>145</v>
      </c>
      <c r="BEH22" s="93" t="s">
        <v>146</v>
      </c>
      <c r="BEI22" s="93" t="s">
        <v>157</v>
      </c>
      <c r="BEJ22" s="93" t="s">
        <v>158</v>
      </c>
      <c r="BEK22" s="64" t="s">
        <v>165</v>
      </c>
      <c r="BEL22" s="96" t="s">
        <v>12</v>
      </c>
      <c r="BEM22" s="96" t="s">
        <v>15</v>
      </c>
      <c r="BEO22" s="59" t="s">
        <v>411</v>
      </c>
      <c r="BEP22" s="62" t="s">
        <v>8</v>
      </c>
      <c r="BEQ22" s="59" t="s">
        <v>14</v>
      </c>
      <c r="BER22" s="62" t="s">
        <v>10</v>
      </c>
      <c r="BES22" s="59" t="s">
        <v>11</v>
      </c>
      <c r="BET22" s="62" t="s">
        <v>447</v>
      </c>
      <c r="BEU22" s="59" t="s">
        <v>154</v>
      </c>
      <c r="BEV22" s="62" t="s">
        <v>162</v>
      </c>
      <c r="BEW22" s="59" t="s">
        <v>155</v>
      </c>
      <c r="BEX22" s="62" t="s">
        <v>161</v>
      </c>
      <c r="BEY22" s="59" t="s">
        <v>156</v>
      </c>
      <c r="BEZ22" s="93" t="s">
        <v>142</v>
      </c>
      <c r="BFA22" s="93" t="s">
        <v>143</v>
      </c>
      <c r="BFB22" s="93" t="s">
        <v>144</v>
      </c>
      <c r="BFC22" s="93" t="s">
        <v>145</v>
      </c>
      <c r="BFD22" s="93" t="s">
        <v>146</v>
      </c>
      <c r="BFE22" s="93" t="s">
        <v>157</v>
      </c>
      <c r="BFF22" s="93" t="s">
        <v>158</v>
      </c>
      <c r="BFG22" s="64" t="s">
        <v>165</v>
      </c>
      <c r="BFH22" s="96" t="s">
        <v>12</v>
      </c>
      <c r="BFI22" s="96" t="s">
        <v>15</v>
      </c>
      <c r="BFK22" s="59" t="s">
        <v>411</v>
      </c>
      <c r="BFL22" s="62" t="s">
        <v>8</v>
      </c>
      <c r="BFM22" s="59" t="s">
        <v>14</v>
      </c>
      <c r="BFN22" s="62" t="s">
        <v>10</v>
      </c>
      <c r="BFO22" s="59" t="s">
        <v>11</v>
      </c>
      <c r="BFP22" s="62" t="s">
        <v>447</v>
      </c>
      <c r="BFQ22" s="59" t="s">
        <v>154</v>
      </c>
      <c r="BFR22" s="62" t="s">
        <v>162</v>
      </c>
      <c r="BFS22" s="59" t="s">
        <v>155</v>
      </c>
      <c r="BFT22" s="62" t="s">
        <v>161</v>
      </c>
      <c r="BFU22" s="59" t="s">
        <v>156</v>
      </c>
      <c r="BFV22" s="93" t="s">
        <v>142</v>
      </c>
      <c r="BFW22" s="93" t="s">
        <v>143</v>
      </c>
      <c r="BFX22" s="93" t="s">
        <v>144</v>
      </c>
      <c r="BFY22" s="93" t="s">
        <v>145</v>
      </c>
      <c r="BFZ22" s="93" t="s">
        <v>146</v>
      </c>
      <c r="BGA22" s="93" t="s">
        <v>157</v>
      </c>
      <c r="BGB22" s="93" t="s">
        <v>158</v>
      </c>
      <c r="BGC22" s="64" t="s">
        <v>165</v>
      </c>
      <c r="BGD22" s="96" t="s">
        <v>12</v>
      </c>
      <c r="BGE22" s="96" t="s">
        <v>15</v>
      </c>
      <c r="BGG22" s="59" t="s">
        <v>411</v>
      </c>
      <c r="BGH22" s="62" t="s">
        <v>8</v>
      </c>
      <c r="BGI22" s="59" t="s">
        <v>14</v>
      </c>
      <c r="BGJ22" s="62" t="s">
        <v>10</v>
      </c>
      <c r="BGK22" s="59" t="s">
        <v>11</v>
      </c>
      <c r="BGL22" s="62" t="s">
        <v>447</v>
      </c>
      <c r="BGM22" s="59" t="s">
        <v>154</v>
      </c>
      <c r="BGN22" s="62" t="s">
        <v>162</v>
      </c>
      <c r="BGO22" s="59" t="s">
        <v>155</v>
      </c>
      <c r="BGP22" s="62" t="s">
        <v>161</v>
      </c>
      <c r="BGQ22" s="59" t="s">
        <v>156</v>
      </c>
      <c r="BGR22" s="93" t="s">
        <v>142</v>
      </c>
      <c r="BGS22" s="93" t="s">
        <v>143</v>
      </c>
      <c r="BGT22" s="93" t="s">
        <v>144</v>
      </c>
      <c r="BGU22" s="93" t="s">
        <v>145</v>
      </c>
      <c r="BGV22" s="93" t="s">
        <v>146</v>
      </c>
      <c r="BGW22" s="93" t="s">
        <v>157</v>
      </c>
      <c r="BGX22" s="93" t="s">
        <v>158</v>
      </c>
      <c r="BGY22" s="64" t="s">
        <v>165</v>
      </c>
      <c r="BGZ22" s="96" t="s">
        <v>12</v>
      </c>
      <c r="BHA22" s="96" t="s">
        <v>15</v>
      </c>
      <c r="BHC22" s="59" t="s">
        <v>411</v>
      </c>
      <c r="BHD22" s="62" t="s">
        <v>8</v>
      </c>
      <c r="BHE22" s="59" t="s">
        <v>14</v>
      </c>
      <c r="BHF22" s="62" t="s">
        <v>10</v>
      </c>
      <c r="BHG22" s="59" t="s">
        <v>11</v>
      </c>
      <c r="BHH22" s="62" t="s">
        <v>447</v>
      </c>
      <c r="BHI22" s="59" t="s">
        <v>154</v>
      </c>
      <c r="BHJ22" s="62" t="s">
        <v>162</v>
      </c>
      <c r="BHK22" s="59" t="s">
        <v>155</v>
      </c>
      <c r="BHL22" s="62" t="s">
        <v>161</v>
      </c>
      <c r="BHM22" s="59" t="s">
        <v>156</v>
      </c>
      <c r="BHN22" s="93" t="s">
        <v>142</v>
      </c>
      <c r="BHO22" s="93" t="s">
        <v>143</v>
      </c>
      <c r="BHP22" s="93" t="s">
        <v>144</v>
      </c>
      <c r="BHQ22" s="93" t="s">
        <v>145</v>
      </c>
      <c r="BHR22" s="93" t="s">
        <v>146</v>
      </c>
      <c r="BHS22" s="93" t="s">
        <v>157</v>
      </c>
      <c r="BHT22" s="93" t="s">
        <v>158</v>
      </c>
      <c r="BHU22" s="64" t="s">
        <v>165</v>
      </c>
      <c r="BHV22" s="96" t="s">
        <v>12</v>
      </c>
      <c r="BHW22" s="96" t="s">
        <v>15</v>
      </c>
      <c r="BHY22" s="59" t="s">
        <v>411</v>
      </c>
      <c r="BHZ22" s="62" t="s">
        <v>8</v>
      </c>
      <c r="BIA22" s="59" t="s">
        <v>14</v>
      </c>
      <c r="BIB22" s="62" t="s">
        <v>10</v>
      </c>
      <c r="BIC22" s="59" t="s">
        <v>11</v>
      </c>
      <c r="BID22" s="62" t="s">
        <v>447</v>
      </c>
      <c r="BIE22" s="59" t="s">
        <v>154</v>
      </c>
      <c r="BIF22" s="62" t="s">
        <v>162</v>
      </c>
      <c r="BIG22" s="59" t="s">
        <v>155</v>
      </c>
      <c r="BIH22" s="62" t="s">
        <v>161</v>
      </c>
      <c r="BII22" s="59" t="s">
        <v>156</v>
      </c>
      <c r="BIJ22" s="93" t="s">
        <v>142</v>
      </c>
      <c r="BIK22" s="93" t="s">
        <v>143</v>
      </c>
      <c r="BIL22" s="93" t="s">
        <v>144</v>
      </c>
      <c r="BIM22" s="93" t="s">
        <v>145</v>
      </c>
      <c r="BIN22" s="93" t="s">
        <v>146</v>
      </c>
      <c r="BIO22" s="93" t="s">
        <v>157</v>
      </c>
      <c r="BIP22" s="93" t="s">
        <v>158</v>
      </c>
      <c r="BIQ22" s="64" t="s">
        <v>165</v>
      </c>
      <c r="BIR22" s="96" t="s">
        <v>12</v>
      </c>
      <c r="BIS22" s="96" t="s">
        <v>15</v>
      </c>
      <c r="BIU22" s="59" t="s">
        <v>411</v>
      </c>
      <c r="BIV22" s="62" t="s">
        <v>8</v>
      </c>
      <c r="BIW22" s="59" t="s">
        <v>14</v>
      </c>
      <c r="BIX22" s="62" t="s">
        <v>10</v>
      </c>
      <c r="BIY22" s="59" t="s">
        <v>11</v>
      </c>
      <c r="BIZ22" s="62" t="s">
        <v>447</v>
      </c>
      <c r="BJA22" s="59" t="s">
        <v>154</v>
      </c>
      <c r="BJB22" s="62" t="s">
        <v>162</v>
      </c>
      <c r="BJC22" s="59" t="s">
        <v>155</v>
      </c>
      <c r="BJD22" s="62" t="s">
        <v>161</v>
      </c>
      <c r="BJE22" s="59" t="s">
        <v>156</v>
      </c>
      <c r="BJF22" s="93" t="s">
        <v>142</v>
      </c>
      <c r="BJG22" s="93" t="s">
        <v>143</v>
      </c>
      <c r="BJH22" s="93" t="s">
        <v>144</v>
      </c>
      <c r="BJI22" s="93" t="s">
        <v>145</v>
      </c>
      <c r="BJJ22" s="93" t="s">
        <v>146</v>
      </c>
      <c r="BJK22" s="93" t="s">
        <v>157</v>
      </c>
      <c r="BJL22" s="93" t="s">
        <v>158</v>
      </c>
      <c r="BJM22" s="64" t="s">
        <v>165</v>
      </c>
      <c r="BJN22" s="96" t="s">
        <v>12</v>
      </c>
      <c r="BJO22" s="96" t="s">
        <v>15</v>
      </c>
      <c r="BJQ22" s="59" t="s">
        <v>411</v>
      </c>
      <c r="BJR22" s="62" t="s">
        <v>8</v>
      </c>
      <c r="BJS22" s="59" t="s">
        <v>14</v>
      </c>
      <c r="BJT22" s="62" t="s">
        <v>10</v>
      </c>
      <c r="BJU22" s="59" t="s">
        <v>11</v>
      </c>
      <c r="BJV22" s="62" t="s">
        <v>447</v>
      </c>
      <c r="BJW22" s="59" t="s">
        <v>154</v>
      </c>
      <c r="BJX22" s="62" t="s">
        <v>162</v>
      </c>
      <c r="BJY22" s="59" t="s">
        <v>155</v>
      </c>
      <c r="BJZ22" s="62" t="s">
        <v>161</v>
      </c>
      <c r="BKA22" s="59" t="s">
        <v>156</v>
      </c>
      <c r="BKB22" s="93" t="s">
        <v>142</v>
      </c>
      <c r="BKC22" s="93" t="s">
        <v>143</v>
      </c>
      <c r="BKD22" s="93" t="s">
        <v>144</v>
      </c>
      <c r="BKE22" s="93" t="s">
        <v>145</v>
      </c>
      <c r="BKF22" s="93" t="s">
        <v>146</v>
      </c>
      <c r="BKG22" s="93" t="s">
        <v>157</v>
      </c>
      <c r="BKH22" s="93" t="s">
        <v>158</v>
      </c>
      <c r="BKI22" s="64" t="s">
        <v>165</v>
      </c>
      <c r="BKJ22" s="96" t="s">
        <v>12</v>
      </c>
      <c r="BKK22" s="96" t="s">
        <v>15</v>
      </c>
      <c r="BKM22" s="59" t="s">
        <v>411</v>
      </c>
      <c r="BKN22" s="62" t="s">
        <v>8</v>
      </c>
      <c r="BKO22" s="59" t="s">
        <v>14</v>
      </c>
      <c r="BKP22" s="62" t="s">
        <v>10</v>
      </c>
      <c r="BKQ22" s="59" t="s">
        <v>11</v>
      </c>
      <c r="BKR22" s="62" t="s">
        <v>447</v>
      </c>
      <c r="BKS22" s="59" t="s">
        <v>154</v>
      </c>
      <c r="BKT22" s="62" t="s">
        <v>162</v>
      </c>
      <c r="BKU22" s="59" t="s">
        <v>155</v>
      </c>
      <c r="BKV22" s="62" t="s">
        <v>161</v>
      </c>
      <c r="BKW22" s="59" t="s">
        <v>156</v>
      </c>
      <c r="BKX22" s="93" t="s">
        <v>142</v>
      </c>
      <c r="BKY22" s="93" t="s">
        <v>143</v>
      </c>
      <c r="BKZ22" s="93" t="s">
        <v>144</v>
      </c>
      <c r="BLA22" s="93" t="s">
        <v>145</v>
      </c>
      <c r="BLB22" s="93" t="s">
        <v>146</v>
      </c>
      <c r="BLC22" s="93" t="s">
        <v>157</v>
      </c>
      <c r="BLD22" s="93" t="s">
        <v>158</v>
      </c>
      <c r="BLE22" s="64" t="s">
        <v>165</v>
      </c>
      <c r="BLF22" s="96" t="s">
        <v>12</v>
      </c>
      <c r="BLG22" s="96" t="s">
        <v>15</v>
      </c>
      <c r="BLI22" s="59" t="s">
        <v>411</v>
      </c>
      <c r="BLJ22" s="62" t="s">
        <v>8</v>
      </c>
      <c r="BLK22" s="59" t="s">
        <v>14</v>
      </c>
      <c r="BLL22" s="62" t="s">
        <v>10</v>
      </c>
      <c r="BLM22" s="59" t="s">
        <v>11</v>
      </c>
      <c r="BLN22" s="62" t="s">
        <v>447</v>
      </c>
      <c r="BLO22" s="59" t="s">
        <v>154</v>
      </c>
      <c r="BLP22" s="62" t="s">
        <v>162</v>
      </c>
      <c r="BLQ22" s="59" t="s">
        <v>155</v>
      </c>
      <c r="BLR22" s="62" t="s">
        <v>161</v>
      </c>
      <c r="BLS22" s="59" t="s">
        <v>156</v>
      </c>
      <c r="BLT22" s="93" t="s">
        <v>142</v>
      </c>
      <c r="BLU22" s="93" t="s">
        <v>143</v>
      </c>
      <c r="BLV22" s="93" t="s">
        <v>144</v>
      </c>
      <c r="BLW22" s="93" t="s">
        <v>145</v>
      </c>
      <c r="BLX22" s="93" t="s">
        <v>146</v>
      </c>
      <c r="BLY22" s="93" t="s">
        <v>157</v>
      </c>
      <c r="BLZ22" s="93" t="s">
        <v>158</v>
      </c>
      <c r="BMA22" s="64" t="s">
        <v>165</v>
      </c>
      <c r="BMB22" s="96" t="s">
        <v>12</v>
      </c>
      <c r="BMC22" s="96" t="s">
        <v>15</v>
      </c>
      <c r="BME22" s="59" t="s">
        <v>411</v>
      </c>
      <c r="BMF22" s="62" t="s">
        <v>8</v>
      </c>
      <c r="BMG22" s="59" t="s">
        <v>14</v>
      </c>
      <c r="BMH22" s="62" t="s">
        <v>10</v>
      </c>
      <c r="BMI22" s="59" t="s">
        <v>11</v>
      </c>
      <c r="BMJ22" s="62" t="s">
        <v>447</v>
      </c>
      <c r="BMK22" s="59" t="s">
        <v>154</v>
      </c>
      <c r="BML22" s="62" t="s">
        <v>162</v>
      </c>
      <c r="BMM22" s="59" t="s">
        <v>155</v>
      </c>
      <c r="BMN22" s="62" t="s">
        <v>161</v>
      </c>
      <c r="BMO22" s="59" t="s">
        <v>156</v>
      </c>
      <c r="BMP22" s="93" t="s">
        <v>142</v>
      </c>
      <c r="BMQ22" s="93" t="s">
        <v>143</v>
      </c>
      <c r="BMR22" s="93" t="s">
        <v>144</v>
      </c>
      <c r="BMS22" s="93" t="s">
        <v>145</v>
      </c>
      <c r="BMT22" s="93" t="s">
        <v>146</v>
      </c>
      <c r="BMU22" s="93" t="s">
        <v>157</v>
      </c>
      <c r="BMV22" s="93" t="s">
        <v>158</v>
      </c>
      <c r="BMW22" s="64" t="s">
        <v>165</v>
      </c>
      <c r="BMX22" s="96" t="s">
        <v>12</v>
      </c>
      <c r="BMY22" s="96" t="s">
        <v>15</v>
      </c>
      <c r="BNA22" s="59" t="s">
        <v>411</v>
      </c>
      <c r="BNB22" s="62" t="s">
        <v>8</v>
      </c>
      <c r="BNC22" s="59" t="s">
        <v>14</v>
      </c>
      <c r="BND22" s="62" t="s">
        <v>10</v>
      </c>
      <c r="BNE22" s="59" t="s">
        <v>11</v>
      </c>
      <c r="BNF22" s="62" t="s">
        <v>447</v>
      </c>
      <c r="BNG22" s="59" t="s">
        <v>154</v>
      </c>
      <c r="BNH22" s="62" t="s">
        <v>162</v>
      </c>
      <c r="BNI22" s="59" t="s">
        <v>155</v>
      </c>
      <c r="BNJ22" s="62" t="s">
        <v>161</v>
      </c>
      <c r="BNK22" s="59" t="s">
        <v>156</v>
      </c>
      <c r="BNL22" s="93" t="s">
        <v>142</v>
      </c>
      <c r="BNM22" s="93" t="s">
        <v>143</v>
      </c>
      <c r="BNN22" s="93" t="s">
        <v>144</v>
      </c>
      <c r="BNO22" s="93" t="s">
        <v>145</v>
      </c>
      <c r="BNP22" s="93" t="s">
        <v>146</v>
      </c>
      <c r="BNQ22" s="93" t="s">
        <v>157</v>
      </c>
      <c r="BNR22" s="93" t="s">
        <v>158</v>
      </c>
      <c r="BNS22" s="64" t="s">
        <v>165</v>
      </c>
      <c r="BNT22" s="96" t="s">
        <v>12</v>
      </c>
      <c r="BNU22" s="96" t="s">
        <v>15</v>
      </c>
      <c r="BNW22" s="59" t="s">
        <v>411</v>
      </c>
      <c r="BNX22" s="62" t="s">
        <v>8</v>
      </c>
      <c r="BNY22" s="59" t="s">
        <v>14</v>
      </c>
      <c r="BNZ22" s="62" t="s">
        <v>10</v>
      </c>
      <c r="BOA22" s="59" t="s">
        <v>11</v>
      </c>
      <c r="BOB22" s="62" t="s">
        <v>447</v>
      </c>
      <c r="BOC22" s="59" t="s">
        <v>154</v>
      </c>
      <c r="BOD22" s="62" t="s">
        <v>162</v>
      </c>
      <c r="BOE22" s="59" t="s">
        <v>155</v>
      </c>
      <c r="BOF22" s="62" t="s">
        <v>161</v>
      </c>
      <c r="BOG22" s="59" t="s">
        <v>156</v>
      </c>
      <c r="BOH22" s="93" t="s">
        <v>142</v>
      </c>
      <c r="BOI22" s="93" t="s">
        <v>143</v>
      </c>
      <c r="BOJ22" s="93" t="s">
        <v>144</v>
      </c>
      <c r="BOK22" s="93" t="s">
        <v>145</v>
      </c>
      <c r="BOL22" s="93" t="s">
        <v>146</v>
      </c>
      <c r="BOM22" s="93" t="s">
        <v>157</v>
      </c>
      <c r="BON22" s="93" t="s">
        <v>158</v>
      </c>
      <c r="BOO22" s="64" t="s">
        <v>165</v>
      </c>
      <c r="BOP22" s="96" t="s">
        <v>12</v>
      </c>
      <c r="BOQ22" s="96" t="s">
        <v>15</v>
      </c>
      <c r="BOS22" s="59" t="s">
        <v>411</v>
      </c>
      <c r="BOT22" s="62" t="s">
        <v>8</v>
      </c>
      <c r="BOU22" s="59" t="s">
        <v>14</v>
      </c>
      <c r="BOV22" s="62" t="s">
        <v>10</v>
      </c>
      <c r="BOW22" s="59" t="s">
        <v>11</v>
      </c>
      <c r="BOX22" s="62" t="s">
        <v>447</v>
      </c>
      <c r="BOY22" s="59" t="s">
        <v>154</v>
      </c>
      <c r="BOZ22" s="62" t="s">
        <v>162</v>
      </c>
      <c r="BPA22" s="59" t="s">
        <v>155</v>
      </c>
      <c r="BPB22" s="62" t="s">
        <v>161</v>
      </c>
      <c r="BPC22" s="59" t="s">
        <v>156</v>
      </c>
      <c r="BPD22" s="93" t="s">
        <v>142</v>
      </c>
      <c r="BPE22" s="93" t="s">
        <v>143</v>
      </c>
      <c r="BPF22" s="93" t="s">
        <v>144</v>
      </c>
      <c r="BPG22" s="93" t="s">
        <v>145</v>
      </c>
      <c r="BPH22" s="93" t="s">
        <v>146</v>
      </c>
      <c r="BPI22" s="93" t="s">
        <v>157</v>
      </c>
      <c r="BPJ22" s="93" t="s">
        <v>158</v>
      </c>
      <c r="BPK22" s="64" t="s">
        <v>165</v>
      </c>
      <c r="BPL22" s="96" t="s">
        <v>12</v>
      </c>
      <c r="BPM22" s="96" t="s">
        <v>15</v>
      </c>
      <c r="BPO22" s="59" t="s">
        <v>411</v>
      </c>
      <c r="BPP22" s="62" t="s">
        <v>8</v>
      </c>
      <c r="BPQ22" s="59" t="s">
        <v>14</v>
      </c>
      <c r="BPR22" s="62" t="s">
        <v>10</v>
      </c>
      <c r="BPS22" s="59" t="s">
        <v>11</v>
      </c>
      <c r="BPT22" s="62" t="s">
        <v>447</v>
      </c>
      <c r="BPU22" s="59" t="s">
        <v>154</v>
      </c>
      <c r="BPV22" s="62" t="s">
        <v>162</v>
      </c>
      <c r="BPW22" s="59" t="s">
        <v>155</v>
      </c>
      <c r="BPX22" s="62" t="s">
        <v>161</v>
      </c>
      <c r="BPY22" s="59" t="s">
        <v>156</v>
      </c>
      <c r="BPZ22" s="93" t="s">
        <v>142</v>
      </c>
      <c r="BQA22" s="93" t="s">
        <v>143</v>
      </c>
      <c r="BQB22" s="93" t="s">
        <v>144</v>
      </c>
      <c r="BQC22" s="93" t="s">
        <v>145</v>
      </c>
      <c r="BQD22" s="93" t="s">
        <v>146</v>
      </c>
      <c r="BQE22" s="93" t="s">
        <v>157</v>
      </c>
      <c r="BQF22" s="93" t="s">
        <v>158</v>
      </c>
      <c r="BQG22" s="64" t="s">
        <v>165</v>
      </c>
      <c r="BQH22" s="96" t="s">
        <v>12</v>
      </c>
      <c r="BQI22" s="96" t="s">
        <v>15</v>
      </c>
      <c r="BQK22" s="59" t="s">
        <v>411</v>
      </c>
      <c r="BQL22" s="62" t="s">
        <v>8</v>
      </c>
      <c r="BQM22" s="59" t="s">
        <v>14</v>
      </c>
      <c r="BQN22" s="62" t="s">
        <v>10</v>
      </c>
      <c r="BQO22" s="59" t="s">
        <v>11</v>
      </c>
      <c r="BQP22" s="62" t="s">
        <v>447</v>
      </c>
      <c r="BQQ22" s="59" t="s">
        <v>154</v>
      </c>
      <c r="BQR22" s="62" t="s">
        <v>162</v>
      </c>
      <c r="BQS22" s="59" t="s">
        <v>155</v>
      </c>
      <c r="BQT22" s="62" t="s">
        <v>161</v>
      </c>
      <c r="BQU22" s="59" t="s">
        <v>156</v>
      </c>
      <c r="BQV22" s="93" t="s">
        <v>142</v>
      </c>
      <c r="BQW22" s="93" t="s">
        <v>143</v>
      </c>
      <c r="BQX22" s="93" t="s">
        <v>144</v>
      </c>
      <c r="BQY22" s="93" t="s">
        <v>145</v>
      </c>
      <c r="BQZ22" s="93" t="s">
        <v>146</v>
      </c>
      <c r="BRA22" s="93" t="s">
        <v>157</v>
      </c>
      <c r="BRB22" s="93" t="s">
        <v>158</v>
      </c>
      <c r="BRC22" s="64" t="s">
        <v>165</v>
      </c>
      <c r="BRD22" s="96" t="s">
        <v>12</v>
      </c>
      <c r="BRE22" s="96" t="s">
        <v>15</v>
      </c>
      <c r="BRG22" s="59" t="s">
        <v>411</v>
      </c>
      <c r="BRH22" s="62" t="s">
        <v>8</v>
      </c>
      <c r="BRI22" s="59" t="s">
        <v>14</v>
      </c>
      <c r="BRJ22" s="62" t="s">
        <v>10</v>
      </c>
      <c r="BRK22" s="59" t="s">
        <v>11</v>
      </c>
      <c r="BRL22" s="62" t="s">
        <v>447</v>
      </c>
      <c r="BRM22" s="59" t="s">
        <v>154</v>
      </c>
      <c r="BRN22" s="62" t="s">
        <v>162</v>
      </c>
      <c r="BRO22" s="59" t="s">
        <v>155</v>
      </c>
      <c r="BRP22" s="62" t="s">
        <v>161</v>
      </c>
      <c r="BRQ22" s="59" t="s">
        <v>156</v>
      </c>
      <c r="BRR22" s="93" t="s">
        <v>142</v>
      </c>
      <c r="BRS22" s="93" t="s">
        <v>143</v>
      </c>
      <c r="BRT22" s="93" t="s">
        <v>144</v>
      </c>
      <c r="BRU22" s="93" t="s">
        <v>145</v>
      </c>
      <c r="BRV22" s="93" t="s">
        <v>146</v>
      </c>
      <c r="BRW22" s="93" t="s">
        <v>157</v>
      </c>
      <c r="BRX22" s="93" t="s">
        <v>158</v>
      </c>
      <c r="BRY22" s="64" t="s">
        <v>165</v>
      </c>
      <c r="BRZ22" s="96" t="s">
        <v>12</v>
      </c>
      <c r="BSA22" s="96" t="s">
        <v>15</v>
      </c>
      <c r="BSC22" s="59" t="s">
        <v>411</v>
      </c>
      <c r="BSD22" s="62" t="s">
        <v>8</v>
      </c>
      <c r="BSE22" s="59" t="s">
        <v>14</v>
      </c>
      <c r="BSF22" s="62" t="s">
        <v>10</v>
      </c>
      <c r="BSG22" s="59" t="s">
        <v>11</v>
      </c>
      <c r="BSH22" s="62" t="s">
        <v>447</v>
      </c>
      <c r="BSI22" s="59" t="s">
        <v>154</v>
      </c>
      <c r="BSJ22" s="62" t="s">
        <v>162</v>
      </c>
      <c r="BSK22" s="59" t="s">
        <v>155</v>
      </c>
      <c r="BSL22" s="62" t="s">
        <v>161</v>
      </c>
      <c r="BSM22" s="59" t="s">
        <v>156</v>
      </c>
      <c r="BSN22" s="93" t="s">
        <v>142</v>
      </c>
      <c r="BSO22" s="93" t="s">
        <v>143</v>
      </c>
      <c r="BSP22" s="93" t="s">
        <v>144</v>
      </c>
      <c r="BSQ22" s="93" t="s">
        <v>145</v>
      </c>
      <c r="BSR22" s="93" t="s">
        <v>146</v>
      </c>
      <c r="BSS22" s="93" t="s">
        <v>157</v>
      </c>
      <c r="BST22" s="93" t="s">
        <v>158</v>
      </c>
      <c r="BSU22" s="64" t="s">
        <v>165</v>
      </c>
      <c r="BSV22" s="96" t="s">
        <v>12</v>
      </c>
      <c r="BSW22" s="96" t="s">
        <v>15</v>
      </c>
      <c r="BSY22" s="59" t="s">
        <v>411</v>
      </c>
      <c r="BSZ22" s="62" t="s">
        <v>8</v>
      </c>
      <c r="BTA22" s="59" t="s">
        <v>14</v>
      </c>
      <c r="BTB22" s="62" t="s">
        <v>10</v>
      </c>
      <c r="BTC22" s="59" t="s">
        <v>11</v>
      </c>
      <c r="BTD22" s="62" t="s">
        <v>447</v>
      </c>
      <c r="BTE22" s="59" t="s">
        <v>154</v>
      </c>
      <c r="BTF22" s="62" t="s">
        <v>162</v>
      </c>
      <c r="BTG22" s="59" t="s">
        <v>155</v>
      </c>
      <c r="BTH22" s="62" t="s">
        <v>161</v>
      </c>
      <c r="BTI22" s="59" t="s">
        <v>156</v>
      </c>
      <c r="BTJ22" s="93" t="s">
        <v>142</v>
      </c>
      <c r="BTK22" s="93" t="s">
        <v>143</v>
      </c>
      <c r="BTL22" s="93" t="s">
        <v>144</v>
      </c>
      <c r="BTM22" s="93" t="s">
        <v>145</v>
      </c>
      <c r="BTN22" s="93" t="s">
        <v>146</v>
      </c>
      <c r="BTO22" s="93" t="s">
        <v>157</v>
      </c>
      <c r="BTP22" s="93" t="s">
        <v>158</v>
      </c>
      <c r="BTQ22" s="64" t="s">
        <v>165</v>
      </c>
      <c r="BTR22" s="96" t="s">
        <v>12</v>
      </c>
      <c r="BTS22" s="96" t="s">
        <v>15</v>
      </c>
      <c r="BTU22" s="59" t="s">
        <v>411</v>
      </c>
      <c r="BTV22" s="62" t="s">
        <v>8</v>
      </c>
      <c r="BTW22" s="59" t="s">
        <v>14</v>
      </c>
      <c r="BTX22" s="62" t="s">
        <v>10</v>
      </c>
      <c r="BTY22" s="59" t="s">
        <v>11</v>
      </c>
      <c r="BTZ22" s="62" t="s">
        <v>447</v>
      </c>
      <c r="BUA22" s="59" t="s">
        <v>154</v>
      </c>
      <c r="BUB22" s="62" t="s">
        <v>162</v>
      </c>
      <c r="BUC22" s="59" t="s">
        <v>155</v>
      </c>
      <c r="BUD22" s="62" t="s">
        <v>161</v>
      </c>
      <c r="BUE22" s="59" t="s">
        <v>156</v>
      </c>
      <c r="BUF22" s="93" t="s">
        <v>142</v>
      </c>
      <c r="BUG22" s="93" t="s">
        <v>143</v>
      </c>
      <c r="BUH22" s="93" t="s">
        <v>144</v>
      </c>
      <c r="BUI22" s="93" t="s">
        <v>145</v>
      </c>
      <c r="BUJ22" s="93" t="s">
        <v>146</v>
      </c>
      <c r="BUK22" s="93" t="s">
        <v>157</v>
      </c>
      <c r="BUL22" s="93" t="s">
        <v>158</v>
      </c>
      <c r="BUM22" s="64" t="s">
        <v>165</v>
      </c>
      <c r="BUN22" s="96" t="s">
        <v>12</v>
      </c>
      <c r="BUO22" s="96" t="s">
        <v>15</v>
      </c>
      <c r="BUQ22" s="59" t="s">
        <v>411</v>
      </c>
      <c r="BUR22" s="62" t="s">
        <v>8</v>
      </c>
      <c r="BUS22" s="59" t="s">
        <v>14</v>
      </c>
      <c r="BUT22" s="62" t="s">
        <v>10</v>
      </c>
      <c r="BUU22" s="59" t="s">
        <v>11</v>
      </c>
      <c r="BUV22" s="62" t="s">
        <v>447</v>
      </c>
      <c r="BUW22" s="59" t="s">
        <v>154</v>
      </c>
      <c r="BUX22" s="62" t="s">
        <v>162</v>
      </c>
      <c r="BUY22" s="59" t="s">
        <v>155</v>
      </c>
      <c r="BUZ22" s="62" t="s">
        <v>161</v>
      </c>
      <c r="BVA22" s="59" t="s">
        <v>156</v>
      </c>
      <c r="BVB22" s="93" t="s">
        <v>142</v>
      </c>
      <c r="BVC22" s="93" t="s">
        <v>143</v>
      </c>
      <c r="BVD22" s="93" t="s">
        <v>144</v>
      </c>
      <c r="BVE22" s="93" t="s">
        <v>145</v>
      </c>
      <c r="BVF22" s="93" t="s">
        <v>146</v>
      </c>
      <c r="BVG22" s="93" t="s">
        <v>157</v>
      </c>
      <c r="BVH22" s="93" t="s">
        <v>158</v>
      </c>
      <c r="BVI22" s="64" t="s">
        <v>165</v>
      </c>
      <c r="BVJ22" s="96" t="s">
        <v>12</v>
      </c>
      <c r="BVK22" s="96" t="s">
        <v>15</v>
      </c>
      <c r="BVM22" s="59" t="s">
        <v>411</v>
      </c>
      <c r="BVN22" s="62" t="s">
        <v>8</v>
      </c>
      <c r="BVO22" s="59" t="s">
        <v>14</v>
      </c>
      <c r="BVP22" s="62" t="s">
        <v>10</v>
      </c>
      <c r="BVQ22" s="59" t="s">
        <v>11</v>
      </c>
      <c r="BVR22" s="62" t="s">
        <v>447</v>
      </c>
      <c r="BVS22" s="59" t="s">
        <v>154</v>
      </c>
      <c r="BVT22" s="62" t="s">
        <v>162</v>
      </c>
      <c r="BVU22" s="59" t="s">
        <v>155</v>
      </c>
      <c r="BVV22" s="62" t="s">
        <v>161</v>
      </c>
      <c r="BVW22" s="59" t="s">
        <v>156</v>
      </c>
      <c r="BVX22" s="93" t="s">
        <v>142</v>
      </c>
      <c r="BVY22" s="93" t="s">
        <v>143</v>
      </c>
      <c r="BVZ22" s="93" t="s">
        <v>144</v>
      </c>
      <c r="BWA22" s="93" t="s">
        <v>145</v>
      </c>
      <c r="BWB22" s="93" t="s">
        <v>146</v>
      </c>
      <c r="BWC22" s="93" t="s">
        <v>157</v>
      </c>
      <c r="BWD22" s="93" t="s">
        <v>158</v>
      </c>
      <c r="BWE22" s="64" t="s">
        <v>165</v>
      </c>
      <c r="BWF22" s="96" t="s">
        <v>12</v>
      </c>
      <c r="BWG22" s="96" t="s">
        <v>15</v>
      </c>
      <c r="BWI22" s="59" t="s">
        <v>411</v>
      </c>
      <c r="BWJ22" s="62" t="s">
        <v>8</v>
      </c>
      <c r="BWK22" s="59" t="s">
        <v>14</v>
      </c>
      <c r="BWL22" s="62" t="s">
        <v>10</v>
      </c>
      <c r="BWM22" s="59" t="s">
        <v>11</v>
      </c>
      <c r="BWN22" s="62" t="s">
        <v>447</v>
      </c>
      <c r="BWO22" s="59" t="s">
        <v>154</v>
      </c>
      <c r="BWP22" s="62" t="s">
        <v>162</v>
      </c>
      <c r="BWQ22" s="59" t="s">
        <v>155</v>
      </c>
      <c r="BWR22" s="62" t="s">
        <v>161</v>
      </c>
      <c r="BWS22" s="59" t="s">
        <v>156</v>
      </c>
      <c r="BWT22" s="93" t="s">
        <v>142</v>
      </c>
      <c r="BWU22" s="93" t="s">
        <v>143</v>
      </c>
      <c r="BWV22" s="93" t="s">
        <v>144</v>
      </c>
      <c r="BWW22" s="93" t="s">
        <v>145</v>
      </c>
      <c r="BWX22" s="93" t="s">
        <v>146</v>
      </c>
      <c r="BWY22" s="93" t="s">
        <v>157</v>
      </c>
      <c r="BWZ22" s="93" t="s">
        <v>158</v>
      </c>
      <c r="BXA22" s="64" t="s">
        <v>165</v>
      </c>
      <c r="BXB22" s="96" t="s">
        <v>12</v>
      </c>
      <c r="BXC22" s="96" t="s">
        <v>15</v>
      </c>
      <c r="BXE22" s="59" t="s">
        <v>411</v>
      </c>
      <c r="BXF22" s="62" t="s">
        <v>8</v>
      </c>
      <c r="BXG22" s="59" t="s">
        <v>14</v>
      </c>
      <c r="BXH22" s="62" t="s">
        <v>10</v>
      </c>
      <c r="BXI22" s="59" t="s">
        <v>11</v>
      </c>
      <c r="BXJ22" s="62" t="s">
        <v>447</v>
      </c>
      <c r="BXK22" s="59" t="s">
        <v>154</v>
      </c>
      <c r="BXL22" s="62" t="s">
        <v>162</v>
      </c>
      <c r="BXM22" s="59" t="s">
        <v>155</v>
      </c>
      <c r="BXN22" s="62" t="s">
        <v>161</v>
      </c>
      <c r="BXO22" s="59" t="s">
        <v>156</v>
      </c>
      <c r="BXP22" s="93" t="s">
        <v>142</v>
      </c>
      <c r="BXQ22" s="93" t="s">
        <v>143</v>
      </c>
      <c r="BXR22" s="93" t="s">
        <v>144</v>
      </c>
      <c r="BXS22" s="93" t="s">
        <v>145</v>
      </c>
      <c r="BXT22" s="93" t="s">
        <v>146</v>
      </c>
      <c r="BXU22" s="93" t="s">
        <v>157</v>
      </c>
      <c r="BXV22" s="93" t="s">
        <v>158</v>
      </c>
      <c r="BXW22" s="64" t="s">
        <v>165</v>
      </c>
      <c r="BXX22" s="96" t="s">
        <v>12</v>
      </c>
      <c r="BXY22" s="96" t="s">
        <v>15</v>
      </c>
      <c r="BYA22" s="59" t="s">
        <v>411</v>
      </c>
      <c r="BYB22" s="62" t="s">
        <v>8</v>
      </c>
      <c r="BYC22" s="59" t="s">
        <v>14</v>
      </c>
      <c r="BYD22" s="62" t="s">
        <v>10</v>
      </c>
      <c r="BYE22" s="59" t="s">
        <v>11</v>
      </c>
      <c r="BYF22" s="62" t="s">
        <v>447</v>
      </c>
      <c r="BYG22" s="59" t="s">
        <v>154</v>
      </c>
      <c r="BYH22" s="62" t="s">
        <v>162</v>
      </c>
      <c r="BYI22" s="59" t="s">
        <v>155</v>
      </c>
      <c r="BYJ22" s="62" t="s">
        <v>161</v>
      </c>
      <c r="BYK22" s="59" t="s">
        <v>156</v>
      </c>
      <c r="BYL22" s="93" t="s">
        <v>142</v>
      </c>
      <c r="BYM22" s="93" t="s">
        <v>143</v>
      </c>
      <c r="BYN22" s="93" t="s">
        <v>144</v>
      </c>
      <c r="BYO22" s="93" t="s">
        <v>145</v>
      </c>
      <c r="BYP22" s="93" t="s">
        <v>146</v>
      </c>
      <c r="BYQ22" s="93" t="s">
        <v>157</v>
      </c>
      <c r="BYR22" s="93" t="s">
        <v>158</v>
      </c>
      <c r="BYS22" s="64" t="s">
        <v>165</v>
      </c>
      <c r="BYT22" s="96" t="s">
        <v>12</v>
      </c>
      <c r="BYU22" s="96" t="s">
        <v>15</v>
      </c>
      <c r="BYW22" s="59" t="s">
        <v>411</v>
      </c>
      <c r="BYX22" s="62" t="s">
        <v>8</v>
      </c>
      <c r="BYY22" s="59" t="s">
        <v>14</v>
      </c>
      <c r="BYZ22" s="62" t="s">
        <v>10</v>
      </c>
      <c r="BZA22" s="59" t="s">
        <v>11</v>
      </c>
      <c r="BZB22" s="62" t="s">
        <v>447</v>
      </c>
      <c r="BZC22" s="59" t="s">
        <v>154</v>
      </c>
      <c r="BZD22" s="62" t="s">
        <v>162</v>
      </c>
      <c r="BZE22" s="59" t="s">
        <v>155</v>
      </c>
      <c r="BZF22" s="62" t="s">
        <v>161</v>
      </c>
      <c r="BZG22" s="59" t="s">
        <v>156</v>
      </c>
      <c r="BZH22" s="93" t="s">
        <v>142</v>
      </c>
      <c r="BZI22" s="93" t="s">
        <v>143</v>
      </c>
      <c r="BZJ22" s="93" t="s">
        <v>144</v>
      </c>
      <c r="BZK22" s="93" t="s">
        <v>145</v>
      </c>
      <c r="BZL22" s="93" t="s">
        <v>146</v>
      </c>
      <c r="BZM22" s="93" t="s">
        <v>157</v>
      </c>
      <c r="BZN22" s="93" t="s">
        <v>158</v>
      </c>
      <c r="BZO22" s="64" t="s">
        <v>165</v>
      </c>
      <c r="BZP22" s="96" t="s">
        <v>12</v>
      </c>
      <c r="BZQ22" s="96" t="s">
        <v>15</v>
      </c>
      <c r="BZS22" s="59" t="s">
        <v>411</v>
      </c>
      <c r="BZT22" s="62" t="s">
        <v>8</v>
      </c>
      <c r="BZU22" s="59" t="s">
        <v>14</v>
      </c>
      <c r="BZV22" s="62" t="s">
        <v>10</v>
      </c>
      <c r="BZW22" s="59" t="s">
        <v>11</v>
      </c>
      <c r="BZX22" s="62" t="s">
        <v>447</v>
      </c>
      <c r="BZY22" s="59" t="s">
        <v>154</v>
      </c>
      <c r="BZZ22" s="62" t="s">
        <v>162</v>
      </c>
      <c r="CAA22" s="59" t="s">
        <v>155</v>
      </c>
      <c r="CAB22" s="62" t="s">
        <v>161</v>
      </c>
      <c r="CAC22" s="59" t="s">
        <v>156</v>
      </c>
      <c r="CAD22" s="93" t="s">
        <v>142</v>
      </c>
      <c r="CAE22" s="93" t="s">
        <v>143</v>
      </c>
      <c r="CAF22" s="93" t="s">
        <v>144</v>
      </c>
      <c r="CAG22" s="93" t="s">
        <v>145</v>
      </c>
      <c r="CAH22" s="93" t="s">
        <v>146</v>
      </c>
      <c r="CAI22" s="93" t="s">
        <v>157</v>
      </c>
      <c r="CAJ22" s="93" t="s">
        <v>158</v>
      </c>
      <c r="CAK22" s="64" t="s">
        <v>165</v>
      </c>
      <c r="CAL22" s="96" t="s">
        <v>12</v>
      </c>
      <c r="CAM22" s="96" t="s">
        <v>15</v>
      </c>
      <c r="CAO22" s="59" t="s">
        <v>411</v>
      </c>
      <c r="CAP22" s="62" t="s">
        <v>8</v>
      </c>
      <c r="CAQ22" s="59" t="s">
        <v>14</v>
      </c>
      <c r="CAR22" s="62" t="s">
        <v>10</v>
      </c>
      <c r="CAS22" s="59" t="s">
        <v>11</v>
      </c>
      <c r="CAT22" s="62" t="s">
        <v>447</v>
      </c>
      <c r="CAU22" s="59" t="s">
        <v>154</v>
      </c>
      <c r="CAV22" s="62" t="s">
        <v>162</v>
      </c>
      <c r="CAW22" s="59" t="s">
        <v>155</v>
      </c>
      <c r="CAX22" s="62" t="s">
        <v>161</v>
      </c>
      <c r="CAY22" s="59" t="s">
        <v>156</v>
      </c>
      <c r="CAZ22" s="93" t="s">
        <v>142</v>
      </c>
      <c r="CBA22" s="93" t="s">
        <v>143</v>
      </c>
      <c r="CBB22" s="93" t="s">
        <v>144</v>
      </c>
      <c r="CBC22" s="93" t="s">
        <v>145</v>
      </c>
      <c r="CBD22" s="93" t="s">
        <v>146</v>
      </c>
      <c r="CBE22" s="93" t="s">
        <v>157</v>
      </c>
      <c r="CBF22" s="93" t="s">
        <v>158</v>
      </c>
      <c r="CBG22" s="64" t="s">
        <v>165</v>
      </c>
      <c r="CBH22" s="96" t="s">
        <v>12</v>
      </c>
      <c r="CBI22" s="96" t="s">
        <v>15</v>
      </c>
      <c r="CBK22" s="59" t="s">
        <v>411</v>
      </c>
      <c r="CBL22" s="62" t="s">
        <v>8</v>
      </c>
      <c r="CBM22" s="59" t="s">
        <v>14</v>
      </c>
      <c r="CBN22" s="62" t="s">
        <v>10</v>
      </c>
      <c r="CBO22" s="59" t="s">
        <v>11</v>
      </c>
      <c r="CBP22" s="62" t="s">
        <v>447</v>
      </c>
      <c r="CBQ22" s="59" t="s">
        <v>154</v>
      </c>
      <c r="CBR22" s="62" t="s">
        <v>162</v>
      </c>
      <c r="CBS22" s="59" t="s">
        <v>155</v>
      </c>
      <c r="CBT22" s="62" t="s">
        <v>161</v>
      </c>
      <c r="CBU22" s="59" t="s">
        <v>156</v>
      </c>
      <c r="CBV22" s="93" t="s">
        <v>142</v>
      </c>
      <c r="CBW22" s="93" t="s">
        <v>143</v>
      </c>
      <c r="CBX22" s="93" t="s">
        <v>144</v>
      </c>
      <c r="CBY22" s="93" t="s">
        <v>145</v>
      </c>
      <c r="CBZ22" s="93" t="s">
        <v>146</v>
      </c>
      <c r="CCA22" s="93" t="s">
        <v>157</v>
      </c>
      <c r="CCB22" s="93" t="s">
        <v>158</v>
      </c>
      <c r="CCC22" s="64" t="s">
        <v>165</v>
      </c>
      <c r="CCD22" s="96" t="s">
        <v>12</v>
      </c>
      <c r="CCE22" s="96" t="s">
        <v>15</v>
      </c>
      <c r="CCG22" s="59" t="s">
        <v>411</v>
      </c>
      <c r="CCH22" s="62" t="s">
        <v>8</v>
      </c>
      <c r="CCI22" s="59" t="s">
        <v>14</v>
      </c>
      <c r="CCJ22" s="62" t="s">
        <v>10</v>
      </c>
      <c r="CCK22" s="59" t="s">
        <v>11</v>
      </c>
      <c r="CCL22" s="62" t="s">
        <v>447</v>
      </c>
      <c r="CCM22" s="59" t="s">
        <v>154</v>
      </c>
      <c r="CCN22" s="62" t="s">
        <v>162</v>
      </c>
      <c r="CCO22" s="59" t="s">
        <v>155</v>
      </c>
      <c r="CCP22" s="62" t="s">
        <v>161</v>
      </c>
      <c r="CCQ22" s="59" t="s">
        <v>156</v>
      </c>
      <c r="CCR22" s="93" t="s">
        <v>142</v>
      </c>
      <c r="CCS22" s="93" t="s">
        <v>143</v>
      </c>
      <c r="CCT22" s="93" t="s">
        <v>144</v>
      </c>
      <c r="CCU22" s="93" t="s">
        <v>145</v>
      </c>
      <c r="CCV22" s="93" t="s">
        <v>146</v>
      </c>
      <c r="CCW22" s="93" t="s">
        <v>157</v>
      </c>
      <c r="CCX22" s="93" t="s">
        <v>158</v>
      </c>
      <c r="CCY22" s="64" t="s">
        <v>165</v>
      </c>
      <c r="CCZ22" s="96" t="s">
        <v>12</v>
      </c>
      <c r="CDA22" s="96" t="s">
        <v>15</v>
      </c>
      <c r="CDC22" s="59" t="s">
        <v>411</v>
      </c>
      <c r="CDD22" s="62" t="s">
        <v>8</v>
      </c>
      <c r="CDE22" s="59" t="s">
        <v>14</v>
      </c>
      <c r="CDF22" s="62" t="s">
        <v>10</v>
      </c>
      <c r="CDG22" s="59" t="s">
        <v>11</v>
      </c>
      <c r="CDH22" s="62" t="s">
        <v>447</v>
      </c>
      <c r="CDI22" s="59" t="s">
        <v>154</v>
      </c>
      <c r="CDJ22" s="62" t="s">
        <v>162</v>
      </c>
      <c r="CDK22" s="59" t="s">
        <v>155</v>
      </c>
      <c r="CDL22" s="62" t="s">
        <v>161</v>
      </c>
      <c r="CDM22" s="59" t="s">
        <v>156</v>
      </c>
      <c r="CDN22" s="93" t="s">
        <v>142</v>
      </c>
      <c r="CDO22" s="93" t="s">
        <v>143</v>
      </c>
      <c r="CDP22" s="93" t="s">
        <v>144</v>
      </c>
      <c r="CDQ22" s="93" t="s">
        <v>145</v>
      </c>
      <c r="CDR22" s="93" t="s">
        <v>146</v>
      </c>
      <c r="CDS22" s="93" t="s">
        <v>157</v>
      </c>
      <c r="CDT22" s="93" t="s">
        <v>158</v>
      </c>
      <c r="CDU22" s="64" t="s">
        <v>165</v>
      </c>
      <c r="CDV22" s="96" t="s">
        <v>12</v>
      </c>
      <c r="CDW22" s="96" t="s">
        <v>15</v>
      </c>
      <c r="CDY22" s="59" t="s">
        <v>411</v>
      </c>
      <c r="CDZ22" s="62" t="s">
        <v>8</v>
      </c>
      <c r="CEA22" s="59" t="s">
        <v>14</v>
      </c>
      <c r="CEB22" s="62" t="s">
        <v>10</v>
      </c>
      <c r="CEC22" s="59" t="s">
        <v>11</v>
      </c>
      <c r="CED22" s="62" t="s">
        <v>447</v>
      </c>
      <c r="CEE22" s="59" t="s">
        <v>154</v>
      </c>
      <c r="CEF22" s="62" t="s">
        <v>162</v>
      </c>
      <c r="CEG22" s="59" t="s">
        <v>155</v>
      </c>
      <c r="CEH22" s="62" t="s">
        <v>161</v>
      </c>
      <c r="CEI22" s="59" t="s">
        <v>156</v>
      </c>
      <c r="CEJ22" s="93" t="s">
        <v>142</v>
      </c>
      <c r="CEK22" s="93" t="s">
        <v>143</v>
      </c>
      <c r="CEL22" s="93" t="s">
        <v>144</v>
      </c>
      <c r="CEM22" s="93" t="s">
        <v>145</v>
      </c>
      <c r="CEN22" s="93" t="s">
        <v>146</v>
      </c>
      <c r="CEO22" s="93" t="s">
        <v>157</v>
      </c>
      <c r="CEP22" s="93" t="s">
        <v>158</v>
      </c>
      <c r="CEQ22" s="64" t="s">
        <v>165</v>
      </c>
      <c r="CER22" s="96" t="s">
        <v>12</v>
      </c>
      <c r="CES22" s="96" t="s">
        <v>15</v>
      </c>
      <c r="CEU22" s="59" t="s">
        <v>411</v>
      </c>
      <c r="CEV22" s="62" t="s">
        <v>8</v>
      </c>
      <c r="CEW22" s="59" t="s">
        <v>14</v>
      </c>
      <c r="CEX22" s="62" t="s">
        <v>10</v>
      </c>
      <c r="CEY22" s="59" t="s">
        <v>11</v>
      </c>
      <c r="CEZ22" s="62" t="s">
        <v>447</v>
      </c>
      <c r="CFA22" s="59" t="s">
        <v>154</v>
      </c>
      <c r="CFB22" s="62" t="s">
        <v>162</v>
      </c>
      <c r="CFC22" s="59" t="s">
        <v>155</v>
      </c>
      <c r="CFD22" s="62" t="s">
        <v>161</v>
      </c>
      <c r="CFE22" s="59" t="s">
        <v>156</v>
      </c>
      <c r="CFF22" s="93" t="s">
        <v>142</v>
      </c>
      <c r="CFG22" s="93" t="s">
        <v>143</v>
      </c>
      <c r="CFH22" s="93" t="s">
        <v>144</v>
      </c>
      <c r="CFI22" s="93" t="s">
        <v>145</v>
      </c>
      <c r="CFJ22" s="93" t="s">
        <v>146</v>
      </c>
      <c r="CFK22" s="93" t="s">
        <v>157</v>
      </c>
      <c r="CFL22" s="93" t="s">
        <v>158</v>
      </c>
      <c r="CFM22" s="64" t="s">
        <v>165</v>
      </c>
      <c r="CFN22" s="96" t="s">
        <v>12</v>
      </c>
      <c r="CFO22" s="96" t="s">
        <v>15</v>
      </c>
    </row>
    <row r="23" spans="1:2199">
      <c r="A23" s="88">
        <f t="shared" ref="A23:A54" si="0">IF(C$6&lt;0.5,C$5+B23,C$5+B23+0.5)</f>
        <v>40978</v>
      </c>
      <c r="B23" s="89">
        <v>0</v>
      </c>
      <c r="C23" s="28">
        <v>10.3</v>
      </c>
      <c r="D23" s="25">
        <v>15</v>
      </c>
      <c r="E23" s="30"/>
      <c r="F23" s="27"/>
      <c r="G23" s="30"/>
      <c r="H23" s="27"/>
      <c r="I23" s="30"/>
      <c r="J23" s="27"/>
      <c r="K23" s="92"/>
      <c r="L23" s="94"/>
      <c r="M23" s="94"/>
      <c r="N23" s="94"/>
      <c r="O23" s="94"/>
      <c r="P23" s="94"/>
      <c r="Q23" s="94"/>
      <c r="R23" s="94"/>
      <c r="S23" s="27"/>
      <c r="T23" s="97">
        <v>10.1</v>
      </c>
      <c r="U23" s="98">
        <v>2.8920028524005645</v>
      </c>
      <c r="W23" s="88">
        <f t="shared" ref="W23:W54" si="1">IF(Y$6&lt;0.5,Y$5+X23,Y$5+X23+0.5)</f>
        <v>40977</v>
      </c>
      <c r="X23" s="89">
        <v>0</v>
      </c>
      <c r="Y23" s="28">
        <v>11.5</v>
      </c>
      <c r="Z23" s="25">
        <v>14</v>
      </c>
      <c r="AA23" s="30"/>
      <c r="AB23" s="27"/>
      <c r="AC23" s="30"/>
      <c r="AD23" s="27"/>
      <c r="AE23" s="30"/>
      <c r="AF23" s="27"/>
      <c r="AG23" s="92"/>
      <c r="AH23" s="94"/>
      <c r="AI23" s="94"/>
      <c r="AJ23" s="94"/>
      <c r="AK23" s="94"/>
      <c r="AL23" s="94"/>
      <c r="AM23" s="94"/>
      <c r="AN23" s="94"/>
      <c r="AO23" s="27"/>
      <c r="AP23" s="97">
        <v>11.466666666666665</v>
      </c>
      <c r="AQ23" s="98">
        <v>0.55358104459320823</v>
      </c>
      <c r="AS23" s="88">
        <f t="shared" ref="AS23:AS54" si="2">IF(AU$6&lt;0.5,AU$5+AT23,AU$5+AT23+0.5)</f>
        <v>40977.5</v>
      </c>
      <c r="AT23" s="89">
        <v>0</v>
      </c>
      <c r="AU23" s="28">
        <v>12.2</v>
      </c>
      <c r="AV23" s="25">
        <v>12</v>
      </c>
      <c r="AW23" s="30"/>
      <c r="AX23" s="27"/>
      <c r="AY23" s="30"/>
      <c r="AZ23" s="27"/>
      <c r="BA23" s="30"/>
      <c r="BB23" s="27"/>
      <c r="BC23" s="92"/>
      <c r="BD23" s="94"/>
      <c r="BE23" s="94"/>
      <c r="BF23" s="94"/>
      <c r="BG23" s="94"/>
      <c r="BH23" s="94"/>
      <c r="BI23" s="94"/>
      <c r="BJ23" s="94"/>
      <c r="BK23" s="27"/>
      <c r="BL23" s="97">
        <v>12.133333333333333</v>
      </c>
      <c r="BM23" s="98">
        <v>7.1965535797117068</v>
      </c>
      <c r="BO23" s="88">
        <f t="shared" ref="BO23:BO54" si="3">IF(BQ$6&lt;0.5,BQ$5+BP23,BQ$5+BP23+0.5)</f>
        <v>40977.5</v>
      </c>
      <c r="BP23" s="89">
        <v>0</v>
      </c>
      <c r="BQ23" s="28">
        <v>13.2</v>
      </c>
      <c r="BR23" s="25">
        <v>14.5</v>
      </c>
      <c r="BS23" s="30"/>
      <c r="BT23" s="27"/>
      <c r="BU23" s="30"/>
      <c r="BV23" s="27"/>
      <c r="BW23" s="30"/>
      <c r="BX23" s="27"/>
      <c r="BY23" s="92"/>
      <c r="BZ23" s="94"/>
      <c r="CA23" s="94"/>
      <c r="CB23" s="94"/>
      <c r="CC23" s="94"/>
      <c r="CD23" s="94"/>
      <c r="CE23" s="94"/>
      <c r="CF23" s="94"/>
      <c r="CG23" s="27"/>
      <c r="CH23" s="97">
        <v>13.133333333333331</v>
      </c>
      <c r="CI23" s="98">
        <v>5.8126009682286863</v>
      </c>
      <c r="CK23" s="88">
        <f t="shared" ref="CK23:CK54" si="4">IF(CM$6&lt;0.5,CM$5+CL23,CM$5+CL23+0.5)</f>
        <v>40976</v>
      </c>
      <c r="CL23" s="89">
        <v>0</v>
      </c>
      <c r="CM23" s="28">
        <v>9.1</v>
      </c>
      <c r="CN23" s="25">
        <v>16.3</v>
      </c>
      <c r="CO23" s="30"/>
      <c r="CP23" s="27"/>
      <c r="CQ23" s="30"/>
      <c r="CR23" s="27"/>
      <c r="CS23" s="30"/>
      <c r="CT23" s="27"/>
      <c r="CU23" s="92"/>
      <c r="CV23" s="94"/>
      <c r="CW23" s="94"/>
      <c r="CX23" s="94"/>
      <c r="CY23" s="94"/>
      <c r="CZ23" s="94"/>
      <c r="DA23" s="94"/>
      <c r="DB23" s="94"/>
      <c r="DC23" s="27"/>
      <c r="DD23" s="97">
        <v>8.6666666666666661</v>
      </c>
      <c r="DE23" s="98">
        <v>-0.16607431337796286</v>
      </c>
      <c r="DG23" s="88">
        <f t="shared" ref="DG23:DG54" si="5">IF(DI$6&lt;0.5,DI$5+DH23,DI$5+DH23+0.5)</f>
        <v>40979.5</v>
      </c>
      <c r="DH23" s="89">
        <v>0</v>
      </c>
      <c r="DI23" s="28">
        <v>10.3</v>
      </c>
      <c r="DJ23" s="25">
        <v>20</v>
      </c>
      <c r="DK23" s="30"/>
      <c r="DL23" s="27"/>
      <c r="DM23" s="30"/>
      <c r="DN23" s="27"/>
      <c r="DO23" s="30"/>
      <c r="DP23" s="27"/>
      <c r="DQ23" s="92"/>
      <c r="DR23" s="94"/>
      <c r="DS23" s="94"/>
      <c r="DT23" s="94"/>
      <c r="DU23" s="94"/>
      <c r="DV23" s="94"/>
      <c r="DW23" s="94"/>
      <c r="DX23" s="94"/>
      <c r="DY23" s="27"/>
      <c r="DZ23" s="97">
        <v>10.3</v>
      </c>
      <c r="EA23" s="98">
        <v>2.767905222966041</v>
      </c>
      <c r="EC23" s="88">
        <f t="shared" ref="EC23:EC54" si="6">IF(EE$6&lt;0.5,EE$5+ED23,EE$5+ED23+0.5)</f>
        <v>40978</v>
      </c>
      <c r="ED23" s="89">
        <v>0</v>
      </c>
      <c r="EE23" s="28">
        <v>11.2</v>
      </c>
      <c r="EF23" s="25">
        <v>12.8</v>
      </c>
      <c r="EG23" s="30"/>
      <c r="EH23" s="27"/>
      <c r="EI23" s="30"/>
      <c r="EJ23" s="27"/>
      <c r="EK23" s="30"/>
      <c r="EL23" s="27"/>
      <c r="EM23" s="92"/>
      <c r="EN23" s="94"/>
      <c r="EO23" s="94"/>
      <c r="EP23" s="94"/>
      <c r="EQ23" s="94"/>
      <c r="ER23" s="94"/>
      <c r="ES23" s="94"/>
      <c r="ET23" s="94"/>
      <c r="EU23" s="27"/>
      <c r="EV23" s="97">
        <v>10.8</v>
      </c>
      <c r="EW23" s="98">
        <v>1.2178782981050575</v>
      </c>
      <c r="EY23" s="88">
        <f t="shared" ref="EY23:EY54" si="7">IF(FA$6&lt;0.5,FA$5+EZ23,FA$5+EZ23+0.5)</f>
        <v>40976</v>
      </c>
      <c r="EZ23" s="89">
        <v>0</v>
      </c>
      <c r="FA23" s="28">
        <v>10.9</v>
      </c>
      <c r="FB23" s="25">
        <v>7.2</v>
      </c>
      <c r="FC23" s="30"/>
      <c r="FD23" s="27"/>
      <c r="FE23" s="30"/>
      <c r="FF23" s="27"/>
      <c r="FG23" s="30"/>
      <c r="FH23" s="27"/>
      <c r="FI23" s="92"/>
      <c r="FJ23" s="94"/>
      <c r="FK23" s="94"/>
      <c r="FL23" s="94"/>
      <c r="FM23" s="94"/>
      <c r="FN23" s="94"/>
      <c r="FO23" s="94"/>
      <c r="FP23" s="94"/>
      <c r="FQ23" s="27"/>
      <c r="FR23" s="97">
        <v>10.466666666666667</v>
      </c>
      <c r="FS23" s="98">
        <v>4.3179321478270234</v>
      </c>
      <c r="FU23" s="88">
        <f t="shared" ref="FU23:FU54" si="8">IF(FW$6&lt;0.5,FW$5+FV23,FW$5+FV23+0.5)</f>
        <v>40977.5</v>
      </c>
      <c r="FV23" s="89">
        <v>0</v>
      </c>
      <c r="FW23" s="28">
        <v>10.199999999999999</v>
      </c>
      <c r="FX23" s="25">
        <v>12.9</v>
      </c>
      <c r="FY23" s="30"/>
      <c r="FZ23" s="27"/>
      <c r="GA23" s="30"/>
      <c r="GB23" s="27"/>
      <c r="GC23" s="30"/>
      <c r="GD23" s="27"/>
      <c r="GE23" s="92"/>
      <c r="GF23" s="94"/>
      <c r="GG23" s="94"/>
      <c r="GH23" s="94"/>
      <c r="GI23" s="94"/>
      <c r="GJ23" s="94"/>
      <c r="GK23" s="94"/>
      <c r="GL23" s="94"/>
      <c r="GM23" s="27"/>
      <c r="GN23" s="97">
        <v>10.200000000000001</v>
      </c>
      <c r="GO23" s="98">
        <v>7.8054927287642357</v>
      </c>
      <c r="GQ23" s="88">
        <f t="shared" ref="GQ23:GQ54" si="9">IF(GS$6&lt;0.5,GS$5+GR23,GS$5+GR23+0.5)</f>
        <v>40977.5</v>
      </c>
      <c r="GR23" s="89">
        <v>0</v>
      </c>
      <c r="GS23" s="28">
        <v>9.9</v>
      </c>
      <c r="GT23" s="25">
        <v>16.2</v>
      </c>
      <c r="GU23" s="30"/>
      <c r="GV23" s="27"/>
      <c r="GW23" s="30"/>
      <c r="GX23" s="27"/>
      <c r="GY23" s="30"/>
      <c r="GZ23" s="27"/>
      <c r="HA23" s="92"/>
      <c r="HB23" s="94"/>
      <c r="HC23" s="94"/>
      <c r="HD23" s="94"/>
      <c r="HE23" s="94"/>
      <c r="HF23" s="94"/>
      <c r="HG23" s="94"/>
      <c r="HH23" s="94"/>
      <c r="HI23" s="27"/>
      <c r="HJ23" s="97">
        <v>9.9</v>
      </c>
      <c r="HK23" s="98">
        <v>7.6394184153862739</v>
      </c>
      <c r="HM23" s="88">
        <f t="shared" ref="HM23:HM54" si="10">IF(HO$6&lt;0.5,HO$5+HN23,HO$5+HN23+0.5)</f>
        <v>40977</v>
      </c>
      <c r="HN23" s="89">
        <v>0</v>
      </c>
      <c r="HO23" s="28">
        <v>11.7</v>
      </c>
      <c r="HP23" s="25">
        <v>17</v>
      </c>
      <c r="HQ23" s="30"/>
      <c r="HR23" s="27"/>
      <c r="HS23" s="30"/>
      <c r="HT23" s="27"/>
      <c r="HU23" s="30"/>
      <c r="HV23" s="27"/>
      <c r="HW23" s="92"/>
      <c r="HX23" s="94"/>
      <c r="HY23" s="94"/>
      <c r="HZ23" s="94"/>
      <c r="IA23" s="94"/>
      <c r="IB23" s="94"/>
      <c r="IC23" s="94"/>
      <c r="ID23" s="94"/>
      <c r="IE23" s="27"/>
      <c r="IF23" s="97">
        <v>11.666666666666666</v>
      </c>
      <c r="IG23" s="98">
        <v>-1.1071620891864165</v>
      </c>
      <c r="II23" s="88">
        <f t="shared" ref="II23:II54" si="11">IF(IK$6&lt;0.5,IK$5+IJ23,IK$5+IJ23+0.5)</f>
        <v>40976.5</v>
      </c>
      <c r="IJ23" s="89">
        <v>0</v>
      </c>
      <c r="IK23" s="28">
        <v>11.5</v>
      </c>
      <c r="IL23" s="25">
        <v>10.9</v>
      </c>
      <c r="IM23" s="30"/>
      <c r="IN23" s="27"/>
      <c r="IO23" s="30"/>
      <c r="IP23" s="27"/>
      <c r="IQ23" s="30"/>
      <c r="IR23" s="27"/>
      <c r="IS23" s="92"/>
      <c r="IT23" s="94"/>
      <c r="IU23" s="94"/>
      <c r="IV23" s="94"/>
      <c r="IW23" s="94"/>
      <c r="IX23" s="94"/>
      <c r="IY23" s="94"/>
      <c r="IZ23" s="94"/>
      <c r="JA23" s="27"/>
      <c r="JB23" s="97">
        <v>11.1</v>
      </c>
      <c r="JC23" s="98">
        <v>7.8054927287642357</v>
      </c>
      <c r="JE23" s="88">
        <f t="shared" ref="JE23:JE54" si="12">IF(JG$6&lt;0.5,JG$5+JF23,JG$5+JF23+0.5)</f>
        <v>40979</v>
      </c>
      <c r="JF23" s="89">
        <v>0</v>
      </c>
      <c r="JG23" s="28">
        <v>11.3</v>
      </c>
      <c r="JH23" s="25">
        <v>10.1</v>
      </c>
      <c r="JI23" s="30"/>
      <c r="JJ23" s="27"/>
      <c r="JK23" s="30"/>
      <c r="JL23" s="27"/>
      <c r="JM23" s="30"/>
      <c r="JN23" s="27"/>
      <c r="JO23" s="92"/>
      <c r="JP23" s="94"/>
      <c r="JQ23" s="94"/>
      <c r="JR23" s="94"/>
      <c r="JS23" s="94"/>
      <c r="JT23" s="94"/>
      <c r="JU23" s="94"/>
      <c r="JV23" s="94"/>
      <c r="JW23" s="27"/>
      <c r="JX23" s="97">
        <v>11.133333333333333</v>
      </c>
      <c r="JY23" s="98">
        <v>5.4804523414727617</v>
      </c>
      <c r="KA23" s="88">
        <f t="shared" ref="KA23:KA54" si="13">IF(KC$6&lt;0.5,KC$5+KB23,KC$5+KB23+0.5)</f>
        <v>40980</v>
      </c>
      <c r="KB23" s="89">
        <v>0</v>
      </c>
      <c r="KC23" s="28">
        <v>11.3</v>
      </c>
      <c r="KD23" s="25">
        <v>12.6</v>
      </c>
      <c r="KE23" s="30"/>
      <c r="KF23" s="27"/>
      <c r="KG23" s="30"/>
      <c r="KH23" s="27"/>
      <c r="KI23" s="30"/>
      <c r="KJ23" s="27"/>
      <c r="KK23" s="92"/>
      <c r="KL23" s="94"/>
      <c r="KM23" s="94"/>
      <c r="KN23" s="94"/>
      <c r="KO23" s="94"/>
      <c r="KP23" s="94"/>
      <c r="KQ23" s="94"/>
      <c r="KR23" s="94"/>
      <c r="KS23" s="27"/>
      <c r="KT23" s="97">
        <v>11.233333333333333</v>
      </c>
      <c r="KU23" s="98">
        <v>1.3285945070236997</v>
      </c>
      <c r="KW23" s="88">
        <f t="shared" ref="KW23:KW54" si="14">IF(KY$6&lt;0.5,KY$5+KX23,KY$5+KX23+0.5)</f>
        <v>40978</v>
      </c>
      <c r="KX23" s="89">
        <v>0</v>
      </c>
      <c r="KY23" s="28">
        <v>12</v>
      </c>
      <c r="KZ23" s="25">
        <v>14.9</v>
      </c>
      <c r="LA23" s="30"/>
      <c r="LB23" s="27"/>
      <c r="LC23" s="30"/>
      <c r="LD23" s="27"/>
      <c r="LE23" s="30"/>
      <c r="LF23" s="27"/>
      <c r="LG23" s="92"/>
      <c r="LH23" s="94"/>
      <c r="LI23" s="94"/>
      <c r="LJ23" s="94"/>
      <c r="LK23" s="94"/>
      <c r="LL23" s="94"/>
      <c r="LM23" s="94"/>
      <c r="LN23" s="94"/>
      <c r="LO23" s="27"/>
      <c r="LP23" s="97">
        <v>11.849999999999998</v>
      </c>
      <c r="LQ23" s="98">
        <v>5.5358104459320621E-2</v>
      </c>
      <c r="LS23" s="88">
        <f t="shared" ref="LS23:LS54" si="15">IF(LU$6&lt;0.5,LU$5+LT23,LU$5+LT23+0.5)</f>
        <v>40979</v>
      </c>
      <c r="LT23" s="89">
        <v>0</v>
      </c>
      <c r="LU23" s="28">
        <v>11.6</v>
      </c>
      <c r="LV23" s="25">
        <v>14.6</v>
      </c>
      <c r="LW23" s="30"/>
      <c r="LX23" s="27"/>
      <c r="LY23" s="30"/>
      <c r="LZ23" s="27"/>
      <c r="MA23" s="30"/>
      <c r="MB23" s="27"/>
      <c r="MC23" s="92"/>
      <c r="MD23" s="94"/>
      <c r="ME23" s="94"/>
      <c r="MF23" s="94"/>
      <c r="MG23" s="94"/>
      <c r="MH23" s="94"/>
      <c r="MI23" s="94"/>
      <c r="MJ23" s="94"/>
      <c r="MK23" s="27"/>
      <c r="ML23" s="97">
        <v>11.25</v>
      </c>
      <c r="MM23" s="98">
        <v>0.22143241783728349</v>
      </c>
      <c r="MO23" s="88">
        <f t="shared" ref="MO23:MO54" si="16">IF(MQ$6&lt;0.5,MQ$5+MP23,MQ$5+MP23+0.5)</f>
        <v>40975</v>
      </c>
      <c r="MP23" s="89">
        <v>0</v>
      </c>
      <c r="MQ23" s="28"/>
      <c r="MR23" s="25">
        <v>10.8</v>
      </c>
      <c r="MS23" s="30"/>
      <c r="MT23" s="27"/>
      <c r="MU23" s="30"/>
      <c r="MV23" s="27"/>
      <c r="MW23" s="30"/>
      <c r="MX23" s="27"/>
      <c r="MY23" s="92"/>
      <c r="MZ23" s="94"/>
      <c r="NA23" s="94"/>
      <c r="NB23" s="94"/>
      <c r="NC23" s="94"/>
      <c r="ND23" s="94"/>
      <c r="NE23" s="94"/>
      <c r="NF23" s="94"/>
      <c r="NG23" s="27"/>
      <c r="NH23" s="97"/>
      <c r="NI23" s="98"/>
      <c r="NK23" s="88">
        <f t="shared" ref="NK23:NK54" si="17">IF(NM$6&lt;0.5,NM$5+NL23,NM$5+NL23+0.5)</f>
        <v>40978</v>
      </c>
      <c r="NL23" s="89">
        <v>0</v>
      </c>
      <c r="NM23" s="28">
        <v>12</v>
      </c>
      <c r="NN23" s="25">
        <v>13.5</v>
      </c>
      <c r="NO23" s="30"/>
      <c r="NP23" s="27"/>
      <c r="NQ23" s="30"/>
      <c r="NR23" s="27"/>
      <c r="NS23" s="30"/>
      <c r="NT23" s="27"/>
      <c r="NU23" s="92"/>
      <c r="NV23" s="94"/>
      <c r="NW23" s="94"/>
      <c r="NX23" s="94"/>
      <c r="NY23" s="94"/>
      <c r="NZ23" s="94"/>
      <c r="OA23" s="94"/>
      <c r="OB23" s="94"/>
      <c r="OC23" s="27"/>
      <c r="OD23" s="97">
        <v>11.700000000000001</v>
      </c>
      <c r="OE23" s="98">
        <v>0.83037156688981228</v>
      </c>
      <c r="OG23" s="88">
        <f t="shared" ref="OG23:OG54" si="18">IF(OI$6&lt;0.5,OI$5+OH23,OI$5+OH23+0.5)</f>
        <v>40976.5</v>
      </c>
      <c r="OH23" s="89">
        <v>0</v>
      </c>
      <c r="OI23" s="28">
        <v>10.7</v>
      </c>
      <c r="OJ23" s="25">
        <v>9.9</v>
      </c>
      <c r="OK23" s="30"/>
      <c r="OL23" s="27"/>
      <c r="OM23" s="30"/>
      <c r="ON23" s="27"/>
      <c r="OO23" s="30"/>
      <c r="OP23" s="27"/>
      <c r="OQ23" s="92"/>
      <c r="OR23" s="94"/>
      <c r="OS23" s="94"/>
      <c r="OT23" s="94"/>
      <c r="OU23" s="94"/>
      <c r="OV23" s="94"/>
      <c r="OW23" s="94"/>
      <c r="OX23" s="94"/>
      <c r="OY23" s="27"/>
      <c r="OZ23" s="97"/>
      <c r="PA23" s="98"/>
      <c r="PC23" s="88">
        <f t="shared" ref="PC23:PC54" si="19">IF(PE$6&lt;0.5,PE$5+PD23,PE$5+PD23+0.5)</f>
        <v>40975</v>
      </c>
      <c r="PD23" s="89">
        <v>0</v>
      </c>
      <c r="PE23" s="28">
        <v>11</v>
      </c>
      <c r="PF23" s="25">
        <v>10.9</v>
      </c>
      <c r="PG23" s="30"/>
      <c r="PH23" s="27"/>
      <c r="PI23" s="30"/>
      <c r="PJ23" s="27"/>
      <c r="PK23" s="30"/>
      <c r="PL23" s="27"/>
      <c r="PM23" s="92"/>
      <c r="PN23" s="94"/>
      <c r="PO23" s="94"/>
      <c r="PP23" s="94"/>
      <c r="PQ23" s="94"/>
      <c r="PR23" s="94"/>
      <c r="PS23" s="94"/>
      <c r="PT23" s="94"/>
      <c r="PU23" s="27"/>
      <c r="PV23" s="97">
        <v>10.8</v>
      </c>
      <c r="PW23" s="98">
        <v>2.2696822828321532</v>
      </c>
      <c r="PY23" s="88">
        <f t="shared" ref="PY23:PY54" si="20">IF(QA$6&lt;0.5,QA$5+PZ23,QA$5+PZ23+0.5)</f>
        <v>40978</v>
      </c>
      <c r="PZ23" s="89">
        <v>0</v>
      </c>
      <c r="QA23" s="28">
        <v>11.7</v>
      </c>
      <c r="QB23" s="25">
        <v>9.5</v>
      </c>
      <c r="QC23" s="30">
        <v>0.1</v>
      </c>
      <c r="QD23" s="27">
        <v>2</v>
      </c>
      <c r="QE23" s="30"/>
      <c r="QF23" s="27"/>
      <c r="QG23" s="30"/>
      <c r="QH23" s="27"/>
      <c r="QI23" s="92"/>
      <c r="QJ23" s="94"/>
      <c r="QK23" s="94"/>
      <c r="QL23" s="94"/>
      <c r="QM23" s="94"/>
      <c r="QN23" s="94"/>
      <c r="QO23" s="94"/>
      <c r="QP23" s="94"/>
      <c r="QQ23" s="27"/>
      <c r="QR23" s="97">
        <v>11.5</v>
      </c>
      <c r="QS23" s="98">
        <v>6.0732059900411857</v>
      </c>
      <c r="QU23" s="88">
        <f t="shared" ref="QU23:QU54" si="21">IF(QW$6&lt;0.5,QW$5+QV23,QW$5+QV23+0.5)</f>
        <v>40977</v>
      </c>
      <c r="QV23" s="89">
        <v>0</v>
      </c>
      <c r="QW23" s="28">
        <v>10.96</v>
      </c>
      <c r="QX23" s="25">
        <v>13.5</v>
      </c>
      <c r="QY23" s="30"/>
      <c r="QZ23" s="27">
        <v>2</v>
      </c>
      <c r="RA23" s="30"/>
      <c r="RB23" s="27"/>
      <c r="RC23" s="30"/>
      <c r="RD23" s="27"/>
      <c r="RE23" s="92"/>
      <c r="RF23" s="94"/>
      <c r="RG23" s="94"/>
      <c r="RH23" s="94"/>
      <c r="RI23" s="94"/>
      <c r="RJ23" s="94"/>
      <c r="RK23" s="94"/>
      <c r="RL23" s="94"/>
      <c r="RM23" s="27"/>
      <c r="RN23" s="97">
        <v>10.955</v>
      </c>
      <c r="RO23" s="98">
        <v>0.83037156688981228</v>
      </c>
      <c r="RQ23" s="88">
        <f t="shared" ref="RQ23:RQ54" si="22">IF(RS$6&lt;0.5,RS$5+RR23,RS$5+RR23+0.5)</f>
        <v>40977.5</v>
      </c>
      <c r="RR23" s="89">
        <v>0</v>
      </c>
      <c r="RS23" s="28">
        <v>11.7</v>
      </c>
      <c r="RT23" s="25">
        <v>9.5</v>
      </c>
      <c r="RU23" s="30"/>
      <c r="RV23" s="27"/>
      <c r="RW23" s="30"/>
      <c r="RX23" s="27"/>
      <c r="RY23" s="30"/>
      <c r="RZ23" s="27"/>
      <c r="SA23" s="92"/>
      <c r="SB23" s="94"/>
      <c r="SC23" s="94"/>
      <c r="SD23" s="94"/>
      <c r="SE23" s="94"/>
      <c r="SF23" s="94"/>
      <c r="SG23" s="94"/>
      <c r="SH23" s="94"/>
      <c r="SI23" s="27"/>
      <c r="SJ23" s="97">
        <v>11.5</v>
      </c>
      <c r="SK23" s="98">
        <v>8.5805061911947274</v>
      </c>
      <c r="SM23" s="88">
        <f t="shared" ref="SM23:SM54" si="23">IF(SO$6&lt;0.5,SO$5+SN23,SO$5+SN23+0.5)</f>
        <v>40977.5</v>
      </c>
      <c r="SN23" s="89">
        <v>0</v>
      </c>
      <c r="SO23" s="28">
        <v>12</v>
      </c>
      <c r="SP23" s="25">
        <v>10.8</v>
      </c>
      <c r="SQ23" s="30"/>
      <c r="SR23" s="27"/>
      <c r="SS23" s="30"/>
      <c r="ST23" s="27"/>
      <c r="SU23" s="30"/>
      <c r="SV23" s="27"/>
      <c r="SW23" s="92"/>
      <c r="SX23" s="94"/>
      <c r="SY23" s="94"/>
      <c r="SZ23" s="94"/>
      <c r="TA23" s="94"/>
      <c r="TB23" s="94"/>
      <c r="TC23" s="94"/>
      <c r="TD23" s="94"/>
      <c r="TE23" s="27"/>
      <c r="TF23" s="97">
        <v>11.9</v>
      </c>
      <c r="TG23" s="98">
        <v>7.860850833223556</v>
      </c>
      <c r="TI23" s="88">
        <f t="shared" ref="TI23:TI54" si="24">IF(TK$6&lt;0.5,TK$5+TJ23,TK$5+TJ23+0.5)</f>
        <v>40976</v>
      </c>
      <c r="TJ23" s="89">
        <v>0</v>
      </c>
      <c r="TK23" s="28">
        <v>9.1</v>
      </c>
      <c r="TL23" s="25">
        <v>16.3</v>
      </c>
      <c r="TM23" s="30"/>
      <c r="TN23" s="27"/>
      <c r="TO23" s="30"/>
      <c r="TP23" s="27"/>
      <c r="TQ23" s="30"/>
      <c r="TR23" s="27"/>
      <c r="TS23" s="92"/>
      <c r="TT23" s="94"/>
      <c r="TU23" s="94"/>
      <c r="TV23" s="94"/>
      <c r="TW23" s="94"/>
      <c r="TX23" s="94"/>
      <c r="TY23" s="94"/>
      <c r="TZ23" s="94"/>
      <c r="UA23" s="27"/>
      <c r="UB23" s="97"/>
      <c r="UC23" s="98"/>
      <c r="UE23" s="88">
        <f t="shared" ref="UE23:UE54" si="25">IF(UG$6&lt;0.5,UG$5+UF23,UG$5+UF23+0.5)</f>
        <v>40979.5</v>
      </c>
      <c r="UF23" s="89">
        <v>0</v>
      </c>
      <c r="UG23" s="28">
        <v>10.3</v>
      </c>
      <c r="UH23" s="25">
        <v>20</v>
      </c>
      <c r="UI23" s="30"/>
      <c r="UJ23" s="27"/>
      <c r="UK23" s="30"/>
      <c r="UL23" s="27"/>
      <c r="UM23" s="30"/>
      <c r="UN23" s="27"/>
      <c r="UO23" s="92"/>
      <c r="UP23" s="94"/>
      <c r="UQ23" s="94"/>
      <c r="UR23" s="94"/>
      <c r="US23" s="94"/>
      <c r="UT23" s="94"/>
      <c r="UU23" s="94"/>
      <c r="UV23" s="94"/>
      <c r="UW23" s="27"/>
      <c r="UX23" s="97">
        <v>10.3</v>
      </c>
      <c r="UY23" s="98">
        <v>2.767905222966041</v>
      </c>
      <c r="VA23" s="88">
        <f t="shared" ref="VA23:VA54" si="26">IF(VC$6&lt;0.5,VC$5+VB23,VC$5+VB23+0.5)</f>
        <v>40978</v>
      </c>
      <c r="VB23" s="89">
        <v>0</v>
      </c>
      <c r="VC23" s="28">
        <v>11.2</v>
      </c>
      <c r="VD23" s="25">
        <v>12.8</v>
      </c>
      <c r="VE23" s="30"/>
      <c r="VF23" s="27"/>
      <c r="VG23" s="30"/>
      <c r="VH23" s="27"/>
      <c r="VI23" s="30"/>
      <c r="VJ23" s="27"/>
      <c r="VK23" s="92"/>
      <c r="VL23" s="94"/>
      <c r="VM23" s="94"/>
      <c r="VN23" s="94"/>
      <c r="VO23" s="94"/>
      <c r="VP23" s="94"/>
      <c r="VQ23" s="94"/>
      <c r="VR23" s="94"/>
      <c r="VS23" s="27"/>
      <c r="VT23" s="97">
        <v>10.8</v>
      </c>
      <c r="VU23" s="98">
        <v>1.2178782981050575</v>
      </c>
      <c r="VW23" s="88">
        <f t="shared" ref="VW23:VW54" si="27">IF(VY$6&lt;0.5,VY$5+VX23,VY$5+VX23+0.5)</f>
        <v>40976</v>
      </c>
      <c r="VX23" s="89">
        <v>0</v>
      </c>
      <c r="VY23" s="28">
        <v>10.9</v>
      </c>
      <c r="VZ23" s="25">
        <v>7.2</v>
      </c>
      <c r="WA23" s="30"/>
      <c r="WB23" s="27"/>
      <c r="WC23" s="30"/>
      <c r="WD23" s="27"/>
      <c r="WE23" s="30"/>
      <c r="WF23" s="27"/>
      <c r="WG23" s="92"/>
      <c r="WH23" s="94"/>
      <c r="WI23" s="94"/>
      <c r="WJ23" s="94"/>
      <c r="WK23" s="94"/>
      <c r="WL23" s="94"/>
      <c r="WM23" s="94"/>
      <c r="WN23" s="94"/>
      <c r="WO23" s="27"/>
      <c r="WP23" s="97">
        <v>10.466666666666667</v>
      </c>
      <c r="WQ23" s="98">
        <v>4.3179321478270234</v>
      </c>
      <c r="WS23" s="88">
        <f t="shared" ref="WS23:WS54" si="28">IF(WU$6&lt;0.5,WU$5+WT23,WU$5+WT23+0.5)</f>
        <v>40977.5</v>
      </c>
      <c r="WT23" s="89">
        <v>0</v>
      </c>
      <c r="WU23" s="28">
        <v>10.199999999999999</v>
      </c>
      <c r="WV23" s="25">
        <v>12.9</v>
      </c>
      <c r="WW23" s="30"/>
      <c r="WX23" s="27"/>
      <c r="WY23" s="30"/>
      <c r="WZ23" s="27"/>
      <c r="XA23" s="30"/>
      <c r="XB23" s="27"/>
      <c r="XC23" s="92"/>
      <c r="XD23" s="94"/>
      <c r="XE23" s="94"/>
      <c r="XF23" s="94"/>
      <c r="XG23" s="94"/>
      <c r="XH23" s="94"/>
      <c r="XI23" s="94"/>
      <c r="XJ23" s="94"/>
      <c r="XK23" s="27"/>
      <c r="XL23" s="97">
        <v>10.200000000000001</v>
      </c>
      <c r="XM23" s="98">
        <v>7.8054927287642357</v>
      </c>
      <c r="XO23" s="88">
        <f t="shared" ref="XO23:XO54" si="29">IF(XQ$6&lt;0.5,XQ$5+XP23,XQ$5+XP23+0.5)</f>
        <v>40977.5</v>
      </c>
      <c r="XP23" s="89">
        <v>0</v>
      </c>
      <c r="XQ23" s="28">
        <v>9.9</v>
      </c>
      <c r="XR23" s="25">
        <v>16.2</v>
      </c>
      <c r="XS23" s="30"/>
      <c r="XT23" s="27"/>
      <c r="XU23" s="30"/>
      <c r="XV23" s="27"/>
      <c r="XW23" s="30"/>
      <c r="XX23" s="27"/>
      <c r="XY23" s="92"/>
      <c r="XZ23" s="94"/>
      <c r="YA23" s="94"/>
      <c r="YB23" s="94"/>
      <c r="YC23" s="94"/>
      <c r="YD23" s="94"/>
      <c r="YE23" s="94"/>
      <c r="YF23" s="94"/>
      <c r="YG23" s="27"/>
      <c r="YH23" s="97">
        <v>9.9</v>
      </c>
      <c r="YI23" s="98">
        <v>7.6394184153862739</v>
      </c>
      <c r="YK23" s="88">
        <f t="shared" ref="YK23:YK54" si="30">IF(YM$6&lt;0.5,YM$5+YL23,YM$5+YL23+0.5)</f>
        <v>40977</v>
      </c>
      <c r="YL23" s="89">
        <v>0</v>
      </c>
      <c r="YM23" s="28">
        <v>11.7</v>
      </c>
      <c r="YN23" s="25">
        <v>17</v>
      </c>
      <c r="YO23" s="30"/>
      <c r="YP23" s="27"/>
      <c r="YQ23" s="30"/>
      <c r="YR23" s="27"/>
      <c r="YS23" s="30"/>
      <c r="YT23" s="27"/>
      <c r="YU23" s="92"/>
      <c r="YV23" s="94"/>
      <c r="YW23" s="94"/>
      <c r="YX23" s="94"/>
      <c r="YY23" s="94"/>
      <c r="YZ23" s="94"/>
      <c r="ZA23" s="94"/>
      <c r="ZB23" s="94"/>
      <c r="ZC23" s="27"/>
      <c r="ZD23" s="97">
        <v>11.666666666666666</v>
      </c>
      <c r="ZE23" s="98">
        <v>-1.1071620891864165</v>
      </c>
      <c r="ZG23" s="88">
        <f t="shared" ref="ZG23:ZG54" si="31">IF(ZI$6&lt;0.5,ZI$5+ZH23,ZI$5+ZH23+0.5)</f>
        <v>40976.5</v>
      </c>
      <c r="ZH23" s="89">
        <v>0</v>
      </c>
      <c r="ZI23" s="28">
        <v>11.5</v>
      </c>
      <c r="ZJ23" s="25">
        <v>10.9</v>
      </c>
      <c r="ZK23" s="30"/>
      <c r="ZL23" s="27"/>
      <c r="ZM23" s="30"/>
      <c r="ZN23" s="27"/>
      <c r="ZO23" s="30"/>
      <c r="ZP23" s="27"/>
      <c r="ZQ23" s="92"/>
      <c r="ZR23" s="94"/>
      <c r="ZS23" s="94"/>
      <c r="ZT23" s="94"/>
      <c r="ZU23" s="94"/>
      <c r="ZV23" s="94"/>
      <c r="ZW23" s="94"/>
      <c r="ZX23" s="94"/>
      <c r="ZY23" s="27"/>
      <c r="ZZ23" s="97">
        <v>11.1</v>
      </c>
      <c r="AAA23" s="98">
        <v>7.8054927287642357</v>
      </c>
      <c r="AAC23" s="88">
        <f t="shared" ref="AAC23:AAC54" si="32">IF(AAE$6&lt;0.5,AAE$5+AAD23,AAE$5+AAD23+0.5)</f>
        <v>40979</v>
      </c>
      <c r="AAD23" s="89">
        <v>0</v>
      </c>
      <c r="AAE23" s="28">
        <v>11.3</v>
      </c>
      <c r="AAF23" s="25">
        <v>10.1</v>
      </c>
      <c r="AAG23" s="30"/>
      <c r="AAH23" s="27"/>
      <c r="AAI23" s="30"/>
      <c r="AAJ23" s="27"/>
      <c r="AAK23" s="30"/>
      <c r="AAL23" s="27"/>
      <c r="AAM23" s="92"/>
      <c r="AAN23" s="94"/>
      <c r="AAO23" s="94"/>
      <c r="AAP23" s="94"/>
      <c r="AAQ23" s="94"/>
      <c r="AAR23" s="94"/>
      <c r="AAS23" s="94"/>
      <c r="AAT23" s="94"/>
      <c r="AAU23" s="27"/>
      <c r="AAV23" s="97">
        <v>11.133333333333333</v>
      </c>
      <c r="AAW23" s="98">
        <v>5.4804523414727617</v>
      </c>
      <c r="AAY23" s="88">
        <f t="shared" ref="AAY23:AAY54" si="33">IF(ABA$6&lt;0.5,ABA$5+AAZ23,ABA$5+AAZ23+0.5)</f>
        <v>40980</v>
      </c>
      <c r="AAZ23" s="89">
        <v>0</v>
      </c>
      <c r="ABA23" s="28">
        <v>11.3</v>
      </c>
      <c r="ABB23" s="25">
        <v>12.6</v>
      </c>
      <c r="ABC23" s="30"/>
      <c r="ABD23" s="27"/>
      <c r="ABE23" s="30"/>
      <c r="ABF23" s="27"/>
      <c r="ABG23" s="30"/>
      <c r="ABH23" s="27"/>
      <c r="ABI23" s="92"/>
      <c r="ABJ23" s="94"/>
      <c r="ABK23" s="94"/>
      <c r="ABL23" s="94"/>
      <c r="ABM23" s="94"/>
      <c r="ABN23" s="94"/>
      <c r="ABO23" s="94"/>
      <c r="ABP23" s="94"/>
      <c r="ABQ23" s="27"/>
      <c r="ABR23" s="97">
        <v>11.233333333333333</v>
      </c>
      <c r="ABS23" s="98">
        <v>1.3285945070236997</v>
      </c>
      <c r="ABU23" s="88">
        <f t="shared" ref="ABU23:ABU54" si="34">IF(ABW$6&lt;0.5,ABW$5+ABV23,ABW$5+ABV23+0.5)</f>
        <v>40978</v>
      </c>
      <c r="ABV23" s="89">
        <v>0</v>
      </c>
      <c r="ABW23" s="28">
        <v>12</v>
      </c>
      <c r="ABX23" s="25">
        <v>14.9</v>
      </c>
      <c r="ABY23" s="30"/>
      <c r="ABZ23" s="27"/>
      <c r="ACA23" s="30"/>
      <c r="ACB23" s="27"/>
      <c r="ACC23" s="30"/>
      <c r="ACD23" s="27"/>
      <c r="ACE23" s="92"/>
      <c r="ACF23" s="94"/>
      <c r="ACG23" s="94"/>
      <c r="ACH23" s="94"/>
      <c r="ACI23" s="94"/>
      <c r="ACJ23" s="94"/>
      <c r="ACK23" s="94"/>
      <c r="ACL23" s="94"/>
      <c r="ACM23" s="27"/>
      <c r="ACN23" s="97">
        <v>11.849999999999998</v>
      </c>
      <c r="ACO23" s="98">
        <v>5.5358104459320621E-2</v>
      </c>
      <c r="ACQ23" s="88">
        <f t="shared" ref="ACQ23:ACQ54" si="35">IF(ACS$6&lt;0.5,ACS$5+ACR23,ACS$5+ACR23+0.5)</f>
        <v>40979</v>
      </c>
      <c r="ACR23" s="89">
        <v>0</v>
      </c>
      <c r="ACS23" s="28">
        <v>11.6</v>
      </c>
      <c r="ACT23" s="25">
        <v>14.6</v>
      </c>
      <c r="ACU23" s="30"/>
      <c r="ACV23" s="27"/>
      <c r="ACW23" s="30"/>
      <c r="ACX23" s="27"/>
      <c r="ACY23" s="30"/>
      <c r="ACZ23" s="27"/>
      <c r="ADA23" s="92"/>
      <c r="ADB23" s="94"/>
      <c r="ADC23" s="94"/>
      <c r="ADD23" s="94"/>
      <c r="ADE23" s="94"/>
      <c r="ADF23" s="94"/>
      <c r="ADG23" s="94"/>
      <c r="ADH23" s="94"/>
      <c r="ADI23" s="27"/>
      <c r="ADJ23" s="97">
        <v>11.25</v>
      </c>
      <c r="ADK23" s="98">
        <v>0.22143241783728349</v>
      </c>
      <c r="ADM23" s="88">
        <f t="shared" ref="ADM23:ADM54" si="36">IF(ADO$6&lt;0.5,ADO$5+ADN23,ADO$5+ADN23+0.5)</f>
        <v>40975</v>
      </c>
      <c r="ADN23" s="89">
        <v>0</v>
      </c>
      <c r="ADO23" s="28"/>
      <c r="ADP23" s="25">
        <v>10.8</v>
      </c>
      <c r="ADQ23" s="30"/>
      <c r="ADR23" s="27"/>
      <c r="ADS23" s="30"/>
      <c r="ADT23" s="27"/>
      <c r="ADU23" s="30"/>
      <c r="ADV23" s="27"/>
      <c r="ADW23" s="92"/>
      <c r="ADX23" s="94"/>
      <c r="ADY23" s="94"/>
      <c r="ADZ23" s="94"/>
      <c r="AEA23" s="94"/>
      <c r="AEB23" s="94"/>
      <c r="AEC23" s="94"/>
      <c r="AED23" s="94"/>
      <c r="AEE23" s="27"/>
      <c r="AEF23" s="97"/>
      <c r="AEG23" s="98"/>
      <c r="AEI23" s="88">
        <f t="shared" ref="AEI23:AEI54" si="37">IF(AEK$6&lt;0.5,AEK$5+AEJ23,AEK$5+AEJ23+0.5)</f>
        <v>40978</v>
      </c>
      <c r="AEJ23" s="89">
        <v>0</v>
      </c>
      <c r="AEK23" s="28">
        <v>12</v>
      </c>
      <c r="AEL23" s="25">
        <v>13.5</v>
      </c>
      <c r="AEM23" s="30"/>
      <c r="AEN23" s="27"/>
      <c r="AEO23" s="30"/>
      <c r="AEP23" s="27"/>
      <c r="AEQ23" s="30"/>
      <c r="AER23" s="27"/>
      <c r="AES23" s="92"/>
      <c r="AET23" s="94"/>
      <c r="AEU23" s="94"/>
      <c r="AEV23" s="94"/>
      <c r="AEW23" s="94"/>
      <c r="AEX23" s="94"/>
      <c r="AEY23" s="94"/>
      <c r="AEZ23" s="94"/>
      <c r="AFA23" s="27"/>
      <c r="AFB23" s="97">
        <v>11.700000000000001</v>
      </c>
      <c r="AFC23" s="98">
        <v>0.83037156688981228</v>
      </c>
      <c r="AFE23" s="88">
        <f t="shared" ref="AFE23:AFE54" si="38">IF(AFG$6&lt;0.5,AFG$5+AFF23,AFG$5+AFF23+0.5)</f>
        <v>40976.5</v>
      </c>
      <c r="AFF23" s="89">
        <v>0</v>
      </c>
      <c r="AFG23" s="28">
        <v>10.7</v>
      </c>
      <c r="AFH23" s="25">
        <v>9.9</v>
      </c>
      <c r="AFI23" s="30"/>
      <c r="AFJ23" s="27"/>
      <c r="AFK23" s="30"/>
      <c r="AFL23" s="27"/>
      <c r="AFM23" s="30"/>
      <c r="AFN23" s="27"/>
      <c r="AFO23" s="92"/>
      <c r="AFP23" s="94"/>
      <c r="AFQ23" s="94"/>
      <c r="AFR23" s="94"/>
      <c r="AFS23" s="94"/>
      <c r="AFT23" s="94"/>
      <c r="AFU23" s="94"/>
      <c r="AFV23" s="94"/>
      <c r="AFW23" s="27"/>
      <c r="AFX23" s="97"/>
      <c r="AFY23" s="98"/>
      <c r="AGA23" s="88">
        <f t="shared" ref="AGA23:AGA54" si="39">IF(AGC$6&lt;0.5,AGC$5+AGB23,AGC$5+AGB23+0.5)</f>
        <v>40975</v>
      </c>
      <c r="AGB23" s="89">
        <v>0</v>
      </c>
      <c r="AGC23" s="28">
        <v>11</v>
      </c>
      <c r="AGD23" s="25">
        <v>10.9</v>
      </c>
      <c r="AGE23" s="30"/>
      <c r="AGF23" s="27"/>
      <c r="AGG23" s="30"/>
      <c r="AGH23" s="27"/>
      <c r="AGI23" s="30"/>
      <c r="AGJ23" s="27"/>
      <c r="AGK23" s="92"/>
      <c r="AGL23" s="94"/>
      <c r="AGM23" s="94"/>
      <c r="AGN23" s="94"/>
      <c r="AGO23" s="94"/>
      <c r="AGP23" s="94"/>
      <c r="AGQ23" s="94"/>
      <c r="AGR23" s="94"/>
      <c r="AGS23" s="27"/>
      <c r="AGT23" s="97">
        <v>10.8</v>
      </c>
      <c r="AGU23" s="98">
        <v>2.2696822828321532</v>
      </c>
      <c r="AGW23" s="88">
        <f t="shared" ref="AGW23:AGW54" si="40">IF(AGY$6&lt;0.5,AGY$5+AGX23,AGY$5+AGX23+0.5)</f>
        <v>40978</v>
      </c>
      <c r="AGX23" s="89">
        <v>0</v>
      </c>
      <c r="AGY23" s="28">
        <v>11.7</v>
      </c>
      <c r="AGZ23" s="25">
        <v>9.5</v>
      </c>
      <c r="AHA23" s="30">
        <v>0.1</v>
      </c>
      <c r="AHB23" s="27">
        <v>2</v>
      </c>
      <c r="AHC23" s="30"/>
      <c r="AHD23" s="27"/>
      <c r="AHE23" s="30"/>
      <c r="AHF23" s="27"/>
      <c r="AHG23" s="92"/>
      <c r="AHH23" s="94"/>
      <c r="AHI23" s="94"/>
      <c r="AHJ23" s="94"/>
      <c r="AHK23" s="94"/>
      <c r="AHL23" s="94"/>
      <c r="AHM23" s="94"/>
      <c r="AHN23" s="94"/>
      <c r="AHO23" s="27"/>
      <c r="AHP23" s="97">
        <v>11.5</v>
      </c>
      <c r="AHQ23" s="98">
        <v>6.0732059900411857</v>
      </c>
      <c r="AHS23" s="88">
        <f t="shared" ref="AHS23:AHS54" si="41">IF(AHU$6&lt;0.5,AHU$5+AHT23,AHU$5+AHT23+0.5)</f>
        <v>40977</v>
      </c>
      <c r="AHT23" s="89">
        <v>0</v>
      </c>
      <c r="AHU23" s="28">
        <v>10.96</v>
      </c>
      <c r="AHV23" s="25">
        <v>13.5</v>
      </c>
      <c r="AHW23" s="30"/>
      <c r="AHX23" s="27">
        <v>2</v>
      </c>
      <c r="AHY23" s="30"/>
      <c r="AHZ23" s="27"/>
      <c r="AIA23" s="30"/>
      <c r="AIB23" s="27"/>
      <c r="AIC23" s="92"/>
      <c r="AID23" s="94"/>
      <c r="AIE23" s="94"/>
      <c r="AIF23" s="94"/>
      <c r="AIG23" s="94"/>
      <c r="AIH23" s="94"/>
      <c r="AII23" s="94"/>
      <c r="AIJ23" s="94"/>
      <c r="AIK23" s="27"/>
      <c r="AIL23" s="97">
        <v>10.955</v>
      </c>
      <c r="AIM23" s="98">
        <v>0.83037156688981228</v>
      </c>
      <c r="AIO23" s="88">
        <f t="shared" ref="AIO23:AIO54" si="42">IF(AIQ$6&lt;0.5,AIQ$5+AIP23,AIQ$5+AIP23+0.5)</f>
        <v>40977.5</v>
      </c>
      <c r="AIP23" s="89">
        <v>0</v>
      </c>
      <c r="AIQ23" s="28">
        <v>11.7</v>
      </c>
      <c r="AIR23" s="25">
        <v>9.5</v>
      </c>
      <c r="AIS23" s="30"/>
      <c r="AIT23" s="27"/>
      <c r="AIU23" s="30"/>
      <c r="AIV23" s="27"/>
      <c r="AIW23" s="30"/>
      <c r="AIX23" s="27"/>
      <c r="AIY23" s="92"/>
      <c r="AIZ23" s="94"/>
      <c r="AJA23" s="94"/>
      <c r="AJB23" s="94"/>
      <c r="AJC23" s="94"/>
      <c r="AJD23" s="94"/>
      <c r="AJE23" s="94"/>
      <c r="AJF23" s="94"/>
      <c r="AJG23" s="27"/>
      <c r="AJH23" s="97">
        <v>11.5</v>
      </c>
      <c r="AJI23" s="98">
        <v>8.5805061911947274</v>
      </c>
      <c r="AJK23" s="88">
        <f t="shared" ref="AJK23:AJK54" si="43">IF(AJM$6&lt;0.5,AJM$5+AJL23,AJM$5+AJL23+0.5)</f>
        <v>40977.5</v>
      </c>
      <c r="AJL23" s="89">
        <v>0</v>
      </c>
      <c r="AJM23" s="28">
        <v>12</v>
      </c>
      <c r="AJN23" s="25">
        <v>10.8</v>
      </c>
      <c r="AJO23" s="30"/>
      <c r="AJP23" s="27"/>
      <c r="AJQ23" s="30"/>
      <c r="AJR23" s="27"/>
      <c r="AJS23" s="30"/>
      <c r="AJT23" s="27"/>
      <c r="AJU23" s="92"/>
      <c r="AJV23" s="94"/>
      <c r="AJW23" s="94"/>
      <c r="AJX23" s="94"/>
      <c r="AJY23" s="94"/>
      <c r="AJZ23" s="94"/>
      <c r="AKA23" s="94"/>
      <c r="AKB23" s="94"/>
      <c r="AKC23" s="27"/>
      <c r="AKD23" s="97">
        <v>11.9</v>
      </c>
      <c r="AKE23" s="98">
        <v>7.860850833223556</v>
      </c>
      <c r="AKG23" s="88">
        <f t="shared" ref="AKG23:AKG54" si="44">IF(AKI$6&lt;0.5,AKI$5+AKH23,AKI$5+AKH23+0.5)</f>
        <v>40976</v>
      </c>
      <c r="AKH23" s="89">
        <v>0</v>
      </c>
      <c r="AKI23" s="28">
        <v>9.1</v>
      </c>
      <c r="AKJ23" s="25">
        <v>16.3</v>
      </c>
      <c r="AKK23" s="30"/>
      <c r="AKL23" s="27"/>
      <c r="AKM23" s="30"/>
      <c r="AKN23" s="27"/>
      <c r="AKO23" s="30"/>
      <c r="AKP23" s="27"/>
      <c r="AKQ23" s="92"/>
      <c r="AKR23" s="94"/>
      <c r="AKS23" s="94"/>
      <c r="AKT23" s="94"/>
      <c r="AKU23" s="94"/>
      <c r="AKV23" s="94"/>
      <c r="AKW23" s="94"/>
      <c r="AKX23" s="94"/>
      <c r="AKY23" s="27"/>
      <c r="AKZ23" s="97"/>
      <c r="ALA23" s="98"/>
      <c r="ALC23" s="88">
        <f t="shared" ref="ALC23:ALC54" si="45">IF(ALE$6&lt;0.5,ALE$5+ALD23,ALE$5+ALD23+0.5)</f>
        <v>40979.5</v>
      </c>
      <c r="ALD23" s="89">
        <v>0</v>
      </c>
      <c r="ALE23" s="28">
        <v>10.3</v>
      </c>
      <c r="ALF23" s="25">
        <v>20</v>
      </c>
      <c r="ALG23" s="30"/>
      <c r="ALH23" s="27"/>
      <c r="ALI23" s="30"/>
      <c r="ALJ23" s="27"/>
      <c r="ALK23" s="30"/>
      <c r="ALL23" s="27"/>
      <c r="ALM23" s="92"/>
      <c r="ALN23" s="94"/>
      <c r="ALO23" s="94"/>
      <c r="ALP23" s="94"/>
      <c r="ALQ23" s="94"/>
      <c r="ALR23" s="94"/>
      <c r="ALS23" s="94"/>
      <c r="ALT23" s="94"/>
      <c r="ALU23" s="27"/>
      <c r="ALV23" s="97">
        <v>10.3</v>
      </c>
      <c r="ALW23" s="98">
        <v>2.767905222966041</v>
      </c>
      <c r="ALY23" s="88">
        <f t="shared" ref="ALY23:ALY54" si="46">IF(AMA$6&lt;0.5,AMA$5+ALZ23,AMA$5+ALZ23+0.5)</f>
        <v>40978</v>
      </c>
      <c r="ALZ23" s="89">
        <v>0</v>
      </c>
      <c r="AMA23" s="28">
        <v>11.2</v>
      </c>
      <c r="AMB23" s="25">
        <v>12.8</v>
      </c>
      <c r="AMC23" s="30"/>
      <c r="AMD23" s="27"/>
      <c r="AME23" s="30"/>
      <c r="AMF23" s="27"/>
      <c r="AMG23" s="30"/>
      <c r="AMH23" s="27"/>
      <c r="AMI23" s="92"/>
      <c r="AMJ23" s="94"/>
      <c r="AMK23" s="94"/>
      <c r="AML23" s="94"/>
      <c r="AMM23" s="94"/>
      <c r="AMN23" s="94"/>
      <c r="AMO23" s="94"/>
      <c r="AMP23" s="94"/>
      <c r="AMQ23" s="27"/>
      <c r="AMR23" s="97">
        <v>10.8</v>
      </c>
      <c r="AMS23" s="98">
        <v>1.2178782981050575</v>
      </c>
      <c r="AMU23" s="88">
        <f t="shared" ref="AMU23:AMU54" si="47">IF(AMW$6&lt;0.5,AMW$5+AMV23,AMW$5+AMV23+0.5)</f>
        <v>40976</v>
      </c>
      <c r="AMV23" s="89">
        <v>0</v>
      </c>
      <c r="AMW23" s="28">
        <v>10.9</v>
      </c>
      <c r="AMX23" s="25">
        <v>7.2</v>
      </c>
      <c r="AMY23" s="30"/>
      <c r="AMZ23" s="27"/>
      <c r="ANA23" s="30"/>
      <c r="ANB23" s="27"/>
      <c r="ANC23" s="30"/>
      <c r="AND23" s="27"/>
      <c r="ANE23" s="92"/>
      <c r="ANF23" s="94"/>
      <c r="ANG23" s="94"/>
      <c r="ANH23" s="94"/>
      <c r="ANI23" s="94"/>
      <c r="ANJ23" s="94"/>
      <c r="ANK23" s="94"/>
      <c r="ANL23" s="94"/>
      <c r="ANM23" s="27"/>
      <c r="ANN23" s="97">
        <v>10.466666666666667</v>
      </c>
      <c r="ANO23" s="98">
        <v>4.3179321478270234</v>
      </c>
      <c r="ANQ23" s="88">
        <f t="shared" ref="ANQ23:ANQ54" si="48">IF(ANS$6&lt;0.5,ANS$5+ANR23,ANS$5+ANR23+0.5)</f>
        <v>40977.5</v>
      </c>
      <c r="ANR23" s="89">
        <v>0</v>
      </c>
      <c r="ANS23" s="28">
        <v>10.199999999999999</v>
      </c>
      <c r="ANT23" s="25">
        <v>12.9</v>
      </c>
      <c r="ANU23" s="30"/>
      <c r="ANV23" s="27"/>
      <c r="ANW23" s="30"/>
      <c r="ANX23" s="27"/>
      <c r="ANY23" s="30"/>
      <c r="ANZ23" s="27"/>
      <c r="AOA23" s="92"/>
      <c r="AOB23" s="94"/>
      <c r="AOC23" s="94"/>
      <c r="AOD23" s="94"/>
      <c r="AOE23" s="94"/>
      <c r="AOF23" s="94"/>
      <c r="AOG23" s="94"/>
      <c r="AOH23" s="94"/>
      <c r="AOI23" s="27"/>
      <c r="AOJ23" s="97">
        <v>10.200000000000001</v>
      </c>
      <c r="AOK23" s="98">
        <v>7.8054927287642357</v>
      </c>
      <c r="AOM23" s="88">
        <f t="shared" ref="AOM23:AOM54" si="49">IF(AOO$6&lt;0.5,AOO$5+AON23,AOO$5+AON23+0.5)</f>
        <v>40977.5</v>
      </c>
      <c r="AON23" s="89">
        <v>0</v>
      </c>
      <c r="AOO23" s="28">
        <v>9.9</v>
      </c>
      <c r="AOP23" s="25">
        <v>16.2</v>
      </c>
      <c r="AOQ23" s="30"/>
      <c r="AOR23" s="27"/>
      <c r="AOS23" s="30"/>
      <c r="AOT23" s="27"/>
      <c r="AOU23" s="30"/>
      <c r="AOV23" s="27"/>
      <c r="AOW23" s="92"/>
      <c r="AOX23" s="94"/>
      <c r="AOY23" s="94"/>
      <c r="AOZ23" s="94"/>
      <c r="APA23" s="94"/>
      <c r="APB23" s="94"/>
      <c r="APC23" s="94"/>
      <c r="APD23" s="94"/>
      <c r="APE23" s="27"/>
      <c r="APF23" s="97">
        <v>9.9</v>
      </c>
      <c r="APG23" s="98">
        <v>7.6394184153862739</v>
      </c>
      <c r="API23" s="88">
        <f t="shared" ref="API23:API54" si="50">IF(APK$6&lt;0.5,APK$5+APJ23,APK$5+APJ23+0.5)</f>
        <v>40977</v>
      </c>
      <c r="APJ23" s="89">
        <v>0</v>
      </c>
      <c r="APK23" s="28">
        <v>11.7</v>
      </c>
      <c r="APL23" s="25">
        <v>17</v>
      </c>
      <c r="APM23" s="30"/>
      <c r="APN23" s="27"/>
      <c r="APO23" s="30"/>
      <c r="APP23" s="27"/>
      <c r="APQ23" s="30"/>
      <c r="APR23" s="27"/>
      <c r="APS23" s="92"/>
      <c r="APT23" s="94"/>
      <c r="APU23" s="94"/>
      <c r="APV23" s="94"/>
      <c r="APW23" s="94"/>
      <c r="APX23" s="94"/>
      <c r="APY23" s="94"/>
      <c r="APZ23" s="94"/>
      <c r="AQA23" s="27"/>
      <c r="AQB23" s="97">
        <v>11.666666666666666</v>
      </c>
      <c r="AQC23" s="98">
        <v>-1.1071620891864165</v>
      </c>
      <c r="AQE23" s="88">
        <f t="shared" ref="AQE23:AQE54" si="51">IF(AQG$6&lt;0.5,AQG$5+AQF23,AQG$5+AQF23+0.5)</f>
        <v>40976.5</v>
      </c>
      <c r="AQF23" s="89">
        <v>0</v>
      </c>
      <c r="AQG23" s="28">
        <v>11.5</v>
      </c>
      <c r="AQH23" s="25">
        <v>10.9</v>
      </c>
      <c r="AQI23" s="30"/>
      <c r="AQJ23" s="27"/>
      <c r="AQK23" s="30"/>
      <c r="AQL23" s="27"/>
      <c r="AQM23" s="30"/>
      <c r="AQN23" s="27"/>
      <c r="AQO23" s="92"/>
      <c r="AQP23" s="94"/>
      <c r="AQQ23" s="94"/>
      <c r="AQR23" s="94"/>
      <c r="AQS23" s="94"/>
      <c r="AQT23" s="94"/>
      <c r="AQU23" s="94"/>
      <c r="AQV23" s="94"/>
      <c r="AQW23" s="27"/>
      <c r="AQX23" s="97">
        <v>11.1</v>
      </c>
      <c r="AQY23" s="98">
        <v>7.8054927287642357</v>
      </c>
      <c r="ARA23" s="88">
        <f t="shared" ref="ARA23:ARA54" si="52">IF(ARC$6&lt;0.5,ARC$5+ARB23,ARC$5+ARB23+0.5)</f>
        <v>40979</v>
      </c>
      <c r="ARB23" s="89">
        <v>0</v>
      </c>
      <c r="ARC23" s="28">
        <v>11.3</v>
      </c>
      <c r="ARD23" s="25">
        <v>10.1</v>
      </c>
      <c r="ARE23" s="30"/>
      <c r="ARF23" s="27"/>
      <c r="ARG23" s="30"/>
      <c r="ARH23" s="27"/>
      <c r="ARI23" s="30"/>
      <c r="ARJ23" s="27"/>
      <c r="ARK23" s="92"/>
      <c r="ARL23" s="94"/>
      <c r="ARM23" s="94"/>
      <c r="ARN23" s="94"/>
      <c r="ARO23" s="94"/>
      <c r="ARP23" s="94"/>
      <c r="ARQ23" s="94"/>
      <c r="ARR23" s="94"/>
      <c r="ARS23" s="27"/>
      <c r="ART23" s="97">
        <v>11.133333333333333</v>
      </c>
      <c r="ARU23" s="98">
        <v>5.4804523414727617</v>
      </c>
      <c r="ARW23" s="88">
        <f t="shared" ref="ARW23:ARW54" si="53">IF(ARY$6&lt;0.5,ARY$5+ARX23,ARY$5+ARX23+0.5)</f>
        <v>40980</v>
      </c>
      <c r="ARX23" s="89">
        <v>0</v>
      </c>
      <c r="ARY23" s="28">
        <v>11.3</v>
      </c>
      <c r="ARZ23" s="25">
        <v>12.6</v>
      </c>
      <c r="ASA23" s="30"/>
      <c r="ASB23" s="27"/>
      <c r="ASC23" s="30"/>
      <c r="ASD23" s="27"/>
      <c r="ASE23" s="30"/>
      <c r="ASF23" s="27"/>
      <c r="ASG23" s="92"/>
      <c r="ASH23" s="94"/>
      <c r="ASI23" s="94"/>
      <c r="ASJ23" s="94"/>
      <c r="ASK23" s="94"/>
      <c r="ASL23" s="94"/>
      <c r="ASM23" s="94"/>
      <c r="ASN23" s="94"/>
      <c r="ASO23" s="27"/>
      <c r="ASP23" s="97">
        <v>11.233333333333333</v>
      </c>
      <c r="ASQ23" s="98">
        <v>1.3285945070236997</v>
      </c>
      <c r="ASS23" s="88">
        <f t="shared" ref="ASS23:ASS54" si="54">IF(ASU$6&lt;0.5,ASU$5+AST23,ASU$5+AST23+0.5)</f>
        <v>40978</v>
      </c>
      <c r="AST23" s="89">
        <v>0</v>
      </c>
      <c r="ASU23" s="28">
        <v>12</v>
      </c>
      <c r="ASV23" s="25">
        <v>14.9</v>
      </c>
      <c r="ASW23" s="30"/>
      <c r="ASX23" s="27"/>
      <c r="ASY23" s="30"/>
      <c r="ASZ23" s="27"/>
      <c r="ATA23" s="30"/>
      <c r="ATB23" s="27"/>
      <c r="ATC23" s="92"/>
      <c r="ATD23" s="94"/>
      <c r="ATE23" s="94"/>
      <c r="ATF23" s="94"/>
      <c r="ATG23" s="94"/>
      <c r="ATH23" s="94"/>
      <c r="ATI23" s="94"/>
      <c r="ATJ23" s="94"/>
      <c r="ATK23" s="27"/>
      <c r="ATL23" s="97">
        <v>11.849999999999998</v>
      </c>
      <c r="ATM23" s="98">
        <v>5.5358104459320621E-2</v>
      </c>
      <c r="ATO23" s="88">
        <f t="shared" ref="ATO23:ATO54" si="55">IF(ATQ$6&lt;0.5,ATQ$5+ATP23,ATQ$5+ATP23+0.5)</f>
        <v>40979</v>
      </c>
      <c r="ATP23" s="89">
        <v>0</v>
      </c>
      <c r="ATQ23" s="28">
        <v>11.6</v>
      </c>
      <c r="ATR23" s="25">
        <v>14.6</v>
      </c>
      <c r="ATS23" s="30"/>
      <c r="ATT23" s="27"/>
      <c r="ATU23" s="30"/>
      <c r="ATV23" s="27"/>
      <c r="ATW23" s="30"/>
      <c r="ATX23" s="27"/>
      <c r="ATY23" s="92"/>
      <c r="ATZ23" s="94"/>
      <c r="AUA23" s="94"/>
      <c r="AUB23" s="94"/>
      <c r="AUC23" s="94"/>
      <c r="AUD23" s="94"/>
      <c r="AUE23" s="94"/>
      <c r="AUF23" s="94"/>
      <c r="AUG23" s="27"/>
      <c r="AUH23" s="97">
        <v>11.25</v>
      </c>
      <c r="AUI23" s="98">
        <v>0.22143241783728349</v>
      </c>
      <c r="AUK23" s="88">
        <f t="shared" ref="AUK23:AUK54" si="56">IF(AUM$6&lt;0.5,AUM$5+AUL23,AUM$5+AUL23+0.5)</f>
        <v>40975</v>
      </c>
      <c r="AUL23" s="89">
        <v>0</v>
      </c>
      <c r="AUM23" s="28"/>
      <c r="AUN23" s="25">
        <v>10.8</v>
      </c>
      <c r="AUO23" s="30"/>
      <c r="AUP23" s="27"/>
      <c r="AUQ23" s="30"/>
      <c r="AUR23" s="27"/>
      <c r="AUS23" s="30"/>
      <c r="AUT23" s="27"/>
      <c r="AUU23" s="92"/>
      <c r="AUV23" s="94"/>
      <c r="AUW23" s="94"/>
      <c r="AUX23" s="94"/>
      <c r="AUY23" s="94"/>
      <c r="AUZ23" s="94"/>
      <c r="AVA23" s="94"/>
      <c r="AVB23" s="94"/>
      <c r="AVC23" s="27"/>
      <c r="AVD23" s="97"/>
      <c r="AVE23" s="98"/>
      <c r="AVG23" s="88">
        <f t="shared" ref="AVG23:AVG54" si="57">IF(AVI$6&lt;0.5,AVI$5+AVH23,AVI$5+AVH23+0.5)</f>
        <v>40978</v>
      </c>
      <c r="AVH23" s="89">
        <v>0</v>
      </c>
      <c r="AVI23" s="28">
        <v>12</v>
      </c>
      <c r="AVJ23" s="25">
        <v>13.5</v>
      </c>
      <c r="AVK23" s="30"/>
      <c r="AVL23" s="27"/>
      <c r="AVM23" s="30"/>
      <c r="AVN23" s="27"/>
      <c r="AVO23" s="30"/>
      <c r="AVP23" s="27"/>
      <c r="AVQ23" s="92"/>
      <c r="AVR23" s="94"/>
      <c r="AVS23" s="94"/>
      <c r="AVT23" s="94"/>
      <c r="AVU23" s="94"/>
      <c r="AVV23" s="94"/>
      <c r="AVW23" s="94"/>
      <c r="AVX23" s="94"/>
      <c r="AVY23" s="27"/>
      <c r="AVZ23" s="97">
        <v>11.700000000000001</v>
      </c>
      <c r="AWA23" s="98">
        <v>0.83037156688981228</v>
      </c>
      <c r="AWC23" s="88">
        <f t="shared" ref="AWC23:AWC54" si="58">IF(AWE$6&lt;0.5,AWE$5+AWD23,AWE$5+AWD23+0.5)</f>
        <v>40976.5</v>
      </c>
      <c r="AWD23" s="89">
        <v>0</v>
      </c>
      <c r="AWE23" s="28">
        <v>10.7</v>
      </c>
      <c r="AWF23" s="25">
        <v>9.9</v>
      </c>
      <c r="AWG23" s="30"/>
      <c r="AWH23" s="27"/>
      <c r="AWI23" s="30"/>
      <c r="AWJ23" s="27"/>
      <c r="AWK23" s="30"/>
      <c r="AWL23" s="27"/>
      <c r="AWM23" s="92"/>
      <c r="AWN23" s="94"/>
      <c r="AWO23" s="94"/>
      <c r="AWP23" s="94"/>
      <c r="AWQ23" s="94"/>
      <c r="AWR23" s="94"/>
      <c r="AWS23" s="94"/>
      <c r="AWT23" s="94"/>
      <c r="AWU23" s="27"/>
      <c r="AWV23" s="97"/>
      <c r="AWW23" s="98"/>
      <c r="AWY23" s="88">
        <f t="shared" ref="AWY23:AWY54" si="59">IF(AXA$6&lt;0.5,AXA$5+AWZ23,AXA$5+AWZ23+0.5)</f>
        <v>40975</v>
      </c>
      <c r="AWZ23" s="89">
        <v>0</v>
      </c>
      <c r="AXA23" s="28">
        <v>11</v>
      </c>
      <c r="AXB23" s="25">
        <v>10.9</v>
      </c>
      <c r="AXC23" s="30"/>
      <c r="AXD23" s="27"/>
      <c r="AXE23" s="30"/>
      <c r="AXF23" s="27"/>
      <c r="AXG23" s="30"/>
      <c r="AXH23" s="27"/>
      <c r="AXI23" s="92"/>
      <c r="AXJ23" s="94"/>
      <c r="AXK23" s="94"/>
      <c r="AXL23" s="94"/>
      <c r="AXM23" s="94"/>
      <c r="AXN23" s="94"/>
      <c r="AXO23" s="94"/>
      <c r="AXP23" s="94"/>
      <c r="AXQ23" s="27"/>
      <c r="AXR23" s="97">
        <v>10.8</v>
      </c>
      <c r="AXS23" s="98">
        <v>2.2696822828321532</v>
      </c>
      <c r="AXU23" s="88">
        <f t="shared" ref="AXU23:AXU54" si="60">IF(AXW$6&lt;0.5,AXW$5+AXV23,AXW$5+AXV23+0.5)</f>
        <v>40978</v>
      </c>
      <c r="AXV23" s="89">
        <v>0</v>
      </c>
      <c r="AXW23" s="28">
        <v>11.7</v>
      </c>
      <c r="AXX23" s="25">
        <v>9.5</v>
      </c>
      <c r="AXY23" s="30">
        <v>0.1</v>
      </c>
      <c r="AXZ23" s="27">
        <v>2</v>
      </c>
      <c r="AYA23" s="30"/>
      <c r="AYB23" s="27"/>
      <c r="AYC23" s="30"/>
      <c r="AYD23" s="27"/>
      <c r="AYE23" s="92"/>
      <c r="AYF23" s="94"/>
      <c r="AYG23" s="94"/>
      <c r="AYH23" s="94"/>
      <c r="AYI23" s="94"/>
      <c r="AYJ23" s="94"/>
      <c r="AYK23" s="94"/>
      <c r="AYL23" s="94"/>
      <c r="AYM23" s="27"/>
      <c r="AYN23" s="97">
        <v>11.5</v>
      </c>
      <c r="AYO23" s="98">
        <v>6.0732059900411857</v>
      </c>
      <c r="AYQ23" s="88">
        <f t="shared" ref="AYQ23:AYQ54" si="61">IF(AYS$6&lt;0.5,AYS$5+AYR23,AYS$5+AYR23+0.5)</f>
        <v>40977</v>
      </c>
      <c r="AYR23" s="89">
        <v>0</v>
      </c>
      <c r="AYS23" s="28">
        <v>10.96</v>
      </c>
      <c r="AYT23" s="25">
        <v>13.5</v>
      </c>
      <c r="AYU23" s="30"/>
      <c r="AYV23" s="27">
        <v>2</v>
      </c>
      <c r="AYW23" s="30"/>
      <c r="AYX23" s="27"/>
      <c r="AYY23" s="30"/>
      <c r="AYZ23" s="27"/>
      <c r="AZA23" s="92"/>
      <c r="AZB23" s="94"/>
      <c r="AZC23" s="94"/>
      <c r="AZD23" s="94"/>
      <c r="AZE23" s="94"/>
      <c r="AZF23" s="94"/>
      <c r="AZG23" s="94"/>
      <c r="AZH23" s="94"/>
      <c r="AZI23" s="27"/>
      <c r="AZJ23" s="97">
        <v>10.955</v>
      </c>
      <c r="AZK23" s="98">
        <v>0.83037156688981228</v>
      </c>
      <c r="AZM23" s="88">
        <f t="shared" ref="AZM23:AZM54" si="62">IF(AZO$6&lt;0.5,AZO$5+AZN23,AZO$5+AZN23+0.5)</f>
        <v>40977.5</v>
      </c>
      <c r="AZN23" s="89">
        <v>0</v>
      </c>
      <c r="AZO23" s="28">
        <v>11.7</v>
      </c>
      <c r="AZP23" s="25">
        <v>9.5</v>
      </c>
      <c r="AZQ23" s="30"/>
      <c r="AZR23" s="27"/>
      <c r="AZS23" s="30"/>
      <c r="AZT23" s="27"/>
      <c r="AZU23" s="30"/>
      <c r="AZV23" s="27"/>
      <c r="AZW23" s="92"/>
      <c r="AZX23" s="94"/>
      <c r="AZY23" s="94"/>
      <c r="AZZ23" s="94"/>
      <c r="BAA23" s="94"/>
      <c r="BAB23" s="94"/>
      <c r="BAC23" s="94"/>
      <c r="BAD23" s="94"/>
      <c r="BAE23" s="27"/>
      <c r="BAF23" s="97">
        <v>11.5</v>
      </c>
      <c r="BAG23" s="98">
        <v>8.5805061911947274</v>
      </c>
      <c r="BAI23" s="88">
        <f t="shared" ref="BAI23:BAI54" si="63">IF(BAK$6&lt;0.5,BAK$5+BAJ23,BAK$5+BAJ23+0.5)</f>
        <v>40977.5</v>
      </c>
      <c r="BAJ23" s="89">
        <v>0</v>
      </c>
      <c r="BAK23" s="28">
        <v>12</v>
      </c>
      <c r="BAL23" s="25">
        <v>10.8</v>
      </c>
      <c r="BAM23" s="30"/>
      <c r="BAN23" s="27"/>
      <c r="BAO23" s="30"/>
      <c r="BAP23" s="27"/>
      <c r="BAQ23" s="30"/>
      <c r="BAR23" s="27"/>
      <c r="BAS23" s="92"/>
      <c r="BAT23" s="94"/>
      <c r="BAU23" s="94"/>
      <c r="BAV23" s="94"/>
      <c r="BAW23" s="94"/>
      <c r="BAX23" s="94"/>
      <c r="BAY23" s="94"/>
      <c r="BAZ23" s="94"/>
      <c r="BBA23" s="27"/>
      <c r="BBB23" s="97">
        <v>11.9</v>
      </c>
      <c r="BBC23" s="98">
        <v>7.860850833223556</v>
      </c>
      <c r="BBE23" s="88">
        <f t="shared" ref="BBE23:BBE54" si="64">IF(BBG$6&lt;0.5,BBG$5+BBF23,BBG$5+BBF23+0.5)</f>
        <v>40976</v>
      </c>
      <c r="BBF23" s="89">
        <v>0</v>
      </c>
      <c r="BBG23" s="28">
        <v>9.1</v>
      </c>
      <c r="BBH23" s="25">
        <v>16.3</v>
      </c>
      <c r="BBI23" s="30"/>
      <c r="BBJ23" s="27"/>
      <c r="BBK23" s="30"/>
      <c r="BBL23" s="27"/>
      <c r="BBM23" s="30"/>
      <c r="BBN23" s="27"/>
      <c r="BBO23" s="92"/>
      <c r="BBP23" s="94"/>
      <c r="BBQ23" s="94"/>
      <c r="BBR23" s="94"/>
      <c r="BBS23" s="94"/>
      <c r="BBT23" s="94"/>
      <c r="BBU23" s="94"/>
      <c r="BBV23" s="94"/>
      <c r="BBW23" s="27"/>
      <c r="BBX23" s="97"/>
      <c r="BBY23" s="98"/>
      <c r="BCA23" s="88">
        <f t="shared" ref="BCA23:BCA54" si="65">IF(BCC$6&lt;0.5,BCC$5+BCB23,BCC$5+BCB23+0.5)</f>
        <v>40979.5</v>
      </c>
      <c r="BCB23" s="89">
        <v>0</v>
      </c>
      <c r="BCC23" s="28">
        <v>10.3</v>
      </c>
      <c r="BCD23" s="25">
        <v>20</v>
      </c>
      <c r="BCE23" s="30"/>
      <c r="BCF23" s="27"/>
      <c r="BCG23" s="30"/>
      <c r="BCH23" s="27"/>
      <c r="BCI23" s="30"/>
      <c r="BCJ23" s="27"/>
      <c r="BCK23" s="92"/>
      <c r="BCL23" s="94"/>
      <c r="BCM23" s="94"/>
      <c r="BCN23" s="94"/>
      <c r="BCO23" s="94"/>
      <c r="BCP23" s="94"/>
      <c r="BCQ23" s="94"/>
      <c r="BCR23" s="94"/>
      <c r="BCS23" s="27"/>
      <c r="BCT23" s="97">
        <v>10.3</v>
      </c>
      <c r="BCU23" s="98">
        <v>2.767905222966041</v>
      </c>
      <c r="BCW23" s="88">
        <f t="shared" ref="BCW23:BCW54" si="66">IF(BCY$6&lt;0.5,BCY$5+BCX23,BCY$5+BCX23+0.5)</f>
        <v>40978</v>
      </c>
      <c r="BCX23" s="89">
        <v>0</v>
      </c>
      <c r="BCY23" s="28">
        <v>11.2</v>
      </c>
      <c r="BCZ23" s="25">
        <v>12.8</v>
      </c>
      <c r="BDA23" s="30"/>
      <c r="BDB23" s="27"/>
      <c r="BDC23" s="30"/>
      <c r="BDD23" s="27"/>
      <c r="BDE23" s="30"/>
      <c r="BDF23" s="27"/>
      <c r="BDG23" s="92"/>
      <c r="BDH23" s="94"/>
      <c r="BDI23" s="94"/>
      <c r="BDJ23" s="94"/>
      <c r="BDK23" s="94"/>
      <c r="BDL23" s="94"/>
      <c r="BDM23" s="94"/>
      <c r="BDN23" s="94"/>
      <c r="BDO23" s="27"/>
      <c r="BDP23" s="97">
        <v>10.8</v>
      </c>
      <c r="BDQ23" s="98">
        <v>1.2178782981050575</v>
      </c>
      <c r="BDS23" s="88">
        <f t="shared" ref="BDS23:BDS54" si="67">IF(BDU$6&lt;0.5,BDU$5+BDT23,BDU$5+BDT23+0.5)</f>
        <v>40976</v>
      </c>
      <c r="BDT23" s="89">
        <v>0</v>
      </c>
      <c r="BDU23" s="28">
        <v>10.9</v>
      </c>
      <c r="BDV23" s="25">
        <v>7.2</v>
      </c>
      <c r="BDW23" s="30"/>
      <c r="BDX23" s="27"/>
      <c r="BDY23" s="30"/>
      <c r="BDZ23" s="27"/>
      <c r="BEA23" s="30"/>
      <c r="BEB23" s="27"/>
      <c r="BEC23" s="92"/>
      <c r="BED23" s="94"/>
      <c r="BEE23" s="94"/>
      <c r="BEF23" s="94"/>
      <c r="BEG23" s="94"/>
      <c r="BEH23" s="94"/>
      <c r="BEI23" s="94"/>
      <c r="BEJ23" s="94"/>
      <c r="BEK23" s="27"/>
      <c r="BEL23" s="97">
        <v>10.466666666666667</v>
      </c>
      <c r="BEM23" s="98">
        <v>4.3179321478270234</v>
      </c>
      <c r="BEO23" s="88">
        <f t="shared" ref="BEO23:BEO54" si="68">IF(BEQ$6&lt;0.5,BEQ$5+BEP23,BEQ$5+BEP23+0.5)</f>
        <v>40977.5</v>
      </c>
      <c r="BEP23" s="89">
        <v>0</v>
      </c>
      <c r="BEQ23" s="28">
        <v>10.199999999999999</v>
      </c>
      <c r="BER23" s="25">
        <v>12.9</v>
      </c>
      <c r="BES23" s="30"/>
      <c r="BET23" s="27"/>
      <c r="BEU23" s="30"/>
      <c r="BEV23" s="27"/>
      <c r="BEW23" s="30"/>
      <c r="BEX23" s="27"/>
      <c r="BEY23" s="92"/>
      <c r="BEZ23" s="94"/>
      <c r="BFA23" s="94"/>
      <c r="BFB23" s="94"/>
      <c r="BFC23" s="94"/>
      <c r="BFD23" s="94"/>
      <c r="BFE23" s="94"/>
      <c r="BFF23" s="94"/>
      <c r="BFG23" s="27"/>
      <c r="BFH23" s="97">
        <v>10.200000000000001</v>
      </c>
      <c r="BFI23" s="98">
        <v>7.8054927287642357</v>
      </c>
      <c r="BFK23" s="88">
        <f t="shared" ref="BFK23:BFK54" si="69">IF(BFM$6&lt;0.5,BFM$5+BFL23,BFM$5+BFL23+0.5)</f>
        <v>40977.5</v>
      </c>
      <c r="BFL23" s="89">
        <v>0</v>
      </c>
      <c r="BFM23" s="28">
        <v>9.9</v>
      </c>
      <c r="BFN23" s="25">
        <v>16.2</v>
      </c>
      <c r="BFO23" s="30"/>
      <c r="BFP23" s="27"/>
      <c r="BFQ23" s="30"/>
      <c r="BFR23" s="27"/>
      <c r="BFS23" s="30"/>
      <c r="BFT23" s="27"/>
      <c r="BFU23" s="92"/>
      <c r="BFV23" s="94"/>
      <c r="BFW23" s="94"/>
      <c r="BFX23" s="94"/>
      <c r="BFY23" s="94"/>
      <c r="BFZ23" s="94"/>
      <c r="BGA23" s="94"/>
      <c r="BGB23" s="94"/>
      <c r="BGC23" s="27"/>
      <c r="BGD23" s="97">
        <v>9.9</v>
      </c>
      <c r="BGE23" s="98">
        <v>7.6394184153862739</v>
      </c>
      <c r="BGG23" s="88">
        <f t="shared" ref="BGG23:BGG54" si="70">IF(BGI$6&lt;0.5,BGI$5+BGH23,BGI$5+BGH23+0.5)</f>
        <v>40977</v>
      </c>
      <c r="BGH23" s="89">
        <v>0</v>
      </c>
      <c r="BGI23" s="28">
        <v>11.7</v>
      </c>
      <c r="BGJ23" s="25">
        <v>17</v>
      </c>
      <c r="BGK23" s="30"/>
      <c r="BGL23" s="27"/>
      <c r="BGM23" s="30"/>
      <c r="BGN23" s="27"/>
      <c r="BGO23" s="30"/>
      <c r="BGP23" s="27"/>
      <c r="BGQ23" s="92"/>
      <c r="BGR23" s="94"/>
      <c r="BGS23" s="94"/>
      <c r="BGT23" s="94"/>
      <c r="BGU23" s="94"/>
      <c r="BGV23" s="94"/>
      <c r="BGW23" s="94"/>
      <c r="BGX23" s="94"/>
      <c r="BGY23" s="27"/>
      <c r="BGZ23" s="97">
        <v>11.666666666666666</v>
      </c>
      <c r="BHA23" s="98">
        <v>-1.1071620891864165</v>
      </c>
      <c r="BHC23" s="88">
        <f t="shared" ref="BHC23:BHC54" si="71">IF(BHE$6&lt;0.5,BHE$5+BHD23,BHE$5+BHD23+0.5)</f>
        <v>40976.5</v>
      </c>
      <c r="BHD23" s="89">
        <v>0</v>
      </c>
      <c r="BHE23" s="28">
        <v>11.5</v>
      </c>
      <c r="BHF23" s="25">
        <v>10.9</v>
      </c>
      <c r="BHG23" s="30"/>
      <c r="BHH23" s="27"/>
      <c r="BHI23" s="30"/>
      <c r="BHJ23" s="27"/>
      <c r="BHK23" s="30"/>
      <c r="BHL23" s="27"/>
      <c r="BHM23" s="92"/>
      <c r="BHN23" s="94"/>
      <c r="BHO23" s="94"/>
      <c r="BHP23" s="94"/>
      <c r="BHQ23" s="94"/>
      <c r="BHR23" s="94"/>
      <c r="BHS23" s="94"/>
      <c r="BHT23" s="94"/>
      <c r="BHU23" s="27"/>
      <c r="BHV23" s="97">
        <v>11.1</v>
      </c>
      <c r="BHW23" s="98">
        <v>7.8054927287642357</v>
      </c>
      <c r="BHY23" s="88">
        <f t="shared" ref="BHY23:BHY54" si="72">IF(BIA$6&lt;0.5,BIA$5+BHZ23,BIA$5+BHZ23+0.5)</f>
        <v>40979</v>
      </c>
      <c r="BHZ23" s="89">
        <v>0</v>
      </c>
      <c r="BIA23" s="28">
        <v>11.3</v>
      </c>
      <c r="BIB23" s="25">
        <v>10.1</v>
      </c>
      <c r="BIC23" s="30"/>
      <c r="BID23" s="27"/>
      <c r="BIE23" s="30"/>
      <c r="BIF23" s="27"/>
      <c r="BIG23" s="30"/>
      <c r="BIH23" s="27"/>
      <c r="BII23" s="92"/>
      <c r="BIJ23" s="94"/>
      <c r="BIK23" s="94"/>
      <c r="BIL23" s="94"/>
      <c r="BIM23" s="94"/>
      <c r="BIN23" s="94"/>
      <c r="BIO23" s="94"/>
      <c r="BIP23" s="94"/>
      <c r="BIQ23" s="27"/>
      <c r="BIR23" s="97">
        <v>11.133333333333333</v>
      </c>
      <c r="BIS23" s="98">
        <v>5.4804523414727617</v>
      </c>
      <c r="BIU23" s="88">
        <f t="shared" ref="BIU23:BIU54" si="73">IF(BIW$6&lt;0.5,BIW$5+BIV23,BIW$5+BIV23+0.5)</f>
        <v>40980</v>
      </c>
      <c r="BIV23" s="89">
        <v>0</v>
      </c>
      <c r="BIW23" s="28">
        <v>11.3</v>
      </c>
      <c r="BIX23" s="25">
        <v>12.6</v>
      </c>
      <c r="BIY23" s="30"/>
      <c r="BIZ23" s="27"/>
      <c r="BJA23" s="30"/>
      <c r="BJB23" s="27"/>
      <c r="BJC23" s="30"/>
      <c r="BJD23" s="27"/>
      <c r="BJE23" s="92"/>
      <c r="BJF23" s="94"/>
      <c r="BJG23" s="94"/>
      <c r="BJH23" s="94"/>
      <c r="BJI23" s="94"/>
      <c r="BJJ23" s="94"/>
      <c r="BJK23" s="94"/>
      <c r="BJL23" s="94"/>
      <c r="BJM23" s="27"/>
      <c r="BJN23" s="97">
        <v>11.233333333333333</v>
      </c>
      <c r="BJO23" s="98">
        <v>1.3285945070236997</v>
      </c>
      <c r="BJQ23" s="88">
        <f t="shared" ref="BJQ23:BJQ54" si="74">IF(BJS$6&lt;0.5,BJS$5+BJR23,BJS$5+BJR23+0.5)</f>
        <v>40978</v>
      </c>
      <c r="BJR23" s="89">
        <v>0</v>
      </c>
      <c r="BJS23" s="28">
        <v>12</v>
      </c>
      <c r="BJT23" s="25">
        <v>14.9</v>
      </c>
      <c r="BJU23" s="30"/>
      <c r="BJV23" s="27"/>
      <c r="BJW23" s="30"/>
      <c r="BJX23" s="27"/>
      <c r="BJY23" s="30"/>
      <c r="BJZ23" s="27"/>
      <c r="BKA23" s="92"/>
      <c r="BKB23" s="94"/>
      <c r="BKC23" s="94"/>
      <c r="BKD23" s="94"/>
      <c r="BKE23" s="94"/>
      <c r="BKF23" s="94"/>
      <c r="BKG23" s="94"/>
      <c r="BKH23" s="94"/>
      <c r="BKI23" s="27"/>
      <c r="BKJ23" s="97">
        <v>11.849999999999998</v>
      </c>
      <c r="BKK23" s="98">
        <v>5.5358104459320621E-2</v>
      </c>
      <c r="BKM23" s="88">
        <f t="shared" ref="BKM23:BKM54" si="75">IF(BKO$6&lt;0.5,BKO$5+BKN23,BKO$5+BKN23+0.5)</f>
        <v>40979</v>
      </c>
      <c r="BKN23" s="89">
        <v>0</v>
      </c>
      <c r="BKO23" s="28">
        <v>11.6</v>
      </c>
      <c r="BKP23" s="25">
        <v>14.6</v>
      </c>
      <c r="BKQ23" s="30"/>
      <c r="BKR23" s="27"/>
      <c r="BKS23" s="30"/>
      <c r="BKT23" s="27"/>
      <c r="BKU23" s="30"/>
      <c r="BKV23" s="27"/>
      <c r="BKW23" s="92"/>
      <c r="BKX23" s="94"/>
      <c r="BKY23" s="94"/>
      <c r="BKZ23" s="94"/>
      <c r="BLA23" s="94"/>
      <c r="BLB23" s="94"/>
      <c r="BLC23" s="94"/>
      <c r="BLD23" s="94"/>
      <c r="BLE23" s="27"/>
      <c r="BLF23" s="97">
        <v>11.25</v>
      </c>
      <c r="BLG23" s="98">
        <v>0.22143241783728349</v>
      </c>
      <c r="BLI23" s="88">
        <f t="shared" ref="BLI23:BLI54" si="76">IF(BLK$6&lt;0.5,BLK$5+BLJ23,BLK$5+BLJ23+0.5)</f>
        <v>40975</v>
      </c>
      <c r="BLJ23" s="89">
        <v>0</v>
      </c>
      <c r="BLK23" s="28"/>
      <c r="BLL23" s="25">
        <v>10.8</v>
      </c>
      <c r="BLM23" s="30"/>
      <c r="BLN23" s="27"/>
      <c r="BLO23" s="30"/>
      <c r="BLP23" s="27"/>
      <c r="BLQ23" s="30"/>
      <c r="BLR23" s="27"/>
      <c r="BLS23" s="92"/>
      <c r="BLT23" s="94"/>
      <c r="BLU23" s="94"/>
      <c r="BLV23" s="94"/>
      <c r="BLW23" s="94"/>
      <c r="BLX23" s="94"/>
      <c r="BLY23" s="94"/>
      <c r="BLZ23" s="94"/>
      <c r="BMA23" s="27"/>
      <c r="BMB23" s="97"/>
      <c r="BMC23" s="98"/>
      <c r="BME23" s="88">
        <f t="shared" ref="BME23:BME54" si="77">IF(BMG$6&lt;0.5,BMG$5+BMF23,BMG$5+BMF23+0.5)</f>
        <v>40978</v>
      </c>
      <c r="BMF23" s="89">
        <v>0</v>
      </c>
      <c r="BMG23" s="28">
        <v>12</v>
      </c>
      <c r="BMH23" s="25">
        <v>13.5</v>
      </c>
      <c r="BMI23" s="30"/>
      <c r="BMJ23" s="27"/>
      <c r="BMK23" s="30"/>
      <c r="BML23" s="27"/>
      <c r="BMM23" s="30"/>
      <c r="BMN23" s="27"/>
      <c r="BMO23" s="92"/>
      <c r="BMP23" s="94"/>
      <c r="BMQ23" s="94"/>
      <c r="BMR23" s="94"/>
      <c r="BMS23" s="94"/>
      <c r="BMT23" s="94"/>
      <c r="BMU23" s="94"/>
      <c r="BMV23" s="94"/>
      <c r="BMW23" s="27"/>
      <c r="BMX23" s="97">
        <v>11.700000000000001</v>
      </c>
      <c r="BMY23" s="98">
        <v>0.83037156688981228</v>
      </c>
      <c r="BNA23" s="88">
        <f t="shared" ref="BNA23:BNA54" si="78">IF(BNC$6&lt;0.5,BNC$5+BNB23,BNC$5+BNB23+0.5)</f>
        <v>40976.5</v>
      </c>
      <c r="BNB23" s="89">
        <v>0</v>
      </c>
      <c r="BNC23" s="28">
        <v>10.7</v>
      </c>
      <c r="BND23" s="25">
        <v>9.9</v>
      </c>
      <c r="BNE23" s="30"/>
      <c r="BNF23" s="27"/>
      <c r="BNG23" s="30"/>
      <c r="BNH23" s="27"/>
      <c r="BNI23" s="30"/>
      <c r="BNJ23" s="27"/>
      <c r="BNK23" s="92"/>
      <c r="BNL23" s="94"/>
      <c r="BNM23" s="94"/>
      <c r="BNN23" s="94"/>
      <c r="BNO23" s="94"/>
      <c r="BNP23" s="94"/>
      <c r="BNQ23" s="94"/>
      <c r="BNR23" s="94"/>
      <c r="BNS23" s="27"/>
      <c r="BNT23" s="97"/>
      <c r="BNU23" s="98"/>
      <c r="BNW23" s="88">
        <f t="shared" ref="BNW23:BNW54" si="79">IF(BNY$6&lt;0.5,BNY$5+BNX23,BNY$5+BNX23+0.5)</f>
        <v>40975</v>
      </c>
      <c r="BNX23" s="89">
        <v>0</v>
      </c>
      <c r="BNY23" s="28">
        <v>11</v>
      </c>
      <c r="BNZ23" s="25">
        <v>10.9</v>
      </c>
      <c r="BOA23" s="30"/>
      <c r="BOB23" s="27"/>
      <c r="BOC23" s="30"/>
      <c r="BOD23" s="27"/>
      <c r="BOE23" s="30"/>
      <c r="BOF23" s="27"/>
      <c r="BOG23" s="92"/>
      <c r="BOH23" s="94"/>
      <c r="BOI23" s="94"/>
      <c r="BOJ23" s="94"/>
      <c r="BOK23" s="94"/>
      <c r="BOL23" s="94"/>
      <c r="BOM23" s="94"/>
      <c r="BON23" s="94"/>
      <c r="BOO23" s="27"/>
      <c r="BOP23" s="97">
        <v>10.8</v>
      </c>
      <c r="BOQ23" s="98">
        <v>2.2696822828321532</v>
      </c>
      <c r="BOS23" s="88">
        <f t="shared" ref="BOS23:BOS54" si="80">IF(BOU$6&lt;0.5,BOU$5+BOT23,BOU$5+BOT23+0.5)</f>
        <v>40978</v>
      </c>
      <c r="BOT23" s="89">
        <v>0</v>
      </c>
      <c r="BOU23" s="28">
        <v>11.7</v>
      </c>
      <c r="BOV23" s="25">
        <v>9.5</v>
      </c>
      <c r="BOW23" s="30">
        <v>0.1</v>
      </c>
      <c r="BOX23" s="27">
        <v>2</v>
      </c>
      <c r="BOY23" s="30"/>
      <c r="BOZ23" s="27"/>
      <c r="BPA23" s="30"/>
      <c r="BPB23" s="27"/>
      <c r="BPC23" s="92"/>
      <c r="BPD23" s="94"/>
      <c r="BPE23" s="94"/>
      <c r="BPF23" s="94"/>
      <c r="BPG23" s="94"/>
      <c r="BPH23" s="94"/>
      <c r="BPI23" s="94"/>
      <c r="BPJ23" s="94"/>
      <c r="BPK23" s="27"/>
      <c r="BPL23" s="97">
        <v>11.5</v>
      </c>
      <c r="BPM23" s="98">
        <v>6.0732059900411857</v>
      </c>
      <c r="BPO23" s="88">
        <f t="shared" ref="BPO23:BPO54" si="81">IF(BPQ$6&lt;0.5,BPQ$5+BPP23,BPQ$5+BPP23+0.5)</f>
        <v>40977</v>
      </c>
      <c r="BPP23" s="89">
        <v>0</v>
      </c>
      <c r="BPQ23" s="28">
        <v>10.96</v>
      </c>
      <c r="BPR23" s="25">
        <v>13.5</v>
      </c>
      <c r="BPS23" s="30"/>
      <c r="BPT23" s="27">
        <v>2</v>
      </c>
      <c r="BPU23" s="30"/>
      <c r="BPV23" s="27"/>
      <c r="BPW23" s="30"/>
      <c r="BPX23" s="27"/>
      <c r="BPY23" s="92"/>
      <c r="BPZ23" s="94"/>
      <c r="BQA23" s="94"/>
      <c r="BQB23" s="94"/>
      <c r="BQC23" s="94"/>
      <c r="BQD23" s="94"/>
      <c r="BQE23" s="94"/>
      <c r="BQF23" s="94"/>
      <c r="BQG23" s="27"/>
      <c r="BQH23" s="97">
        <v>10.955</v>
      </c>
      <c r="BQI23" s="98">
        <v>0.83037156688981228</v>
      </c>
      <c r="BQK23" s="88">
        <f t="shared" ref="BQK23:BQK54" si="82">IF(BQM$6&lt;0.5,BQM$5+BQL23,BQM$5+BQL23+0.5)</f>
        <v>40977.5</v>
      </c>
      <c r="BQL23" s="89">
        <v>0</v>
      </c>
      <c r="BQM23" s="28">
        <v>11.7</v>
      </c>
      <c r="BQN23" s="25">
        <v>9.5</v>
      </c>
      <c r="BQO23" s="30"/>
      <c r="BQP23" s="27"/>
      <c r="BQQ23" s="30"/>
      <c r="BQR23" s="27"/>
      <c r="BQS23" s="30"/>
      <c r="BQT23" s="27"/>
      <c r="BQU23" s="92"/>
      <c r="BQV23" s="94"/>
      <c r="BQW23" s="94"/>
      <c r="BQX23" s="94"/>
      <c r="BQY23" s="94"/>
      <c r="BQZ23" s="94"/>
      <c r="BRA23" s="94"/>
      <c r="BRB23" s="94"/>
      <c r="BRC23" s="27"/>
      <c r="BRD23" s="97">
        <v>11.5</v>
      </c>
      <c r="BRE23" s="98">
        <v>8.5805061911947274</v>
      </c>
      <c r="BRG23" s="88">
        <f t="shared" ref="BRG23:BRG54" si="83">IF(BRI$6&lt;0.5,BRI$5+BRH23,BRI$5+BRH23+0.5)</f>
        <v>40977.5</v>
      </c>
      <c r="BRH23" s="89">
        <v>0</v>
      </c>
      <c r="BRI23" s="28">
        <v>12</v>
      </c>
      <c r="BRJ23" s="25">
        <v>10.8</v>
      </c>
      <c r="BRK23" s="30"/>
      <c r="BRL23" s="27"/>
      <c r="BRM23" s="30"/>
      <c r="BRN23" s="27"/>
      <c r="BRO23" s="30"/>
      <c r="BRP23" s="27"/>
      <c r="BRQ23" s="92"/>
      <c r="BRR23" s="94"/>
      <c r="BRS23" s="94"/>
      <c r="BRT23" s="94"/>
      <c r="BRU23" s="94"/>
      <c r="BRV23" s="94"/>
      <c r="BRW23" s="94"/>
      <c r="BRX23" s="94"/>
      <c r="BRY23" s="27"/>
      <c r="BRZ23" s="97">
        <v>11.9</v>
      </c>
      <c r="BSA23" s="98">
        <v>7.860850833223556</v>
      </c>
      <c r="BSC23" s="88">
        <f t="shared" ref="BSC23:BSC54" si="84">IF(BSE$6&lt;0.5,BSE$5+BSD23,BSE$5+BSD23+0.5)</f>
        <v>40976</v>
      </c>
      <c r="BSD23" s="89">
        <v>0</v>
      </c>
      <c r="BSE23" s="28">
        <v>9.1</v>
      </c>
      <c r="BSF23" s="25">
        <v>16.3</v>
      </c>
      <c r="BSG23" s="30"/>
      <c r="BSH23" s="27"/>
      <c r="BSI23" s="30"/>
      <c r="BSJ23" s="27"/>
      <c r="BSK23" s="30"/>
      <c r="BSL23" s="27"/>
      <c r="BSM23" s="92"/>
      <c r="BSN23" s="94"/>
      <c r="BSO23" s="94"/>
      <c r="BSP23" s="94"/>
      <c r="BSQ23" s="94"/>
      <c r="BSR23" s="94"/>
      <c r="BSS23" s="94"/>
      <c r="BST23" s="94"/>
      <c r="BSU23" s="27"/>
      <c r="BSV23" s="97"/>
      <c r="BSW23" s="98"/>
      <c r="BSY23" s="88">
        <f t="shared" ref="BSY23:BSY54" si="85">IF(BTA$6&lt;0.5,BTA$5+BSZ23,BTA$5+BSZ23+0.5)</f>
        <v>40979.5</v>
      </c>
      <c r="BSZ23" s="89">
        <v>0</v>
      </c>
      <c r="BTA23" s="28">
        <v>10.3</v>
      </c>
      <c r="BTB23" s="25">
        <v>20</v>
      </c>
      <c r="BTC23" s="30"/>
      <c r="BTD23" s="27"/>
      <c r="BTE23" s="30"/>
      <c r="BTF23" s="27"/>
      <c r="BTG23" s="30"/>
      <c r="BTH23" s="27"/>
      <c r="BTI23" s="92"/>
      <c r="BTJ23" s="94"/>
      <c r="BTK23" s="94"/>
      <c r="BTL23" s="94"/>
      <c r="BTM23" s="94"/>
      <c r="BTN23" s="94"/>
      <c r="BTO23" s="94"/>
      <c r="BTP23" s="94"/>
      <c r="BTQ23" s="27"/>
      <c r="BTR23" s="97">
        <v>10.3</v>
      </c>
      <c r="BTS23" s="98">
        <v>2.767905222966041</v>
      </c>
      <c r="BTU23" s="88">
        <f t="shared" ref="BTU23:BTU54" si="86">IF(BTW$6&lt;0.5,BTW$5+BTV23,BTW$5+BTV23+0.5)</f>
        <v>40978</v>
      </c>
      <c r="BTV23" s="89">
        <v>0</v>
      </c>
      <c r="BTW23" s="28">
        <v>11.2</v>
      </c>
      <c r="BTX23" s="25">
        <v>12.8</v>
      </c>
      <c r="BTY23" s="30"/>
      <c r="BTZ23" s="27"/>
      <c r="BUA23" s="30"/>
      <c r="BUB23" s="27"/>
      <c r="BUC23" s="30"/>
      <c r="BUD23" s="27"/>
      <c r="BUE23" s="92"/>
      <c r="BUF23" s="94"/>
      <c r="BUG23" s="94"/>
      <c r="BUH23" s="94"/>
      <c r="BUI23" s="94"/>
      <c r="BUJ23" s="94"/>
      <c r="BUK23" s="94"/>
      <c r="BUL23" s="94"/>
      <c r="BUM23" s="27"/>
      <c r="BUN23" s="97">
        <v>10.8</v>
      </c>
      <c r="BUO23" s="98">
        <v>1.2178782981050575</v>
      </c>
      <c r="BUQ23" s="88">
        <f t="shared" ref="BUQ23:BUQ54" si="87">IF(BUS$6&lt;0.5,BUS$5+BUR23,BUS$5+BUR23+0.5)</f>
        <v>40976</v>
      </c>
      <c r="BUR23" s="89">
        <v>0</v>
      </c>
      <c r="BUS23" s="28">
        <v>10.9</v>
      </c>
      <c r="BUT23" s="25">
        <v>7.2</v>
      </c>
      <c r="BUU23" s="30"/>
      <c r="BUV23" s="27"/>
      <c r="BUW23" s="30"/>
      <c r="BUX23" s="27"/>
      <c r="BUY23" s="30"/>
      <c r="BUZ23" s="27"/>
      <c r="BVA23" s="92"/>
      <c r="BVB23" s="94"/>
      <c r="BVC23" s="94"/>
      <c r="BVD23" s="94"/>
      <c r="BVE23" s="94"/>
      <c r="BVF23" s="94"/>
      <c r="BVG23" s="94"/>
      <c r="BVH23" s="94"/>
      <c r="BVI23" s="27"/>
      <c r="BVJ23" s="97">
        <v>10.466666666666667</v>
      </c>
      <c r="BVK23" s="98">
        <v>4.3179321478270234</v>
      </c>
      <c r="BVM23" s="88">
        <f t="shared" ref="BVM23:BVM54" si="88">IF(BVO$6&lt;0.5,BVO$5+BVN23,BVO$5+BVN23+0.5)</f>
        <v>40977.5</v>
      </c>
      <c r="BVN23" s="89">
        <v>0</v>
      </c>
      <c r="BVO23" s="28">
        <v>10.199999999999999</v>
      </c>
      <c r="BVP23" s="25">
        <v>12.9</v>
      </c>
      <c r="BVQ23" s="30"/>
      <c r="BVR23" s="27"/>
      <c r="BVS23" s="30"/>
      <c r="BVT23" s="27"/>
      <c r="BVU23" s="30"/>
      <c r="BVV23" s="27"/>
      <c r="BVW23" s="92"/>
      <c r="BVX23" s="94"/>
      <c r="BVY23" s="94"/>
      <c r="BVZ23" s="94"/>
      <c r="BWA23" s="94"/>
      <c r="BWB23" s="94"/>
      <c r="BWC23" s="94"/>
      <c r="BWD23" s="94"/>
      <c r="BWE23" s="27"/>
      <c r="BWF23" s="97">
        <v>10.200000000000001</v>
      </c>
      <c r="BWG23" s="98">
        <v>7.8054927287642357</v>
      </c>
      <c r="BWI23" s="88">
        <f t="shared" ref="BWI23:BWI54" si="89">IF(BWK$6&lt;0.5,BWK$5+BWJ23,BWK$5+BWJ23+0.5)</f>
        <v>40977.5</v>
      </c>
      <c r="BWJ23" s="89">
        <v>0</v>
      </c>
      <c r="BWK23" s="28">
        <v>9.9</v>
      </c>
      <c r="BWL23" s="25">
        <v>16.2</v>
      </c>
      <c r="BWM23" s="30"/>
      <c r="BWN23" s="27"/>
      <c r="BWO23" s="30"/>
      <c r="BWP23" s="27"/>
      <c r="BWQ23" s="30"/>
      <c r="BWR23" s="27"/>
      <c r="BWS23" s="92"/>
      <c r="BWT23" s="94"/>
      <c r="BWU23" s="94"/>
      <c r="BWV23" s="94"/>
      <c r="BWW23" s="94"/>
      <c r="BWX23" s="94"/>
      <c r="BWY23" s="94"/>
      <c r="BWZ23" s="94"/>
      <c r="BXA23" s="27"/>
      <c r="BXB23" s="97">
        <v>9.9</v>
      </c>
      <c r="BXC23" s="98">
        <v>7.6394184153862739</v>
      </c>
      <c r="BXE23" s="88">
        <f t="shared" ref="BXE23:BXE54" si="90">IF(BXG$6&lt;0.5,BXG$5+BXF23,BXG$5+BXF23+0.5)</f>
        <v>40977</v>
      </c>
      <c r="BXF23" s="89">
        <v>0</v>
      </c>
      <c r="BXG23" s="28">
        <v>11.7</v>
      </c>
      <c r="BXH23" s="25">
        <v>17</v>
      </c>
      <c r="BXI23" s="30"/>
      <c r="BXJ23" s="27"/>
      <c r="BXK23" s="30"/>
      <c r="BXL23" s="27"/>
      <c r="BXM23" s="30"/>
      <c r="BXN23" s="27"/>
      <c r="BXO23" s="92"/>
      <c r="BXP23" s="94"/>
      <c r="BXQ23" s="94"/>
      <c r="BXR23" s="94"/>
      <c r="BXS23" s="94"/>
      <c r="BXT23" s="94"/>
      <c r="BXU23" s="94"/>
      <c r="BXV23" s="94"/>
      <c r="BXW23" s="27"/>
      <c r="BXX23" s="97">
        <v>11.666666666666666</v>
      </c>
      <c r="BXY23" s="98">
        <v>-1.1071620891864165</v>
      </c>
      <c r="BYA23" s="88">
        <f t="shared" ref="BYA23:BYA54" si="91">IF(BYC$6&lt;0.5,BYC$5+BYB23,BYC$5+BYB23+0.5)</f>
        <v>40976.5</v>
      </c>
      <c r="BYB23" s="89">
        <v>0</v>
      </c>
      <c r="BYC23" s="28">
        <v>11.5</v>
      </c>
      <c r="BYD23" s="25">
        <v>10.9</v>
      </c>
      <c r="BYE23" s="30"/>
      <c r="BYF23" s="27"/>
      <c r="BYG23" s="30"/>
      <c r="BYH23" s="27"/>
      <c r="BYI23" s="30"/>
      <c r="BYJ23" s="27"/>
      <c r="BYK23" s="92"/>
      <c r="BYL23" s="94"/>
      <c r="BYM23" s="94"/>
      <c r="BYN23" s="94"/>
      <c r="BYO23" s="94"/>
      <c r="BYP23" s="94"/>
      <c r="BYQ23" s="94"/>
      <c r="BYR23" s="94"/>
      <c r="BYS23" s="27"/>
      <c r="BYT23" s="97">
        <v>11.1</v>
      </c>
      <c r="BYU23" s="98">
        <v>7.8054927287642357</v>
      </c>
      <c r="BYW23" s="88">
        <f t="shared" ref="BYW23:BYW54" si="92">IF(BYY$6&lt;0.5,BYY$5+BYX23,BYY$5+BYX23+0.5)</f>
        <v>40979</v>
      </c>
      <c r="BYX23" s="89">
        <v>0</v>
      </c>
      <c r="BYY23" s="28">
        <v>11.3</v>
      </c>
      <c r="BYZ23" s="25">
        <v>10.1</v>
      </c>
      <c r="BZA23" s="30"/>
      <c r="BZB23" s="27"/>
      <c r="BZC23" s="30"/>
      <c r="BZD23" s="27"/>
      <c r="BZE23" s="30"/>
      <c r="BZF23" s="27"/>
      <c r="BZG23" s="92"/>
      <c r="BZH23" s="94"/>
      <c r="BZI23" s="94"/>
      <c r="BZJ23" s="94"/>
      <c r="BZK23" s="94"/>
      <c r="BZL23" s="94"/>
      <c r="BZM23" s="94"/>
      <c r="BZN23" s="94"/>
      <c r="BZO23" s="27"/>
      <c r="BZP23" s="97">
        <v>11.133333333333333</v>
      </c>
      <c r="BZQ23" s="98">
        <v>5.4804523414727617</v>
      </c>
      <c r="BZS23" s="88">
        <f t="shared" ref="BZS23:BZS54" si="93">IF(BZU$6&lt;0.5,BZU$5+BZT23,BZU$5+BZT23+0.5)</f>
        <v>40980</v>
      </c>
      <c r="BZT23" s="89">
        <v>0</v>
      </c>
      <c r="BZU23" s="28">
        <v>11.3</v>
      </c>
      <c r="BZV23" s="25">
        <v>12.6</v>
      </c>
      <c r="BZW23" s="30"/>
      <c r="BZX23" s="27"/>
      <c r="BZY23" s="30"/>
      <c r="BZZ23" s="27"/>
      <c r="CAA23" s="30"/>
      <c r="CAB23" s="27"/>
      <c r="CAC23" s="92"/>
      <c r="CAD23" s="94"/>
      <c r="CAE23" s="94"/>
      <c r="CAF23" s="94"/>
      <c r="CAG23" s="94"/>
      <c r="CAH23" s="94"/>
      <c r="CAI23" s="94"/>
      <c r="CAJ23" s="94"/>
      <c r="CAK23" s="27"/>
      <c r="CAL23" s="97">
        <v>11.233333333333333</v>
      </c>
      <c r="CAM23" s="98">
        <v>1.3285945070236997</v>
      </c>
      <c r="CAO23" s="88">
        <f t="shared" ref="CAO23:CAO54" si="94">IF(CAQ$6&lt;0.5,CAQ$5+CAP23,CAQ$5+CAP23+0.5)</f>
        <v>40978</v>
      </c>
      <c r="CAP23" s="89">
        <v>0</v>
      </c>
      <c r="CAQ23" s="28">
        <v>12</v>
      </c>
      <c r="CAR23" s="25">
        <v>14.9</v>
      </c>
      <c r="CAS23" s="30"/>
      <c r="CAT23" s="27"/>
      <c r="CAU23" s="30"/>
      <c r="CAV23" s="27"/>
      <c r="CAW23" s="30"/>
      <c r="CAX23" s="27"/>
      <c r="CAY23" s="92"/>
      <c r="CAZ23" s="94"/>
      <c r="CBA23" s="94"/>
      <c r="CBB23" s="94"/>
      <c r="CBC23" s="94"/>
      <c r="CBD23" s="94"/>
      <c r="CBE23" s="94"/>
      <c r="CBF23" s="94"/>
      <c r="CBG23" s="27"/>
      <c r="CBH23" s="97">
        <v>11.849999999999998</v>
      </c>
      <c r="CBI23" s="98">
        <v>5.5358104459320621E-2</v>
      </c>
      <c r="CBK23" s="88">
        <f t="shared" ref="CBK23:CBK54" si="95">IF(CBM$6&lt;0.5,CBM$5+CBL23,CBM$5+CBL23+0.5)</f>
        <v>40979</v>
      </c>
      <c r="CBL23" s="89">
        <v>0</v>
      </c>
      <c r="CBM23" s="28">
        <v>11.6</v>
      </c>
      <c r="CBN23" s="25">
        <v>14.6</v>
      </c>
      <c r="CBO23" s="30"/>
      <c r="CBP23" s="27"/>
      <c r="CBQ23" s="30"/>
      <c r="CBR23" s="27"/>
      <c r="CBS23" s="30"/>
      <c r="CBT23" s="27"/>
      <c r="CBU23" s="92"/>
      <c r="CBV23" s="94"/>
      <c r="CBW23" s="94"/>
      <c r="CBX23" s="94"/>
      <c r="CBY23" s="94"/>
      <c r="CBZ23" s="94"/>
      <c r="CCA23" s="94"/>
      <c r="CCB23" s="94"/>
      <c r="CCC23" s="27"/>
      <c r="CCD23" s="97">
        <v>11.25</v>
      </c>
      <c r="CCE23" s="98">
        <v>0.22143241783728349</v>
      </c>
      <c r="CCG23" s="88">
        <f t="shared" ref="CCG23:CCG54" si="96">IF(CCI$6&lt;0.5,CCI$5+CCH23,CCI$5+CCH23+0.5)</f>
        <v>40975</v>
      </c>
      <c r="CCH23" s="89">
        <v>0</v>
      </c>
      <c r="CCI23" s="28"/>
      <c r="CCJ23" s="25">
        <v>10.8</v>
      </c>
      <c r="CCK23" s="30"/>
      <c r="CCL23" s="27"/>
      <c r="CCM23" s="30"/>
      <c r="CCN23" s="27"/>
      <c r="CCO23" s="30"/>
      <c r="CCP23" s="27"/>
      <c r="CCQ23" s="92"/>
      <c r="CCR23" s="94"/>
      <c r="CCS23" s="94"/>
      <c r="CCT23" s="94"/>
      <c r="CCU23" s="94"/>
      <c r="CCV23" s="94"/>
      <c r="CCW23" s="94"/>
      <c r="CCX23" s="94"/>
      <c r="CCY23" s="27"/>
      <c r="CCZ23" s="97"/>
      <c r="CDA23" s="98"/>
      <c r="CDC23" s="88">
        <f t="shared" ref="CDC23:CDC54" si="97">IF(CDE$6&lt;0.5,CDE$5+CDD23,CDE$5+CDD23+0.5)</f>
        <v>40978</v>
      </c>
      <c r="CDD23" s="89">
        <v>0</v>
      </c>
      <c r="CDE23" s="28">
        <v>12</v>
      </c>
      <c r="CDF23" s="25">
        <v>13.5</v>
      </c>
      <c r="CDG23" s="30"/>
      <c r="CDH23" s="27"/>
      <c r="CDI23" s="30"/>
      <c r="CDJ23" s="27"/>
      <c r="CDK23" s="30"/>
      <c r="CDL23" s="27"/>
      <c r="CDM23" s="92"/>
      <c r="CDN23" s="94"/>
      <c r="CDO23" s="94"/>
      <c r="CDP23" s="94"/>
      <c r="CDQ23" s="94"/>
      <c r="CDR23" s="94"/>
      <c r="CDS23" s="94"/>
      <c r="CDT23" s="94"/>
      <c r="CDU23" s="27"/>
      <c r="CDV23" s="97">
        <v>11.700000000000001</v>
      </c>
      <c r="CDW23" s="98">
        <v>0.83037156688981228</v>
      </c>
      <c r="CDY23" s="88">
        <f t="shared" ref="CDY23:CDY54" si="98">IF(CEA$6&lt;0.5,CEA$5+CDZ23,CEA$5+CDZ23+0.5)</f>
        <v>40976.5</v>
      </c>
      <c r="CDZ23" s="89">
        <v>0</v>
      </c>
      <c r="CEA23" s="28">
        <v>10.7</v>
      </c>
      <c r="CEB23" s="25">
        <v>9.9</v>
      </c>
      <c r="CEC23" s="30"/>
      <c r="CED23" s="27"/>
      <c r="CEE23" s="30"/>
      <c r="CEF23" s="27"/>
      <c r="CEG23" s="30"/>
      <c r="CEH23" s="27"/>
      <c r="CEI23" s="92"/>
      <c r="CEJ23" s="94"/>
      <c r="CEK23" s="94"/>
      <c r="CEL23" s="94"/>
      <c r="CEM23" s="94"/>
      <c r="CEN23" s="94"/>
      <c r="CEO23" s="94"/>
      <c r="CEP23" s="94"/>
      <c r="CEQ23" s="27"/>
      <c r="CER23" s="97"/>
      <c r="CES23" s="98"/>
      <c r="CEU23" s="88">
        <f t="shared" ref="CEU23:CEU54" si="99">IF(CEW$6&lt;0.5,CEW$5+CEV23,CEW$5+CEV23+0.5)</f>
        <v>40975</v>
      </c>
      <c r="CEV23" s="89">
        <v>0</v>
      </c>
      <c r="CEW23" s="28">
        <v>11</v>
      </c>
      <c r="CEX23" s="25">
        <v>10.9</v>
      </c>
      <c r="CEY23" s="30"/>
      <c r="CEZ23" s="27"/>
      <c r="CFA23" s="30"/>
      <c r="CFB23" s="27"/>
      <c r="CFC23" s="30"/>
      <c r="CFD23" s="27"/>
      <c r="CFE23" s="92"/>
      <c r="CFF23" s="94"/>
      <c r="CFG23" s="94"/>
      <c r="CFH23" s="94"/>
      <c r="CFI23" s="94"/>
      <c r="CFJ23" s="94"/>
      <c r="CFK23" s="94"/>
      <c r="CFL23" s="94"/>
      <c r="CFM23" s="27"/>
      <c r="CFN23" s="97">
        <v>10.8</v>
      </c>
      <c r="CFO23" s="98">
        <v>2.2696822828321532</v>
      </c>
    </row>
    <row r="24" spans="1:2199">
      <c r="A24" s="88">
        <f t="shared" si="0"/>
        <v>40978.5</v>
      </c>
      <c r="B24" s="90">
        <v>0.5</v>
      </c>
      <c r="C24" s="28">
        <v>10.199999999999999</v>
      </c>
      <c r="D24" s="25">
        <v>15</v>
      </c>
      <c r="E24" s="30"/>
      <c r="F24" s="27"/>
      <c r="G24" s="30"/>
      <c r="H24" s="27"/>
      <c r="I24" s="30"/>
      <c r="J24" s="27"/>
      <c r="K24" s="92"/>
      <c r="L24" s="94"/>
      <c r="M24" s="94"/>
      <c r="N24" s="94"/>
      <c r="O24" s="94"/>
      <c r="P24" s="94"/>
      <c r="Q24" s="94"/>
      <c r="R24" s="94"/>
      <c r="S24" s="27"/>
      <c r="T24" s="99">
        <v>10.035260525279583</v>
      </c>
      <c r="U24" s="98">
        <v>7.9194760958140495</v>
      </c>
      <c r="W24" s="88">
        <f t="shared" si="1"/>
        <v>40977.5</v>
      </c>
      <c r="X24" s="90">
        <v>0.5</v>
      </c>
      <c r="Y24" s="28">
        <v>11.5</v>
      </c>
      <c r="Z24" s="25">
        <v>15</v>
      </c>
      <c r="AA24" s="30"/>
      <c r="AB24" s="27"/>
      <c r="AC24" s="30"/>
      <c r="AD24" s="27"/>
      <c r="AE24" s="30"/>
      <c r="AF24" s="27"/>
      <c r="AG24" s="92"/>
      <c r="AH24" s="94"/>
      <c r="AI24" s="94"/>
      <c r="AJ24" s="94"/>
      <c r="AK24" s="94"/>
      <c r="AL24" s="94"/>
      <c r="AM24" s="94"/>
      <c r="AN24" s="94"/>
      <c r="AO24" s="27"/>
      <c r="AP24" s="99">
        <v>11.362155432881982</v>
      </c>
      <c r="AQ24" s="98">
        <v>11.110546558665868</v>
      </c>
      <c r="AS24" s="88">
        <f t="shared" si="2"/>
        <v>40978</v>
      </c>
      <c r="AT24" s="90">
        <v>0.5</v>
      </c>
      <c r="AU24" s="28">
        <v>12.2</v>
      </c>
      <c r="AV24" s="25">
        <v>14</v>
      </c>
      <c r="AW24" s="30"/>
      <c r="AX24" s="27"/>
      <c r="AY24" s="30"/>
      <c r="AZ24" s="27"/>
      <c r="BA24" s="30"/>
      <c r="BB24" s="27"/>
      <c r="BC24" s="92"/>
      <c r="BD24" s="94"/>
      <c r="BE24" s="94"/>
      <c r="BF24" s="94"/>
      <c r="BG24" s="94"/>
      <c r="BH24" s="94"/>
      <c r="BI24" s="94"/>
      <c r="BJ24" s="94"/>
      <c r="BK24" s="27"/>
      <c r="BL24" s="99">
        <v>12.114407508891407</v>
      </c>
      <c r="BM24" s="98">
        <v>4.5277778202824148</v>
      </c>
      <c r="BO24" s="88">
        <f t="shared" si="3"/>
        <v>40978</v>
      </c>
      <c r="BP24" s="90">
        <v>0.5</v>
      </c>
      <c r="BQ24" s="28">
        <v>13.1</v>
      </c>
      <c r="BR24" s="25">
        <v>16</v>
      </c>
      <c r="BS24" s="30"/>
      <c r="BT24" s="27"/>
      <c r="BU24" s="30"/>
      <c r="BV24" s="27"/>
      <c r="BW24" s="30"/>
      <c r="BX24" s="27"/>
      <c r="BY24" s="92"/>
      <c r="BZ24" s="94"/>
      <c r="CA24" s="94"/>
      <c r="CB24" s="94"/>
      <c r="CC24" s="94"/>
      <c r="CD24" s="94"/>
      <c r="CE24" s="94"/>
      <c r="CF24" s="94"/>
      <c r="CG24" s="27"/>
      <c r="CH24" s="99">
        <v>13.065449199167823</v>
      </c>
      <c r="CI24" s="98">
        <v>5.5609280827157894</v>
      </c>
      <c r="CK24" s="88">
        <f t="shared" si="4"/>
        <v>40976.5</v>
      </c>
      <c r="CL24" s="90">
        <v>0.5</v>
      </c>
      <c r="CM24" s="28">
        <v>8.8000000000000007</v>
      </c>
      <c r="CN24" s="25">
        <v>17.899999999999999</v>
      </c>
      <c r="CO24" s="30"/>
      <c r="CP24" s="27"/>
      <c r="CQ24" s="30"/>
      <c r="CR24" s="27"/>
      <c r="CS24" s="30"/>
      <c r="CT24" s="27"/>
      <c r="CU24" s="92"/>
      <c r="CV24" s="94"/>
      <c r="CW24" s="94"/>
      <c r="CX24" s="94"/>
      <c r="CY24" s="94"/>
      <c r="CZ24" s="94"/>
      <c r="DA24" s="94"/>
      <c r="DB24" s="94"/>
      <c r="DC24" s="27"/>
      <c r="DD24" s="99">
        <v>8.5134264395364241</v>
      </c>
      <c r="DE24" s="98">
        <v>13.251662160874751</v>
      </c>
      <c r="DG24" s="88">
        <f t="shared" si="5"/>
        <v>40980</v>
      </c>
      <c r="DH24" s="90">
        <v>0.5</v>
      </c>
      <c r="DI24" s="28">
        <v>9.4</v>
      </c>
      <c r="DJ24" s="25">
        <v>21.4</v>
      </c>
      <c r="DK24" s="30"/>
      <c r="DL24" s="27"/>
      <c r="DM24" s="30"/>
      <c r="DN24" s="27"/>
      <c r="DO24" s="30"/>
      <c r="DP24" s="27"/>
      <c r="DQ24" s="92"/>
      <c r="DR24" s="94"/>
      <c r="DS24" s="94"/>
      <c r="DT24" s="94"/>
      <c r="DU24" s="94"/>
      <c r="DV24" s="94"/>
      <c r="DW24" s="94"/>
      <c r="DX24" s="94"/>
      <c r="DY24" s="27"/>
      <c r="DZ24" s="99">
        <v>10.106547930591022</v>
      </c>
      <c r="EA24" s="98">
        <v>12.14490518603292</v>
      </c>
      <c r="EC24" s="88">
        <f t="shared" si="6"/>
        <v>40978.5</v>
      </c>
      <c r="ED24" s="90">
        <v>0.5</v>
      </c>
      <c r="EE24" s="28">
        <v>10.8</v>
      </c>
      <c r="EF24" s="25">
        <v>10.8</v>
      </c>
      <c r="EG24" s="30"/>
      <c r="EH24" s="27"/>
      <c r="EI24" s="30"/>
      <c r="EJ24" s="27"/>
      <c r="EK24" s="30"/>
      <c r="EL24" s="27"/>
      <c r="EM24" s="92"/>
      <c r="EN24" s="94"/>
      <c r="EO24" s="94"/>
      <c r="EP24" s="94"/>
      <c r="EQ24" s="94"/>
      <c r="ER24" s="94"/>
      <c r="ES24" s="94"/>
      <c r="ET24" s="94"/>
      <c r="EU24" s="27"/>
      <c r="EV24" s="99">
        <v>10.45305217040808</v>
      </c>
      <c r="EW24" s="98">
        <v>31.731992856224952</v>
      </c>
      <c r="EY24" s="88">
        <f t="shared" si="7"/>
        <v>40976.5</v>
      </c>
      <c r="EZ24" s="90">
        <v>0.5</v>
      </c>
      <c r="FA24" s="28">
        <v>10.6</v>
      </c>
      <c r="FB24" s="25">
        <v>7.5</v>
      </c>
      <c r="FC24" s="30"/>
      <c r="FD24" s="27"/>
      <c r="FE24" s="30"/>
      <c r="FF24" s="27"/>
      <c r="FG24" s="30"/>
      <c r="FH24" s="27"/>
      <c r="FI24" s="92"/>
      <c r="FJ24" s="94"/>
      <c r="FK24" s="94"/>
      <c r="FL24" s="94"/>
      <c r="FM24" s="94"/>
      <c r="FN24" s="94"/>
      <c r="FO24" s="94"/>
      <c r="FP24" s="94"/>
      <c r="FQ24" s="27"/>
      <c r="FR24" s="99">
        <v>10.376202619648263</v>
      </c>
      <c r="FS24" s="98">
        <v>14.440270658842172</v>
      </c>
      <c r="FU24" s="88">
        <f t="shared" si="8"/>
        <v>40978</v>
      </c>
      <c r="FV24" s="90">
        <v>0.5</v>
      </c>
      <c r="FW24" s="28">
        <v>9</v>
      </c>
      <c r="FX24" s="25">
        <v>15.2</v>
      </c>
      <c r="FY24" s="30"/>
      <c r="FZ24" s="27"/>
      <c r="GA24" s="30"/>
      <c r="GB24" s="27"/>
      <c r="GC24" s="30"/>
      <c r="GD24" s="27"/>
      <c r="GE24" s="92"/>
      <c r="GF24" s="94"/>
      <c r="GG24" s="94"/>
      <c r="GH24" s="94"/>
      <c r="GI24" s="94"/>
      <c r="GJ24" s="94"/>
      <c r="GK24" s="94"/>
      <c r="GL24" s="94"/>
      <c r="GM24" s="27"/>
      <c r="GN24" s="99">
        <v>9.8785539790705883</v>
      </c>
      <c r="GO24" s="98">
        <v>20.754399993802309</v>
      </c>
      <c r="GQ24" s="88">
        <f t="shared" si="9"/>
        <v>40978</v>
      </c>
      <c r="GR24" s="90">
        <v>0.5</v>
      </c>
      <c r="GS24" s="28">
        <v>9</v>
      </c>
      <c r="GT24" s="25">
        <v>17</v>
      </c>
      <c r="GU24" s="30"/>
      <c r="GV24" s="27"/>
      <c r="GW24" s="30"/>
      <c r="GX24" s="27"/>
      <c r="GY24" s="30"/>
      <c r="GZ24" s="27"/>
      <c r="HA24" s="92"/>
      <c r="HB24" s="94"/>
      <c r="HC24" s="94"/>
      <c r="HD24" s="94"/>
      <c r="HE24" s="94"/>
      <c r="HF24" s="94"/>
      <c r="HG24" s="94"/>
      <c r="HH24" s="94"/>
      <c r="HI24" s="27"/>
      <c r="HJ24" s="99">
        <v>9.4687960776203912</v>
      </c>
      <c r="HK24" s="98">
        <v>31.564083322809402</v>
      </c>
      <c r="HM24" s="88">
        <f t="shared" si="10"/>
        <v>40977.5</v>
      </c>
      <c r="HN24" s="90">
        <v>0.5</v>
      </c>
      <c r="HO24" s="28">
        <v>11.6</v>
      </c>
      <c r="HP24" s="25">
        <v>7.9</v>
      </c>
      <c r="HQ24" s="30"/>
      <c r="HR24" s="27"/>
      <c r="HS24" s="30"/>
      <c r="HT24" s="27"/>
      <c r="HU24" s="30"/>
      <c r="HV24" s="27"/>
      <c r="HW24" s="92"/>
      <c r="HX24" s="94"/>
      <c r="HY24" s="94"/>
      <c r="HZ24" s="94"/>
      <c r="IA24" s="94"/>
      <c r="IB24" s="94"/>
      <c r="IC24" s="94"/>
      <c r="ID24" s="94"/>
      <c r="IE24" s="27"/>
      <c r="IF24" s="99">
        <v>11.493020173624657</v>
      </c>
      <c r="IG24" s="98">
        <v>18.866179468353142</v>
      </c>
      <c r="II24" s="88">
        <f t="shared" si="11"/>
        <v>40977</v>
      </c>
      <c r="IJ24" s="90">
        <v>0.5</v>
      </c>
      <c r="IK24" s="28">
        <v>10.6</v>
      </c>
      <c r="IL24" s="25">
        <v>11.7</v>
      </c>
      <c r="IM24" s="30"/>
      <c r="IN24" s="27"/>
      <c r="IO24" s="30"/>
      <c r="IP24" s="27"/>
      <c r="IQ24" s="30"/>
      <c r="IR24" s="27"/>
      <c r="IS24" s="92"/>
      <c r="IT24" s="94"/>
      <c r="IU24" s="94"/>
      <c r="IV24" s="94"/>
      <c r="IW24" s="94"/>
      <c r="IX24" s="94"/>
      <c r="IY24" s="94"/>
      <c r="IZ24" s="94"/>
      <c r="JA24" s="27"/>
      <c r="JB24" s="99">
        <v>10.980876921759936</v>
      </c>
      <c r="JC24" s="98">
        <v>10.460121645560253</v>
      </c>
      <c r="JE24" s="88">
        <f t="shared" si="12"/>
        <v>40979.5</v>
      </c>
      <c r="JF24" s="90">
        <v>0.5</v>
      </c>
      <c r="JG24" s="28">
        <v>11.2</v>
      </c>
      <c r="JH24" s="25">
        <v>10.4</v>
      </c>
      <c r="JI24" s="30"/>
      <c r="JJ24" s="27"/>
      <c r="JK24" s="30"/>
      <c r="JL24" s="27"/>
      <c r="JM24" s="30"/>
      <c r="JN24" s="27"/>
      <c r="JO24" s="92"/>
      <c r="JP24" s="94"/>
      <c r="JQ24" s="94"/>
      <c r="JR24" s="94"/>
      <c r="JS24" s="94"/>
      <c r="JT24" s="94"/>
      <c r="JU24" s="94"/>
      <c r="JV24" s="94"/>
      <c r="JW24" s="27"/>
      <c r="JX24" s="99">
        <v>11.050526195540479</v>
      </c>
      <c r="JY24" s="98">
        <v>10.881972091685951</v>
      </c>
      <c r="KA24" s="88">
        <f t="shared" si="13"/>
        <v>40980.5</v>
      </c>
      <c r="KB24" s="90">
        <v>0.5</v>
      </c>
      <c r="KC24" s="28">
        <v>11.3</v>
      </c>
      <c r="KD24" s="25">
        <v>13</v>
      </c>
      <c r="KE24" s="30"/>
      <c r="KF24" s="27"/>
      <c r="KG24" s="30"/>
      <c r="KH24" s="27"/>
      <c r="KI24" s="30"/>
      <c r="KJ24" s="27"/>
      <c r="KK24" s="92"/>
      <c r="KL24" s="94"/>
      <c r="KM24" s="94"/>
      <c r="KN24" s="94"/>
      <c r="KO24" s="94"/>
      <c r="KP24" s="94"/>
      <c r="KQ24" s="94"/>
      <c r="KR24" s="94"/>
      <c r="KS24" s="27"/>
      <c r="KT24" s="99">
        <v>11.120926495380193</v>
      </c>
      <c r="KU24" s="98">
        <v>13.560930782947576</v>
      </c>
      <c r="KW24" s="88">
        <f t="shared" si="14"/>
        <v>40978.5</v>
      </c>
      <c r="KX24" s="90">
        <v>0.5</v>
      </c>
      <c r="KY24" s="28">
        <v>11.7</v>
      </c>
      <c r="KZ24" s="25">
        <v>16</v>
      </c>
      <c r="LA24" s="30"/>
      <c r="LB24" s="27"/>
      <c r="LC24" s="30"/>
      <c r="LD24" s="27"/>
      <c r="LE24" s="30"/>
      <c r="LF24" s="27"/>
      <c r="LG24" s="92"/>
      <c r="LH24" s="94"/>
      <c r="LI24" s="94"/>
      <c r="LJ24" s="94"/>
      <c r="LK24" s="94"/>
      <c r="LL24" s="94"/>
      <c r="LM24" s="94"/>
      <c r="LN24" s="94"/>
      <c r="LO24" s="27"/>
      <c r="LP24" s="99">
        <v>11.487208991398942</v>
      </c>
      <c r="LQ24" s="98">
        <v>29.842398723162521</v>
      </c>
      <c r="LS24" s="88">
        <f t="shared" si="15"/>
        <v>40979.5</v>
      </c>
      <c r="LT24" s="90">
        <v>0.5</v>
      </c>
      <c r="LU24" s="28">
        <v>10.9</v>
      </c>
      <c r="LV24" s="25">
        <v>16.100000000000001</v>
      </c>
      <c r="LW24" s="30"/>
      <c r="LX24" s="27"/>
      <c r="LY24" s="30"/>
      <c r="LZ24" s="27"/>
      <c r="MA24" s="30"/>
      <c r="MB24" s="27"/>
      <c r="MC24" s="92"/>
      <c r="MD24" s="94"/>
      <c r="ME24" s="94"/>
      <c r="MF24" s="94"/>
      <c r="MG24" s="94"/>
      <c r="MH24" s="94"/>
      <c r="MI24" s="94"/>
      <c r="MJ24" s="94"/>
      <c r="MK24" s="27"/>
      <c r="ML24" s="99">
        <v>10.914695742898562</v>
      </c>
      <c r="MM24" s="98">
        <v>27.273957408482495</v>
      </c>
      <c r="MO24" s="88">
        <f t="shared" si="16"/>
        <v>40975.5</v>
      </c>
      <c r="MP24" s="90">
        <v>0.5</v>
      </c>
      <c r="MQ24" s="28"/>
      <c r="MR24" s="25">
        <v>11.7</v>
      </c>
      <c r="MS24" s="30"/>
      <c r="MT24" s="27"/>
      <c r="MU24" s="30"/>
      <c r="MV24" s="27"/>
      <c r="MW24" s="30"/>
      <c r="MX24" s="27"/>
      <c r="MY24" s="92"/>
      <c r="MZ24" s="94"/>
      <c r="NA24" s="94"/>
      <c r="NB24" s="94"/>
      <c r="NC24" s="94"/>
      <c r="ND24" s="94"/>
      <c r="NE24" s="94"/>
      <c r="NF24" s="94"/>
      <c r="NG24" s="27"/>
      <c r="NH24" s="99"/>
      <c r="NI24" s="98"/>
      <c r="NK24" s="88">
        <f t="shared" si="17"/>
        <v>40978.5</v>
      </c>
      <c r="NL24" s="90">
        <v>0.5</v>
      </c>
      <c r="NM24" s="28">
        <v>11.4</v>
      </c>
      <c r="NN24" s="25">
        <v>14.4</v>
      </c>
      <c r="NO24" s="30"/>
      <c r="NP24" s="27"/>
      <c r="NQ24" s="30"/>
      <c r="NR24" s="27"/>
      <c r="NS24" s="30"/>
      <c r="NT24" s="27"/>
      <c r="NU24" s="92"/>
      <c r="NV24" s="94"/>
      <c r="NW24" s="94"/>
      <c r="NX24" s="94"/>
      <c r="NY24" s="94"/>
      <c r="NZ24" s="94"/>
      <c r="OA24" s="94"/>
      <c r="OB24" s="94"/>
      <c r="OC24" s="27"/>
      <c r="OD24" s="99">
        <v>11.412140721729525</v>
      </c>
      <c r="OE24" s="98">
        <v>23.880693690434157</v>
      </c>
      <c r="OG24" s="88">
        <f t="shared" si="18"/>
        <v>40977</v>
      </c>
      <c r="OH24" s="90">
        <v>0.5</v>
      </c>
      <c r="OI24" s="28">
        <v>10.5</v>
      </c>
      <c r="OJ24" s="25">
        <v>9.9</v>
      </c>
      <c r="OK24" s="30"/>
      <c r="OL24" s="27"/>
      <c r="OM24" s="30"/>
      <c r="ON24" s="27"/>
      <c r="OO24" s="30"/>
      <c r="OP24" s="27"/>
      <c r="OQ24" s="92"/>
      <c r="OR24" s="94"/>
      <c r="OS24" s="94"/>
      <c r="OT24" s="94"/>
      <c r="OU24" s="94"/>
      <c r="OV24" s="94"/>
      <c r="OW24" s="94"/>
      <c r="OX24" s="94"/>
      <c r="OY24" s="27"/>
      <c r="OZ24" s="99"/>
      <c r="PA24" s="98"/>
      <c r="PC24" s="88">
        <f t="shared" si="19"/>
        <v>40975.5</v>
      </c>
      <c r="PD24" s="90">
        <v>0.5</v>
      </c>
      <c r="PE24" s="28">
        <v>10.8</v>
      </c>
      <c r="PF24" s="25">
        <v>11.3</v>
      </c>
      <c r="PG24" s="30"/>
      <c r="PH24" s="27"/>
      <c r="PI24" s="30"/>
      <c r="PJ24" s="27"/>
      <c r="PK24" s="30"/>
      <c r="PL24" s="27"/>
      <c r="PM24" s="92"/>
      <c r="PN24" s="94"/>
      <c r="PO24" s="94"/>
      <c r="PP24" s="94"/>
      <c r="PQ24" s="94"/>
      <c r="PR24" s="94"/>
      <c r="PS24" s="94"/>
      <c r="PT24" s="94"/>
      <c r="PU24" s="27"/>
      <c r="PV24" s="99">
        <v>10.723912266061722</v>
      </c>
      <c r="PW24" s="98">
        <v>11.707895362136112</v>
      </c>
      <c r="PY24" s="88">
        <f t="shared" si="20"/>
        <v>40978.5</v>
      </c>
      <c r="PZ24" s="90">
        <v>0.5</v>
      </c>
      <c r="QA24" s="28">
        <v>11.5</v>
      </c>
      <c r="QB24" s="25">
        <v>10</v>
      </c>
      <c r="QC24" s="30"/>
      <c r="QD24" s="27"/>
      <c r="QE24" s="30">
        <v>3</v>
      </c>
      <c r="QF24" s="27"/>
      <c r="QG24" s="30"/>
      <c r="QH24" s="27"/>
      <c r="QI24" s="92"/>
      <c r="QJ24" s="94"/>
      <c r="QK24" s="94"/>
      <c r="QL24" s="94"/>
      <c r="QM24" s="94"/>
      <c r="QN24" s="94"/>
      <c r="QO24" s="94"/>
      <c r="QP24" s="94"/>
      <c r="QQ24" s="27"/>
      <c r="QR24" s="99">
        <v>11.394005468005656</v>
      </c>
      <c r="QS24" s="98">
        <v>15.808206112210097</v>
      </c>
      <c r="QU24" s="88">
        <f t="shared" si="21"/>
        <v>40977.5</v>
      </c>
      <c r="QV24" s="90">
        <v>0.5</v>
      </c>
      <c r="QW24" s="28">
        <v>10.95</v>
      </c>
      <c r="QX24" s="25">
        <v>12.5</v>
      </c>
      <c r="QY24" s="30"/>
      <c r="QZ24" s="27"/>
      <c r="RA24" s="30">
        <v>3</v>
      </c>
      <c r="RB24" s="27"/>
      <c r="RC24" s="30"/>
      <c r="RD24" s="27"/>
      <c r="RE24" s="92"/>
      <c r="RF24" s="94"/>
      <c r="RG24" s="94"/>
      <c r="RH24" s="94"/>
      <c r="RI24" s="94"/>
      <c r="RJ24" s="94"/>
      <c r="RK24" s="94"/>
      <c r="RL24" s="94"/>
      <c r="RM24" s="27"/>
      <c r="RN24" s="99">
        <v>10.923238131076898</v>
      </c>
      <c r="RO24" s="98">
        <v>9.8727773671907961</v>
      </c>
      <c r="RQ24" s="88">
        <f t="shared" si="22"/>
        <v>40978</v>
      </c>
      <c r="RR24" s="90">
        <v>0.5</v>
      </c>
      <c r="RS24" s="28">
        <v>11.5</v>
      </c>
      <c r="RT24" s="25">
        <v>10</v>
      </c>
      <c r="RU24" s="30"/>
      <c r="RV24" s="27"/>
      <c r="RW24" s="30"/>
      <c r="RX24" s="27"/>
      <c r="RY24" s="30"/>
      <c r="RZ24" s="27"/>
      <c r="SA24" s="92"/>
      <c r="SB24" s="94"/>
      <c r="SC24" s="94"/>
      <c r="SD24" s="94"/>
      <c r="SE24" s="94"/>
      <c r="SF24" s="94"/>
      <c r="SG24" s="94"/>
      <c r="SH24" s="94"/>
      <c r="SI24" s="27"/>
      <c r="SJ24" s="99">
        <v>11.385208562978617</v>
      </c>
      <c r="SK24" s="98">
        <v>11.454101297864195</v>
      </c>
      <c r="SM24" s="88">
        <f t="shared" si="23"/>
        <v>40978</v>
      </c>
      <c r="SN24" s="90">
        <v>0.5</v>
      </c>
      <c r="SO24" s="28">
        <v>12</v>
      </c>
      <c r="SP24" s="25">
        <v>11.7</v>
      </c>
      <c r="SQ24" s="30"/>
      <c r="SR24" s="27"/>
      <c r="SS24" s="30"/>
      <c r="ST24" s="27"/>
      <c r="SU24" s="30"/>
      <c r="SV24" s="27"/>
      <c r="SW24" s="92"/>
      <c r="SX24" s="94"/>
      <c r="SY24" s="94"/>
      <c r="SZ24" s="94"/>
      <c r="TA24" s="94"/>
      <c r="TB24" s="94"/>
      <c r="TC24" s="94"/>
      <c r="TD24" s="94"/>
      <c r="TE24" s="27"/>
      <c r="TF24" s="99">
        <v>11.691420328744213</v>
      </c>
      <c r="TG24" s="98">
        <v>14.453493698258683</v>
      </c>
      <c r="TI24" s="88">
        <f t="shared" si="24"/>
        <v>40976.5</v>
      </c>
      <c r="TJ24" s="90">
        <v>0.5</v>
      </c>
      <c r="TK24" s="28">
        <v>8.1999999999999993</v>
      </c>
      <c r="TL24" s="25">
        <v>17.899999999999999</v>
      </c>
      <c r="TM24" s="30"/>
      <c r="TN24" s="27"/>
      <c r="TO24" s="30"/>
      <c r="TP24" s="27"/>
      <c r="TQ24" s="30"/>
      <c r="TR24" s="27"/>
      <c r="TS24" s="92"/>
      <c r="TT24" s="94"/>
      <c r="TU24" s="94"/>
      <c r="TV24" s="94"/>
      <c r="TW24" s="94"/>
      <c r="TX24" s="94"/>
      <c r="TY24" s="94"/>
      <c r="TZ24" s="94"/>
      <c r="UA24" s="27"/>
      <c r="UB24" s="99"/>
      <c r="UC24" s="98"/>
      <c r="UE24" s="88">
        <f t="shared" si="25"/>
        <v>40980</v>
      </c>
      <c r="UF24" s="90">
        <v>0.5</v>
      </c>
      <c r="UG24" s="28">
        <v>9.4</v>
      </c>
      <c r="UH24" s="25">
        <v>21.4</v>
      </c>
      <c r="UI24" s="30"/>
      <c r="UJ24" s="27"/>
      <c r="UK24" s="30"/>
      <c r="UL24" s="27"/>
      <c r="UM24" s="30"/>
      <c r="UN24" s="27"/>
      <c r="UO24" s="92"/>
      <c r="UP24" s="94"/>
      <c r="UQ24" s="94"/>
      <c r="UR24" s="94"/>
      <c r="US24" s="94"/>
      <c r="UT24" s="94"/>
      <c r="UU24" s="94"/>
      <c r="UV24" s="94"/>
      <c r="UW24" s="27"/>
      <c r="UX24" s="99">
        <v>10.112459274112458</v>
      </c>
      <c r="UY24" s="98">
        <v>11.691114684868616</v>
      </c>
      <c r="VA24" s="88">
        <f t="shared" si="26"/>
        <v>40978.5</v>
      </c>
      <c r="VB24" s="90">
        <v>0.5</v>
      </c>
      <c r="VC24" s="28">
        <v>10.8</v>
      </c>
      <c r="VD24" s="25">
        <v>10.8</v>
      </c>
      <c r="VE24" s="30"/>
      <c r="VF24" s="27"/>
      <c r="VG24" s="30"/>
      <c r="VH24" s="27"/>
      <c r="VI24" s="30"/>
      <c r="VJ24" s="27"/>
      <c r="VK24" s="92"/>
      <c r="VL24" s="94"/>
      <c r="VM24" s="94"/>
      <c r="VN24" s="94"/>
      <c r="VO24" s="94"/>
      <c r="VP24" s="94"/>
      <c r="VQ24" s="94"/>
      <c r="VR24" s="94"/>
      <c r="VS24" s="27"/>
      <c r="VT24" s="99">
        <v>10.500161634586068</v>
      </c>
      <c r="VU24" s="98">
        <v>24.604649591882602</v>
      </c>
      <c r="VW24" s="88">
        <f t="shared" si="27"/>
        <v>40976.5</v>
      </c>
      <c r="VX24" s="90">
        <v>0.5</v>
      </c>
      <c r="VY24" s="28">
        <v>10.6</v>
      </c>
      <c r="VZ24" s="25">
        <v>7.5</v>
      </c>
      <c r="WA24" s="30"/>
      <c r="WB24" s="27"/>
      <c r="WC24" s="30"/>
      <c r="WD24" s="27"/>
      <c r="WE24" s="30"/>
      <c r="WF24" s="27"/>
      <c r="WG24" s="92"/>
      <c r="WH24" s="94"/>
      <c r="WI24" s="94"/>
      <c r="WJ24" s="94"/>
      <c r="WK24" s="94"/>
      <c r="WL24" s="94"/>
      <c r="WM24" s="94"/>
      <c r="WN24" s="94"/>
      <c r="WO24" s="27"/>
      <c r="WP24" s="99">
        <v>10.368242125655618</v>
      </c>
      <c r="WQ24" s="98">
        <v>14.852424721756519</v>
      </c>
      <c r="WS24" s="88">
        <f t="shared" si="28"/>
        <v>40978</v>
      </c>
      <c r="WT24" s="90">
        <v>0.5</v>
      </c>
      <c r="WU24" s="28">
        <v>9</v>
      </c>
      <c r="WV24" s="25">
        <v>15.2</v>
      </c>
      <c r="WW24" s="30"/>
      <c r="WX24" s="27"/>
      <c r="WY24" s="30"/>
      <c r="WZ24" s="27"/>
      <c r="XA24" s="30"/>
      <c r="XB24" s="27"/>
      <c r="XC24" s="92"/>
      <c r="XD24" s="94"/>
      <c r="XE24" s="94"/>
      <c r="XF24" s="94"/>
      <c r="XG24" s="94"/>
      <c r="XH24" s="94"/>
      <c r="XI24" s="94"/>
      <c r="XJ24" s="94"/>
      <c r="XK24" s="27"/>
      <c r="XL24" s="99">
        <v>9.8491012977759169</v>
      </c>
      <c r="XM24" s="98">
        <v>22.138382113644507</v>
      </c>
      <c r="XO24" s="88">
        <f t="shared" si="29"/>
        <v>40978</v>
      </c>
      <c r="XP24" s="90">
        <v>0.5</v>
      </c>
      <c r="XQ24" s="28">
        <v>9</v>
      </c>
      <c r="XR24" s="25">
        <v>17</v>
      </c>
      <c r="XS24" s="30"/>
      <c r="XT24" s="27"/>
      <c r="XU24" s="30"/>
      <c r="XV24" s="27"/>
      <c r="XW24" s="30"/>
      <c r="XX24" s="27"/>
      <c r="XY24" s="92"/>
      <c r="XZ24" s="94"/>
      <c r="YA24" s="94"/>
      <c r="YB24" s="94"/>
      <c r="YC24" s="94"/>
      <c r="YD24" s="94"/>
      <c r="YE24" s="94"/>
      <c r="YF24" s="94"/>
      <c r="YG24" s="27"/>
      <c r="YH24" s="99">
        <v>9.4967583804127091</v>
      </c>
      <c r="YI24" s="98">
        <v>28.478665925190441</v>
      </c>
      <c r="YK24" s="88">
        <f t="shared" si="30"/>
        <v>40977.5</v>
      </c>
      <c r="YL24" s="90">
        <v>0.5</v>
      </c>
      <c r="YM24" s="28">
        <v>11.6</v>
      </c>
      <c r="YN24" s="25">
        <v>7.9</v>
      </c>
      <c r="YO24" s="30"/>
      <c r="YP24" s="27"/>
      <c r="YQ24" s="30"/>
      <c r="YR24" s="27"/>
      <c r="YS24" s="30"/>
      <c r="YT24" s="27"/>
      <c r="YU24" s="92"/>
      <c r="YV24" s="94"/>
      <c r="YW24" s="94"/>
      <c r="YX24" s="94"/>
      <c r="YY24" s="94"/>
      <c r="YZ24" s="94"/>
      <c r="ZA24" s="94"/>
      <c r="ZB24" s="94"/>
      <c r="ZC24" s="27"/>
      <c r="ZD24" s="99">
        <v>11.489192347721335</v>
      </c>
      <c r="ZE24" s="98">
        <v>19.168872805943632</v>
      </c>
      <c r="ZG24" s="88">
        <f t="shared" si="31"/>
        <v>40977</v>
      </c>
      <c r="ZH24" s="90">
        <v>0.5</v>
      </c>
      <c r="ZI24" s="28">
        <v>10.6</v>
      </c>
      <c r="ZJ24" s="25">
        <v>11.7</v>
      </c>
      <c r="ZK24" s="30"/>
      <c r="ZL24" s="27"/>
      <c r="ZM24" s="30"/>
      <c r="ZN24" s="27"/>
      <c r="ZO24" s="30"/>
      <c r="ZP24" s="27"/>
      <c r="ZQ24" s="92"/>
      <c r="ZR24" s="94"/>
      <c r="ZS24" s="94"/>
      <c r="ZT24" s="94"/>
      <c r="ZU24" s="94"/>
      <c r="ZV24" s="94"/>
      <c r="ZW24" s="94"/>
      <c r="ZX24" s="94"/>
      <c r="ZY24" s="27"/>
      <c r="ZZ24" s="99">
        <v>10.97940816913348</v>
      </c>
      <c r="AAA24" s="98">
        <v>10.539752709499892</v>
      </c>
      <c r="AAC24" s="88">
        <f t="shared" si="32"/>
        <v>40979.5</v>
      </c>
      <c r="AAD24" s="90">
        <v>0.5</v>
      </c>
      <c r="AAE24" s="28">
        <v>11.2</v>
      </c>
      <c r="AAF24" s="25">
        <v>10.4</v>
      </c>
      <c r="AAG24" s="30"/>
      <c r="AAH24" s="27"/>
      <c r="AAI24" s="30"/>
      <c r="AAJ24" s="27"/>
      <c r="AAK24" s="30"/>
      <c r="AAL24" s="27"/>
      <c r="AAM24" s="92"/>
      <c r="AAN24" s="94"/>
      <c r="AAO24" s="94"/>
      <c r="AAP24" s="94"/>
      <c r="AAQ24" s="94"/>
      <c r="AAR24" s="94"/>
      <c r="AAS24" s="94"/>
      <c r="AAT24" s="94"/>
      <c r="AAU24" s="27"/>
      <c r="AAV24" s="99">
        <v>11.059258914627721</v>
      </c>
      <c r="AAW24" s="98">
        <v>10.550294451590135</v>
      </c>
      <c r="AAY24" s="88">
        <f t="shared" si="33"/>
        <v>40980.5</v>
      </c>
      <c r="AAZ24" s="90">
        <v>0.5</v>
      </c>
      <c r="ABA24" s="28">
        <v>11.3</v>
      </c>
      <c r="ABB24" s="25">
        <v>13</v>
      </c>
      <c r="ABC24" s="30"/>
      <c r="ABD24" s="27"/>
      <c r="ABE24" s="30"/>
      <c r="ABF24" s="27"/>
      <c r="ABG24" s="30"/>
      <c r="ABH24" s="27"/>
      <c r="ABI24" s="92"/>
      <c r="ABJ24" s="94"/>
      <c r="ABK24" s="94"/>
      <c r="ABL24" s="94"/>
      <c r="ABM24" s="94"/>
      <c r="ABN24" s="94"/>
      <c r="ABO24" s="94"/>
      <c r="ABP24" s="94"/>
      <c r="ABQ24" s="27"/>
      <c r="ABR24" s="99">
        <v>11.082340886754197</v>
      </c>
      <c r="ABS24" s="98">
        <v>15.434048409164813</v>
      </c>
      <c r="ABU24" s="88">
        <f t="shared" si="34"/>
        <v>40978.5</v>
      </c>
      <c r="ABV24" s="90">
        <v>0.5</v>
      </c>
      <c r="ABW24" s="28">
        <v>11.7</v>
      </c>
      <c r="ABX24" s="25">
        <v>16</v>
      </c>
      <c r="ABY24" s="30"/>
      <c r="ABZ24" s="27"/>
      <c r="ACA24" s="30"/>
      <c r="ACB24" s="27"/>
      <c r="ACC24" s="30"/>
      <c r="ACD24" s="27"/>
      <c r="ACE24" s="92"/>
      <c r="ACF24" s="94"/>
      <c r="ACG24" s="94"/>
      <c r="ACH24" s="94"/>
      <c r="ACI24" s="94"/>
      <c r="ACJ24" s="94"/>
      <c r="ACK24" s="94"/>
      <c r="ACL24" s="94"/>
      <c r="ACM24" s="27"/>
      <c r="ACN24" s="99">
        <v>11.472713269799854</v>
      </c>
      <c r="ACO24" s="98">
        <v>30.551645881121292</v>
      </c>
      <c r="ACQ24" s="88">
        <f t="shared" si="35"/>
        <v>40979.5</v>
      </c>
      <c r="ACR24" s="90">
        <v>0.5</v>
      </c>
      <c r="ACS24" s="28">
        <v>10.9</v>
      </c>
      <c r="ACT24" s="25">
        <v>16.100000000000001</v>
      </c>
      <c r="ACU24" s="30"/>
      <c r="ACV24" s="27"/>
      <c r="ACW24" s="30"/>
      <c r="ACX24" s="27"/>
      <c r="ACY24" s="30"/>
      <c r="ACZ24" s="27"/>
      <c r="ADA24" s="92"/>
      <c r="ADB24" s="94"/>
      <c r="ADC24" s="94"/>
      <c r="ADD24" s="94"/>
      <c r="ADE24" s="94"/>
      <c r="ADF24" s="94"/>
      <c r="ADG24" s="94"/>
      <c r="ADH24" s="94"/>
      <c r="ADI24" s="27"/>
      <c r="ADJ24" s="99">
        <v>10.918179108922677</v>
      </c>
      <c r="ADK24" s="98">
        <v>27.101580278566843</v>
      </c>
      <c r="ADM24" s="88">
        <f t="shared" si="36"/>
        <v>40975.5</v>
      </c>
      <c r="ADN24" s="90">
        <v>0.5</v>
      </c>
      <c r="ADO24" s="28"/>
      <c r="ADP24" s="25">
        <v>11.7</v>
      </c>
      <c r="ADQ24" s="30"/>
      <c r="ADR24" s="27"/>
      <c r="ADS24" s="30"/>
      <c r="ADT24" s="27"/>
      <c r="ADU24" s="30"/>
      <c r="ADV24" s="27"/>
      <c r="ADW24" s="92"/>
      <c r="ADX24" s="94"/>
      <c r="ADY24" s="94"/>
      <c r="ADZ24" s="94"/>
      <c r="AEA24" s="94"/>
      <c r="AEB24" s="94"/>
      <c r="AEC24" s="94"/>
      <c r="AED24" s="94"/>
      <c r="AEE24" s="27"/>
      <c r="AEF24" s="99"/>
      <c r="AEG24" s="98"/>
      <c r="AEI24" s="88">
        <f t="shared" si="37"/>
        <v>40978.5</v>
      </c>
      <c r="AEJ24" s="90">
        <v>0.5</v>
      </c>
      <c r="AEK24" s="28">
        <v>11.4</v>
      </c>
      <c r="AEL24" s="25">
        <v>14.4</v>
      </c>
      <c r="AEM24" s="30"/>
      <c r="AEN24" s="27"/>
      <c r="AEO24" s="30"/>
      <c r="AEP24" s="27"/>
      <c r="AEQ24" s="30"/>
      <c r="AER24" s="27"/>
      <c r="AES24" s="92"/>
      <c r="AET24" s="94"/>
      <c r="AEU24" s="94"/>
      <c r="AEV24" s="94"/>
      <c r="AEW24" s="94"/>
      <c r="AEX24" s="94"/>
      <c r="AEY24" s="94"/>
      <c r="AEZ24" s="94"/>
      <c r="AFA24" s="27"/>
      <c r="AFB24" s="99">
        <v>11.374612254362185</v>
      </c>
      <c r="AFC24" s="98">
        <v>25.351566481564991</v>
      </c>
      <c r="AFE24" s="88">
        <f t="shared" si="38"/>
        <v>40977</v>
      </c>
      <c r="AFF24" s="90">
        <v>0.5</v>
      </c>
      <c r="AFG24" s="28">
        <v>10.5</v>
      </c>
      <c r="AFH24" s="25">
        <v>9.9</v>
      </c>
      <c r="AFI24" s="30"/>
      <c r="AFJ24" s="27"/>
      <c r="AFK24" s="30"/>
      <c r="AFL24" s="27"/>
      <c r="AFM24" s="30"/>
      <c r="AFN24" s="27"/>
      <c r="AFO24" s="92"/>
      <c r="AFP24" s="94"/>
      <c r="AFQ24" s="94"/>
      <c r="AFR24" s="94"/>
      <c r="AFS24" s="94"/>
      <c r="AFT24" s="94"/>
      <c r="AFU24" s="94"/>
      <c r="AFV24" s="94"/>
      <c r="AFW24" s="27"/>
      <c r="AFX24" s="99"/>
      <c r="AFY24" s="98"/>
      <c r="AGA24" s="88">
        <f t="shared" si="39"/>
        <v>40975.5</v>
      </c>
      <c r="AGB24" s="90">
        <v>0.5</v>
      </c>
      <c r="AGC24" s="28">
        <v>10.8</v>
      </c>
      <c r="AGD24" s="25">
        <v>11.3</v>
      </c>
      <c r="AGE24" s="30"/>
      <c r="AGF24" s="27"/>
      <c r="AGG24" s="30"/>
      <c r="AGH24" s="27"/>
      <c r="AGI24" s="30"/>
      <c r="AGJ24" s="27"/>
      <c r="AGK24" s="92"/>
      <c r="AGL24" s="94"/>
      <c r="AGM24" s="94"/>
      <c r="AGN24" s="94"/>
      <c r="AGO24" s="94"/>
      <c r="AGP24" s="94"/>
      <c r="AGQ24" s="94"/>
      <c r="AGR24" s="94"/>
      <c r="AGS24" s="27"/>
      <c r="AGT24" s="99">
        <v>10.720733091839849</v>
      </c>
      <c r="AGU24" s="98">
        <v>11.93139341151949</v>
      </c>
      <c r="AGW24" s="88">
        <f t="shared" si="40"/>
        <v>40978.5</v>
      </c>
      <c r="AGX24" s="90">
        <v>0.5</v>
      </c>
      <c r="AGY24" s="28">
        <v>11.5</v>
      </c>
      <c r="AGZ24" s="25">
        <v>10</v>
      </c>
      <c r="AHA24" s="30"/>
      <c r="AHB24" s="27"/>
      <c r="AHC24" s="30">
        <v>3</v>
      </c>
      <c r="AHD24" s="27"/>
      <c r="AHE24" s="30"/>
      <c r="AHF24" s="27"/>
      <c r="AHG24" s="92"/>
      <c r="AHH24" s="94"/>
      <c r="AHI24" s="94"/>
      <c r="AHJ24" s="94"/>
      <c r="AHK24" s="94"/>
      <c r="AHL24" s="94"/>
      <c r="AHM24" s="94"/>
      <c r="AHN24" s="94"/>
      <c r="AHO24" s="27"/>
      <c r="AHP24" s="99">
        <v>11.394960503585558</v>
      </c>
      <c r="AHQ24" s="98">
        <v>15.81290411931008</v>
      </c>
      <c r="AHS24" s="88">
        <f t="shared" si="41"/>
        <v>40977.5</v>
      </c>
      <c r="AHT24" s="90">
        <v>0.5</v>
      </c>
      <c r="AHU24" s="28">
        <v>10.95</v>
      </c>
      <c r="AHV24" s="25">
        <v>12.5</v>
      </c>
      <c r="AHW24" s="30"/>
      <c r="AHX24" s="27"/>
      <c r="AHY24" s="30">
        <v>3</v>
      </c>
      <c r="AHZ24" s="27"/>
      <c r="AIA24" s="30"/>
      <c r="AIB24" s="27"/>
      <c r="AIC24" s="92"/>
      <c r="AID24" s="94"/>
      <c r="AIE24" s="94"/>
      <c r="AIF24" s="94"/>
      <c r="AIG24" s="94"/>
      <c r="AIH24" s="94"/>
      <c r="AII24" s="94"/>
      <c r="AIJ24" s="94"/>
      <c r="AIK24" s="27"/>
      <c r="AIL24" s="99">
        <v>10.92275535633067</v>
      </c>
      <c r="AIM24" s="98">
        <v>9.9039758116443615</v>
      </c>
      <c r="AIO24" s="88">
        <f t="shared" si="42"/>
        <v>40978</v>
      </c>
      <c r="AIP24" s="90">
        <v>0.5</v>
      </c>
      <c r="AIQ24" s="28">
        <v>11.5</v>
      </c>
      <c r="AIR24" s="25">
        <v>10</v>
      </c>
      <c r="AIS24" s="30"/>
      <c r="AIT24" s="27"/>
      <c r="AIU24" s="30"/>
      <c r="AIV24" s="27"/>
      <c r="AIW24" s="30"/>
      <c r="AIX24" s="27"/>
      <c r="AIY24" s="92"/>
      <c r="AIZ24" s="94"/>
      <c r="AJA24" s="94"/>
      <c r="AJB24" s="94"/>
      <c r="AJC24" s="94"/>
      <c r="AJD24" s="94"/>
      <c r="AJE24" s="94"/>
      <c r="AJF24" s="94"/>
      <c r="AJG24" s="27"/>
      <c r="AJH24" s="99">
        <v>11.388690106369198</v>
      </c>
      <c r="AJI24" s="98">
        <v>11.23447145601509</v>
      </c>
      <c r="AJK24" s="88">
        <f t="shared" si="43"/>
        <v>40978</v>
      </c>
      <c r="AJL24" s="90">
        <v>0.5</v>
      </c>
      <c r="AJM24" s="28">
        <v>12</v>
      </c>
      <c r="AJN24" s="25">
        <v>11.7</v>
      </c>
      <c r="AJO24" s="30"/>
      <c r="AJP24" s="27"/>
      <c r="AJQ24" s="30"/>
      <c r="AJR24" s="27"/>
      <c r="AJS24" s="30"/>
      <c r="AJT24" s="27"/>
      <c r="AJU24" s="92"/>
      <c r="AJV24" s="94"/>
      <c r="AJW24" s="94"/>
      <c r="AJX24" s="94"/>
      <c r="AJY24" s="94"/>
      <c r="AJZ24" s="94"/>
      <c r="AKA24" s="94"/>
      <c r="AKB24" s="94"/>
      <c r="AKC24" s="27"/>
      <c r="AKD24" s="99">
        <v>11.694297545901387</v>
      </c>
      <c r="AKE24" s="98">
        <v>14.332920596671194</v>
      </c>
      <c r="AKG24" s="88">
        <f t="shared" si="44"/>
        <v>40976.5</v>
      </c>
      <c r="AKH24" s="90">
        <v>0.5</v>
      </c>
      <c r="AKI24" s="28">
        <v>8.1999999999999993</v>
      </c>
      <c r="AKJ24" s="25">
        <v>17.899999999999999</v>
      </c>
      <c r="AKK24" s="30"/>
      <c r="AKL24" s="27"/>
      <c r="AKM24" s="30"/>
      <c r="AKN24" s="27"/>
      <c r="AKO24" s="30"/>
      <c r="AKP24" s="27"/>
      <c r="AKQ24" s="92"/>
      <c r="AKR24" s="94"/>
      <c r="AKS24" s="94"/>
      <c r="AKT24" s="94"/>
      <c r="AKU24" s="94"/>
      <c r="AKV24" s="94"/>
      <c r="AKW24" s="94"/>
      <c r="AKX24" s="94"/>
      <c r="AKY24" s="27"/>
      <c r="AKZ24" s="99"/>
      <c r="ALA24" s="98"/>
      <c r="ALC24" s="88">
        <f t="shared" si="45"/>
        <v>40980</v>
      </c>
      <c r="ALD24" s="90">
        <v>0.5</v>
      </c>
      <c r="ALE24" s="28">
        <v>9.4</v>
      </c>
      <c r="ALF24" s="25">
        <v>21.4</v>
      </c>
      <c r="ALG24" s="30"/>
      <c r="ALH24" s="27"/>
      <c r="ALI24" s="30"/>
      <c r="ALJ24" s="27"/>
      <c r="ALK24" s="30"/>
      <c r="ALL24" s="27"/>
      <c r="ALM24" s="92"/>
      <c r="ALN24" s="94"/>
      <c r="ALO24" s="94"/>
      <c r="ALP24" s="94"/>
      <c r="ALQ24" s="94"/>
      <c r="ALR24" s="94"/>
      <c r="ALS24" s="94"/>
      <c r="ALT24" s="94"/>
      <c r="ALU24" s="27"/>
      <c r="ALV24" s="99">
        <v>10.107731103815317</v>
      </c>
      <c r="ALW24" s="98">
        <v>12.048528253979855</v>
      </c>
      <c r="ALY24" s="88">
        <f t="shared" si="46"/>
        <v>40978.5</v>
      </c>
      <c r="ALZ24" s="90">
        <v>0.5</v>
      </c>
      <c r="AMA24" s="28">
        <v>10.8</v>
      </c>
      <c r="AMB24" s="25">
        <v>10.8</v>
      </c>
      <c r="AMC24" s="30"/>
      <c r="AMD24" s="27"/>
      <c r="AME24" s="30"/>
      <c r="AMF24" s="27"/>
      <c r="AMG24" s="30"/>
      <c r="AMH24" s="27"/>
      <c r="AMI24" s="92"/>
      <c r="AMJ24" s="94"/>
      <c r="AMK24" s="94"/>
      <c r="AML24" s="94"/>
      <c r="AMM24" s="94"/>
      <c r="AMN24" s="94"/>
      <c r="AMO24" s="94"/>
      <c r="AMP24" s="94"/>
      <c r="AMQ24" s="27"/>
      <c r="AMR24" s="99">
        <v>10.499535643526972</v>
      </c>
      <c r="AMS24" s="98">
        <v>24.615503377123584</v>
      </c>
      <c r="AMU24" s="88">
        <f t="shared" si="47"/>
        <v>40976.5</v>
      </c>
      <c r="AMV24" s="90">
        <v>0.5</v>
      </c>
      <c r="AMW24" s="28">
        <v>10.6</v>
      </c>
      <c r="AMX24" s="25">
        <v>7.5</v>
      </c>
      <c r="AMY24" s="30"/>
      <c r="AMZ24" s="27"/>
      <c r="ANA24" s="30"/>
      <c r="ANB24" s="27"/>
      <c r="ANC24" s="30"/>
      <c r="AND24" s="27"/>
      <c r="ANE24" s="92"/>
      <c r="ANF24" s="94"/>
      <c r="ANG24" s="94"/>
      <c r="ANH24" s="94"/>
      <c r="ANI24" s="94"/>
      <c r="ANJ24" s="94"/>
      <c r="ANK24" s="94"/>
      <c r="ANL24" s="94"/>
      <c r="ANM24" s="27"/>
      <c r="ANN24" s="99">
        <v>10.374778400863509</v>
      </c>
      <c r="ANO24" s="98">
        <v>14.505248758437034</v>
      </c>
      <c r="ANQ24" s="88">
        <f t="shared" si="48"/>
        <v>40978</v>
      </c>
      <c r="ANR24" s="90">
        <v>0.5</v>
      </c>
      <c r="ANS24" s="28">
        <v>9</v>
      </c>
      <c r="ANT24" s="25">
        <v>15.2</v>
      </c>
      <c r="ANU24" s="30"/>
      <c r="ANV24" s="27"/>
      <c r="ANW24" s="30"/>
      <c r="ANX24" s="27"/>
      <c r="ANY24" s="30"/>
      <c r="ANZ24" s="27"/>
      <c r="AOA24" s="92"/>
      <c r="AOB24" s="94"/>
      <c r="AOC24" s="94"/>
      <c r="AOD24" s="94"/>
      <c r="AOE24" s="94"/>
      <c r="AOF24" s="94"/>
      <c r="AOG24" s="94"/>
      <c r="AOH24" s="94"/>
      <c r="AOI24" s="27"/>
      <c r="AOJ24" s="99">
        <v>9.8492190689238495</v>
      </c>
      <c r="AOK24" s="98">
        <v>22.128009193296066</v>
      </c>
      <c r="AOM24" s="88">
        <f t="shared" si="49"/>
        <v>40978</v>
      </c>
      <c r="AON24" s="90">
        <v>0.5</v>
      </c>
      <c r="AOO24" s="28">
        <v>9</v>
      </c>
      <c r="AOP24" s="25">
        <v>17</v>
      </c>
      <c r="AOQ24" s="30"/>
      <c r="AOR24" s="27"/>
      <c r="AOS24" s="30"/>
      <c r="AOT24" s="27"/>
      <c r="AOU24" s="30"/>
      <c r="AOV24" s="27"/>
      <c r="AOW24" s="92"/>
      <c r="AOX24" s="94"/>
      <c r="AOY24" s="94"/>
      <c r="AOZ24" s="94"/>
      <c r="APA24" s="94"/>
      <c r="APB24" s="94"/>
      <c r="APC24" s="94"/>
      <c r="APD24" s="94"/>
      <c r="APE24" s="27"/>
      <c r="APF24" s="99">
        <v>9.4817317063653768</v>
      </c>
      <c r="APG24" s="98">
        <v>29.575719363205621</v>
      </c>
      <c r="API24" s="88">
        <f t="shared" si="50"/>
        <v>40977.5</v>
      </c>
      <c r="APJ24" s="90">
        <v>0.5</v>
      </c>
      <c r="APK24" s="28">
        <v>11.6</v>
      </c>
      <c r="APL24" s="25">
        <v>7.9</v>
      </c>
      <c r="APM24" s="30"/>
      <c r="APN24" s="27"/>
      <c r="APO24" s="30"/>
      <c r="APP24" s="27"/>
      <c r="APQ24" s="30"/>
      <c r="APR24" s="27"/>
      <c r="APS24" s="92"/>
      <c r="APT24" s="94"/>
      <c r="APU24" s="94"/>
      <c r="APV24" s="94"/>
      <c r="APW24" s="94"/>
      <c r="APX24" s="94"/>
      <c r="APY24" s="94"/>
      <c r="APZ24" s="94"/>
      <c r="AQA24" s="27"/>
      <c r="AQB24" s="99">
        <v>11.49678161178106</v>
      </c>
      <c r="AQC24" s="98">
        <v>18.734991204354827</v>
      </c>
      <c r="AQE24" s="88">
        <f t="shared" si="51"/>
        <v>40977</v>
      </c>
      <c r="AQF24" s="90">
        <v>0.5</v>
      </c>
      <c r="AQG24" s="28">
        <v>10.6</v>
      </c>
      <c r="AQH24" s="25">
        <v>11.7</v>
      </c>
      <c r="AQI24" s="30"/>
      <c r="AQJ24" s="27"/>
      <c r="AQK24" s="30"/>
      <c r="AQL24" s="27"/>
      <c r="AQM24" s="30"/>
      <c r="AQN24" s="27"/>
      <c r="AQO24" s="92"/>
      <c r="AQP24" s="94"/>
      <c r="AQQ24" s="94"/>
      <c r="AQR24" s="94"/>
      <c r="AQS24" s="94"/>
      <c r="AQT24" s="94"/>
      <c r="AQU24" s="94"/>
      <c r="AQV24" s="94"/>
      <c r="AQW24" s="27"/>
      <c r="AQX24" s="99">
        <v>10.982385842933308</v>
      </c>
      <c r="AQY24" s="98">
        <v>10.3884878689041</v>
      </c>
      <c r="ARA24" s="88">
        <f t="shared" si="52"/>
        <v>40979.5</v>
      </c>
      <c r="ARB24" s="90">
        <v>0.5</v>
      </c>
      <c r="ARC24" s="28">
        <v>11.2</v>
      </c>
      <c r="ARD24" s="25">
        <v>10.4</v>
      </c>
      <c r="ARE24" s="30"/>
      <c r="ARF24" s="27"/>
      <c r="ARG24" s="30"/>
      <c r="ARH24" s="27"/>
      <c r="ARI24" s="30"/>
      <c r="ARJ24" s="27"/>
      <c r="ARK24" s="92"/>
      <c r="ARL24" s="94"/>
      <c r="ARM24" s="94"/>
      <c r="ARN24" s="94"/>
      <c r="ARO24" s="94"/>
      <c r="ARP24" s="94"/>
      <c r="ARQ24" s="94"/>
      <c r="ARR24" s="94"/>
      <c r="ARS24" s="27"/>
      <c r="ART24" s="99">
        <v>11.052145392193063</v>
      </c>
      <c r="ARU24" s="98">
        <v>10.847845586978076</v>
      </c>
      <c r="ARW24" s="88">
        <f t="shared" si="53"/>
        <v>40980.5</v>
      </c>
      <c r="ARX24" s="90">
        <v>0.5</v>
      </c>
      <c r="ARY24" s="28">
        <v>11.3</v>
      </c>
      <c r="ARZ24" s="25">
        <v>13</v>
      </c>
      <c r="ASA24" s="30"/>
      <c r="ASB24" s="27"/>
      <c r="ASC24" s="30"/>
      <c r="ASD24" s="27"/>
      <c r="ASE24" s="30"/>
      <c r="ASF24" s="27"/>
      <c r="ASG24" s="92"/>
      <c r="ASH24" s="94"/>
      <c r="ASI24" s="94"/>
      <c r="ASJ24" s="94"/>
      <c r="ASK24" s="94"/>
      <c r="ASL24" s="94"/>
      <c r="ASM24" s="94"/>
      <c r="ASN24" s="94"/>
      <c r="ASO24" s="27"/>
      <c r="ASP24" s="99">
        <v>11.068341531251406</v>
      </c>
      <c r="ASQ24" s="98">
        <v>16.367551869859945</v>
      </c>
      <c r="ASS24" s="88">
        <f t="shared" si="54"/>
        <v>40978.5</v>
      </c>
      <c r="AST24" s="90">
        <v>0.5</v>
      </c>
      <c r="ASU24" s="28">
        <v>11.7</v>
      </c>
      <c r="ASV24" s="25">
        <v>16</v>
      </c>
      <c r="ASW24" s="30"/>
      <c r="ASX24" s="27"/>
      <c r="ASY24" s="30"/>
      <c r="ASZ24" s="27"/>
      <c r="ATA24" s="30"/>
      <c r="ATB24" s="27"/>
      <c r="ATC24" s="92"/>
      <c r="ATD24" s="94"/>
      <c r="ATE24" s="94"/>
      <c r="ATF24" s="94"/>
      <c r="ATG24" s="94"/>
      <c r="ATH24" s="94"/>
      <c r="ATI24" s="94"/>
      <c r="ATJ24" s="94"/>
      <c r="ATK24" s="27"/>
      <c r="ATL24" s="99">
        <v>11.425729315137923</v>
      </c>
      <c r="ATM24" s="98">
        <v>33.088043550153088</v>
      </c>
      <c r="ATO24" s="88">
        <f t="shared" si="55"/>
        <v>40979.5</v>
      </c>
      <c r="ATP24" s="90">
        <v>0.5</v>
      </c>
      <c r="ATQ24" s="28">
        <v>10.9</v>
      </c>
      <c r="ATR24" s="25">
        <v>16.100000000000001</v>
      </c>
      <c r="ATS24" s="30"/>
      <c r="ATT24" s="27"/>
      <c r="ATU24" s="30"/>
      <c r="ATV24" s="27"/>
      <c r="ATW24" s="30"/>
      <c r="ATX24" s="27"/>
      <c r="ATY24" s="92"/>
      <c r="ATZ24" s="94"/>
      <c r="AUA24" s="94"/>
      <c r="AUB24" s="94"/>
      <c r="AUC24" s="94"/>
      <c r="AUD24" s="94"/>
      <c r="AUE24" s="94"/>
      <c r="AUF24" s="94"/>
      <c r="AUG24" s="27"/>
      <c r="AUH24" s="99">
        <v>10.911351909093058</v>
      </c>
      <c r="AUI24" s="98">
        <v>27.711008802939318</v>
      </c>
      <c r="AUK24" s="88">
        <f t="shared" si="56"/>
        <v>40975.5</v>
      </c>
      <c r="AUL24" s="90">
        <v>0.5</v>
      </c>
      <c r="AUM24" s="28"/>
      <c r="AUN24" s="25">
        <v>11.7</v>
      </c>
      <c r="AUO24" s="30"/>
      <c r="AUP24" s="27"/>
      <c r="AUQ24" s="30"/>
      <c r="AUR24" s="27"/>
      <c r="AUS24" s="30"/>
      <c r="AUT24" s="27"/>
      <c r="AUU24" s="92"/>
      <c r="AUV24" s="94"/>
      <c r="AUW24" s="94"/>
      <c r="AUX24" s="94"/>
      <c r="AUY24" s="94"/>
      <c r="AUZ24" s="94"/>
      <c r="AVA24" s="94"/>
      <c r="AVB24" s="94"/>
      <c r="AVC24" s="27"/>
      <c r="AVD24" s="99"/>
      <c r="AVE24" s="98"/>
      <c r="AVG24" s="88">
        <f t="shared" si="57"/>
        <v>40978.5</v>
      </c>
      <c r="AVH24" s="90">
        <v>0.5</v>
      </c>
      <c r="AVI24" s="28">
        <v>11.4</v>
      </c>
      <c r="AVJ24" s="25">
        <v>14.4</v>
      </c>
      <c r="AVK24" s="30"/>
      <c r="AVL24" s="27"/>
      <c r="AVM24" s="30"/>
      <c r="AVN24" s="27"/>
      <c r="AVO24" s="30"/>
      <c r="AVP24" s="27"/>
      <c r="AVQ24" s="92"/>
      <c r="AVR24" s="94"/>
      <c r="AVS24" s="94"/>
      <c r="AVT24" s="94"/>
      <c r="AVU24" s="94"/>
      <c r="AVV24" s="94"/>
      <c r="AVW24" s="94"/>
      <c r="AVX24" s="94"/>
      <c r="AVY24" s="27"/>
      <c r="AVZ24" s="99">
        <v>11.387451970496517</v>
      </c>
      <c r="AWA24" s="98">
        <v>24.81575954078366</v>
      </c>
      <c r="AWC24" s="88">
        <f t="shared" si="58"/>
        <v>40977</v>
      </c>
      <c r="AWD24" s="90">
        <v>0.5</v>
      </c>
      <c r="AWE24" s="28">
        <v>10.5</v>
      </c>
      <c r="AWF24" s="25">
        <v>9.9</v>
      </c>
      <c r="AWG24" s="30"/>
      <c r="AWH24" s="27"/>
      <c r="AWI24" s="30"/>
      <c r="AWJ24" s="27"/>
      <c r="AWK24" s="30"/>
      <c r="AWL24" s="27"/>
      <c r="AWM24" s="92"/>
      <c r="AWN24" s="94"/>
      <c r="AWO24" s="94"/>
      <c r="AWP24" s="94"/>
      <c r="AWQ24" s="94"/>
      <c r="AWR24" s="94"/>
      <c r="AWS24" s="94"/>
      <c r="AWT24" s="94"/>
      <c r="AWU24" s="27"/>
      <c r="AWV24" s="99"/>
      <c r="AWW24" s="98"/>
      <c r="AWY24" s="88">
        <f t="shared" si="59"/>
        <v>40975.5</v>
      </c>
      <c r="AWZ24" s="90">
        <v>0.5</v>
      </c>
      <c r="AXA24" s="28">
        <v>10.8</v>
      </c>
      <c r="AXB24" s="25">
        <v>11.3</v>
      </c>
      <c r="AXC24" s="30"/>
      <c r="AXD24" s="27"/>
      <c r="AXE24" s="30"/>
      <c r="AXF24" s="27"/>
      <c r="AXG24" s="30"/>
      <c r="AXH24" s="27"/>
      <c r="AXI24" s="92"/>
      <c r="AXJ24" s="94"/>
      <c r="AXK24" s="94"/>
      <c r="AXL24" s="94"/>
      <c r="AXM24" s="94"/>
      <c r="AXN24" s="94"/>
      <c r="AXO24" s="94"/>
      <c r="AXP24" s="94"/>
      <c r="AXQ24" s="27"/>
      <c r="AXR24" s="99">
        <v>10.746136082472445</v>
      </c>
      <c r="AXS24" s="98">
        <v>10.65473509998181</v>
      </c>
      <c r="AXU24" s="88">
        <f t="shared" si="60"/>
        <v>40978.5</v>
      </c>
      <c r="AXV24" s="90">
        <v>0.5</v>
      </c>
      <c r="AXW24" s="28">
        <v>11.5</v>
      </c>
      <c r="AXX24" s="25">
        <v>10</v>
      </c>
      <c r="AXY24" s="30"/>
      <c r="AXZ24" s="27"/>
      <c r="AYA24" s="30">
        <v>3</v>
      </c>
      <c r="AYB24" s="27"/>
      <c r="AYC24" s="30"/>
      <c r="AYD24" s="27"/>
      <c r="AYE24" s="92"/>
      <c r="AYF24" s="94"/>
      <c r="AYG24" s="94"/>
      <c r="AYH24" s="94"/>
      <c r="AYI24" s="94"/>
      <c r="AYJ24" s="94"/>
      <c r="AYK24" s="94"/>
      <c r="AYL24" s="94"/>
      <c r="AYM24" s="27"/>
      <c r="AYN24" s="99">
        <v>11.396362745157372</v>
      </c>
      <c r="AYO24" s="98">
        <v>15.718362779639307</v>
      </c>
      <c r="AYQ24" s="88">
        <f t="shared" si="61"/>
        <v>40977.5</v>
      </c>
      <c r="AYR24" s="90">
        <v>0.5</v>
      </c>
      <c r="AYS24" s="28">
        <v>10.95</v>
      </c>
      <c r="AYT24" s="25">
        <v>12.5</v>
      </c>
      <c r="AYU24" s="30"/>
      <c r="AYV24" s="27"/>
      <c r="AYW24" s="30">
        <v>3</v>
      </c>
      <c r="AYX24" s="27"/>
      <c r="AYY24" s="30"/>
      <c r="AYZ24" s="27"/>
      <c r="AZA24" s="92"/>
      <c r="AZB24" s="94"/>
      <c r="AZC24" s="94"/>
      <c r="AZD24" s="94"/>
      <c r="AZE24" s="94"/>
      <c r="AZF24" s="94"/>
      <c r="AZG24" s="94"/>
      <c r="AZH24" s="94"/>
      <c r="AZI24" s="27"/>
      <c r="AZJ24" s="99">
        <v>10.922713175504656</v>
      </c>
      <c r="AZK24" s="98">
        <v>9.9063811113960316</v>
      </c>
      <c r="AZM24" s="88">
        <f t="shared" si="62"/>
        <v>40978</v>
      </c>
      <c r="AZN24" s="90">
        <v>0.5</v>
      </c>
      <c r="AZO24" s="28">
        <v>11.5</v>
      </c>
      <c r="AZP24" s="25">
        <v>10</v>
      </c>
      <c r="AZQ24" s="30"/>
      <c r="AZR24" s="27"/>
      <c r="AZS24" s="30"/>
      <c r="AZT24" s="27"/>
      <c r="AZU24" s="30"/>
      <c r="AZV24" s="27"/>
      <c r="AZW24" s="92"/>
      <c r="AZX24" s="94"/>
      <c r="AZY24" s="94"/>
      <c r="AZZ24" s="94"/>
      <c r="BAA24" s="94"/>
      <c r="BAB24" s="94"/>
      <c r="BAC24" s="94"/>
      <c r="BAD24" s="94"/>
      <c r="BAE24" s="27"/>
      <c r="BAF24" s="99">
        <v>11.386008452728209</v>
      </c>
      <c r="BAG24" s="98">
        <v>11.398295322794349</v>
      </c>
      <c r="BAI24" s="88">
        <f t="shared" si="63"/>
        <v>40978</v>
      </c>
      <c r="BAJ24" s="90">
        <v>0.5</v>
      </c>
      <c r="BAK24" s="28">
        <v>12</v>
      </c>
      <c r="BAL24" s="25">
        <v>11.7</v>
      </c>
      <c r="BAM24" s="30"/>
      <c r="BAN24" s="27"/>
      <c r="BAO24" s="30"/>
      <c r="BAP24" s="27"/>
      <c r="BAQ24" s="30"/>
      <c r="BAR24" s="27"/>
      <c r="BAS24" s="92"/>
      <c r="BAT24" s="94"/>
      <c r="BAU24" s="94"/>
      <c r="BAV24" s="94"/>
      <c r="BAW24" s="94"/>
      <c r="BAX24" s="94"/>
      <c r="BAY24" s="94"/>
      <c r="BAZ24" s="94"/>
      <c r="BBA24" s="27"/>
      <c r="BBB24" s="99">
        <v>11.695480977965797</v>
      </c>
      <c r="BBC24" s="98">
        <v>14.38268242772822</v>
      </c>
      <c r="BBE24" s="88">
        <f t="shared" si="64"/>
        <v>40976.5</v>
      </c>
      <c r="BBF24" s="90">
        <v>0.5</v>
      </c>
      <c r="BBG24" s="28">
        <v>8.1999999999999993</v>
      </c>
      <c r="BBH24" s="25">
        <v>17.899999999999999</v>
      </c>
      <c r="BBI24" s="30"/>
      <c r="BBJ24" s="27"/>
      <c r="BBK24" s="30"/>
      <c r="BBL24" s="27"/>
      <c r="BBM24" s="30"/>
      <c r="BBN24" s="27"/>
      <c r="BBO24" s="92"/>
      <c r="BBP24" s="94"/>
      <c r="BBQ24" s="94"/>
      <c r="BBR24" s="94"/>
      <c r="BBS24" s="94"/>
      <c r="BBT24" s="94"/>
      <c r="BBU24" s="94"/>
      <c r="BBV24" s="94"/>
      <c r="BBW24" s="27"/>
      <c r="BBX24" s="99"/>
      <c r="BBY24" s="98"/>
      <c r="BCA24" s="88">
        <f t="shared" si="65"/>
        <v>40980</v>
      </c>
      <c r="BCB24" s="90">
        <v>0.5</v>
      </c>
      <c r="BCC24" s="28">
        <v>9.4</v>
      </c>
      <c r="BCD24" s="25">
        <v>21.4</v>
      </c>
      <c r="BCE24" s="30"/>
      <c r="BCF24" s="27"/>
      <c r="BCG24" s="30"/>
      <c r="BCH24" s="27"/>
      <c r="BCI24" s="30"/>
      <c r="BCJ24" s="27"/>
      <c r="BCK24" s="92"/>
      <c r="BCL24" s="94"/>
      <c r="BCM24" s="94"/>
      <c r="BCN24" s="94"/>
      <c r="BCO24" s="94"/>
      <c r="BCP24" s="94"/>
      <c r="BCQ24" s="94"/>
      <c r="BCR24" s="94"/>
      <c r="BCS24" s="27"/>
      <c r="BCT24" s="99">
        <v>10.12915450242752</v>
      </c>
      <c r="BCU24" s="98">
        <v>10.553138142382936</v>
      </c>
      <c r="BCW24" s="88">
        <f t="shared" si="66"/>
        <v>40978.5</v>
      </c>
      <c r="BCX24" s="90">
        <v>0.5</v>
      </c>
      <c r="BCY24" s="28">
        <v>10.8</v>
      </c>
      <c r="BCZ24" s="25">
        <v>10.8</v>
      </c>
      <c r="BDA24" s="30"/>
      <c r="BDB24" s="27"/>
      <c r="BDC24" s="30"/>
      <c r="BDD24" s="27"/>
      <c r="BDE24" s="30"/>
      <c r="BDF24" s="27"/>
      <c r="BDG24" s="92"/>
      <c r="BDH24" s="94"/>
      <c r="BDI24" s="94"/>
      <c r="BDJ24" s="94"/>
      <c r="BDK24" s="94"/>
      <c r="BDL24" s="94"/>
      <c r="BDM24" s="94"/>
      <c r="BDN24" s="94"/>
      <c r="BDO24" s="27"/>
      <c r="BDP24" s="99">
        <v>10.507440266620186</v>
      </c>
      <c r="BDQ24" s="98">
        <v>25.921185712891528</v>
      </c>
      <c r="BDS24" s="88">
        <f t="shared" si="67"/>
        <v>40976.5</v>
      </c>
      <c r="BDT24" s="90">
        <v>0.5</v>
      </c>
      <c r="BDU24" s="28">
        <v>10.6</v>
      </c>
      <c r="BDV24" s="25">
        <v>7.5</v>
      </c>
      <c r="BDW24" s="30"/>
      <c r="BDX24" s="27"/>
      <c r="BDY24" s="30"/>
      <c r="BDZ24" s="27"/>
      <c r="BEA24" s="30"/>
      <c r="BEB24" s="27"/>
      <c r="BEC24" s="92"/>
      <c r="BED24" s="94"/>
      <c r="BEE24" s="94"/>
      <c r="BEF24" s="94"/>
      <c r="BEG24" s="94"/>
      <c r="BEH24" s="94"/>
      <c r="BEI24" s="94"/>
      <c r="BEJ24" s="94"/>
      <c r="BEK24" s="27"/>
      <c r="BEL24" s="99">
        <v>10.374424731340641</v>
      </c>
      <c r="BEM24" s="98">
        <v>14.518376456643377</v>
      </c>
      <c r="BEO24" s="88">
        <f t="shared" si="68"/>
        <v>40978</v>
      </c>
      <c r="BEP24" s="90">
        <v>0.5</v>
      </c>
      <c r="BEQ24" s="28">
        <v>9</v>
      </c>
      <c r="BER24" s="25">
        <v>15.2</v>
      </c>
      <c r="BES24" s="30"/>
      <c r="BET24" s="27"/>
      <c r="BEU24" s="30"/>
      <c r="BEV24" s="27"/>
      <c r="BEW24" s="30"/>
      <c r="BEX24" s="27"/>
      <c r="BEY24" s="92"/>
      <c r="BEZ24" s="94"/>
      <c r="BFA24" s="94"/>
      <c r="BFB24" s="94"/>
      <c r="BFC24" s="94"/>
      <c r="BFD24" s="94"/>
      <c r="BFE24" s="94"/>
      <c r="BFF24" s="94"/>
      <c r="BFG24" s="27"/>
      <c r="BFH24" s="99">
        <v>9.8473687195899497</v>
      </c>
      <c r="BFI24" s="98">
        <v>22.284567233541122</v>
      </c>
      <c r="BFK24" s="88">
        <f t="shared" si="69"/>
        <v>40978</v>
      </c>
      <c r="BFL24" s="90">
        <v>0.5</v>
      </c>
      <c r="BFM24" s="28">
        <v>9</v>
      </c>
      <c r="BFN24" s="25">
        <v>17</v>
      </c>
      <c r="BFO24" s="30"/>
      <c r="BFP24" s="27"/>
      <c r="BFQ24" s="30"/>
      <c r="BFR24" s="27"/>
      <c r="BFS24" s="30"/>
      <c r="BFT24" s="27"/>
      <c r="BFU24" s="92"/>
      <c r="BFV24" s="94"/>
      <c r="BFW24" s="94"/>
      <c r="BFX24" s="94"/>
      <c r="BFY24" s="94"/>
      <c r="BFZ24" s="94"/>
      <c r="BGA24" s="94"/>
      <c r="BGB24" s="94"/>
      <c r="BGC24" s="27"/>
      <c r="BGD24" s="99">
        <v>9.4704503582211306</v>
      </c>
      <c r="BGE24" s="98">
        <v>31.508339594116659</v>
      </c>
      <c r="BGG24" s="88">
        <f t="shared" si="70"/>
        <v>40977.5</v>
      </c>
      <c r="BGH24" s="90">
        <v>0.5</v>
      </c>
      <c r="BGI24" s="28">
        <v>11.6</v>
      </c>
      <c r="BGJ24" s="25">
        <v>7.9</v>
      </c>
      <c r="BGK24" s="30"/>
      <c r="BGL24" s="27"/>
      <c r="BGM24" s="30"/>
      <c r="BGN24" s="27"/>
      <c r="BGO24" s="30"/>
      <c r="BGP24" s="27"/>
      <c r="BGQ24" s="92"/>
      <c r="BGR24" s="94"/>
      <c r="BGS24" s="94"/>
      <c r="BGT24" s="94"/>
      <c r="BGU24" s="94"/>
      <c r="BGV24" s="94"/>
      <c r="BGW24" s="94"/>
      <c r="BGX24" s="94"/>
      <c r="BGY24" s="27"/>
      <c r="BGZ24" s="99">
        <v>11.496355976155108</v>
      </c>
      <c r="BHA24" s="98">
        <v>18.713262185074736</v>
      </c>
      <c r="BHC24" s="88">
        <f t="shared" si="71"/>
        <v>40977</v>
      </c>
      <c r="BHD24" s="90">
        <v>0.5</v>
      </c>
      <c r="BHE24" s="28">
        <v>10.6</v>
      </c>
      <c r="BHF24" s="25">
        <v>11.7</v>
      </c>
      <c r="BHG24" s="30"/>
      <c r="BHH24" s="27"/>
      <c r="BHI24" s="30"/>
      <c r="BHJ24" s="27"/>
      <c r="BHK24" s="30"/>
      <c r="BHL24" s="27"/>
      <c r="BHM24" s="92"/>
      <c r="BHN24" s="94"/>
      <c r="BHO24" s="94"/>
      <c r="BHP24" s="94"/>
      <c r="BHQ24" s="94"/>
      <c r="BHR24" s="94"/>
      <c r="BHS24" s="94"/>
      <c r="BHT24" s="94"/>
      <c r="BHU24" s="27"/>
      <c r="BHV24" s="99">
        <v>10.979426556026759</v>
      </c>
      <c r="BHW24" s="98">
        <v>10.557246770637166</v>
      </c>
      <c r="BHY24" s="88">
        <f t="shared" si="72"/>
        <v>40979.5</v>
      </c>
      <c r="BHZ24" s="90">
        <v>0.5</v>
      </c>
      <c r="BIA24" s="28">
        <v>11.2</v>
      </c>
      <c r="BIB24" s="25">
        <v>10.4</v>
      </c>
      <c r="BIC24" s="30"/>
      <c r="BID24" s="27"/>
      <c r="BIE24" s="30"/>
      <c r="BIF24" s="27"/>
      <c r="BIG24" s="30"/>
      <c r="BIH24" s="27"/>
      <c r="BII24" s="92"/>
      <c r="BIJ24" s="94"/>
      <c r="BIK24" s="94"/>
      <c r="BIL24" s="94"/>
      <c r="BIM24" s="94"/>
      <c r="BIN24" s="94"/>
      <c r="BIO24" s="94"/>
      <c r="BIP24" s="94"/>
      <c r="BIQ24" s="27"/>
      <c r="BIR24" s="99">
        <v>11.053291645679725</v>
      </c>
      <c r="BIS24" s="98">
        <v>10.759303730212466</v>
      </c>
      <c r="BIU24" s="88">
        <f t="shared" si="73"/>
        <v>40980.5</v>
      </c>
      <c r="BIV24" s="90">
        <v>0.5</v>
      </c>
      <c r="BIW24" s="28">
        <v>11.3</v>
      </c>
      <c r="BIX24" s="25">
        <v>13</v>
      </c>
      <c r="BIY24" s="30"/>
      <c r="BIZ24" s="27"/>
      <c r="BJA24" s="30"/>
      <c r="BJB24" s="27"/>
      <c r="BJC24" s="30"/>
      <c r="BJD24" s="27"/>
      <c r="BJE24" s="92"/>
      <c r="BJF24" s="94"/>
      <c r="BJG24" s="94"/>
      <c r="BJH24" s="94"/>
      <c r="BJI24" s="94"/>
      <c r="BJJ24" s="94"/>
      <c r="BJK24" s="94"/>
      <c r="BJL24" s="94"/>
      <c r="BJM24" s="27"/>
      <c r="BJN24" s="99">
        <v>11.087489341081897</v>
      </c>
      <c r="BJO24" s="98">
        <v>15.079340963352157</v>
      </c>
      <c r="BJQ24" s="88">
        <f t="shared" si="74"/>
        <v>40978.5</v>
      </c>
      <c r="BJR24" s="90">
        <v>0.5</v>
      </c>
      <c r="BJS24" s="28">
        <v>11.7</v>
      </c>
      <c r="BJT24" s="25">
        <v>16</v>
      </c>
      <c r="BJU24" s="30"/>
      <c r="BJV24" s="27"/>
      <c r="BJW24" s="30"/>
      <c r="BJX24" s="27"/>
      <c r="BJY24" s="30"/>
      <c r="BJZ24" s="27"/>
      <c r="BKA24" s="92"/>
      <c r="BKB24" s="94"/>
      <c r="BKC24" s="94"/>
      <c r="BKD24" s="94"/>
      <c r="BKE24" s="94"/>
      <c r="BKF24" s="94"/>
      <c r="BKG24" s="94"/>
      <c r="BKH24" s="94"/>
      <c r="BKI24" s="27"/>
      <c r="BKJ24" s="99">
        <v>11.434302171524337</v>
      </c>
      <c r="BKK24" s="98">
        <v>32.513738153997238</v>
      </c>
      <c r="BKM24" s="88">
        <f t="shared" si="75"/>
        <v>40979.5</v>
      </c>
      <c r="BKN24" s="90">
        <v>0.5</v>
      </c>
      <c r="BKO24" s="28">
        <v>10.9</v>
      </c>
      <c r="BKP24" s="25">
        <v>16.100000000000001</v>
      </c>
      <c r="BKQ24" s="30"/>
      <c r="BKR24" s="27"/>
      <c r="BKS24" s="30"/>
      <c r="BKT24" s="27"/>
      <c r="BKU24" s="30"/>
      <c r="BKV24" s="27"/>
      <c r="BKW24" s="92"/>
      <c r="BKX24" s="94"/>
      <c r="BKY24" s="94"/>
      <c r="BKZ24" s="94"/>
      <c r="BLA24" s="94"/>
      <c r="BLB24" s="94"/>
      <c r="BLC24" s="94"/>
      <c r="BLD24" s="94"/>
      <c r="BLE24" s="27"/>
      <c r="BLF24" s="99">
        <v>10.925889715105301</v>
      </c>
      <c r="BLG24" s="98">
        <v>26.574860398798112</v>
      </c>
      <c r="BLI24" s="88">
        <f t="shared" si="76"/>
        <v>40975.5</v>
      </c>
      <c r="BLJ24" s="90">
        <v>0.5</v>
      </c>
      <c r="BLK24" s="28"/>
      <c r="BLL24" s="25">
        <v>11.7</v>
      </c>
      <c r="BLM24" s="30"/>
      <c r="BLN24" s="27"/>
      <c r="BLO24" s="30"/>
      <c r="BLP24" s="27"/>
      <c r="BLQ24" s="30"/>
      <c r="BLR24" s="27"/>
      <c r="BLS24" s="92"/>
      <c r="BLT24" s="94"/>
      <c r="BLU24" s="94"/>
      <c r="BLV24" s="94"/>
      <c r="BLW24" s="94"/>
      <c r="BLX24" s="94"/>
      <c r="BLY24" s="94"/>
      <c r="BLZ24" s="94"/>
      <c r="BMA24" s="27"/>
      <c r="BMB24" s="99"/>
      <c r="BMC24" s="98"/>
      <c r="BME24" s="88">
        <f t="shared" si="77"/>
        <v>40978.5</v>
      </c>
      <c r="BMF24" s="90">
        <v>0.5</v>
      </c>
      <c r="BMG24" s="28">
        <v>11.4</v>
      </c>
      <c r="BMH24" s="25">
        <v>14.4</v>
      </c>
      <c r="BMI24" s="30"/>
      <c r="BMJ24" s="27"/>
      <c r="BMK24" s="30"/>
      <c r="BML24" s="27"/>
      <c r="BMM24" s="30"/>
      <c r="BMN24" s="27"/>
      <c r="BMO24" s="92"/>
      <c r="BMP24" s="94"/>
      <c r="BMQ24" s="94"/>
      <c r="BMR24" s="94"/>
      <c r="BMS24" s="94"/>
      <c r="BMT24" s="94"/>
      <c r="BMU24" s="94"/>
      <c r="BMV24" s="94"/>
      <c r="BMW24" s="27"/>
      <c r="BMX24" s="99">
        <v>11.399058594532148</v>
      </c>
      <c r="BMY24" s="98">
        <v>24.5994473915848</v>
      </c>
      <c r="BNA24" s="88">
        <f t="shared" si="78"/>
        <v>40977</v>
      </c>
      <c r="BNB24" s="90">
        <v>0.5</v>
      </c>
      <c r="BNC24" s="28">
        <v>10.5</v>
      </c>
      <c r="BND24" s="25">
        <v>9.9</v>
      </c>
      <c r="BNE24" s="30"/>
      <c r="BNF24" s="27"/>
      <c r="BNG24" s="30"/>
      <c r="BNH24" s="27"/>
      <c r="BNI24" s="30"/>
      <c r="BNJ24" s="27"/>
      <c r="BNK24" s="92"/>
      <c r="BNL24" s="94"/>
      <c r="BNM24" s="94"/>
      <c r="BNN24" s="94"/>
      <c r="BNO24" s="94"/>
      <c r="BNP24" s="94"/>
      <c r="BNQ24" s="94"/>
      <c r="BNR24" s="94"/>
      <c r="BNS24" s="27"/>
      <c r="BNT24" s="99"/>
      <c r="BNU24" s="98"/>
      <c r="BNW24" s="88">
        <f t="shared" si="79"/>
        <v>40975.5</v>
      </c>
      <c r="BNX24" s="90">
        <v>0.5</v>
      </c>
      <c r="BNY24" s="28">
        <v>10.8</v>
      </c>
      <c r="BNZ24" s="25">
        <v>11.3</v>
      </c>
      <c r="BOA24" s="30"/>
      <c r="BOB24" s="27"/>
      <c r="BOC24" s="30"/>
      <c r="BOD24" s="27"/>
      <c r="BOE24" s="30"/>
      <c r="BOF24" s="27"/>
      <c r="BOG24" s="92"/>
      <c r="BOH24" s="94"/>
      <c r="BOI24" s="94"/>
      <c r="BOJ24" s="94"/>
      <c r="BOK24" s="94"/>
      <c r="BOL24" s="94"/>
      <c r="BOM24" s="94"/>
      <c r="BON24" s="94"/>
      <c r="BOO24" s="27"/>
      <c r="BOP24" s="99">
        <v>10.75630292813603</v>
      </c>
      <c r="BOQ24" s="98">
        <v>10.206125157424212</v>
      </c>
      <c r="BOS24" s="88">
        <f t="shared" si="80"/>
        <v>40978.5</v>
      </c>
      <c r="BOT24" s="90">
        <v>0.5</v>
      </c>
      <c r="BOU24" s="28">
        <v>11.5</v>
      </c>
      <c r="BOV24" s="25">
        <v>10</v>
      </c>
      <c r="BOW24" s="30"/>
      <c r="BOX24" s="27"/>
      <c r="BOY24" s="30">
        <v>3</v>
      </c>
      <c r="BOZ24" s="27"/>
      <c r="BPA24" s="30"/>
      <c r="BPB24" s="27"/>
      <c r="BPC24" s="92"/>
      <c r="BPD24" s="94"/>
      <c r="BPE24" s="94"/>
      <c r="BPF24" s="94"/>
      <c r="BPG24" s="94"/>
      <c r="BPH24" s="94"/>
      <c r="BPI24" s="94"/>
      <c r="BPJ24" s="94"/>
      <c r="BPK24" s="27"/>
      <c r="BPL24" s="99">
        <v>11.399495820114254</v>
      </c>
      <c r="BPM24" s="98">
        <v>15.398142632631474</v>
      </c>
      <c r="BPO24" s="88">
        <f t="shared" si="81"/>
        <v>40977.5</v>
      </c>
      <c r="BPP24" s="90">
        <v>0.5</v>
      </c>
      <c r="BPQ24" s="28">
        <v>10.95</v>
      </c>
      <c r="BPR24" s="25">
        <v>12.5</v>
      </c>
      <c r="BPS24" s="30"/>
      <c r="BPT24" s="27"/>
      <c r="BPU24" s="30">
        <v>3</v>
      </c>
      <c r="BPV24" s="27"/>
      <c r="BPW24" s="30"/>
      <c r="BPX24" s="27"/>
      <c r="BPY24" s="92"/>
      <c r="BPZ24" s="94"/>
      <c r="BQA24" s="94"/>
      <c r="BQB24" s="94"/>
      <c r="BQC24" s="94"/>
      <c r="BQD24" s="94"/>
      <c r="BQE24" s="94"/>
      <c r="BQF24" s="94"/>
      <c r="BQG24" s="27"/>
      <c r="BQH24" s="99">
        <v>10.923036614087763</v>
      </c>
      <c r="BQI24" s="98">
        <v>9.8849912709770127</v>
      </c>
      <c r="BQK24" s="88">
        <f t="shared" si="82"/>
        <v>40978</v>
      </c>
      <c r="BQL24" s="90">
        <v>0.5</v>
      </c>
      <c r="BQM24" s="28">
        <v>11.5</v>
      </c>
      <c r="BQN24" s="25">
        <v>10</v>
      </c>
      <c r="BQO24" s="30"/>
      <c r="BQP24" s="27"/>
      <c r="BQQ24" s="30"/>
      <c r="BQR24" s="27"/>
      <c r="BQS24" s="30"/>
      <c r="BQT24" s="27"/>
      <c r="BQU24" s="92"/>
      <c r="BQV24" s="94"/>
      <c r="BQW24" s="94"/>
      <c r="BQX24" s="94"/>
      <c r="BQY24" s="94"/>
      <c r="BQZ24" s="94"/>
      <c r="BRA24" s="94"/>
      <c r="BRB24" s="94"/>
      <c r="BRC24" s="27"/>
      <c r="BRD24" s="99">
        <v>11.390437657511303</v>
      </c>
      <c r="BRE24" s="98">
        <v>11.14586546656078</v>
      </c>
      <c r="BRG24" s="88">
        <f t="shared" si="83"/>
        <v>40978</v>
      </c>
      <c r="BRH24" s="90">
        <v>0.5</v>
      </c>
      <c r="BRI24" s="28">
        <v>12</v>
      </c>
      <c r="BRJ24" s="25">
        <v>11.7</v>
      </c>
      <c r="BRK24" s="30"/>
      <c r="BRL24" s="27"/>
      <c r="BRM24" s="30"/>
      <c r="BRN24" s="27"/>
      <c r="BRO24" s="30"/>
      <c r="BRP24" s="27"/>
      <c r="BRQ24" s="92"/>
      <c r="BRR24" s="94"/>
      <c r="BRS24" s="94"/>
      <c r="BRT24" s="94"/>
      <c r="BRU24" s="94"/>
      <c r="BRV24" s="94"/>
      <c r="BRW24" s="94"/>
      <c r="BRX24" s="94"/>
      <c r="BRY24" s="27"/>
      <c r="BRZ24" s="99">
        <v>11.69613453475467</v>
      </c>
      <c r="BSA24" s="98">
        <v>14.337354995451388</v>
      </c>
      <c r="BSC24" s="88">
        <f t="shared" si="84"/>
        <v>40976.5</v>
      </c>
      <c r="BSD24" s="90">
        <v>0.5</v>
      </c>
      <c r="BSE24" s="28">
        <v>8.1999999999999993</v>
      </c>
      <c r="BSF24" s="25">
        <v>17.899999999999999</v>
      </c>
      <c r="BSG24" s="30"/>
      <c r="BSH24" s="27"/>
      <c r="BSI24" s="30"/>
      <c r="BSJ24" s="27"/>
      <c r="BSK24" s="30"/>
      <c r="BSL24" s="27"/>
      <c r="BSM24" s="92"/>
      <c r="BSN24" s="94"/>
      <c r="BSO24" s="94"/>
      <c r="BSP24" s="94"/>
      <c r="BSQ24" s="94"/>
      <c r="BSR24" s="94"/>
      <c r="BSS24" s="94"/>
      <c r="BST24" s="94"/>
      <c r="BSU24" s="27"/>
      <c r="BSV24" s="99"/>
      <c r="BSW24" s="98"/>
      <c r="BSY24" s="88">
        <f t="shared" si="85"/>
        <v>40980</v>
      </c>
      <c r="BSZ24" s="90">
        <v>0.5</v>
      </c>
      <c r="BTA24" s="28">
        <v>9.4</v>
      </c>
      <c r="BTB24" s="25">
        <v>21.4</v>
      </c>
      <c r="BTC24" s="30"/>
      <c r="BTD24" s="27"/>
      <c r="BTE24" s="30"/>
      <c r="BTF24" s="27"/>
      <c r="BTG24" s="30"/>
      <c r="BTH24" s="27"/>
      <c r="BTI24" s="92"/>
      <c r="BTJ24" s="94"/>
      <c r="BTK24" s="94"/>
      <c r="BTL24" s="94"/>
      <c r="BTM24" s="94"/>
      <c r="BTN24" s="94"/>
      <c r="BTO24" s="94"/>
      <c r="BTP24" s="94"/>
      <c r="BTQ24" s="27"/>
      <c r="BTR24" s="99">
        <v>10.10668657852027</v>
      </c>
      <c r="BTS24" s="98">
        <v>12.129048631089887</v>
      </c>
      <c r="BTU24" s="88">
        <f t="shared" si="86"/>
        <v>40978.5</v>
      </c>
      <c r="BTV24" s="90">
        <v>0.5</v>
      </c>
      <c r="BTW24" s="28">
        <v>10.8</v>
      </c>
      <c r="BTX24" s="25">
        <v>10.8</v>
      </c>
      <c r="BTY24" s="30"/>
      <c r="BTZ24" s="27"/>
      <c r="BUA24" s="30"/>
      <c r="BUB24" s="27"/>
      <c r="BUC24" s="30"/>
      <c r="BUD24" s="27"/>
      <c r="BUE24" s="92"/>
      <c r="BUF24" s="94"/>
      <c r="BUG24" s="94"/>
      <c r="BUH24" s="94"/>
      <c r="BUI24" s="94"/>
      <c r="BUJ24" s="94"/>
      <c r="BUK24" s="94"/>
      <c r="BUL24" s="94"/>
      <c r="BUM24" s="27"/>
      <c r="BUN24" s="99">
        <v>10.498235994586016</v>
      </c>
      <c r="BUO24" s="98">
        <v>24.724828002623898</v>
      </c>
      <c r="BUQ24" s="88">
        <f t="shared" si="87"/>
        <v>40976.5</v>
      </c>
      <c r="BUR24" s="90">
        <v>0.5</v>
      </c>
      <c r="BUS24" s="28">
        <v>10.6</v>
      </c>
      <c r="BUT24" s="25">
        <v>7.5</v>
      </c>
      <c r="BUU24" s="30"/>
      <c r="BUV24" s="27"/>
      <c r="BUW24" s="30"/>
      <c r="BUX24" s="27"/>
      <c r="BUY24" s="30"/>
      <c r="BUZ24" s="27"/>
      <c r="BVA24" s="92"/>
      <c r="BVB24" s="94"/>
      <c r="BVC24" s="94"/>
      <c r="BVD24" s="94"/>
      <c r="BVE24" s="94"/>
      <c r="BVF24" s="94"/>
      <c r="BVG24" s="94"/>
      <c r="BVH24" s="94"/>
      <c r="BVI24" s="27"/>
      <c r="BVJ24" s="99">
        <v>10.368464738607015</v>
      </c>
      <c r="BVK24" s="98">
        <v>14.817542440590952</v>
      </c>
      <c r="BVM24" s="88">
        <f t="shared" si="88"/>
        <v>40978</v>
      </c>
      <c r="BVN24" s="90">
        <v>0.5</v>
      </c>
      <c r="BVO24" s="28">
        <v>9</v>
      </c>
      <c r="BVP24" s="25">
        <v>15.2</v>
      </c>
      <c r="BVQ24" s="30"/>
      <c r="BVR24" s="27"/>
      <c r="BVS24" s="30"/>
      <c r="BVT24" s="27"/>
      <c r="BVU24" s="30"/>
      <c r="BVV24" s="27"/>
      <c r="BVW24" s="92"/>
      <c r="BVX24" s="94"/>
      <c r="BVY24" s="94"/>
      <c r="BVZ24" s="94"/>
      <c r="BWA24" s="94"/>
      <c r="BWB24" s="94"/>
      <c r="BWC24" s="94"/>
      <c r="BWD24" s="94"/>
      <c r="BWE24" s="27"/>
      <c r="BWF24" s="99">
        <v>9.8579941460021914</v>
      </c>
      <c r="BWG24" s="98">
        <v>21.552141673723689</v>
      </c>
      <c r="BWI24" s="88">
        <f t="shared" si="89"/>
        <v>40978</v>
      </c>
      <c r="BWJ24" s="90">
        <v>0.5</v>
      </c>
      <c r="BWK24" s="28">
        <v>9</v>
      </c>
      <c r="BWL24" s="25">
        <v>17</v>
      </c>
      <c r="BWM24" s="30"/>
      <c r="BWN24" s="27"/>
      <c r="BWO24" s="30"/>
      <c r="BWP24" s="27"/>
      <c r="BWQ24" s="30"/>
      <c r="BWR24" s="27"/>
      <c r="BWS24" s="92"/>
      <c r="BWT24" s="94"/>
      <c r="BWU24" s="94"/>
      <c r="BWV24" s="94"/>
      <c r="BWW24" s="94"/>
      <c r="BWX24" s="94"/>
      <c r="BWY24" s="94"/>
      <c r="BWZ24" s="94"/>
      <c r="BXA24" s="27"/>
      <c r="BXB24" s="99">
        <v>9.4979061915928966</v>
      </c>
      <c r="BXC24" s="98">
        <v>27.561421747400917</v>
      </c>
      <c r="BXE24" s="88">
        <f t="shared" si="90"/>
        <v>40977.5</v>
      </c>
      <c r="BXF24" s="90">
        <v>0.5</v>
      </c>
      <c r="BXG24" s="28">
        <v>11.6</v>
      </c>
      <c r="BXH24" s="25">
        <v>7.9</v>
      </c>
      <c r="BXI24" s="30"/>
      <c r="BXJ24" s="27"/>
      <c r="BXK24" s="30"/>
      <c r="BXL24" s="27"/>
      <c r="BXM24" s="30"/>
      <c r="BXN24" s="27"/>
      <c r="BXO24" s="92"/>
      <c r="BXP24" s="94"/>
      <c r="BXQ24" s="94"/>
      <c r="BXR24" s="94"/>
      <c r="BXS24" s="94"/>
      <c r="BXT24" s="94"/>
      <c r="BXU24" s="94"/>
      <c r="BXV24" s="94"/>
      <c r="BXW24" s="27"/>
      <c r="BXX24" s="99">
        <v>11.487091302692338</v>
      </c>
      <c r="BXY24" s="98">
        <v>19.254584393590296</v>
      </c>
      <c r="BYA24" s="88">
        <f t="shared" si="91"/>
        <v>40977</v>
      </c>
      <c r="BYB24" s="90">
        <v>0.5</v>
      </c>
      <c r="BYC24" s="28">
        <v>10.6</v>
      </c>
      <c r="BYD24" s="25">
        <v>11.7</v>
      </c>
      <c r="BYE24" s="30"/>
      <c r="BYF24" s="27"/>
      <c r="BYG24" s="30"/>
      <c r="BYH24" s="27"/>
      <c r="BYI24" s="30"/>
      <c r="BYJ24" s="27"/>
      <c r="BYK24" s="92"/>
      <c r="BYL24" s="94"/>
      <c r="BYM24" s="94"/>
      <c r="BYN24" s="94"/>
      <c r="BYO24" s="94"/>
      <c r="BYP24" s="94"/>
      <c r="BYQ24" s="94"/>
      <c r="BYR24" s="94"/>
      <c r="BYS24" s="27"/>
      <c r="BYT24" s="99">
        <v>10.97813063755631</v>
      </c>
      <c r="BYU24" s="98">
        <v>10.591114746804838</v>
      </c>
      <c r="BYW24" s="88">
        <f t="shared" si="92"/>
        <v>40979.5</v>
      </c>
      <c r="BYX24" s="90">
        <v>0.5</v>
      </c>
      <c r="BYY24" s="28">
        <v>11.2</v>
      </c>
      <c r="BYZ24" s="25">
        <v>10.4</v>
      </c>
      <c r="BZA24" s="30"/>
      <c r="BZB24" s="27"/>
      <c r="BZC24" s="30"/>
      <c r="BZD24" s="27"/>
      <c r="BZE24" s="30"/>
      <c r="BZF24" s="27"/>
      <c r="BZG24" s="92"/>
      <c r="BZH24" s="94"/>
      <c r="BZI24" s="94"/>
      <c r="BZJ24" s="94"/>
      <c r="BZK24" s="94"/>
      <c r="BZL24" s="94"/>
      <c r="BZM24" s="94"/>
      <c r="BZN24" s="94"/>
      <c r="BZO24" s="27"/>
      <c r="BZP24" s="99">
        <v>11.066372014876677</v>
      </c>
      <c r="BZQ24" s="98">
        <v>10.212553990512733</v>
      </c>
      <c r="BZS24" s="88">
        <f t="shared" si="93"/>
        <v>40980.5</v>
      </c>
      <c r="BZT24" s="90">
        <v>0.5</v>
      </c>
      <c r="BZU24" s="28">
        <v>11.3</v>
      </c>
      <c r="BZV24" s="25">
        <v>13</v>
      </c>
      <c r="BZW24" s="30"/>
      <c r="BZX24" s="27"/>
      <c r="BZY24" s="30"/>
      <c r="BZZ24" s="27"/>
      <c r="CAA24" s="30"/>
      <c r="CAB24" s="27"/>
      <c r="CAC24" s="92"/>
      <c r="CAD24" s="94"/>
      <c r="CAE24" s="94"/>
      <c r="CAF24" s="94"/>
      <c r="CAG24" s="94"/>
      <c r="CAH24" s="94"/>
      <c r="CAI24" s="94"/>
      <c r="CAJ24" s="94"/>
      <c r="CAK24" s="27"/>
      <c r="CAL24" s="99">
        <v>11.076132864332431</v>
      </c>
      <c r="CAM24" s="98">
        <v>15.845545001009631</v>
      </c>
      <c r="CAO24" s="88">
        <f t="shared" si="94"/>
        <v>40978.5</v>
      </c>
      <c r="CAP24" s="90">
        <v>0.5</v>
      </c>
      <c r="CAQ24" s="28">
        <v>11.7</v>
      </c>
      <c r="CAR24" s="25">
        <v>16</v>
      </c>
      <c r="CAS24" s="30"/>
      <c r="CAT24" s="27"/>
      <c r="CAU24" s="30"/>
      <c r="CAV24" s="27"/>
      <c r="CAW24" s="30"/>
      <c r="CAX24" s="27"/>
      <c r="CAY24" s="92"/>
      <c r="CAZ24" s="94"/>
      <c r="CBA24" s="94"/>
      <c r="CBB24" s="94"/>
      <c r="CBC24" s="94"/>
      <c r="CBD24" s="94"/>
      <c r="CBE24" s="94"/>
      <c r="CBF24" s="94"/>
      <c r="CBG24" s="27"/>
      <c r="CBH24" s="99">
        <v>11.487044227079725</v>
      </c>
      <c r="CBI24" s="98">
        <v>29.671750366392693</v>
      </c>
      <c r="CBK24" s="88">
        <f t="shared" si="95"/>
        <v>40979.5</v>
      </c>
      <c r="CBL24" s="90">
        <v>0.5</v>
      </c>
      <c r="CBM24" s="28">
        <v>10.9</v>
      </c>
      <c r="CBN24" s="25">
        <v>16.100000000000001</v>
      </c>
      <c r="CBO24" s="30"/>
      <c r="CBP24" s="27"/>
      <c r="CBQ24" s="30"/>
      <c r="CBR24" s="27"/>
      <c r="CBS24" s="30"/>
      <c r="CBT24" s="27"/>
      <c r="CBU24" s="92"/>
      <c r="CBV24" s="94"/>
      <c r="CBW24" s="94"/>
      <c r="CBX24" s="94"/>
      <c r="CBY24" s="94"/>
      <c r="CBZ24" s="94"/>
      <c r="CCA24" s="94"/>
      <c r="CCB24" s="94"/>
      <c r="CCC24" s="27"/>
      <c r="CCD24" s="99">
        <v>10.91357026010829</v>
      </c>
      <c r="CCE24" s="98">
        <v>27.418649479426399</v>
      </c>
      <c r="CCG24" s="88">
        <f t="shared" si="96"/>
        <v>40975.5</v>
      </c>
      <c r="CCH24" s="90">
        <v>0.5</v>
      </c>
      <c r="CCI24" s="28"/>
      <c r="CCJ24" s="25">
        <v>11.7</v>
      </c>
      <c r="CCK24" s="30"/>
      <c r="CCL24" s="27"/>
      <c r="CCM24" s="30"/>
      <c r="CCN24" s="27"/>
      <c r="CCO24" s="30"/>
      <c r="CCP24" s="27"/>
      <c r="CCQ24" s="92"/>
      <c r="CCR24" s="94"/>
      <c r="CCS24" s="94"/>
      <c r="CCT24" s="94"/>
      <c r="CCU24" s="94"/>
      <c r="CCV24" s="94"/>
      <c r="CCW24" s="94"/>
      <c r="CCX24" s="94"/>
      <c r="CCY24" s="27"/>
      <c r="CCZ24" s="99"/>
      <c r="CDA24" s="98"/>
      <c r="CDC24" s="88">
        <f t="shared" si="97"/>
        <v>40978.5</v>
      </c>
      <c r="CDD24" s="90">
        <v>0.5</v>
      </c>
      <c r="CDE24" s="28">
        <v>11.4</v>
      </c>
      <c r="CDF24" s="25">
        <v>14.4</v>
      </c>
      <c r="CDG24" s="30"/>
      <c r="CDH24" s="27"/>
      <c r="CDI24" s="30"/>
      <c r="CDJ24" s="27"/>
      <c r="CDK24" s="30"/>
      <c r="CDL24" s="27"/>
      <c r="CDM24" s="92"/>
      <c r="CDN24" s="94"/>
      <c r="CDO24" s="94"/>
      <c r="CDP24" s="94"/>
      <c r="CDQ24" s="94"/>
      <c r="CDR24" s="94"/>
      <c r="CDS24" s="94"/>
      <c r="CDT24" s="94"/>
      <c r="CDU24" s="27"/>
      <c r="CDV24" s="99">
        <v>11.405061133880027</v>
      </c>
      <c r="CDW24" s="98">
        <v>24.104034798878033</v>
      </c>
      <c r="CDY24" s="88">
        <f t="shared" si="98"/>
        <v>40977</v>
      </c>
      <c r="CDZ24" s="90">
        <v>0.5</v>
      </c>
      <c r="CEA24" s="28">
        <v>10.5</v>
      </c>
      <c r="CEB24" s="25">
        <v>9.9</v>
      </c>
      <c r="CEC24" s="30"/>
      <c r="CED24" s="27"/>
      <c r="CEE24" s="30"/>
      <c r="CEF24" s="27"/>
      <c r="CEG24" s="30"/>
      <c r="CEH24" s="27"/>
      <c r="CEI24" s="92"/>
      <c r="CEJ24" s="94"/>
      <c r="CEK24" s="94"/>
      <c r="CEL24" s="94"/>
      <c r="CEM24" s="94"/>
      <c r="CEN24" s="94"/>
      <c r="CEO24" s="94"/>
      <c r="CEP24" s="94"/>
      <c r="CEQ24" s="27"/>
      <c r="CER24" s="99"/>
      <c r="CES24" s="98"/>
      <c r="CEU24" s="88">
        <f t="shared" si="99"/>
        <v>40975.5</v>
      </c>
      <c r="CEV24" s="90">
        <v>0.5</v>
      </c>
      <c r="CEW24" s="28">
        <v>10.8</v>
      </c>
      <c r="CEX24" s="25">
        <v>11.3</v>
      </c>
      <c r="CEY24" s="30"/>
      <c r="CEZ24" s="27"/>
      <c r="CFA24" s="30"/>
      <c r="CFB24" s="27"/>
      <c r="CFC24" s="30"/>
      <c r="CFD24" s="27"/>
      <c r="CFE24" s="92"/>
      <c r="CFF24" s="94"/>
      <c r="CFG24" s="94"/>
      <c r="CFH24" s="94"/>
      <c r="CFI24" s="94"/>
      <c r="CFJ24" s="94"/>
      <c r="CFK24" s="94"/>
      <c r="CFL24" s="94"/>
      <c r="CFM24" s="27"/>
      <c r="CFN24" s="99">
        <v>10.737927879824639</v>
      </c>
      <c r="CFO24" s="98">
        <v>11.034480870099577</v>
      </c>
    </row>
    <row r="25" spans="1:2199">
      <c r="A25" s="88">
        <f t="shared" si="0"/>
        <v>40979</v>
      </c>
      <c r="B25" s="89">
        <v>1</v>
      </c>
      <c r="C25" s="28">
        <v>9.8000000000000007</v>
      </c>
      <c r="D25" s="25">
        <v>16</v>
      </c>
      <c r="E25" s="30"/>
      <c r="F25" s="27"/>
      <c r="G25" s="30"/>
      <c r="H25" s="27"/>
      <c r="I25" s="30"/>
      <c r="J25" s="27"/>
      <c r="K25" s="92"/>
      <c r="L25" s="94"/>
      <c r="M25" s="94"/>
      <c r="N25" s="94"/>
      <c r="O25" s="94"/>
      <c r="P25" s="94"/>
      <c r="Q25" s="94"/>
      <c r="R25" s="94"/>
      <c r="S25" s="27"/>
      <c r="T25" s="97">
        <v>9.9791395602815705</v>
      </c>
      <c r="U25" s="98">
        <v>6.9845261758417587</v>
      </c>
      <c r="W25" s="88">
        <f t="shared" si="1"/>
        <v>40978</v>
      </c>
      <c r="X25" s="89">
        <v>1</v>
      </c>
      <c r="Y25" s="28">
        <v>11.4</v>
      </c>
      <c r="Z25" s="25">
        <v>14</v>
      </c>
      <c r="AA25" s="30"/>
      <c r="AB25" s="27"/>
      <c r="AC25" s="30"/>
      <c r="AD25" s="27"/>
      <c r="AE25" s="30"/>
      <c r="AF25" s="27"/>
      <c r="AG25" s="92"/>
      <c r="AH25" s="94"/>
      <c r="AI25" s="94"/>
      <c r="AJ25" s="94"/>
      <c r="AK25" s="94"/>
      <c r="AL25" s="94"/>
      <c r="AM25" s="94"/>
      <c r="AN25" s="94"/>
      <c r="AO25" s="27"/>
      <c r="AP25" s="97">
        <v>11.258997007220236</v>
      </c>
      <c r="AQ25" s="98">
        <v>8.0437976827258595</v>
      </c>
      <c r="AS25" s="88">
        <f t="shared" si="2"/>
        <v>40978.5</v>
      </c>
      <c r="AT25" s="89">
        <v>1</v>
      </c>
      <c r="AU25" s="28">
        <v>12</v>
      </c>
      <c r="AV25" s="25">
        <v>15</v>
      </c>
      <c r="AW25" s="30"/>
      <c r="AX25" s="27"/>
      <c r="AY25" s="30"/>
      <c r="AZ25" s="27"/>
      <c r="BA25" s="30"/>
      <c r="BB25" s="27"/>
      <c r="BC25" s="92"/>
      <c r="BD25" s="94"/>
      <c r="BE25" s="94"/>
      <c r="BF25" s="94"/>
      <c r="BG25" s="94"/>
      <c r="BH25" s="94"/>
      <c r="BI25" s="94"/>
      <c r="BJ25" s="94"/>
      <c r="BK25" s="27"/>
      <c r="BL25" s="97">
        <v>12.10746483195261</v>
      </c>
      <c r="BM25" s="98">
        <v>5.7975089127389339</v>
      </c>
      <c r="BO25" s="88">
        <f t="shared" si="3"/>
        <v>40978.5</v>
      </c>
      <c r="BP25" s="89">
        <v>1</v>
      </c>
      <c r="BQ25" s="28">
        <v>13.1</v>
      </c>
      <c r="BR25" s="25">
        <v>16.5</v>
      </c>
      <c r="BS25" s="30"/>
      <c r="BT25" s="27"/>
      <c r="BU25" s="30"/>
      <c r="BV25" s="27"/>
      <c r="BW25" s="30"/>
      <c r="BX25" s="27"/>
      <c r="BY25" s="92"/>
      <c r="BZ25" s="94"/>
      <c r="CA25" s="94"/>
      <c r="CB25" s="94"/>
      <c r="CC25" s="94"/>
      <c r="CD25" s="94"/>
      <c r="CE25" s="94"/>
      <c r="CF25" s="94"/>
      <c r="CG25" s="27"/>
      <c r="CH25" s="97">
        <v>13.004220733064779</v>
      </c>
      <c r="CI25" s="98">
        <v>9.1345795130407339</v>
      </c>
      <c r="CK25" s="88">
        <f t="shared" si="4"/>
        <v>40977</v>
      </c>
      <c r="CL25" s="89">
        <v>1</v>
      </c>
      <c r="CM25" s="28">
        <v>8.1</v>
      </c>
      <c r="CN25" s="25">
        <v>18</v>
      </c>
      <c r="CO25" s="30"/>
      <c r="CP25" s="27"/>
      <c r="CQ25" s="30"/>
      <c r="CR25" s="27"/>
      <c r="CS25" s="30"/>
      <c r="CT25" s="27"/>
      <c r="CU25" s="92"/>
      <c r="CV25" s="94"/>
      <c r="CW25" s="94"/>
      <c r="CX25" s="94"/>
      <c r="CY25" s="94"/>
      <c r="CZ25" s="94"/>
      <c r="DA25" s="94"/>
      <c r="DB25" s="94"/>
      <c r="DC25" s="27"/>
      <c r="DD25" s="97">
        <v>8.2419720032195052</v>
      </c>
      <c r="DE25" s="98">
        <v>23.799609777094634</v>
      </c>
      <c r="DG25" s="88">
        <f t="shared" si="5"/>
        <v>40980.5</v>
      </c>
      <c r="DH25" s="89">
        <v>1</v>
      </c>
      <c r="DI25" s="28">
        <v>9.1999999999999993</v>
      </c>
      <c r="DJ25" s="25">
        <v>22.2</v>
      </c>
      <c r="DK25" s="30"/>
      <c r="DL25" s="27"/>
      <c r="DM25" s="30"/>
      <c r="DN25" s="27"/>
      <c r="DO25" s="30"/>
      <c r="DP25" s="27"/>
      <c r="DQ25" s="92"/>
      <c r="DR25" s="94"/>
      <c r="DS25" s="94"/>
      <c r="DT25" s="94"/>
      <c r="DU25" s="94"/>
      <c r="DV25" s="94"/>
      <c r="DW25" s="94"/>
      <c r="DX25" s="94"/>
      <c r="DY25" s="27"/>
      <c r="DZ25" s="97">
        <v>9.6708569889884703</v>
      </c>
      <c r="EA25" s="98">
        <v>40.893538709112278</v>
      </c>
      <c r="EC25" s="88">
        <f t="shared" si="6"/>
        <v>40979</v>
      </c>
      <c r="ED25" s="89">
        <v>1</v>
      </c>
      <c r="EE25" s="28">
        <v>10.4</v>
      </c>
      <c r="EF25" s="25">
        <v>10.4</v>
      </c>
      <c r="EG25" s="30"/>
      <c r="EH25" s="27"/>
      <c r="EI25" s="30"/>
      <c r="EJ25" s="27"/>
      <c r="EK25" s="30"/>
      <c r="EL25" s="27"/>
      <c r="EM25" s="92"/>
      <c r="EN25" s="94"/>
      <c r="EO25" s="94"/>
      <c r="EP25" s="94"/>
      <c r="EQ25" s="94"/>
      <c r="ER25" s="94"/>
      <c r="ES25" s="94"/>
      <c r="ET25" s="94"/>
      <c r="EU25" s="27"/>
      <c r="EV25" s="97">
        <v>9.8889791751632323</v>
      </c>
      <c r="EW25" s="98">
        <v>42.40118941078719</v>
      </c>
      <c r="EY25" s="88">
        <f t="shared" si="7"/>
        <v>40977</v>
      </c>
      <c r="EZ25" s="89">
        <v>1</v>
      </c>
      <c r="FA25" s="28">
        <v>9.9</v>
      </c>
      <c r="FB25" s="25">
        <v>7.7</v>
      </c>
      <c r="FC25" s="30"/>
      <c r="FD25" s="27"/>
      <c r="FE25" s="30"/>
      <c r="FF25" s="27"/>
      <c r="FG25" s="30"/>
      <c r="FH25" s="27"/>
      <c r="FI25" s="92"/>
      <c r="FJ25" s="94"/>
      <c r="FK25" s="94"/>
      <c r="FL25" s="94"/>
      <c r="FM25" s="94"/>
      <c r="FN25" s="94"/>
      <c r="FO25" s="94"/>
      <c r="FP25" s="94"/>
      <c r="FQ25" s="27"/>
      <c r="FR25" s="97">
        <v>10.302570844542588</v>
      </c>
      <c r="FS25" s="98">
        <v>9.2243204518771478</v>
      </c>
      <c r="FU25" s="88">
        <f t="shared" si="8"/>
        <v>40978.5</v>
      </c>
      <c r="FV25" s="89">
        <v>1</v>
      </c>
      <c r="FW25" s="28">
        <v>7.1</v>
      </c>
      <c r="FX25" s="25">
        <v>16.100000000000001</v>
      </c>
      <c r="FY25" s="30"/>
      <c r="FZ25" s="27"/>
      <c r="GA25" s="30"/>
      <c r="GB25" s="27"/>
      <c r="GC25" s="30"/>
      <c r="GD25" s="27"/>
      <c r="GE25" s="92"/>
      <c r="GF25" s="94"/>
      <c r="GG25" s="94"/>
      <c r="GH25" s="94"/>
      <c r="GI25" s="94"/>
      <c r="GJ25" s="94"/>
      <c r="GK25" s="94"/>
      <c r="GL25" s="94"/>
      <c r="GM25" s="27"/>
      <c r="GN25" s="97">
        <v>9.1533294507928122</v>
      </c>
      <c r="GO25" s="98">
        <v>71.065634458460394</v>
      </c>
      <c r="GQ25" s="88">
        <f t="shared" si="9"/>
        <v>40978.5</v>
      </c>
      <c r="GR25" s="89">
        <v>1</v>
      </c>
      <c r="GS25" s="28">
        <v>7.8</v>
      </c>
      <c r="GT25" s="25">
        <v>17</v>
      </c>
      <c r="GU25" s="30"/>
      <c r="GV25" s="27"/>
      <c r="GW25" s="30"/>
      <c r="GX25" s="27"/>
      <c r="GY25" s="30"/>
      <c r="GZ25" s="27"/>
      <c r="HA25" s="92"/>
      <c r="HB25" s="94"/>
      <c r="HC25" s="94"/>
      <c r="HD25" s="94"/>
      <c r="HE25" s="94"/>
      <c r="HF25" s="94"/>
      <c r="HG25" s="94"/>
      <c r="HH25" s="94"/>
      <c r="HI25" s="27"/>
      <c r="HJ25" s="97">
        <v>8.4006368073781648</v>
      </c>
      <c r="HK25" s="98">
        <v>94.290604391942807</v>
      </c>
      <c r="HM25" s="88">
        <f t="shared" si="10"/>
        <v>40978</v>
      </c>
      <c r="HN25" s="89">
        <v>1</v>
      </c>
      <c r="HO25" s="28">
        <v>11.7</v>
      </c>
      <c r="HP25" s="25">
        <v>10.4</v>
      </c>
      <c r="HQ25" s="30"/>
      <c r="HR25" s="27"/>
      <c r="HS25" s="30"/>
      <c r="HT25" s="27"/>
      <c r="HU25" s="30"/>
      <c r="HV25" s="27"/>
      <c r="HW25" s="92"/>
      <c r="HX25" s="94"/>
      <c r="HY25" s="94"/>
      <c r="HZ25" s="94"/>
      <c r="IA25" s="94"/>
      <c r="IB25" s="94"/>
      <c r="IC25" s="94"/>
      <c r="ID25" s="94"/>
      <c r="IE25" s="27"/>
      <c r="IF25" s="97">
        <v>11.338036256004639</v>
      </c>
      <c r="IG25" s="98">
        <v>13.584242889935586</v>
      </c>
      <c r="II25" s="88">
        <f t="shared" si="11"/>
        <v>40977.5</v>
      </c>
      <c r="IJ25" s="89">
        <v>1</v>
      </c>
      <c r="IK25" s="28">
        <v>11.2</v>
      </c>
      <c r="IL25" s="25">
        <v>11.8</v>
      </c>
      <c r="IM25" s="30"/>
      <c r="IN25" s="27"/>
      <c r="IO25" s="30"/>
      <c r="IP25" s="27"/>
      <c r="IQ25" s="30"/>
      <c r="IR25" s="27"/>
      <c r="IS25" s="92"/>
      <c r="IT25" s="94"/>
      <c r="IU25" s="94"/>
      <c r="IV25" s="94"/>
      <c r="IW25" s="94"/>
      <c r="IX25" s="94"/>
      <c r="IY25" s="94"/>
      <c r="IZ25" s="94"/>
      <c r="JA25" s="27"/>
      <c r="JB25" s="97">
        <v>10.86092289289868</v>
      </c>
      <c r="JC25" s="98">
        <v>16.197604863731414</v>
      </c>
      <c r="JE25" s="88">
        <f t="shared" si="12"/>
        <v>40980</v>
      </c>
      <c r="JF25" s="89">
        <v>1</v>
      </c>
      <c r="JG25" s="28">
        <v>10.9</v>
      </c>
      <c r="JH25" s="25">
        <v>11.2</v>
      </c>
      <c r="JI25" s="30"/>
      <c r="JJ25" s="27"/>
      <c r="JK25" s="30"/>
      <c r="JL25" s="27"/>
      <c r="JM25" s="30"/>
      <c r="JN25" s="27"/>
      <c r="JO25" s="92"/>
      <c r="JP25" s="94"/>
      <c r="JQ25" s="94"/>
      <c r="JR25" s="94"/>
      <c r="JS25" s="94"/>
      <c r="JT25" s="94"/>
      <c r="JU25" s="94"/>
      <c r="JV25" s="94"/>
      <c r="JW25" s="27"/>
      <c r="JX25" s="97">
        <v>10.979947289198648</v>
      </c>
      <c r="JY25" s="98">
        <v>10.095793237481317</v>
      </c>
      <c r="KA25" s="88">
        <f t="shared" si="13"/>
        <v>40981</v>
      </c>
      <c r="KB25" s="89">
        <v>1</v>
      </c>
      <c r="KC25" s="28">
        <v>11.1</v>
      </c>
      <c r="KD25" s="25">
        <v>13.6</v>
      </c>
      <c r="KE25" s="30"/>
      <c r="KF25" s="27"/>
      <c r="KG25" s="30"/>
      <c r="KH25" s="27"/>
      <c r="KI25" s="30"/>
      <c r="KJ25" s="27"/>
      <c r="KK25" s="92"/>
      <c r="KL25" s="94"/>
      <c r="KM25" s="94"/>
      <c r="KN25" s="94"/>
      <c r="KO25" s="94"/>
      <c r="KP25" s="94"/>
      <c r="KQ25" s="94"/>
      <c r="KR25" s="94"/>
      <c r="KS25" s="27"/>
      <c r="KT25" s="97">
        <v>10.968639868503345</v>
      </c>
      <c r="KU25" s="98">
        <v>13.066409758833181</v>
      </c>
      <c r="KW25" s="88">
        <f t="shared" si="14"/>
        <v>40979</v>
      </c>
      <c r="KX25" s="89">
        <v>1</v>
      </c>
      <c r="KY25" s="28">
        <v>10.7</v>
      </c>
      <c r="KZ25" s="25">
        <v>16</v>
      </c>
      <c r="LA25" s="30"/>
      <c r="LB25" s="27"/>
      <c r="LC25" s="30"/>
      <c r="LD25" s="27"/>
      <c r="LE25" s="30"/>
      <c r="LF25" s="27"/>
      <c r="LG25" s="92"/>
      <c r="LH25" s="94"/>
      <c r="LI25" s="94"/>
      <c r="LJ25" s="94"/>
      <c r="LK25" s="94"/>
      <c r="LL25" s="94"/>
      <c r="LM25" s="94"/>
      <c r="LN25" s="94"/>
      <c r="LO25" s="27"/>
      <c r="LP25" s="97">
        <v>10.73099739619501</v>
      </c>
      <c r="LQ25" s="98">
        <v>61.667048152856943</v>
      </c>
      <c r="LS25" s="88">
        <f t="shared" si="15"/>
        <v>40980</v>
      </c>
      <c r="LT25" s="89">
        <v>1</v>
      </c>
      <c r="LU25" s="28">
        <v>9.8000000000000007</v>
      </c>
      <c r="LV25" s="25">
        <v>16.100000000000001</v>
      </c>
      <c r="LW25" s="30"/>
      <c r="LX25" s="27"/>
      <c r="LY25" s="30"/>
      <c r="LZ25" s="27"/>
      <c r="MA25" s="30"/>
      <c r="MB25" s="27"/>
      <c r="MC25" s="92"/>
      <c r="MD25" s="94"/>
      <c r="ME25" s="94"/>
      <c r="MF25" s="94"/>
      <c r="MG25" s="94"/>
      <c r="MH25" s="94"/>
      <c r="MI25" s="94"/>
      <c r="MJ25" s="94"/>
      <c r="MK25" s="27"/>
      <c r="ML25" s="97">
        <v>10.239215931330129</v>
      </c>
      <c r="MM25" s="98">
        <v>55.963536301001334</v>
      </c>
      <c r="MO25" s="88">
        <f t="shared" si="16"/>
        <v>40976</v>
      </c>
      <c r="MP25" s="89">
        <v>1</v>
      </c>
      <c r="MQ25" s="28"/>
      <c r="MR25" s="25">
        <v>15.4</v>
      </c>
      <c r="MS25" s="30"/>
      <c r="MT25" s="27"/>
      <c r="MU25" s="30"/>
      <c r="MV25" s="27"/>
      <c r="MW25" s="30"/>
      <c r="MX25" s="27"/>
      <c r="MY25" s="92"/>
      <c r="MZ25" s="94"/>
      <c r="NA25" s="94"/>
      <c r="NB25" s="94"/>
      <c r="NC25" s="94"/>
      <c r="ND25" s="94"/>
      <c r="NE25" s="94"/>
      <c r="NF25" s="94"/>
      <c r="NG25" s="27"/>
      <c r="NH25" s="97"/>
      <c r="NI25" s="98"/>
      <c r="NK25" s="88">
        <f t="shared" si="17"/>
        <v>40979</v>
      </c>
      <c r="NL25" s="89">
        <v>1</v>
      </c>
      <c r="NM25" s="28">
        <v>10.4</v>
      </c>
      <c r="NN25" s="25">
        <v>16.399999999999999</v>
      </c>
      <c r="NO25" s="30"/>
      <c r="NP25" s="27"/>
      <c r="NQ25" s="30"/>
      <c r="NR25" s="27"/>
      <c r="NS25" s="30"/>
      <c r="NT25" s="27"/>
      <c r="NU25" s="92"/>
      <c r="NV25" s="94"/>
      <c r="NW25" s="94"/>
      <c r="NX25" s="94"/>
      <c r="NY25" s="94"/>
      <c r="NZ25" s="94"/>
      <c r="OA25" s="94"/>
      <c r="OB25" s="94"/>
      <c r="OC25" s="27"/>
      <c r="OD25" s="97">
        <v>10.925105730312108</v>
      </c>
      <c r="OE25" s="98">
        <v>39.490428618962113</v>
      </c>
      <c r="OG25" s="88">
        <f t="shared" si="18"/>
        <v>40977.5</v>
      </c>
      <c r="OH25" s="89">
        <v>1</v>
      </c>
      <c r="OI25" s="28">
        <v>10.199999999999999</v>
      </c>
      <c r="OJ25" s="25">
        <v>11.1</v>
      </c>
      <c r="OK25" s="30"/>
      <c r="OL25" s="27"/>
      <c r="OM25" s="30"/>
      <c r="ON25" s="27"/>
      <c r="OO25" s="30"/>
      <c r="OP25" s="27"/>
      <c r="OQ25" s="92"/>
      <c r="OR25" s="94"/>
      <c r="OS25" s="94"/>
      <c r="OT25" s="94"/>
      <c r="OU25" s="94"/>
      <c r="OV25" s="94"/>
      <c r="OW25" s="94"/>
      <c r="OX25" s="94"/>
      <c r="OY25" s="27"/>
      <c r="OZ25" s="97"/>
      <c r="PA25" s="98"/>
      <c r="PC25" s="88">
        <f t="shared" si="19"/>
        <v>40976</v>
      </c>
      <c r="PD25" s="89">
        <v>1</v>
      </c>
      <c r="PE25" s="28">
        <v>10.6</v>
      </c>
      <c r="PF25" s="25">
        <v>11.6</v>
      </c>
      <c r="PG25" s="30"/>
      <c r="PH25" s="27"/>
      <c r="PI25" s="30"/>
      <c r="PJ25" s="27"/>
      <c r="PK25" s="30"/>
      <c r="PL25" s="27"/>
      <c r="PM25" s="92"/>
      <c r="PN25" s="94"/>
      <c r="PO25" s="94"/>
      <c r="PP25" s="94"/>
      <c r="PQ25" s="94"/>
      <c r="PR25" s="94"/>
      <c r="PS25" s="94"/>
      <c r="PT25" s="94"/>
      <c r="PU25" s="27"/>
      <c r="PV25" s="97">
        <v>10.660776293500795</v>
      </c>
      <c r="PW25" s="98">
        <v>6.4467499355605868</v>
      </c>
      <c r="PY25" s="88">
        <f t="shared" si="20"/>
        <v>40979</v>
      </c>
      <c r="PZ25" s="89">
        <v>1</v>
      </c>
      <c r="QA25" s="28">
        <v>11.3</v>
      </c>
      <c r="QB25" s="25">
        <v>10.5</v>
      </c>
      <c r="QC25" s="30"/>
      <c r="QD25" s="27"/>
      <c r="QE25" s="30"/>
      <c r="QF25" s="27">
        <v>1</v>
      </c>
      <c r="QG25" s="30"/>
      <c r="QH25" s="27"/>
      <c r="QI25" s="92"/>
      <c r="QJ25" s="94"/>
      <c r="QK25" s="94"/>
      <c r="QL25" s="94"/>
      <c r="QM25" s="94"/>
      <c r="QN25" s="94"/>
      <c r="QO25" s="94"/>
      <c r="QP25" s="94"/>
      <c r="QQ25" s="27"/>
      <c r="QR25" s="97">
        <v>11.301863817887117</v>
      </c>
      <c r="QS25" s="98">
        <v>12.350741721113613</v>
      </c>
      <c r="QU25" s="88">
        <f t="shared" si="21"/>
        <v>40978</v>
      </c>
      <c r="QV25" s="89">
        <v>1</v>
      </c>
      <c r="QW25" s="28"/>
      <c r="QX25" s="25"/>
      <c r="QY25" s="30"/>
      <c r="QZ25" s="27"/>
      <c r="RA25" s="30"/>
      <c r="RB25" s="27">
        <v>1</v>
      </c>
      <c r="RC25" s="30"/>
      <c r="RD25" s="27"/>
      <c r="RE25" s="92"/>
      <c r="RF25" s="94"/>
      <c r="RG25" s="94"/>
      <c r="RH25" s="94"/>
      <c r="RI25" s="94"/>
      <c r="RJ25" s="94"/>
      <c r="RK25" s="94"/>
      <c r="RL25" s="94"/>
      <c r="RM25" s="27"/>
      <c r="RN25" s="97">
        <v>10.905131617834524</v>
      </c>
      <c r="RO25" s="98">
        <v>2.709336134231938</v>
      </c>
      <c r="RQ25" s="88">
        <f t="shared" si="22"/>
        <v>40978.5</v>
      </c>
      <c r="RR25" s="89">
        <v>1</v>
      </c>
      <c r="RS25" s="28">
        <v>11.3</v>
      </c>
      <c r="RT25" s="25">
        <v>10.5</v>
      </c>
      <c r="RU25" s="30"/>
      <c r="RV25" s="27"/>
      <c r="RW25" s="30"/>
      <c r="RX25" s="27"/>
      <c r="RY25" s="30"/>
      <c r="RZ25" s="27"/>
      <c r="SA25" s="92"/>
      <c r="SB25" s="94"/>
      <c r="SC25" s="94"/>
      <c r="SD25" s="94"/>
      <c r="SE25" s="94"/>
      <c r="SF25" s="94"/>
      <c r="SG25" s="94"/>
      <c r="SH25" s="94"/>
      <c r="SI25" s="27"/>
      <c r="SJ25" s="97">
        <v>11.261704669633831</v>
      </c>
      <c r="SK25" s="98">
        <v>17.353649823015417</v>
      </c>
      <c r="SM25" s="88">
        <f t="shared" si="23"/>
        <v>40978.5</v>
      </c>
      <c r="SN25" s="89">
        <v>1</v>
      </c>
      <c r="SO25" s="28">
        <v>11.7</v>
      </c>
      <c r="SP25" s="25">
        <v>15.4</v>
      </c>
      <c r="SQ25" s="30"/>
      <c r="SR25" s="27"/>
      <c r="SS25" s="30"/>
      <c r="ST25" s="27"/>
      <c r="SU25" s="30"/>
      <c r="SV25" s="27"/>
      <c r="SW25" s="92"/>
      <c r="SX25" s="94"/>
      <c r="SY25" s="94"/>
      <c r="SZ25" s="94"/>
      <c r="TA25" s="94"/>
      <c r="TB25" s="94"/>
      <c r="TC25" s="94"/>
      <c r="TD25" s="94"/>
      <c r="TE25" s="27"/>
      <c r="TF25" s="97">
        <v>11.480627560242375</v>
      </c>
      <c r="TG25" s="98">
        <v>21.737414590212765</v>
      </c>
      <c r="TI25" s="88">
        <f t="shared" si="24"/>
        <v>40977</v>
      </c>
      <c r="TJ25" s="89">
        <v>1</v>
      </c>
      <c r="TK25" s="28">
        <v>7.2</v>
      </c>
      <c r="TL25" s="25">
        <v>18</v>
      </c>
      <c r="TM25" s="30"/>
      <c r="TN25" s="27"/>
      <c r="TO25" s="30"/>
      <c r="TP25" s="27"/>
      <c r="TQ25" s="30"/>
      <c r="TR25" s="27"/>
      <c r="TS25" s="92"/>
      <c r="TT25" s="94"/>
      <c r="TU25" s="94"/>
      <c r="TV25" s="94"/>
      <c r="TW25" s="94"/>
      <c r="TX25" s="94"/>
      <c r="TY25" s="94"/>
      <c r="TZ25" s="94"/>
      <c r="UA25" s="27"/>
      <c r="UB25" s="97"/>
      <c r="UC25" s="98"/>
      <c r="UE25" s="88">
        <f t="shared" si="25"/>
        <v>40980.5</v>
      </c>
      <c r="UF25" s="89">
        <v>1</v>
      </c>
      <c r="UG25" s="28">
        <v>9.1999999999999993</v>
      </c>
      <c r="UH25" s="25">
        <v>22.2</v>
      </c>
      <c r="UI25" s="30"/>
      <c r="UJ25" s="27"/>
      <c r="UK25" s="30"/>
      <c r="UL25" s="27"/>
      <c r="UM25" s="30"/>
      <c r="UN25" s="27"/>
      <c r="UO25" s="92"/>
      <c r="UP25" s="94"/>
      <c r="UQ25" s="94"/>
      <c r="UR25" s="94"/>
      <c r="US25" s="94"/>
      <c r="UT25" s="94"/>
      <c r="UU25" s="94"/>
      <c r="UV25" s="94"/>
      <c r="UW25" s="27"/>
      <c r="UX25" s="97">
        <v>9.6926494803545644</v>
      </c>
      <c r="UY25" s="98">
        <v>39.633804403464971</v>
      </c>
      <c r="VA25" s="88">
        <f t="shared" si="26"/>
        <v>40979</v>
      </c>
      <c r="VB25" s="89">
        <v>1</v>
      </c>
      <c r="VC25" s="28">
        <v>10.4</v>
      </c>
      <c r="VD25" s="25">
        <v>10.4</v>
      </c>
      <c r="VE25" s="30"/>
      <c r="VF25" s="27"/>
      <c r="VG25" s="30"/>
      <c r="VH25" s="27"/>
      <c r="VI25" s="30"/>
      <c r="VJ25" s="27"/>
      <c r="VK25" s="92"/>
      <c r="VL25" s="94"/>
      <c r="VM25" s="94"/>
      <c r="VN25" s="94"/>
      <c r="VO25" s="94"/>
      <c r="VP25" s="94"/>
      <c r="VQ25" s="94"/>
      <c r="VR25" s="94"/>
      <c r="VS25" s="27"/>
      <c r="VT25" s="97">
        <v>10.163171973850929</v>
      </c>
      <c r="VU25" s="98">
        <v>25.844001118435692</v>
      </c>
      <c r="VW25" s="88">
        <f t="shared" si="27"/>
        <v>40977</v>
      </c>
      <c r="VX25" s="89">
        <v>1</v>
      </c>
      <c r="VY25" s="28">
        <v>9.9</v>
      </c>
      <c r="VZ25" s="25">
        <v>7.7</v>
      </c>
      <c r="WA25" s="30"/>
      <c r="WB25" s="27"/>
      <c r="WC25" s="30"/>
      <c r="WD25" s="27"/>
      <c r="WE25" s="30"/>
      <c r="WF25" s="27"/>
      <c r="WG25" s="92"/>
      <c r="WH25" s="94"/>
      <c r="WI25" s="94"/>
      <c r="WJ25" s="94"/>
      <c r="WK25" s="94"/>
      <c r="WL25" s="94"/>
      <c r="WM25" s="94"/>
      <c r="WN25" s="94"/>
      <c r="WO25" s="27"/>
      <c r="WP25" s="97">
        <v>10.285257337552439</v>
      </c>
      <c r="WQ25" s="98">
        <v>9.913433469650494</v>
      </c>
      <c r="WS25" s="88">
        <f t="shared" si="28"/>
        <v>40978.5</v>
      </c>
      <c r="WT25" s="89">
        <v>1</v>
      </c>
      <c r="WU25" s="28">
        <v>7.1</v>
      </c>
      <c r="WV25" s="25">
        <v>16.100000000000001</v>
      </c>
      <c r="WW25" s="30"/>
      <c r="WX25" s="27"/>
      <c r="WY25" s="30"/>
      <c r="WZ25" s="27"/>
      <c r="XA25" s="30"/>
      <c r="XB25" s="27"/>
      <c r="XC25" s="92"/>
      <c r="XD25" s="94"/>
      <c r="XE25" s="94"/>
      <c r="XF25" s="94"/>
      <c r="XG25" s="94"/>
      <c r="XH25" s="94"/>
      <c r="XI25" s="94"/>
      <c r="XJ25" s="94"/>
      <c r="XK25" s="27"/>
      <c r="XL25" s="97">
        <v>9.1118920974304149</v>
      </c>
      <c r="XM25" s="98">
        <v>70.419829052031261</v>
      </c>
      <c r="XO25" s="88">
        <f t="shared" si="29"/>
        <v>40978.5</v>
      </c>
      <c r="XP25" s="89">
        <v>1</v>
      </c>
      <c r="XQ25" s="28">
        <v>7.8</v>
      </c>
      <c r="XR25" s="25">
        <v>17</v>
      </c>
      <c r="XS25" s="30"/>
      <c r="XT25" s="27"/>
      <c r="XU25" s="30"/>
      <c r="XV25" s="27"/>
      <c r="XW25" s="30"/>
      <c r="XX25" s="27"/>
      <c r="XY25" s="92"/>
      <c r="XZ25" s="94"/>
      <c r="YA25" s="94"/>
      <c r="YB25" s="94"/>
      <c r="YC25" s="94"/>
      <c r="YD25" s="94"/>
      <c r="YE25" s="94"/>
      <c r="YF25" s="94"/>
      <c r="YG25" s="27"/>
      <c r="YH25" s="97">
        <v>8.5409187886612443</v>
      </c>
      <c r="YI25" s="98">
        <v>87.244169772537802</v>
      </c>
      <c r="YK25" s="88">
        <f t="shared" si="30"/>
        <v>40978</v>
      </c>
      <c r="YL25" s="89">
        <v>1</v>
      </c>
      <c r="YM25" s="28">
        <v>11.7</v>
      </c>
      <c r="YN25" s="25">
        <v>10.4</v>
      </c>
      <c r="YO25" s="30"/>
      <c r="YP25" s="27"/>
      <c r="YQ25" s="30"/>
      <c r="YR25" s="27"/>
      <c r="YS25" s="30"/>
      <c r="YT25" s="27"/>
      <c r="YU25" s="92"/>
      <c r="YV25" s="94"/>
      <c r="YW25" s="94"/>
      <c r="YX25" s="94"/>
      <c r="YY25" s="94"/>
      <c r="YZ25" s="94"/>
      <c r="ZA25" s="94"/>
      <c r="ZB25" s="94"/>
      <c r="ZC25" s="27"/>
      <c r="ZD25" s="97">
        <v>11.328392763841372</v>
      </c>
      <c r="ZE25" s="98">
        <v>13.929246057484287</v>
      </c>
      <c r="ZG25" s="88">
        <f t="shared" si="31"/>
        <v>40977.5</v>
      </c>
      <c r="ZH25" s="89">
        <v>1</v>
      </c>
      <c r="ZI25" s="28">
        <v>11.2</v>
      </c>
      <c r="ZJ25" s="25">
        <v>11.8</v>
      </c>
      <c r="ZK25" s="30"/>
      <c r="ZL25" s="27"/>
      <c r="ZM25" s="30"/>
      <c r="ZN25" s="27"/>
      <c r="ZO25" s="30"/>
      <c r="ZP25" s="27"/>
      <c r="ZQ25" s="92"/>
      <c r="ZR25" s="94"/>
      <c r="ZS25" s="94"/>
      <c r="ZT25" s="94"/>
      <c r="ZU25" s="94"/>
      <c r="ZV25" s="94"/>
      <c r="ZW25" s="94"/>
      <c r="ZX25" s="94"/>
      <c r="ZY25" s="27"/>
      <c r="ZZ25" s="97">
        <v>10.857470714868365</v>
      </c>
      <c r="AAA25" s="98">
        <v>16.351149957828081</v>
      </c>
      <c r="AAC25" s="88">
        <f t="shared" si="32"/>
        <v>40980</v>
      </c>
      <c r="AAD25" s="89">
        <v>1</v>
      </c>
      <c r="AAE25" s="28">
        <v>10.9</v>
      </c>
      <c r="AAF25" s="25">
        <v>11.2</v>
      </c>
      <c r="AAG25" s="30"/>
      <c r="AAH25" s="27"/>
      <c r="AAI25" s="30"/>
      <c r="AAJ25" s="27"/>
      <c r="AAK25" s="30"/>
      <c r="AAL25" s="27"/>
      <c r="AAM25" s="92"/>
      <c r="AAN25" s="94"/>
      <c r="AAO25" s="94"/>
      <c r="AAP25" s="94"/>
      <c r="AAQ25" s="94"/>
      <c r="AAR25" s="94"/>
      <c r="AAS25" s="94"/>
      <c r="AAT25" s="94"/>
      <c r="AAU25" s="27"/>
      <c r="AAV25" s="97">
        <v>10.995451195181678</v>
      </c>
      <c r="AAW25" s="98">
        <v>9.6200043591581057</v>
      </c>
      <c r="AAY25" s="88">
        <f t="shared" si="33"/>
        <v>40981</v>
      </c>
      <c r="AAZ25" s="89">
        <v>1</v>
      </c>
      <c r="ABA25" s="28">
        <v>11.1</v>
      </c>
      <c r="ABB25" s="25">
        <v>13.6</v>
      </c>
      <c r="ABC25" s="30"/>
      <c r="ABD25" s="27"/>
      <c r="ABE25" s="30"/>
      <c r="ABF25" s="27"/>
      <c r="ABG25" s="30"/>
      <c r="ABH25" s="27"/>
      <c r="ABI25" s="92"/>
      <c r="ABJ25" s="94"/>
      <c r="ABK25" s="94"/>
      <c r="ABL25" s="94"/>
      <c r="ABM25" s="94"/>
      <c r="ABN25" s="94"/>
      <c r="ABO25" s="94"/>
      <c r="ABP25" s="94"/>
      <c r="ABQ25" s="27"/>
      <c r="ABR25" s="97">
        <v>10.884996582164712</v>
      </c>
      <c r="ABS25" s="98">
        <v>16.470460931785805</v>
      </c>
      <c r="ABU25" s="88">
        <f t="shared" si="34"/>
        <v>40979</v>
      </c>
      <c r="ABV25" s="89">
        <v>1</v>
      </c>
      <c r="ABW25" s="28">
        <v>10.7</v>
      </c>
      <c r="ABX25" s="25">
        <v>16</v>
      </c>
      <c r="ABY25" s="30"/>
      <c r="ABZ25" s="27"/>
      <c r="ACA25" s="30"/>
      <c r="ACB25" s="27"/>
      <c r="ACC25" s="30"/>
      <c r="ACD25" s="27"/>
      <c r="ACE25" s="92"/>
      <c r="ACF25" s="94"/>
      <c r="ACG25" s="94"/>
      <c r="ACH25" s="94"/>
      <c r="ACI25" s="94"/>
      <c r="ACJ25" s="94"/>
      <c r="ACK25" s="94"/>
      <c r="ACL25" s="94"/>
      <c r="ACM25" s="27"/>
      <c r="ACN25" s="97">
        <v>10.699696589551529</v>
      </c>
      <c r="ACO25" s="98">
        <v>63.109264237669173</v>
      </c>
      <c r="ACQ25" s="88">
        <f t="shared" si="35"/>
        <v>40980</v>
      </c>
      <c r="ACR25" s="89">
        <v>1</v>
      </c>
      <c r="ACS25" s="28">
        <v>9.8000000000000007</v>
      </c>
      <c r="ACT25" s="25">
        <v>16.100000000000001</v>
      </c>
      <c r="ACU25" s="30"/>
      <c r="ACV25" s="27"/>
      <c r="ACW25" s="30"/>
      <c r="ACX25" s="27"/>
      <c r="ACY25" s="30"/>
      <c r="ACZ25" s="27"/>
      <c r="ADA25" s="92"/>
      <c r="ADB25" s="94"/>
      <c r="ADC25" s="94"/>
      <c r="ADD25" s="94"/>
      <c r="ADE25" s="94"/>
      <c r="ADF25" s="94"/>
      <c r="ADG25" s="94"/>
      <c r="ADH25" s="94"/>
      <c r="ADI25" s="27"/>
      <c r="ADJ25" s="97">
        <v>10.244380729427133</v>
      </c>
      <c r="ADK25" s="98">
        <v>56.020368264233682</v>
      </c>
      <c r="ADM25" s="88">
        <f t="shared" si="36"/>
        <v>40976</v>
      </c>
      <c r="ADN25" s="89">
        <v>1</v>
      </c>
      <c r="ADO25" s="28"/>
      <c r="ADP25" s="25">
        <v>15.4</v>
      </c>
      <c r="ADQ25" s="30"/>
      <c r="ADR25" s="27"/>
      <c r="ADS25" s="30"/>
      <c r="ADT25" s="27"/>
      <c r="ADU25" s="30"/>
      <c r="ADV25" s="27"/>
      <c r="ADW25" s="92"/>
      <c r="ADX25" s="94"/>
      <c r="ADY25" s="94"/>
      <c r="ADZ25" s="94"/>
      <c r="AEA25" s="94"/>
      <c r="AEB25" s="94"/>
      <c r="AEC25" s="94"/>
      <c r="AED25" s="94"/>
      <c r="AEE25" s="27"/>
      <c r="AEF25" s="97"/>
      <c r="AEG25" s="98"/>
      <c r="AEI25" s="88">
        <f t="shared" si="37"/>
        <v>40979</v>
      </c>
      <c r="AEJ25" s="89">
        <v>1</v>
      </c>
      <c r="AEK25" s="28">
        <v>10.4</v>
      </c>
      <c r="AEL25" s="25">
        <v>16.399999999999999</v>
      </c>
      <c r="AEM25" s="30"/>
      <c r="AEN25" s="27"/>
      <c r="AEO25" s="30"/>
      <c r="AEP25" s="27"/>
      <c r="AEQ25" s="30"/>
      <c r="AER25" s="27"/>
      <c r="AES25" s="92"/>
      <c r="AET25" s="94"/>
      <c r="AEU25" s="94"/>
      <c r="AEV25" s="94"/>
      <c r="AEW25" s="94"/>
      <c r="AEX25" s="94"/>
      <c r="AEY25" s="94"/>
      <c r="AEZ25" s="94"/>
      <c r="AFA25" s="27"/>
      <c r="AFB25" s="97">
        <v>10.86422313416548</v>
      </c>
      <c r="AFC25" s="98">
        <v>40.736756826206452</v>
      </c>
      <c r="AFE25" s="88">
        <f t="shared" si="38"/>
        <v>40977.5</v>
      </c>
      <c r="AFF25" s="89">
        <v>1</v>
      </c>
      <c r="AFG25" s="28">
        <v>10.199999999999999</v>
      </c>
      <c r="AFH25" s="25">
        <v>11.1</v>
      </c>
      <c r="AFI25" s="30"/>
      <c r="AFJ25" s="27"/>
      <c r="AFK25" s="30"/>
      <c r="AFL25" s="27"/>
      <c r="AFM25" s="30"/>
      <c r="AFN25" s="27"/>
      <c r="AFO25" s="92"/>
      <c r="AFP25" s="94"/>
      <c r="AFQ25" s="94"/>
      <c r="AFR25" s="94"/>
      <c r="AFS25" s="94"/>
      <c r="AFT25" s="94"/>
      <c r="AFU25" s="94"/>
      <c r="AFV25" s="94"/>
      <c r="AFW25" s="27"/>
      <c r="AFX25" s="97"/>
      <c r="AFY25" s="98"/>
      <c r="AGA25" s="88">
        <f t="shared" si="39"/>
        <v>40976</v>
      </c>
      <c r="AGB25" s="89">
        <v>1</v>
      </c>
      <c r="AGC25" s="28">
        <v>10.6</v>
      </c>
      <c r="AGD25" s="25">
        <v>11.6</v>
      </c>
      <c r="AGE25" s="30"/>
      <c r="AGF25" s="27"/>
      <c r="AGG25" s="30"/>
      <c r="AGH25" s="27"/>
      <c r="AGI25" s="30"/>
      <c r="AGJ25" s="27"/>
      <c r="AGK25" s="92"/>
      <c r="AGL25" s="94"/>
      <c r="AGM25" s="94"/>
      <c r="AGN25" s="94"/>
      <c r="AGO25" s="94"/>
      <c r="AGP25" s="94"/>
      <c r="AGQ25" s="94"/>
      <c r="AGR25" s="94"/>
      <c r="AGS25" s="27"/>
      <c r="AGT25" s="97">
        <v>10.651614403318009</v>
      </c>
      <c r="AGU25" s="98">
        <v>6.9227344158654214</v>
      </c>
      <c r="AGW25" s="88">
        <f t="shared" si="40"/>
        <v>40979</v>
      </c>
      <c r="AGX25" s="89">
        <v>1</v>
      </c>
      <c r="AGY25" s="28">
        <v>11.3</v>
      </c>
      <c r="AGZ25" s="25">
        <v>10.5</v>
      </c>
      <c r="AHA25" s="30"/>
      <c r="AHB25" s="27"/>
      <c r="AHC25" s="30"/>
      <c r="AHD25" s="27">
        <v>1</v>
      </c>
      <c r="AHE25" s="30"/>
      <c r="AHF25" s="27"/>
      <c r="AHG25" s="92"/>
      <c r="AHH25" s="94"/>
      <c r="AHI25" s="94"/>
      <c r="AHJ25" s="94"/>
      <c r="AHK25" s="94"/>
      <c r="AHL25" s="94"/>
      <c r="AHM25" s="94"/>
      <c r="AHN25" s="94"/>
      <c r="AHO25" s="27"/>
      <c r="AHP25" s="97">
        <v>11.300219808501508</v>
      </c>
      <c r="AHQ25" s="98">
        <v>12.609145848136174</v>
      </c>
      <c r="AHS25" s="88">
        <f t="shared" si="41"/>
        <v>40978</v>
      </c>
      <c r="AHT25" s="89">
        <v>1</v>
      </c>
      <c r="AHU25" s="28"/>
      <c r="AHV25" s="25"/>
      <c r="AHW25" s="30"/>
      <c r="AHX25" s="27"/>
      <c r="AHY25" s="30"/>
      <c r="AHZ25" s="27">
        <v>1</v>
      </c>
      <c r="AIA25" s="30"/>
      <c r="AIB25" s="27"/>
      <c r="AIC25" s="92"/>
      <c r="AID25" s="94"/>
      <c r="AIE25" s="94"/>
      <c r="AIF25" s="94"/>
      <c r="AIG25" s="94"/>
      <c r="AIH25" s="94"/>
      <c r="AII25" s="94"/>
      <c r="AIJ25" s="94"/>
      <c r="AIK25" s="27"/>
      <c r="AIL25" s="97">
        <v>10.90432049236852</v>
      </c>
      <c r="AIM25" s="98">
        <v>2.7301752761078282</v>
      </c>
      <c r="AIO25" s="88">
        <f t="shared" si="42"/>
        <v>40978.5</v>
      </c>
      <c r="AIP25" s="89">
        <v>1</v>
      </c>
      <c r="AIQ25" s="28">
        <v>11.3</v>
      </c>
      <c r="AIR25" s="25">
        <v>10.5</v>
      </c>
      <c r="AIS25" s="30"/>
      <c r="AIT25" s="27"/>
      <c r="AIU25" s="30"/>
      <c r="AIV25" s="27"/>
      <c r="AIW25" s="30"/>
      <c r="AIX25" s="27"/>
      <c r="AIY25" s="92"/>
      <c r="AIZ25" s="94"/>
      <c r="AJA25" s="94"/>
      <c r="AJB25" s="94"/>
      <c r="AJC25" s="94"/>
      <c r="AJD25" s="94"/>
      <c r="AJE25" s="94"/>
      <c r="AJF25" s="94"/>
      <c r="AJG25" s="27"/>
      <c r="AJH25" s="97">
        <v>11.271163092679577</v>
      </c>
      <c r="AJI25" s="98">
        <v>16.87331557904233</v>
      </c>
      <c r="AJK25" s="88">
        <f t="shared" si="43"/>
        <v>40978.5</v>
      </c>
      <c r="AJL25" s="89">
        <v>1</v>
      </c>
      <c r="AJM25" s="28">
        <v>11.7</v>
      </c>
      <c r="AJN25" s="25">
        <v>15.4</v>
      </c>
      <c r="AJO25" s="30"/>
      <c r="AJP25" s="27"/>
      <c r="AJQ25" s="30"/>
      <c r="AJR25" s="27"/>
      <c r="AJS25" s="30"/>
      <c r="AJT25" s="27"/>
      <c r="AJU25" s="92"/>
      <c r="AJV25" s="94"/>
      <c r="AJW25" s="94"/>
      <c r="AJX25" s="94"/>
      <c r="AJY25" s="94"/>
      <c r="AJZ25" s="94"/>
      <c r="AKA25" s="94"/>
      <c r="AKB25" s="94"/>
      <c r="AKC25" s="27"/>
      <c r="AKD25" s="97">
        <v>11.486144291881319</v>
      </c>
      <c r="AKE25" s="98">
        <v>21.544974004167937</v>
      </c>
      <c r="AKG25" s="88">
        <f t="shared" si="44"/>
        <v>40977</v>
      </c>
      <c r="AKH25" s="89">
        <v>1</v>
      </c>
      <c r="AKI25" s="28">
        <v>7.2</v>
      </c>
      <c r="AKJ25" s="25">
        <v>18</v>
      </c>
      <c r="AKK25" s="30"/>
      <c r="AKL25" s="27"/>
      <c r="AKM25" s="30"/>
      <c r="AKN25" s="27"/>
      <c r="AKO25" s="30"/>
      <c r="AKP25" s="27"/>
      <c r="AKQ25" s="92"/>
      <c r="AKR25" s="94"/>
      <c r="AKS25" s="94"/>
      <c r="AKT25" s="94"/>
      <c r="AKU25" s="94"/>
      <c r="AKV25" s="94"/>
      <c r="AKW25" s="94"/>
      <c r="AKX25" s="94"/>
      <c r="AKY25" s="27"/>
      <c r="AKZ25" s="97"/>
      <c r="ALA25" s="98"/>
      <c r="ALC25" s="88">
        <f t="shared" si="45"/>
        <v>40980.5</v>
      </c>
      <c r="ALD25" s="89">
        <v>1</v>
      </c>
      <c r="ALE25" s="28">
        <v>9.1999999999999993</v>
      </c>
      <c r="ALF25" s="25">
        <v>22.2</v>
      </c>
      <c r="ALG25" s="30"/>
      <c r="ALH25" s="27"/>
      <c r="ALI25" s="30"/>
      <c r="ALJ25" s="27"/>
      <c r="ALK25" s="30"/>
      <c r="ALL25" s="27"/>
      <c r="ALM25" s="92"/>
      <c r="ALN25" s="94"/>
      <c r="ALO25" s="94"/>
      <c r="ALP25" s="94"/>
      <c r="ALQ25" s="94"/>
      <c r="ALR25" s="94"/>
      <c r="ALS25" s="94"/>
      <c r="ALT25" s="94"/>
      <c r="ALU25" s="27"/>
      <c r="ALV25" s="97">
        <v>9.6754183966495315</v>
      </c>
      <c r="ALW25" s="98">
        <v>40.634246596302397</v>
      </c>
      <c r="ALY25" s="88">
        <f t="shared" si="46"/>
        <v>40979</v>
      </c>
      <c r="ALZ25" s="89">
        <v>1</v>
      </c>
      <c r="AMA25" s="28">
        <v>10.4</v>
      </c>
      <c r="AMB25" s="25">
        <v>10.4</v>
      </c>
      <c r="AMC25" s="30"/>
      <c r="AMD25" s="27"/>
      <c r="AME25" s="30"/>
      <c r="AMF25" s="27"/>
      <c r="AMG25" s="30"/>
      <c r="AMH25" s="27"/>
      <c r="AMI25" s="92"/>
      <c r="AMJ25" s="94"/>
      <c r="AMK25" s="94"/>
      <c r="AML25" s="94"/>
      <c r="AMM25" s="94"/>
      <c r="AMN25" s="94"/>
      <c r="AMO25" s="94"/>
      <c r="AMP25" s="94"/>
      <c r="AMQ25" s="27"/>
      <c r="AMR25" s="97">
        <v>10.162715726314014</v>
      </c>
      <c r="AMS25" s="98">
        <v>25.816884393173584</v>
      </c>
      <c r="AMU25" s="88">
        <f t="shared" si="47"/>
        <v>40977</v>
      </c>
      <c r="AMV25" s="89">
        <v>1</v>
      </c>
      <c r="AMW25" s="28">
        <v>9.9</v>
      </c>
      <c r="AMX25" s="25">
        <v>7.7</v>
      </c>
      <c r="AMY25" s="30"/>
      <c r="AMZ25" s="27"/>
      <c r="ANA25" s="30"/>
      <c r="ANB25" s="27"/>
      <c r="ANC25" s="30"/>
      <c r="AND25" s="27"/>
      <c r="ANE25" s="92"/>
      <c r="ANF25" s="94"/>
      <c r="ANG25" s="94"/>
      <c r="ANH25" s="94"/>
      <c r="ANI25" s="94"/>
      <c r="ANJ25" s="94"/>
      <c r="ANK25" s="94"/>
      <c r="ANL25" s="94"/>
      <c r="ANM25" s="27"/>
      <c r="ANN25" s="97">
        <v>10.299745470795616</v>
      </c>
      <c r="ANO25" s="98">
        <v>9.3252988729326329</v>
      </c>
      <c r="ANQ25" s="88">
        <f t="shared" si="48"/>
        <v>40978.5</v>
      </c>
      <c r="ANR25" s="89">
        <v>1</v>
      </c>
      <c r="ANS25" s="28">
        <v>7.1</v>
      </c>
      <c r="ANT25" s="25">
        <v>16.100000000000001</v>
      </c>
      <c r="ANU25" s="30"/>
      <c r="ANV25" s="27"/>
      <c r="ANW25" s="30"/>
      <c r="ANX25" s="27"/>
      <c r="ANY25" s="30"/>
      <c r="ANZ25" s="27"/>
      <c r="AOA25" s="92"/>
      <c r="AOB25" s="94"/>
      <c r="AOC25" s="94"/>
      <c r="AOD25" s="94"/>
      <c r="AOE25" s="94"/>
      <c r="AOF25" s="94"/>
      <c r="AOG25" s="94"/>
      <c r="AOH25" s="94"/>
      <c r="AOI25" s="27"/>
      <c r="AOJ25" s="97">
        <v>9.112511239880158</v>
      </c>
      <c r="AOK25" s="98">
        <v>70.364113892253684</v>
      </c>
      <c r="AOM25" s="88">
        <f t="shared" si="49"/>
        <v>40978.5</v>
      </c>
      <c r="AON25" s="89">
        <v>1</v>
      </c>
      <c r="AOO25" s="28">
        <v>7.8</v>
      </c>
      <c r="AOP25" s="25">
        <v>17</v>
      </c>
      <c r="AOQ25" s="30"/>
      <c r="AOR25" s="27"/>
      <c r="AOS25" s="30"/>
      <c r="AOT25" s="27"/>
      <c r="AOU25" s="30"/>
      <c r="AOV25" s="27"/>
      <c r="AOW25" s="92"/>
      <c r="AOX25" s="94"/>
      <c r="AOY25" s="94"/>
      <c r="AOZ25" s="94"/>
      <c r="APA25" s="94"/>
      <c r="APB25" s="94"/>
      <c r="APC25" s="94"/>
      <c r="APD25" s="94"/>
      <c r="APE25" s="27"/>
      <c r="APF25" s="97">
        <v>8.4871283407948823</v>
      </c>
      <c r="APG25" s="98">
        <v>90.484555231149827</v>
      </c>
      <c r="API25" s="88">
        <f t="shared" si="50"/>
        <v>40978</v>
      </c>
      <c r="APJ25" s="89">
        <v>1</v>
      </c>
      <c r="APK25" s="28">
        <v>11.7</v>
      </c>
      <c r="APL25" s="25">
        <v>10.4</v>
      </c>
      <c r="APM25" s="30"/>
      <c r="APN25" s="27"/>
      <c r="APO25" s="30"/>
      <c r="APP25" s="27"/>
      <c r="APQ25" s="30"/>
      <c r="APR25" s="27"/>
      <c r="APS25" s="92"/>
      <c r="APT25" s="94"/>
      <c r="APU25" s="94"/>
      <c r="APV25" s="94"/>
      <c r="APW25" s="94"/>
      <c r="APX25" s="94"/>
      <c r="APY25" s="94"/>
      <c r="APZ25" s="94"/>
      <c r="AQA25" s="27"/>
      <c r="AQB25" s="97">
        <v>11.342758876833946</v>
      </c>
      <c r="AQC25" s="98">
        <v>13.568952125384415</v>
      </c>
      <c r="AQE25" s="88">
        <f t="shared" si="51"/>
        <v>40977.5</v>
      </c>
      <c r="AQF25" s="89">
        <v>1</v>
      </c>
      <c r="AQG25" s="28">
        <v>11.2</v>
      </c>
      <c r="AQH25" s="25">
        <v>11.8</v>
      </c>
      <c r="AQI25" s="30"/>
      <c r="AQJ25" s="27"/>
      <c r="AQK25" s="30"/>
      <c r="AQL25" s="27"/>
      <c r="AQM25" s="30"/>
      <c r="AQN25" s="27"/>
      <c r="AQO25" s="92"/>
      <c r="AQP25" s="94"/>
      <c r="AQQ25" s="94"/>
      <c r="AQR25" s="94"/>
      <c r="AQS25" s="94"/>
      <c r="AQT25" s="94"/>
      <c r="AQU25" s="94"/>
      <c r="AQV25" s="94"/>
      <c r="AQW25" s="27"/>
      <c r="AQX25" s="97">
        <v>10.864113530604092</v>
      </c>
      <c r="AQY25" s="98">
        <v>16.071217418790287</v>
      </c>
      <c r="ARA25" s="88">
        <f t="shared" si="52"/>
        <v>40980</v>
      </c>
      <c r="ARB25" s="89">
        <v>1</v>
      </c>
      <c r="ARC25" s="28">
        <v>10.9</v>
      </c>
      <c r="ARD25" s="25">
        <v>11.2</v>
      </c>
      <c r="ARE25" s="30"/>
      <c r="ARF25" s="27"/>
      <c r="ARG25" s="30"/>
      <c r="ARH25" s="27"/>
      <c r="ARI25" s="30"/>
      <c r="ARJ25" s="27"/>
      <c r="ARK25" s="92"/>
      <c r="ARL25" s="94"/>
      <c r="ARM25" s="94"/>
      <c r="ARN25" s="94"/>
      <c r="ARO25" s="94"/>
      <c r="ARP25" s="94"/>
      <c r="ARQ25" s="94"/>
      <c r="ARR25" s="94"/>
      <c r="ARS25" s="27"/>
      <c r="ART25" s="97">
        <v>10.981900202512856</v>
      </c>
      <c r="ARU25" s="98">
        <v>10.086236938006774</v>
      </c>
      <c r="ARW25" s="88">
        <f t="shared" si="53"/>
        <v>40981</v>
      </c>
      <c r="ARX25" s="89">
        <v>1</v>
      </c>
      <c r="ARY25" s="28">
        <v>11.1</v>
      </c>
      <c r="ARZ25" s="25">
        <v>13.6</v>
      </c>
      <c r="ASA25" s="30"/>
      <c r="ASB25" s="27"/>
      <c r="ASC25" s="30"/>
      <c r="ASD25" s="27"/>
      <c r="ASE25" s="30"/>
      <c r="ASF25" s="27"/>
      <c r="ASG25" s="92"/>
      <c r="ASH25" s="94"/>
      <c r="ASI25" s="94"/>
      <c r="ASJ25" s="94"/>
      <c r="ASK25" s="94"/>
      <c r="ASL25" s="94"/>
      <c r="ASM25" s="94"/>
      <c r="ASN25" s="94"/>
      <c r="ASO25" s="27"/>
      <c r="ASP25" s="97">
        <v>10.842690312363761</v>
      </c>
      <c r="ASQ25" s="98">
        <v>18.841423462028494</v>
      </c>
      <c r="ASS25" s="88">
        <f t="shared" si="54"/>
        <v>40979</v>
      </c>
      <c r="AST25" s="89">
        <v>1</v>
      </c>
      <c r="ASU25" s="28">
        <v>10.7</v>
      </c>
      <c r="ASV25" s="25">
        <v>16</v>
      </c>
      <c r="ASW25" s="30"/>
      <c r="ASX25" s="27"/>
      <c r="ASY25" s="30"/>
      <c r="ASZ25" s="27"/>
      <c r="ATA25" s="30"/>
      <c r="ATB25" s="27"/>
      <c r="ATC25" s="92"/>
      <c r="ATD25" s="94"/>
      <c r="ATE25" s="94"/>
      <c r="ATF25" s="94"/>
      <c r="ATG25" s="94"/>
      <c r="ATH25" s="94"/>
      <c r="ATI25" s="94"/>
      <c r="ATJ25" s="94"/>
      <c r="ATK25" s="27"/>
      <c r="ATL25" s="97">
        <v>10.592362239928974</v>
      </c>
      <c r="ATM25" s="98">
        <v>67.724328153331356</v>
      </c>
      <c r="ATO25" s="88">
        <f t="shared" si="55"/>
        <v>40980</v>
      </c>
      <c r="ATP25" s="89">
        <v>1</v>
      </c>
      <c r="ATQ25" s="28">
        <v>9.8000000000000007</v>
      </c>
      <c r="ATR25" s="25">
        <v>16.100000000000001</v>
      </c>
      <c r="ATS25" s="30"/>
      <c r="ATT25" s="27"/>
      <c r="ATU25" s="30"/>
      <c r="ATV25" s="27"/>
      <c r="ATW25" s="30"/>
      <c r="ATX25" s="27"/>
      <c r="ATY25" s="92"/>
      <c r="ATZ25" s="94"/>
      <c r="AUA25" s="94"/>
      <c r="AUB25" s="94"/>
      <c r="AUC25" s="94"/>
      <c r="AUD25" s="94"/>
      <c r="AUE25" s="94"/>
      <c r="AUF25" s="94"/>
      <c r="AUG25" s="27"/>
      <c r="AUH25" s="97">
        <v>10.216097240816287</v>
      </c>
      <c r="AUI25" s="98">
        <v>57.662813872693597</v>
      </c>
      <c r="AUK25" s="88">
        <f t="shared" si="56"/>
        <v>40976</v>
      </c>
      <c r="AUL25" s="89">
        <v>1</v>
      </c>
      <c r="AUM25" s="28"/>
      <c r="AUN25" s="25">
        <v>15.4</v>
      </c>
      <c r="AUO25" s="30"/>
      <c r="AUP25" s="27"/>
      <c r="AUQ25" s="30"/>
      <c r="AUR25" s="27"/>
      <c r="AUS25" s="30"/>
      <c r="AUT25" s="27"/>
      <c r="AUU25" s="92"/>
      <c r="AUV25" s="94"/>
      <c r="AUW25" s="94"/>
      <c r="AUX25" s="94"/>
      <c r="AUY25" s="94"/>
      <c r="AUZ25" s="94"/>
      <c r="AVA25" s="94"/>
      <c r="AVB25" s="94"/>
      <c r="AVC25" s="27"/>
      <c r="AVD25" s="97"/>
      <c r="AVE25" s="98"/>
      <c r="AVG25" s="88">
        <f t="shared" si="57"/>
        <v>40979</v>
      </c>
      <c r="AVH25" s="89">
        <v>1</v>
      </c>
      <c r="AVI25" s="28">
        <v>10.4</v>
      </c>
      <c r="AVJ25" s="25">
        <v>16.399999999999999</v>
      </c>
      <c r="AVK25" s="30"/>
      <c r="AVL25" s="27"/>
      <c r="AVM25" s="30"/>
      <c r="AVN25" s="27"/>
      <c r="AVO25" s="30"/>
      <c r="AVP25" s="27"/>
      <c r="AVQ25" s="92"/>
      <c r="AVR25" s="94"/>
      <c r="AVS25" s="94"/>
      <c r="AVT25" s="94"/>
      <c r="AVU25" s="94"/>
      <c r="AVV25" s="94"/>
      <c r="AVW25" s="94"/>
      <c r="AVX25" s="94"/>
      <c r="AVY25" s="27"/>
      <c r="AVZ25" s="97">
        <v>10.88677879975517</v>
      </c>
      <c r="AWA25" s="98">
        <v>40.112005141606126</v>
      </c>
      <c r="AWC25" s="88">
        <f t="shared" si="58"/>
        <v>40977.5</v>
      </c>
      <c r="AWD25" s="89">
        <v>1</v>
      </c>
      <c r="AWE25" s="28">
        <v>10.199999999999999</v>
      </c>
      <c r="AWF25" s="25">
        <v>11.1</v>
      </c>
      <c r="AWG25" s="30"/>
      <c r="AWH25" s="27"/>
      <c r="AWI25" s="30"/>
      <c r="AWJ25" s="27"/>
      <c r="AWK25" s="30"/>
      <c r="AWL25" s="27"/>
      <c r="AWM25" s="92"/>
      <c r="AWN25" s="94"/>
      <c r="AWO25" s="94"/>
      <c r="AWP25" s="94"/>
      <c r="AWQ25" s="94"/>
      <c r="AWR25" s="94"/>
      <c r="AWS25" s="94"/>
      <c r="AWT25" s="94"/>
      <c r="AWU25" s="27"/>
      <c r="AWV25" s="97"/>
      <c r="AWW25" s="98"/>
      <c r="AWY25" s="88">
        <f t="shared" si="59"/>
        <v>40976</v>
      </c>
      <c r="AWZ25" s="89">
        <v>1</v>
      </c>
      <c r="AXA25" s="28">
        <v>10.6</v>
      </c>
      <c r="AXB25" s="25">
        <v>11.6</v>
      </c>
      <c r="AXC25" s="30"/>
      <c r="AXD25" s="27"/>
      <c r="AXE25" s="30"/>
      <c r="AXF25" s="27"/>
      <c r="AXG25" s="30"/>
      <c r="AXH25" s="27"/>
      <c r="AXI25" s="92"/>
      <c r="AXJ25" s="94"/>
      <c r="AXK25" s="94"/>
      <c r="AXL25" s="94"/>
      <c r="AXM25" s="94"/>
      <c r="AXN25" s="94"/>
      <c r="AXO25" s="94"/>
      <c r="AXP25" s="94"/>
      <c r="AXQ25" s="27"/>
      <c r="AXR25" s="97">
        <v>10.707382188004525</v>
      </c>
      <c r="AXS25" s="98">
        <v>4.6198872175088281</v>
      </c>
      <c r="AXU25" s="88">
        <f t="shared" si="60"/>
        <v>40979</v>
      </c>
      <c r="AXV25" s="89">
        <v>1</v>
      </c>
      <c r="AXW25" s="28">
        <v>11.3</v>
      </c>
      <c r="AXX25" s="25">
        <v>10.5</v>
      </c>
      <c r="AXY25" s="30"/>
      <c r="AXZ25" s="27"/>
      <c r="AYA25" s="30"/>
      <c r="AYB25" s="27">
        <v>1</v>
      </c>
      <c r="AYC25" s="30"/>
      <c r="AYD25" s="27"/>
      <c r="AYE25" s="92"/>
      <c r="AYF25" s="94"/>
      <c r="AYG25" s="94"/>
      <c r="AYH25" s="94"/>
      <c r="AYI25" s="94"/>
      <c r="AYJ25" s="94"/>
      <c r="AYK25" s="94"/>
      <c r="AYL25" s="94"/>
      <c r="AYM25" s="27"/>
      <c r="AYN25" s="97">
        <v>11.30251593015174</v>
      </c>
      <c r="AYO25" s="98">
        <v>12.550172760089961</v>
      </c>
      <c r="AYQ25" s="88">
        <f t="shared" si="61"/>
        <v>40978</v>
      </c>
      <c r="AYR25" s="89">
        <v>1</v>
      </c>
      <c r="AYS25" s="28"/>
      <c r="AYT25" s="25"/>
      <c r="AYU25" s="30"/>
      <c r="AYV25" s="27"/>
      <c r="AYW25" s="30"/>
      <c r="AYX25" s="27">
        <v>1</v>
      </c>
      <c r="AYY25" s="30"/>
      <c r="AYZ25" s="27"/>
      <c r="AZA25" s="92"/>
      <c r="AZB25" s="94"/>
      <c r="AZC25" s="94"/>
      <c r="AZD25" s="94"/>
      <c r="AZE25" s="94"/>
      <c r="AZF25" s="94"/>
      <c r="AZG25" s="94"/>
      <c r="AZH25" s="94"/>
      <c r="AZI25" s="27"/>
      <c r="AZJ25" s="97">
        <v>10.90426348500424</v>
      </c>
      <c r="AZK25" s="98">
        <v>2.730993941511572</v>
      </c>
      <c r="AZM25" s="88">
        <f t="shared" si="62"/>
        <v>40978.5</v>
      </c>
      <c r="AZN25" s="89">
        <v>1</v>
      </c>
      <c r="AZO25" s="28">
        <v>11.3</v>
      </c>
      <c r="AZP25" s="25">
        <v>10.5</v>
      </c>
      <c r="AZQ25" s="30"/>
      <c r="AZR25" s="27"/>
      <c r="AZS25" s="30"/>
      <c r="AZT25" s="27"/>
      <c r="AZU25" s="30"/>
      <c r="AZV25" s="27"/>
      <c r="AZW25" s="92"/>
      <c r="AZX25" s="94"/>
      <c r="AZY25" s="94"/>
      <c r="AZZ25" s="94"/>
      <c r="BAA25" s="94"/>
      <c r="BAB25" s="94"/>
      <c r="BAC25" s="94"/>
      <c r="BAD25" s="94"/>
      <c r="BAE25" s="27"/>
      <c r="BAF25" s="97">
        <v>11.264077562272668</v>
      </c>
      <c r="BAG25" s="98">
        <v>17.225437425068929</v>
      </c>
      <c r="BAI25" s="88">
        <f t="shared" si="63"/>
        <v>40978.5</v>
      </c>
      <c r="BAJ25" s="89">
        <v>1</v>
      </c>
      <c r="BAK25" s="28">
        <v>11.7</v>
      </c>
      <c r="BAL25" s="25">
        <v>15.4</v>
      </c>
      <c r="BAM25" s="30"/>
      <c r="BAN25" s="27"/>
      <c r="BAO25" s="30"/>
      <c r="BAP25" s="27"/>
      <c r="BAQ25" s="30"/>
      <c r="BAR25" s="27"/>
      <c r="BAS25" s="92"/>
      <c r="BAT25" s="94"/>
      <c r="BAU25" s="94"/>
      <c r="BAV25" s="94"/>
      <c r="BAW25" s="94"/>
      <c r="BAX25" s="94"/>
      <c r="BAY25" s="94"/>
      <c r="BAZ25" s="94"/>
      <c r="BBA25" s="27"/>
      <c r="BBB25" s="97">
        <v>11.483379823742206</v>
      </c>
      <c r="BBC25" s="98">
        <v>21.941038800384028</v>
      </c>
      <c r="BBE25" s="88">
        <f t="shared" si="64"/>
        <v>40977</v>
      </c>
      <c r="BBF25" s="89">
        <v>1</v>
      </c>
      <c r="BBG25" s="28">
        <v>7.2</v>
      </c>
      <c r="BBH25" s="25">
        <v>18</v>
      </c>
      <c r="BBI25" s="30"/>
      <c r="BBJ25" s="27"/>
      <c r="BBK25" s="30"/>
      <c r="BBL25" s="27"/>
      <c r="BBM25" s="30"/>
      <c r="BBN25" s="27"/>
      <c r="BBO25" s="92"/>
      <c r="BBP25" s="94"/>
      <c r="BBQ25" s="94"/>
      <c r="BBR25" s="94"/>
      <c r="BBS25" s="94"/>
      <c r="BBT25" s="94"/>
      <c r="BBU25" s="94"/>
      <c r="BBV25" s="94"/>
      <c r="BBW25" s="27"/>
      <c r="BBX25" s="97"/>
      <c r="BBY25" s="98"/>
      <c r="BCA25" s="88">
        <f t="shared" si="65"/>
        <v>40980.5</v>
      </c>
      <c r="BCB25" s="89">
        <v>1</v>
      </c>
      <c r="BCC25" s="28">
        <v>9.1999999999999993</v>
      </c>
      <c r="BCD25" s="25">
        <v>22.2</v>
      </c>
      <c r="BCE25" s="30"/>
      <c r="BCF25" s="27"/>
      <c r="BCG25" s="30"/>
      <c r="BCH25" s="27"/>
      <c r="BCI25" s="30"/>
      <c r="BCJ25" s="27"/>
      <c r="BCK25" s="92"/>
      <c r="BCL25" s="94"/>
      <c r="BCM25" s="94"/>
      <c r="BCN25" s="94"/>
      <c r="BCO25" s="94"/>
      <c r="BCP25" s="94"/>
      <c r="BCQ25" s="94"/>
      <c r="BCR25" s="94"/>
      <c r="BCS25" s="27"/>
      <c r="BCT25" s="97">
        <v>9.7493464416082674</v>
      </c>
      <c r="BCU25" s="98">
        <v>36.222275601634941</v>
      </c>
      <c r="BCW25" s="88">
        <f t="shared" si="66"/>
        <v>40979</v>
      </c>
      <c r="BCX25" s="89">
        <v>1</v>
      </c>
      <c r="BCY25" s="28">
        <v>10.4</v>
      </c>
      <c r="BCZ25" s="25">
        <v>10.4</v>
      </c>
      <c r="BDA25" s="30"/>
      <c r="BDB25" s="27"/>
      <c r="BDC25" s="30"/>
      <c r="BDD25" s="27"/>
      <c r="BDE25" s="30"/>
      <c r="BDF25" s="27"/>
      <c r="BDG25" s="92"/>
      <c r="BDH25" s="94"/>
      <c r="BDI25" s="94"/>
      <c r="BDJ25" s="94"/>
      <c r="BDK25" s="94"/>
      <c r="BDL25" s="94"/>
      <c r="BDM25" s="94"/>
      <c r="BDN25" s="94"/>
      <c r="BDO25" s="27"/>
      <c r="BDP25" s="97">
        <v>10.116258539052925</v>
      </c>
      <c r="BDQ25" s="98">
        <v>30.097629818343464</v>
      </c>
      <c r="BDS25" s="88">
        <f t="shared" si="67"/>
        <v>40977</v>
      </c>
      <c r="BDT25" s="89">
        <v>1</v>
      </c>
      <c r="BDU25" s="28">
        <v>9.9</v>
      </c>
      <c r="BDV25" s="25">
        <v>7.7</v>
      </c>
      <c r="BDW25" s="30"/>
      <c r="BDX25" s="27"/>
      <c r="BDY25" s="30"/>
      <c r="BDZ25" s="27"/>
      <c r="BEA25" s="30"/>
      <c r="BEB25" s="27"/>
      <c r="BEC25" s="92"/>
      <c r="BED25" s="94"/>
      <c r="BEE25" s="94"/>
      <c r="BEF25" s="94"/>
      <c r="BEG25" s="94"/>
      <c r="BEH25" s="94"/>
      <c r="BEI25" s="94"/>
      <c r="BEJ25" s="94"/>
      <c r="BEK25" s="27"/>
      <c r="BEL25" s="97">
        <v>10.299133227155547</v>
      </c>
      <c r="BEM25" s="98">
        <v>9.3431149582501973</v>
      </c>
      <c r="BEO25" s="88">
        <f t="shared" si="68"/>
        <v>40978.5</v>
      </c>
      <c r="BEP25" s="89">
        <v>1</v>
      </c>
      <c r="BEQ25" s="28">
        <v>7.1</v>
      </c>
      <c r="BER25" s="25">
        <v>16.100000000000001</v>
      </c>
      <c r="BES25" s="30"/>
      <c r="BET25" s="27"/>
      <c r="BEU25" s="30"/>
      <c r="BEV25" s="27"/>
      <c r="BEW25" s="30"/>
      <c r="BEX25" s="27"/>
      <c r="BEY25" s="92"/>
      <c r="BEZ25" s="94"/>
      <c r="BFA25" s="94"/>
      <c r="BFB25" s="94"/>
      <c r="BFC25" s="94"/>
      <c r="BFD25" s="94"/>
      <c r="BFE25" s="94"/>
      <c r="BFF25" s="94"/>
      <c r="BFG25" s="27"/>
      <c r="BFH25" s="97">
        <v>9.1046122718647986</v>
      </c>
      <c r="BFI25" s="98">
        <v>70.889566577711008</v>
      </c>
      <c r="BFK25" s="88">
        <f t="shared" si="69"/>
        <v>40978.5</v>
      </c>
      <c r="BFL25" s="89">
        <v>1</v>
      </c>
      <c r="BFM25" s="28">
        <v>7.8</v>
      </c>
      <c r="BFN25" s="25">
        <v>17</v>
      </c>
      <c r="BFO25" s="30"/>
      <c r="BFP25" s="27"/>
      <c r="BFQ25" s="30"/>
      <c r="BFR25" s="27"/>
      <c r="BFS25" s="30"/>
      <c r="BFT25" s="27"/>
      <c r="BFU25" s="92"/>
      <c r="BFV25" s="94"/>
      <c r="BFW25" s="94"/>
      <c r="BFX25" s="94"/>
      <c r="BFY25" s="94"/>
      <c r="BFZ25" s="94"/>
      <c r="BGA25" s="94"/>
      <c r="BGB25" s="94"/>
      <c r="BGC25" s="27"/>
      <c r="BGD25" s="97">
        <v>8.3991934541492732</v>
      </c>
      <c r="BGE25" s="98">
        <v>94.744389349372838</v>
      </c>
      <c r="BGG25" s="88">
        <f t="shared" si="70"/>
        <v>40978</v>
      </c>
      <c r="BGH25" s="89">
        <v>1</v>
      </c>
      <c r="BGI25" s="28">
        <v>11.7</v>
      </c>
      <c r="BGJ25" s="25">
        <v>10.4</v>
      </c>
      <c r="BGK25" s="30"/>
      <c r="BGL25" s="27"/>
      <c r="BGM25" s="30"/>
      <c r="BGN25" s="27"/>
      <c r="BGO25" s="30"/>
      <c r="BGP25" s="27"/>
      <c r="BGQ25" s="92"/>
      <c r="BGR25" s="94"/>
      <c r="BGS25" s="94"/>
      <c r="BGT25" s="94"/>
      <c r="BGU25" s="94"/>
      <c r="BGV25" s="94"/>
      <c r="BGW25" s="94"/>
      <c r="BGX25" s="94"/>
      <c r="BGY25" s="27"/>
      <c r="BGZ25" s="97">
        <v>11.343113877112055</v>
      </c>
      <c r="BHA25" s="98">
        <v>13.513085560592302</v>
      </c>
      <c r="BHC25" s="88">
        <f t="shared" si="71"/>
        <v>40977.5</v>
      </c>
      <c r="BHD25" s="89">
        <v>1</v>
      </c>
      <c r="BHE25" s="28">
        <v>11.2</v>
      </c>
      <c r="BHF25" s="25">
        <v>11.8</v>
      </c>
      <c r="BHG25" s="30"/>
      <c r="BHH25" s="27"/>
      <c r="BHI25" s="30"/>
      <c r="BHJ25" s="27"/>
      <c r="BHK25" s="30"/>
      <c r="BHL25" s="27"/>
      <c r="BHM25" s="92"/>
      <c r="BHN25" s="94"/>
      <c r="BHO25" s="94"/>
      <c r="BHP25" s="94"/>
      <c r="BHQ25" s="94"/>
      <c r="BHR25" s="94"/>
      <c r="BHS25" s="94"/>
      <c r="BHT25" s="94"/>
      <c r="BHU25" s="27"/>
      <c r="BHV25" s="97">
        <v>10.856739768663287</v>
      </c>
      <c r="BHW25" s="98">
        <v>16.420316486685181</v>
      </c>
      <c r="BHY25" s="88">
        <f t="shared" si="72"/>
        <v>40980</v>
      </c>
      <c r="BHZ25" s="89">
        <v>1</v>
      </c>
      <c r="BIA25" s="28">
        <v>10.9</v>
      </c>
      <c r="BIB25" s="25">
        <v>11.2</v>
      </c>
      <c r="BIC25" s="30"/>
      <c r="BID25" s="27"/>
      <c r="BIE25" s="30"/>
      <c r="BIF25" s="27"/>
      <c r="BIG25" s="30"/>
      <c r="BIH25" s="27"/>
      <c r="BII25" s="92"/>
      <c r="BIJ25" s="94"/>
      <c r="BIK25" s="94"/>
      <c r="BIL25" s="94"/>
      <c r="BIM25" s="94"/>
      <c r="BIN25" s="94"/>
      <c r="BIO25" s="94"/>
      <c r="BIP25" s="94"/>
      <c r="BIQ25" s="27"/>
      <c r="BIR25" s="97">
        <v>10.985446166001291</v>
      </c>
      <c r="BIS25" s="98">
        <v>9.8950371977871558</v>
      </c>
      <c r="BIU25" s="88">
        <f t="shared" si="73"/>
        <v>40981</v>
      </c>
      <c r="BIV25" s="89">
        <v>1</v>
      </c>
      <c r="BIW25" s="28">
        <v>11.1</v>
      </c>
      <c r="BIX25" s="25">
        <v>13.6</v>
      </c>
      <c r="BIY25" s="30"/>
      <c r="BIZ25" s="27"/>
      <c r="BJA25" s="30"/>
      <c r="BJB25" s="27"/>
      <c r="BJC25" s="30"/>
      <c r="BJD25" s="27"/>
      <c r="BJE25" s="92"/>
      <c r="BJF25" s="94"/>
      <c r="BJG25" s="94"/>
      <c r="BJH25" s="94"/>
      <c r="BJI25" s="94"/>
      <c r="BJJ25" s="94"/>
      <c r="BJK25" s="94"/>
      <c r="BJL25" s="94"/>
      <c r="BJM25" s="27"/>
      <c r="BJN25" s="97">
        <v>10.901050854963364</v>
      </c>
      <c r="BJO25" s="98">
        <v>15.54960765527275</v>
      </c>
      <c r="BJQ25" s="88">
        <f t="shared" si="74"/>
        <v>40979</v>
      </c>
      <c r="BJR25" s="89">
        <v>1</v>
      </c>
      <c r="BJS25" s="28">
        <v>10.7</v>
      </c>
      <c r="BJT25" s="25">
        <v>16</v>
      </c>
      <c r="BJU25" s="30"/>
      <c r="BJV25" s="27"/>
      <c r="BJW25" s="30"/>
      <c r="BJX25" s="27"/>
      <c r="BJY25" s="30"/>
      <c r="BJZ25" s="27"/>
      <c r="BKA25" s="92"/>
      <c r="BKB25" s="94"/>
      <c r="BKC25" s="94"/>
      <c r="BKD25" s="94"/>
      <c r="BKE25" s="94"/>
      <c r="BKF25" s="94"/>
      <c r="BKG25" s="94"/>
      <c r="BKH25" s="94"/>
      <c r="BKI25" s="27"/>
      <c r="BKJ25" s="97">
        <v>10.618258336706067</v>
      </c>
      <c r="BKK25" s="98">
        <v>66.292653357980811</v>
      </c>
      <c r="BKM25" s="88">
        <f t="shared" si="75"/>
        <v>40980</v>
      </c>
      <c r="BKN25" s="89">
        <v>1</v>
      </c>
      <c r="BKO25" s="28">
        <v>9.8000000000000007</v>
      </c>
      <c r="BKP25" s="25">
        <v>16.100000000000001</v>
      </c>
      <c r="BKQ25" s="30"/>
      <c r="BKR25" s="27"/>
      <c r="BKS25" s="30"/>
      <c r="BKT25" s="27"/>
      <c r="BKU25" s="30"/>
      <c r="BKV25" s="27"/>
      <c r="BKW25" s="92"/>
      <c r="BKX25" s="94"/>
      <c r="BKY25" s="94"/>
      <c r="BKZ25" s="94"/>
      <c r="BLA25" s="94"/>
      <c r="BLB25" s="94"/>
      <c r="BLC25" s="94"/>
      <c r="BLD25" s="94"/>
      <c r="BLE25" s="27"/>
      <c r="BLF25" s="97">
        <v>10.267133835074572</v>
      </c>
      <c r="BLG25" s="98">
        <v>54.950617895686293</v>
      </c>
      <c r="BLI25" s="88">
        <f t="shared" si="76"/>
        <v>40976</v>
      </c>
      <c r="BLJ25" s="89">
        <v>1</v>
      </c>
      <c r="BLK25" s="28"/>
      <c r="BLL25" s="25">
        <v>15.4</v>
      </c>
      <c r="BLM25" s="30"/>
      <c r="BLN25" s="27"/>
      <c r="BLO25" s="30"/>
      <c r="BLP25" s="27"/>
      <c r="BLQ25" s="30"/>
      <c r="BLR25" s="27"/>
      <c r="BLS25" s="92"/>
      <c r="BLT25" s="94"/>
      <c r="BLU25" s="94"/>
      <c r="BLV25" s="94"/>
      <c r="BLW25" s="94"/>
      <c r="BLX25" s="94"/>
      <c r="BLY25" s="94"/>
      <c r="BLZ25" s="94"/>
      <c r="BMA25" s="27"/>
      <c r="BMB25" s="97"/>
      <c r="BMC25" s="98"/>
      <c r="BME25" s="88">
        <f t="shared" si="77"/>
        <v>40979</v>
      </c>
      <c r="BMF25" s="89">
        <v>1</v>
      </c>
      <c r="BMG25" s="28">
        <v>10.4</v>
      </c>
      <c r="BMH25" s="25">
        <v>16.399999999999999</v>
      </c>
      <c r="BMI25" s="30"/>
      <c r="BMJ25" s="27"/>
      <c r="BMK25" s="30"/>
      <c r="BML25" s="27"/>
      <c r="BMM25" s="30"/>
      <c r="BMN25" s="27"/>
      <c r="BMO25" s="92"/>
      <c r="BMP25" s="94"/>
      <c r="BMQ25" s="94"/>
      <c r="BMR25" s="94"/>
      <c r="BMS25" s="94"/>
      <c r="BMT25" s="94"/>
      <c r="BMU25" s="94"/>
      <c r="BMV25" s="94"/>
      <c r="BMW25" s="27"/>
      <c r="BMX25" s="97">
        <v>10.891633442231157</v>
      </c>
      <c r="BMY25" s="98">
        <v>41.058202107053745</v>
      </c>
      <c r="BNA25" s="88">
        <f t="shared" si="78"/>
        <v>40977.5</v>
      </c>
      <c r="BNB25" s="89">
        <v>1</v>
      </c>
      <c r="BNC25" s="28">
        <v>10.199999999999999</v>
      </c>
      <c r="BND25" s="25">
        <v>11.1</v>
      </c>
      <c r="BNE25" s="30"/>
      <c r="BNF25" s="27"/>
      <c r="BNG25" s="30"/>
      <c r="BNH25" s="27"/>
      <c r="BNI25" s="30"/>
      <c r="BNJ25" s="27"/>
      <c r="BNK25" s="92"/>
      <c r="BNL25" s="94"/>
      <c r="BNM25" s="94"/>
      <c r="BNN25" s="94"/>
      <c r="BNO25" s="94"/>
      <c r="BNP25" s="94"/>
      <c r="BNQ25" s="94"/>
      <c r="BNR25" s="94"/>
      <c r="BNS25" s="27"/>
      <c r="BNT25" s="97"/>
      <c r="BNU25" s="98"/>
      <c r="BNW25" s="88">
        <f t="shared" si="79"/>
        <v>40976</v>
      </c>
      <c r="BNX25" s="89">
        <v>1</v>
      </c>
      <c r="BNY25" s="28">
        <v>10.6</v>
      </c>
      <c r="BNZ25" s="25">
        <v>11.6</v>
      </c>
      <c r="BOA25" s="30"/>
      <c r="BOB25" s="27"/>
      <c r="BOC25" s="30"/>
      <c r="BOD25" s="27"/>
      <c r="BOE25" s="30"/>
      <c r="BOF25" s="27"/>
      <c r="BOG25" s="92"/>
      <c r="BOH25" s="94"/>
      <c r="BOI25" s="94"/>
      <c r="BOJ25" s="94"/>
      <c r="BOK25" s="94"/>
      <c r="BOL25" s="94"/>
      <c r="BOM25" s="94"/>
      <c r="BON25" s="94"/>
      <c r="BOO25" s="27"/>
      <c r="BOP25" s="97">
        <v>10.727493367077459</v>
      </c>
      <c r="BOQ25" s="98">
        <v>3.8898495793820365</v>
      </c>
      <c r="BOS25" s="88">
        <f t="shared" si="80"/>
        <v>40979</v>
      </c>
      <c r="BOT25" s="89">
        <v>1</v>
      </c>
      <c r="BOU25" s="28">
        <v>11.3</v>
      </c>
      <c r="BOV25" s="25">
        <v>10.5</v>
      </c>
      <c r="BOW25" s="30"/>
      <c r="BOX25" s="27"/>
      <c r="BOY25" s="30"/>
      <c r="BOZ25" s="27">
        <v>1</v>
      </c>
      <c r="BPA25" s="30"/>
      <c r="BPB25" s="27"/>
      <c r="BPC25" s="92"/>
      <c r="BPD25" s="94"/>
      <c r="BPE25" s="94"/>
      <c r="BPF25" s="94"/>
      <c r="BPG25" s="94"/>
      <c r="BPH25" s="94"/>
      <c r="BPI25" s="94"/>
      <c r="BPJ25" s="94"/>
      <c r="BPK25" s="27"/>
      <c r="BPL25" s="97">
        <v>11.312787681441417</v>
      </c>
      <c r="BPM25" s="98">
        <v>11.936683036890148</v>
      </c>
      <c r="BPO25" s="88">
        <f t="shared" si="81"/>
        <v>40978</v>
      </c>
      <c r="BPP25" s="89">
        <v>1</v>
      </c>
      <c r="BPQ25" s="28"/>
      <c r="BPR25" s="25"/>
      <c r="BPS25" s="30"/>
      <c r="BPT25" s="27"/>
      <c r="BPU25" s="30"/>
      <c r="BPV25" s="27">
        <v>1</v>
      </c>
      <c r="BPW25" s="30"/>
      <c r="BPX25" s="27"/>
      <c r="BPY25" s="92"/>
      <c r="BPZ25" s="94"/>
      <c r="BQA25" s="94"/>
      <c r="BQB25" s="94"/>
      <c r="BQC25" s="94"/>
      <c r="BQD25" s="94"/>
      <c r="BQE25" s="94"/>
      <c r="BQF25" s="94"/>
      <c r="BQG25" s="27"/>
      <c r="BQH25" s="97">
        <v>10.90481040836811</v>
      </c>
      <c r="BQI25" s="98">
        <v>2.7167227968133716</v>
      </c>
      <c r="BQK25" s="88">
        <f t="shared" si="82"/>
        <v>40978.5</v>
      </c>
      <c r="BQL25" s="89">
        <v>1</v>
      </c>
      <c r="BQM25" s="28">
        <v>11.3</v>
      </c>
      <c r="BQN25" s="25">
        <v>10.5</v>
      </c>
      <c r="BQO25" s="30"/>
      <c r="BQP25" s="27"/>
      <c r="BQQ25" s="30"/>
      <c r="BQR25" s="27"/>
      <c r="BQS25" s="30"/>
      <c r="BQT25" s="27"/>
      <c r="BQU25" s="92"/>
      <c r="BQV25" s="94"/>
      <c r="BQW25" s="94"/>
      <c r="BQX25" s="94"/>
      <c r="BQY25" s="94"/>
      <c r="BQZ25" s="94"/>
      <c r="BRA25" s="94"/>
      <c r="BRB25" s="94"/>
      <c r="BRC25" s="27"/>
      <c r="BRD25" s="97">
        <v>11.275057108158071</v>
      </c>
      <c r="BRE25" s="98">
        <v>16.709505628585966</v>
      </c>
      <c r="BRG25" s="88">
        <f t="shared" si="83"/>
        <v>40978.5</v>
      </c>
      <c r="BRH25" s="89">
        <v>1</v>
      </c>
      <c r="BRI25" s="28">
        <v>11.7</v>
      </c>
      <c r="BRJ25" s="25">
        <v>15.4</v>
      </c>
      <c r="BRK25" s="30"/>
      <c r="BRL25" s="27"/>
      <c r="BRM25" s="30"/>
      <c r="BRN25" s="27"/>
      <c r="BRO25" s="30"/>
      <c r="BRP25" s="27"/>
      <c r="BRQ25" s="92"/>
      <c r="BRR25" s="94"/>
      <c r="BRS25" s="94"/>
      <c r="BRT25" s="94"/>
      <c r="BRU25" s="94"/>
      <c r="BRV25" s="94"/>
      <c r="BRW25" s="94"/>
      <c r="BRX25" s="94"/>
      <c r="BRY25" s="27"/>
      <c r="BRZ25" s="97">
        <v>11.485308740609073</v>
      </c>
      <c r="BSA25" s="98">
        <v>21.837772863355664</v>
      </c>
      <c r="BSC25" s="88">
        <f t="shared" si="84"/>
        <v>40977</v>
      </c>
      <c r="BSD25" s="89">
        <v>1</v>
      </c>
      <c r="BSE25" s="28">
        <v>7.2</v>
      </c>
      <c r="BSF25" s="25">
        <v>18</v>
      </c>
      <c r="BSG25" s="30"/>
      <c r="BSH25" s="27"/>
      <c r="BSI25" s="30"/>
      <c r="BSJ25" s="27"/>
      <c r="BSK25" s="30"/>
      <c r="BSL25" s="27"/>
      <c r="BSM25" s="92"/>
      <c r="BSN25" s="94"/>
      <c r="BSO25" s="94"/>
      <c r="BSP25" s="94"/>
      <c r="BSQ25" s="94"/>
      <c r="BSR25" s="94"/>
      <c r="BSS25" s="94"/>
      <c r="BST25" s="94"/>
      <c r="BSU25" s="27"/>
      <c r="BSV25" s="97"/>
      <c r="BSW25" s="98"/>
      <c r="BSY25" s="88">
        <f t="shared" si="85"/>
        <v>40980.5</v>
      </c>
      <c r="BSZ25" s="89">
        <v>1</v>
      </c>
      <c r="BTA25" s="28">
        <v>9.1999999999999993</v>
      </c>
      <c r="BTB25" s="25">
        <v>22.2</v>
      </c>
      <c r="BTC25" s="30"/>
      <c r="BTD25" s="27"/>
      <c r="BTE25" s="30"/>
      <c r="BTF25" s="27"/>
      <c r="BTG25" s="30"/>
      <c r="BTH25" s="27"/>
      <c r="BTI25" s="92"/>
      <c r="BTJ25" s="94"/>
      <c r="BTK25" s="94"/>
      <c r="BTL25" s="94"/>
      <c r="BTM25" s="94"/>
      <c r="BTN25" s="94"/>
      <c r="BTO25" s="94"/>
      <c r="BTP25" s="94"/>
      <c r="BTQ25" s="27"/>
      <c r="BTR25" s="97">
        <v>9.6715468907762805</v>
      </c>
      <c r="BTS25" s="98">
        <v>40.858571754568082</v>
      </c>
      <c r="BTU25" s="88">
        <f t="shared" si="86"/>
        <v>40979</v>
      </c>
      <c r="BTV25" s="89">
        <v>1</v>
      </c>
      <c r="BTW25" s="28">
        <v>10.4</v>
      </c>
      <c r="BTX25" s="25">
        <v>10.4</v>
      </c>
      <c r="BTY25" s="30"/>
      <c r="BTZ25" s="27"/>
      <c r="BUA25" s="30"/>
      <c r="BUB25" s="27"/>
      <c r="BUC25" s="30"/>
      <c r="BUD25" s="27"/>
      <c r="BUE25" s="92"/>
      <c r="BUF25" s="94"/>
      <c r="BUG25" s="94"/>
      <c r="BUH25" s="94"/>
      <c r="BUI25" s="94"/>
      <c r="BUJ25" s="94"/>
      <c r="BUK25" s="94"/>
      <c r="BUL25" s="94"/>
      <c r="BUM25" s="27"/>
      <c r="BUN25" s="97">
        <v>10.158696490458821</v>
      </c>
      <c r="BUO25" s="98">
        <v>26.012559933032044</v>
      </c>
      <c r="BUQ25" s="88">
        <f t="shared" si="87"/>
        <v>40977</v>
      </c>
      <c r="BUR25" s="89">
        <v>1</v>
      </c>
      <c r="BUS25" s="28">
        <v>9.9</v>
      </c>
      <c r="BUT25" s="25">
        <v>7.7</v>
      </c>
      <c r="BUU25" s="30"/>
      <c r="BUV25" s="27"/>
      <c r="BUW25" s="30"/>
      <c r="BUX25" s="27"/>
      <c r="BUY25" s="30"/>
      <c r="BUZ25" s="27"/>
      <c r="BVA25" s="92"/>
      <c r="BVB25" s="94"/>
      <c r="BVC25" s="94"/>
      <c r="BVD25" s="94"/>
      <c r="BVE25" s="94"/>
      <c r="BVF25" s="94"/>
      <c r="BVG25" s="94"/>
      <c r="BVH25" s="94"/>
      <c r="BVI25" s="27"/>
      <c r="BVJ25" s="97">
        <v>10.286456685746932</v>
      </c>
      <c r="BVK25" s="98">
        <v>9.8356713521350763</v>
      </c>
      <c r="BVM25" s="88">
        <f t="shared" si="88"/>
        <v>40978.5</v>
      </c>
      <c r="BVN25" s="89">
        <v>1</v>
      </c>
      <c r="BVO25" s="28">
        <v>7.1</v>
      </c>
      <c r="BVP25" s="25">
        <v>16.100000000000001</v>
      </c>
      <c r="BVQ25" s="30"/>
      <c r="BVR25" s="27"/>
      <c r="BVS25" s="30"/>
      <c r="BVT25" s="27"/>
      <c r="BVU25" s="30"/>
      <c r="BVV25" s="27"/>
      <c r="BVW25" s="92"/>
      <c r="BVX25" s="94"/>
      <c r="BVY25" s="94"/>
      <c r="BVZ25" s="94"/>
      <c r="BWA25" s="94"/>
      <c r="BWB25" s="94"/>
      <c r="BWC25" s="94"/>
      <c r="BWD25" s="94"/>
      <c r="BWE25" s="27"/>
      <c r="BWF25" s="97">
        <v>9.1373739733791215</v>
      </c>
      <c r="BWG25" s="98">
        <v>69.230483689989825</v>
      </c>
      <c r="BWI25" s="88">
        <f t="shared" si="89"/>
        <v>40978.5</v>
      </c>
      <c r="BWJ25" s="89">
        <v>1</v>
      </c>
      <c r="BWK25" s="28">
        <v>7.8</v>
      </c>
      <c r="BWL25" s="25">
        <v>17</v>
      </c>
      <c r="BWM25" s="30"/>
      <c r="BWN25" s="27"/>
      <c r="BWO25" s="30"/>
      <c r="BWP25" s="27"/>
      <c r="BWQ25" s="30"/>
      <c r="BWR25" s="27"/>
      <c r="BWS25" s="92"/>
      <c r="BWT25" s="94"/>
      <c r="BWU25" s="94"/>
      <c r="BWV25" s="94"/>
      <c r="BWW25" s="94"/>
      <c r="BWX25" s="94"/>
      <c r="BWY25" s="94"/>
      <c r="BWZ25" s="94"/>
      <c r="BXA25" s="27"/>
      <c r="BXB25" s="97">
        <v>8.6128930406655471</v>
      </c>
      <c r="BXC25" s="98">
        <v>80.264357501021394</v>
      </c>
      <c r="BXE25" s="88">
        <f t="shared" si="90"/>
        <v>40978</v>
      </c>
      <c r="BXF25" s="89">
        <v>1</v>
      </c>
      <c r="BXG25" s="28">
        <v>11.7</v>
      </c>
      <c r="BXH25" s="25">
        <v>10.4</v>
      </c>
      <c r="BXI25" s="30"/>
      <c r="BXJ25" s="27"/>
      <c r="BXK25" s="30"/>
      <c r="BXL25" s="27"/>
      <c r="BXM25" s="30"/>
      <c r="BXN25" s="27"/>
      <c r="BXO25" s="92"/>
      <c r="BXP25" s="94"/>
      <c r="BXQ25" s="94"/>
      <c r="BXR25" s="94"/>
      <c r="BXS25" s="94"/>
      <c r="BXT25" s="94"/>
      <c r="BXU25" s="94"/>
      <c r="BXV25" s="94"/>
      <c r="BXW25" s="27"/>
      <c r="BXX25" s="97">
        <v>11.325299150637234</v>
      </c>
      <c r="BXY25" s="98">
        <v>13.970179291768549</v>
      </c>
      <c r="BYA25" s="88">
        <f t="shared" si="91"/>
        <v>40977.5</v>
      </c>
      <c r="BYB25" s="89">
        <v>1</v>
      </c>
      <c r="BYC25" s="28">
        <v>11.2</v>
      </c>
      <c r="BYD25" s="25">
        <v>11.8</v>
      </c>
      <c r="BYE25" s="30"/>
      <c r="BYF25" s="27"/>
      <c r="BYG25" s="30"/>
      <c r="BYH25" s="27"/>
      <c r="BYI25" s="30"/>
      <c r="BYJ25" s="27"/>
      <c r="BYK25" s="92"/>
      <c r="BYL25" s="94"/>
      <c r="BYM25" s="94"/>
      <c r="BYN25" s="94"/>
      <c r="BYO25" s="94"/>
      <c r="BYP25" s="94"/>
      <c r="BYQ25" s="94"/>
      <c r="BYR25" s="94"/>
      <c r="BYS25" s="27"/>
      <c r="BYT25" s="97">
        <v>10.855044644648123</v>
      </c>
      <c r="BYU25" s="98">
        <v>16.435669026494274</v>
      </c>
      <c r="BYW25" s="88">
        <f t="shared" si="92"/>
        <v>40980</v>
      </c>
      <c r="BYX25" s="89">
        <v>1</v>
      </c>
      <c r="BYY25" s="28">
        <v>10.9</v>
      </c>
      <c r="BYZ25" s="25">
        <v>11.2</v>
      </c>
      <c r="BZA25" s="30"/>
      <c r="BZB25" s="27"/>
      <c r="BZC25" s="30"/>
      <c r="BZD25" s="27"/>
      <c r="BZE25" s="30"/>
      <c r="BZF25" s="27"/>
      <c r="BZG25" s="92"/>
      <c r="BZH25" s="94"/>
      <c r="BZI25" s="94"/>
      <c r="BZJ25" s="94"/>
      <c r="BZK25" s="94"/>
      <c r="BZL25" s="94"/>
      <c r="BZM25" s="94"/>
      <c r="BZN25" s="94"/>
      <c r="BZO25" s="27"/>
      <c r="BZP25" s="97">
        <v>11.010353415083372</v>
      </c>
      <c r="BZQ25" s="98">
        <v>9.0381223097822456</v>
      </c>
      <c r="BZS25" s="88">
        <f t="shared" si="93"/>
        <v>40981</v>
      </c>
      <c r="BZT25" s="89">
        <v>1</v>
      </c>
      <c r="BZU25" s="28">
        <v>11.1</v>
      </c>
      <c r="BZV25" s="25">
        <v>13.6</v>
      </c>
      <c r="BZW25" s="30"/>
      <c r="BZX25" s="27"/>
      <c r="BZY25" s="30"/>
      <c r="BZZ25" s="27"/>
      <c r="CAA25" s="30"/>
      <c r="CAB25" s="27"/>
      <c r="CAC25" s="92"/>
      <c r="CAD25" s="94"/>
      <c r="CAE25" s="94"/>
      <c r="CAF25" s="94"/>
      <c r="CAG25" s="94"/>
      <c r="CAH25" s="94"/>
      <c r="CAI25" s="94"/>
      <c r="CAJ25" s="94"/>
      <c r="CAK25" s="27"/>
      <c r="CAL25" s="97">
        <v>10.866367885494958</v>
      </c>
      <c r="CAM25" s="98">
        <v>17.511122683375238</v>
      </c>
      <c r="CAO25" s="88">
        <f t="shared" si="94"/>
        <v>40979</v>
      </c>
      <c r="CAP25" s="89">
        <v>1</v>
      </c>
      <c r="CAQ25" s="28">
        <v>10.7</v>
      </c>
      <c r="CAR25" s="25">
        <v>16</v>
      </c>
      <c r="CAS25" s="30"/>
      <c r="CAT25" s="27"/>
      <c r="CAU25" s="30"/>
      <c r="CAV25" s="27"/>
      <c r="CAW25" s="30"/>
      <c r="CAX25" s="27"/>
      <c r="CAY25" s="92"/>
      <c r="CAZ25" s="94"/>
      <c r="CBA25" s="94"/>
      <c r="CBB25" s="94"/>
      <c r="CBC25" s="94"/>
      <c r="CBD25" s="94"/>
      <c r="CBE25" s="94"/>
      <c r="CBF25" s="94"/>
      <c r="CBG25" s="27"/>
      <c r="CBH25" s="97">
        <v>10.740600983574641</v>
      </c>
      <c r="CBI25" s="98">
        <v>60.919043779970309</v>
      </c>
      <c r="CBK25" s="88">
        <f t="shared" si="95"/>
        <v>40980</v>
      </c>
      <c r="CBL25" s="89">
        <v>1</v>
      </c>
      <c r="CBM25" s="28">
        <v>9.8000000000000007</v>
      </c>
      <c r="CBN25" s="25">
        <v>16.100000000000001</v>
      </c>
      <c r="CBO25" s="30"/>
      <c r="CBP25" s="27"/>
      <c r="CBQ25" s="30"/>
      <c r="CBR25" s="27"/>
      <c r="CBS25" s="30"/>
      <c r="CBT25" s="27"/>
      <c r="CBU25" s="92"/>
      <c r="CBV25" s="94"/>
      <c r="CBW25" s="94"/>
      <c r="CBX25" s="94"/>
      <c r="CBY25" s="94"/>
      <c r="CBZ25" s="94"/>
      <c r="CCA25" s="94"/>
      <c r="CCB25" s="94"/>
      <c r="CCC25" s="27"/>
      <c r="CCD25" s="97">
        <v>10.231459638769463</v>
      </c>
      <c r="CCE25" s="98">
        <v>56.538570198678123</v>
      </c>
      <c r="CCG25" s="88">
        <f t="shared" si="96"/>
        <v>40976</v>
      </c>
      <c r="CCH25" s="89">
        <v>1</v>
      </c>
      <c r="CCI25" s="28"/>
      <c r="CCJ25" s="25">
        <v>15.4</v>
      </c>
      <c r="CCK25" s="30"/>
      <c r="CCL25" s="27"/>
      <c r="CCM25" s="30"/>
      <c r="CCN25" s="27"/>
      <c r="CCO25" s="30"/>
      <c r="CCP25" s="27"/>
      <c r="CCQ25" s="92"/>
      <c r="CCR25" s="94"/>
      <c r="CCS25" s="94"/>
      <c r="CCT25" s="94"/>
      <c r="CCU25" s="94"/>
      <c r="CCV25" s="94"/>
      <c r="CCW25" s="94"/>
      <c r="CCX25" s="94"/>
      <c r="CCY25" s="27"/>
      <c r="CCZ25" s="97"/>
      <c r="CDA25" s="98"/>
      <c r="CDC25" s="88">
        <f t="shared" si="97"/>
        <v>40979</v>
      </c>
      <c r="CDD25" s="89">
        <v>1</v>
      </c>
      <c r="CDE25" s="28">
        <v>10.4</v>
      </c>
      <c r="CDF25" s="25">
        <v>16.399999999999999</v>
      </c>
      <c r="CDG25" s="30"/>
      <c r="CDH25" s="27"/>
      <c r="CDI25" s="30"/>
      <c r="CDJ25" s="27"/>
      <c r="CDK25" s="30"/>
      <c r="CDL25" s="27"/>
      <c r="CDM25" s="92"/>
      <c r="CDN25" s="94"/>
      <c r="CDO25" s="94"/>
      <c r="CDP25" s="94"/>
      <c r="CDQ25" s="94"/>
      <c r="CDR25" s="94"/>
      <c r="CDS25" s="94"/>
      <c r="CDT25" s="94"/>
      <c r="CDU25" s="27"/>
      <c r="CDV25" s="97">
        <v>10.91499653830952</v>
      </c>
      <c r="CDW25" s="98">
        <v>39.574444330685402</v>
      </c>
      <c r="CDY25" s="88">
        <f t="shared" si="98"/>
        <v>40977.5</v>
      </c>
      <c r="CDZ25" s="89">
        <v>1</v>
      </c>
      <c r="CEA25" s="28">
        <v>10.199999999999999</v>
      </c>
      <c r="CEB25" s="25">
        <v>11.1</v>
      </c>
      <c r="CEC25" s="30"/>
      <c r="CED25" s="27"/>
      <c r="CEE25" s="30"/>
      <c r="CEF25" s="27"/>
      <c r="CEG25" s="30"/>
      <c r="CEH25" s="27"/>
      <c r="CEI25" s="92"/>
      <c r="CEJ25" s="94"/>
      <c r="CEK25" s="94"/>
      <c r="CEL25" s="94"/>
      <c r="CEM25" s="94"/>
      <c r="CEN25" s="94"/>
      <c r="CEO25" s="94"/>
      <c r="CEP25" s="94"/>
      <c r="CEQ25" s="27"/>
      <c r="CER25" s="97"/>
      <c r="CES25" s="98"/>
      <c r="CEU25" s="88">
        <f t="shared" si="99"/>
        <v>40976</v>
      </c>
      <c r="CEV25" s="89">
        <v>1</v>
      </c>
      <c r="CEW25" s="28">
        <v>10.6</v>
      </c>
      <c r="CEX25" s="25">
        <v>11.6</v>
      </c>
      <c r="CEY25" s="30"/>
      <c r="CEZ25" s="27"/>
      <c r="CFA25" s="30"/>
      <c r="CFB25" s="27"/>
      <c r="CFC25" s="30"/>
      <c r="CFD25" s="27"/>
      <c r="CFE25" s="92"/>
      <c r="CFF25" s="94"/>
      <c r="CFG25" s="94"/>
      <c r="CFH25" s="94"/>
      <c r="CFI25" s="94"/>
      <c r="CFJ25" s="94"/>
      <c r="CFK25" s="94"/>
      <c r="CFL25" s="94"/>
      <c r="CFM25" s="27"/>
      <c r="CFN25" s="97">
        <v>10.690524560189713</v>
      </c>
      <c r="CFO25" s="98">
        <v>5.2630353925623661</v>
      </c>
    </row>
    <row r="26" spans="1:2199">
      <c r="A26" s="88">
        <f t="shared" si="0"/>
        <v>40979.5</v>
      </c>
      <c r="B26" s="90">
        <v>1.5</v>
      </c>
      <c r="C26" s="28">
        <v>9.5</v>
      </c>
      <c r="D26" s="25">
        <v>17</v>
      </c>
      <c r="E26" s="30"/>
      <c r="F26" s="27"/>
      <c r="G26" s="30"/>
      <c r="H26" s="27"/>
      <c r="I26" s="30"/>
      <c r="J26" s="27"/>
      <c r="K26" s="92"/>
      <c r="L26" s="94"/>
      <c r="M26" s="94"/>
      <c r="N26" s="94"/>
      <c r="O26" s="94"/>
      <c r="P26" s="94"/>
      <c r="Q26" s="94"/>
      <c r="R26" s="94"/>
      <c r="S26" s="27"/>
      <c r="T26" s="99">
        <v>9.8691990489696106</v>
      </c>
      <c r="U26" s="98">
        <v>13.497781482486666</v>
      </c>
      <c r="W26" s="88">
        <f t="shared" si="1"/>
        <v>40978.5</v>
      </c>
      <c r="X26" s="90">
        <v>1.5</v>
      </c>
      <c r="Y26" s="28">
        <v>11.3</v>
      </c>
      <c r="Z26" s="25">
        <v>15</v>
      </c>
      <c r="AA26" s="30"/>
      <c r="AB26" s="27"/>
      <c r="AC26" s="30"/>
      <c r="AD26" s="27"/>
      <c r="AE26" s="30"/>
      <c r="AF26" s="27"/>
      <c r="AG26" s="92"/>
      <c r="AH26" s="94"/>
      <c r="AI26" s="94"/>
      <c r="AJ26" s="94"/>
      <c r="AK26" s="94"/>
      <c r="AL26" s="94"/>
      <c r="AM26" s="94"/>
      <c r="AN26" s="94"/>
      <c r="AO26" s="27"/>
      <c r="AP26" s="99">
        <v>11.056496238004538</v>
      </c>
      <c r="AQ26" s="98">
        <v>22.441471934857351</v>
      </c>
      <c r="AS26" s="88">
        <f t="shared" si="2"/>
        <v>40979</v>
      </c>
      <c r="AT26" s="90">
        <v>1.5</v>
      </c>
      <c r="AU26" s="28">
        <v>12</v>
      </c>
      <c r="AV26" s="25">
        <v>15.5</v>
      </c>
      <c r="AW26" s="30"/>
      <c r="AX26" s="27"/>
      <c r="AY26" s="30"/>
      <c r="AZ26" s="27"/>
      <c r="BA26" s="30"/>
      <c r="BB26" s="27"/>
      <c r="BC26" s="92"/>
      <c r="BD26" s="94"/>
      <c r="BE26" s="94"/>
      <c r="BF26" s="94"/>
      <c r="BG26" s="94"/>
      <c r="BH26" s="94"/>
      <c r="BI26" s="94"/>
      <c r="BJ26" s="94"/>
      <c r="BK26" s="27"/>
      <c r="BL26" s="99">
        <v>12.096993788558674</v>
      </c>
      <c r="BM26" s="98">
        <v>3.6680986545282415</v>
      </c>
      <c r="BO26" s="88">
        <f t="shared" si="3"/>
        <v>40979</v>
      </c>
      <c r="BP26" s="90">
        <v>1.5</v>
      </c>
      <c r="BQ26" s="28"/>
      <c r="BR26" s="25">
        <v>14</v>
      </c>
      <c r="BS26" s="30"/>
      <c r="BT26" s="27"/>
      <c r="BU26" s="30"/>
      <c r="BV26" s="27"/>
      <c r="BW26" s="30"/>
      <c r="BX26" s="27"/>
      <c r="BY26" s="92"/>
      <c r="BZ26" s="94"/>
      <c r="CA26" s="94"/>
      <c r="CB26" s="94"/>
      <c r="CC26" s="94"/>
      <c r="CD26" s="94"/>
      <c r="CE26" s="94"/>
      <c r="CF26" s="94"/>
      <c r="CG26" s="27"/>
      <c r="CH26" s="99">
        <v>12.875533601921546</v>
      </c>
      <c r="CI26" s="98">
        <v>13.450619651589426</v>
      </c>
      <c r="CK26" s="88">
        <f t="shared" si="4"/>
        <v>40977.5</v>
      </c>
      <c r="CL26" s="90">
        <v>1.5</v>
      </c>
      <c r="CM26" s="28">
        <v>7.2</v>
      </c>
      <c r="CN26" s="25">
        <v>18</v>
      </c>
      <c r="CO26" s="30"/>
      <c r="CP26" s="27"/>
      <c r="CQ26" s="30"/>
      <c r="CR26" s="27"/>
      <c r="CS26" s="30"/>
      <c r="CT26" s="27"/>
      <c r="CU26" s="92"/>
      <c r="CV26" s="94"/>
      <c r="CW26" s="94"/>
      <c r="CX26" s="94"/>
      <c r="CY26" s="94"/>
      <c r="CZ26" s="94"/>
      <c r="DA26" s="94"/>
      <c r="DB26" s="94"/>
      <c r="DC26" s="27"/>
      <c r="DD26" s="99">
        <v>7.4166727479605123</v>
      </c>
      <c r="DE26" s="98">
        <v>72.059396372567889</v>
      </c>
      <c r="DG26" s="88">
        <f t="shared" si="5"/>
        <v>40981</v>
      </c>
      <c r="DH26" s="90">
        <v>1.5</v>
      </c>
      <c r="DI26" s="28">
        <v>8.3000000000000007</v>
      </c>
      <c r="DJ26" s="25">
        <v>16</v>
      </c>
      <c r="DK26" s="30"/>
      <c r="DL26" s="27"/>
      <c r="DM26" s="30"/>
      <c r="DN26" s="27"/>
      <c r="DO26" s="30"/>
      <c r="DP26" s="27"/>
      <c r="DQ26" s="92"/>
      <c r="DR26" s="94"/>
      <c r="DS26" s="94"/>
      <c r="DT26" s="94"/>
      <c r="DU26" s="94"/>
      <c r="DV26" s="94"/>
      <c r="DW26" s="94"/>
      <c r="DX26" s="94"/>
      <c r="DY26" s="27"/>
      <c r="DZ26" s="99">
        <v>8.6409189953068477</v>
      </c>
      <c r="EA26" s="98">
        <v>71.54628528082452</v>
      </c>
      <c r="EC26" s="88">
        <f t="shared" si="6"/>
        <v>40979.5</v>
      </c>
      <c r="ED26" s="90">
        <v>1.5</v>
      </c>
      <c r="EE26" s="28">
        <v>9.6</v>
      </c>
      <c r="EF26" s="25">
        <v>9.6</v>
      </c>
      <c r="EG26" s="30"/>
      <c r="EH26" s="27"/>
      <c r="EI26" s="30"/>
      <c r="EJ26" s="27"/>
      <c r="EK26" s="30"/>
      <c r="EL26" s="27"/>
      <c r="EM26" s="92"/>
      <c r="EN26" s="94"/>
      <c r="EO26" s="94"/>
      <c r="EP26" s="94"/>
      <c r="EQ26" s="94"/>
      <c r="ER26" s="94"/>
      <c r="ES26" s="94"/>
      <c r="ET26" s="94"/>
      <c r="EU26" s="27"/>
      <c r="EV26" s="99">
        <v>9.238602951583605</v>
      </c>
      <c r="EW26" s="98">
        <v>48.20309670854077</v>
      </c>
      <c r="EY26" s="88">
        <f t="shared" si="7"/>
        <v>40977.5</v>
      </c>
      <c r="EZ26" s="90">
        <v>1.5</v>
      </c>
      <c r="FA26" s="28">
        <v>10.199999999999999</v>
      </c>
      <c r="FB26" s="25">
        <v>12.9</v>
      </c>
      <c r="FC26" s="30"/>
      <c r="FD26" s="27"/>
      <c r="FE26" s="30"/>
      <c r="FF26" s="27"/>
      <c r="FG26" s="30"/>
      <c r="FH26" s="27"/>
      <c r="FI26" s="92"/>
      <c r="FJ26" s="94"/>
      <c r="FK26" s="94"/>
      <c r="FL26" s="94"/>
      <c r="FM26" s="94"/>
      <c r="FN26" s="94"/>
      <c r="FO26" s="94"/>
      <c r="FP26" s="94"/>
      <c r="FQ26" s="27"/>
      <c r="FR26" s="99">
        <v>10.185566283077542</v>
      </c>
      <c r="FS26" s="98">
        <v>17.542054022956965</v>
      </c>
      <c r="FU26" s="88">
        <f t="shared" si="8"/>
        <v>40979</v>
      </c>
      <c r="FV26" s="90">
        <v>1.5</v>
      </c>
      <c r="FW26" s="28">
        <v>6.3</v>
      </c>
      <c r="FX26" s="25">
        <v>16</v>
      </c>
      <c r="FY26" s="30"/>
      <c r="FZ26" s="27"/>
      <c r="GA26" s="30"/>
      <c r="GB26" s="27"/>
      <c r="GC26" s="30"/>
      <c r="GD26" s="27"/>
      <c r="GE26" s="92"/>
      <c r="GF26" s="94"/>
      <c r="GG26" s="94"/>
      <c r="GH26" s="94"/>
      <c r="GI26" s="94"/>
      <c r="GJ26" s="94"/>
      <c r="GK26" s="94"/>
      <c r="GL26" s="94"/>
      <c r="GM26" s="27"/>
      <c r="GN26" s="99">
        <v>7.4327842330684488</v>
      </c>
      <c r="GO26" s="98">
        <v>123.86989679175231</v>
      </c>
      <c r="GQ26" s="88">
        <f t="shared" si="9"/>
        <v>40979</v>
      </c>
      <c r="GR26" s="90">
        <v>1.5</v>
      </c>
      <c r="GS26" s="28">
        <v>6.3</v>
      </c>
      <c r="GT26" s="25">
        <v>17</v>
      </c>
      <c r="GU26" s="30"/>
      <c r="GV26" s="27"/>
      <c r="GW26" s="30"/>
      <c r="GX26" s="27"/>
      <c r="GY26" s="30"/>
      <c r="GZ26" s="27"/>
      <c r="HA26" s="92"/>
      <c r="HB26" s="94"/>
      <c r="HC26" s="94"/>
      <c r="HD26" s="94"/>
      <c r="HE26" s="94"/>
      <c r="HF26" s="94"/>
      <c r="HG26" s="94"/>
      <c r="HH26" s="94"/>
      <c r="HI26" s="27"/>
      <c r="HJ26" s="99">
        <v>6.6563249403092914</v>
      </c>
      <c r="HK26" s="98">
        <v>106.03764702738323</v>
      </c>
      <c r="HM26" s="88">
        <f t="shared" si="10"/>
        <v>40978.5</v>
      </c>
      <c r="HN26" s="90">
        <v>1.5</v>
      </c>
      <c r="HO26" s="28">
        <v>11.4</v>
      </c>
      <c r="HP26" s="25">
        <v>13.2</v>
      </c>
      <c r="HQ26" s="30"/>
      <c r="HR26" s="27"/>
      <c r="HS26" s="30"/>
      <c r="HT26" s="27"/>
      <c r="HU26" s="30"/>
      <c r="HV26" s="27"/>
      <c r="HW26" s="92"/>
      <c r="HX26" s="94"/>
      <c r="HY26" s="94"/>
      <c r="HZ26" s="94"/>
      <c r="IA26" s="94"/>
      <c r="IB26" s="94"/>
      <c r="IC26" s="94"/>
      <c r="ID26" s="94"/>
      <c r="IE26" s="27"/>
      <c r="IF26" s="99">
        <v>11.186477772951498</v>
      </c>
      <c r="IG26" s="98">
        <v>18.733566462347603</v>
      </c>
      <c r="II26" s="88">
        <f t="shared" si="11"/>
        <v>40978</v>
      </c>
      <c r="IJ26" s="90">
        <v>1.5</v>
      </c>
      <c r="IK26" s="28">
        <v>9.8000000000000007</v>
      </c>
      <c r="IL26" s="25">
        <v>11.8</v>
      </c>
      <c r="IM26" s="30"/>
      <c r="IN26" s="27"/>
      <c r="IO26" s="30"/>
      <c r="IP26" s="27"/>
      <c r="IQ26" s="30"/>
      <c r="IR26" s="27"/>
      <c r="IS26" s="92"/>
      <c r="IT26" s="94"/>
      <c r="IU26" s="94"/>
      <c r="IV26" s="94"/>
      <c r="IW26" s="94"/>
      <c r="IX26" s="94"/>
      <c r="IY26" s="94"/>
      <c r="IZ26" s="94"/>
      <c r="JA26" s="27"/>
      <c r="JB26" s="99">
        <v>10.630348294715334</v>
      </c>
      <c r="JC26" s="98">
        <v>22.649952694377227</v>
      </c>
      <c r="JE26" s="88">
        <f t="shared" si="12"/>
        <v>40980.5</v>
      </c>
      <c r="JF26" s="90">
        <v>1.5</v>
      </c>
      <c r="JG26" s="28">
        <v>11</v>
      </c>
      <c r="JH26" s="25">
        <v>11.6</v>
      </c>
      <c r="JI26" s="30"/>
      <c r="JJ26" s="27"/>
      <c r="JK26" s="30"/>
      <c r="JL26" s="27"/>
      <c r="JM26" s="30"/>
      <c r="JN26" s="27"/>
      <c r="JO26" s="92"/>
      <c r="JP26" s="94"/>
      <c r="JQ26" s="94"/>
      <c r="JR26" s="94"/>
      <c r="JS26" s="94"/>
      <c r="JT26" s="94"/>
      <c r="JU26" s="94"/>
      <c r="JV26" s="94"/>
      <c r="JW26" s="27"/>
      <c r="JX26" s="99">
        <v>10.853730931820095</v>
      </c>
      <c r="JY26" s="98">
        <v>16.434958007874137</v>
      </c>
      <c r="KA26" s="88">
        <f t="shared" si="13"/>
        <v>40981.5</v>
      </c>
      <c r="KB26" s="90">
        <v>1.5</v>
      </c>
      <c r="KC26" s="28">
        <v>10.6</v>
      </c>
      <c r="KD26" s="25">
        <v>15.1</v>
      </c>
      <c r="KE26" s="30"/>
      <c r="KF26" s="27"/>
      <c r="KG26" s="30"/>
      <c r="KH26" s="27"/>
      <c r="KI26" s="30"/>
      <c r="KJ26" s="27"/>
      <c r="KK26" s="92"/>
      <c r="KL26" s="94"/>
      <c r="KM26" s="94"/>
      <c r="KN26" s="94"/>
      <c r="KO26" s="94"/>
      <c r="KP26" s="94"/>
      <c r="KQ26" s="94"/>
      <c r="KR26" s="94"/>
      <c r="KS26" s="27"/>
      <c r="KT26" s="99">
        <v>10.585339416946939</v>
      </c>
      <c r="KU26" s="98">
        <v>39.22439329257908</v>
      </c>
      <c r="KW26" s="88">
        <f t="shared" si="14"/>
        <v>40979.5</v>
      </c>
      <c r="KX26" s="90">
        <v>1.5</v>
      </c>
      <c r="KY26" s="28">
        <v>8.9</v>
      </c>
      <c r="KZ26" s="25">
        <v>16</v>
      </c>
      <c r="LA26" s="30"/>
      <c r="LB26" s="27"/>
      <c r="LC26" s="30"/>
      <c r="LD26" s="27"/>
      <c r="LE26" s="30"/>
      <c r="LF26" s="27"/>
      <c r="LG26" s="92"/>
      <c r="LH26" s="94"/>
      <c r="LI26" s="94"/>
      <c r="LJ26" s="94"/>
      <c r="LK26" s="94"/>
      <c r="LL26" s="94"/>
      <c r="LM26" s="94"/>
      <c r="LN26" s="94"/>
      <c r="LO26" s="27"/>
      <c r="LP26" s="99">
        <v>9.4721560739747304</v>
      </c>
      <c r="LQ26" s="98">
        <v>86.894826935539783</v>
      </c>
      <c r="LS26" s="88">
        <f t="shared" si="15"/>
        <v>40980.5</v>
      </c>
      <c r="LT26" s="90">
        <v>1.5</v>
      </c>
      <c r="LU26" s="28">
        <v>8.3000000000000007</v>
      </c>
      <c r="LV26" s="25">
        <v>16</v>
      </c>
      <c r="LW26" s="30"/>
      <c r="LX26" s="27"/>
      <c r="LY26" s="30"/>
      <c r="LZ26" s="27"/>
      <c r="MA26" s="30"/>
      <c r="MB26" s="27"/>
      <c r="MC26" s="92"/>
      <c r="MD26" s="94"/>
      <c r="ME26" s="94"/>
      <c r="MF26" s="94"/>
      <c r="MG26" s="94"/>
      <c r="MH26" s="94"/>
      <c r="MI26" s="94"/>
      <c r="MJ26" s="94"/>
      <c r="MK26" s="27"/>
      <c r="ML26" s="99">
        <v>9.0433276649195786</v>
      </c>
      <c r="MM26" s="98">
        <v>82.648350960499798</v>
      </c>
      <c r="MO26" s="88">
        <f t="shared" si="16"/>
        <v>40976.5</v>
      </c>
      <c r="MP26" s="90">
        <v>1.5</v>
      </c>
      <c r="MQ26" s="28"/>
      <c r="MR26" s="25">
        <v>18</v>
      </c>
      <c r="MS26" s="30"/>
      <c r="MT26" s="27"/>
      <c r="MU26" s="30"/>
      <c r="MV26" s="27"/>
      <c r="MW26" s="30"/>
      <c r="MX26" s="27"/>
      <c r="MY26" s="92"/>
      <c r="MZ26" s="94"/>
      <c r="NA26" s="94"/>
      <c r="NB26" s="94"/>
      <c r="NC26" s="94"/>
      <c r="ND26" s="94"/>
      <c r="NE26" s="94"/>
      <c r="NF26" s="94"/>
      <c r="NG26" s="27"/>
      <c r="NH26" s="99"/>
      <c r="NI26" s="98"/>
      <c r="NK26" s="88">
        <f t="shared" si="17"/>
        <v>40979.5</v>
      </c>
      <c r="NL26" s="90">
        <v>1.5</v>
      </c>
      <c r="NM26" s="28">
        <v>9.1999999999999993</v>
      </c>
      <c r="NN26" s="25">
        <v>17</v>
      </c>
      <c r="NO26" s="30"/>
      <c r="NP26" s="27"/>
      <c r="NQ26" s="30"/>
      <c r="NR26" s="27"/>
      <c r="NS26" s="30"/>
      <c r="NT26" s="27"/>
      <c r="NU26" s="92"/>
      <c r="NV26" s="94"/>
      <c r="NW26" s="94"/>
      <c r="NX26" s="94"/>
      <c r="NY26" s="94"/>
      <c r="NZ26" s="94"/>
      <c r="OA26" s="94"/>
      <c r="OB26" s="94"/>
      <c r="OC26" s="27"/>
      <c r="OD26" s="99">
        <v>9.9000648686416852</v>
      </c>
      <c r="OE26" s="98">
        <v>77.331107358121557</v>
      </c>
      <c r="OG26" s="88">
        <f t="shared" si="18"/>
        <v>40978</v>
      </c>
      <c r="OH26" s="90">
        <v>1.5</v>
      </c>
      <c r="OI26" s="28">
        <v>9.8000000000000007</v>
      </c>
      <c r="OJ26" s="25">
        <v>11.1</v>
      </c>
      <c r="OK26" s="30"/>
      <c r="OL26" s="27"/>
      <c r="OM26" s="30"/>
      <c r="ON26" s="27"/>
      <c r="OO26" s="30"/>
      <c r="OP26" s="27"/>
      <c r="OQ26" s="92"/>
      <c r="OR26" s="94"/>
      <c r="OS26" s="94"/>
      <c r="OT26" s="94"/>
      <c r="OU26" s="94"/>
      <c r="OV26" s="94"/>
      <c r="OW26" s="94"/>
      <c r="OX26" s="94"/>
      <c r="OY26" s="27"/>
      <c r="OZ26" s="99"/>
      <c r="PA26" s="98"/>
      <c r="PC26" s="88">
        <f t="shared" si="19"/>
        <v>40976.5</v>
      </c>
      <c r="PD26" s="90">
        <v>1.5</v>
      </c>
      <c r="PE26" s="28">
        <v>10.4</v>
      </c>
      <c r="PF26" s="25">
        <v>14.3</v>
      </c>
      <c r="PG26" s="30"/>
      <c r="PH26" s="27"/>
      <c r="PI26" s="30"/>
      <c r="PJ26" s="27"/>
      <c r="PK26" s="30"/>
      <c r="PL26" s="27"/>
      <c r="PM26" s="92"/>
      <c r="PN26" s="94"/>
      <c r="PO26" s="94"/>
      <c r="PP26" s="94"/>
      <c r="PQ26" s="94"/>
      <c r="PR26" s="94"/>
      <c r="PS26" s="94"/>
      <c r="PT26" s="94"/>
      <c r="PU26" s="27"/>
      <c r="PV26" s="99">
        <v>10.550137806502075</v>
      </c>
      <c r="PW26" s="98">
        <v>15.955028626266836</v>
      </c>
      <c r="PY26" s="88">
        <f t="shared" si="20"/>
        <v>40979.5</v>
      </c>
      <c r="PZ26" s="90">
        <v>1.5</v>
      </c>
      <c r="QA26" s="28">
        <v>11.2</v>
      </c>
      <c r="QB26" s="25">
        <v>11</v>
      </c>
      <c r="QC26" s="30"/>
      <c r="QD26" s="27"/>
      <c r="QE26" s="30"/>
      <c r="QF26" s="27"/>
      <c r="QG26" s="30">
        <v>1</v>
      </c>
      <c r="QH26" s="27"/>
      <c r="QI26" s="92"/>
      <c r="QJ26" s="94"/>
      <c r="QK26" s="94"/>
      <c r="QL26" s="94"/>
      <c r="QM26" s="94"/>
      <c r="QN26" s="94"/>
      <c r="QO26" s="94"/>
      <c r="QP26" s="94"/>
      <c r="QQ26" s="27"/>
      <c r="QR26" s="99">
        <v>11.184978315326573</v>
      </c>
      <c r="QS26" s="98">
        <v>16.571738835624583</v>
      </c>
      <c r="QU26" s="88">
        <f t="shared" si="21"/>
        <v>40978.5</v>
      </c>
      <c r="QV26" s="90">
        <v>1.5</v>
      </c>
      <c r="QW26" s="28">
        <v>10.82</v>
      </c>
      <c r="QX26" s="25">
        <v>13</v>
      </c>
      <c r="QY26" s="30"/>
      <c r="QZ26" s="27"/>
      <c r="RA26" s="30"/>
      <c r="RB26" s="27"/>
      <c r="RC26" s="30">
        <v>1</v>
      </c>
      <c r="RD26" s="27"/>
      <c r="RE26" s="92"/>
      <c r="RF26" s="94"/>
      <c r="RG26" s="94"/>
      <c r="RH26" s="94"/>
      <c r="RI26" s="94"/>
      <c r="RJ26" s="94"/>
      <c r="RK26" s="94"/>
      <c r="RL26" s="94"/>
      <c r="RM26" s="27"/>
      <c r="RN26" s="99">
        <v>10.891409478677726</v>
      </c>
      <c r="RO26" s="98">
        <v>8.7444718972423701</v>
      </c>
      <c r="RQ26" s="88">
        <f t="shared" si="22"/>
        <v>40979</v>
      </c>
      <c r="RR26" s="90">
        <v>1.5</v>
      </c>
      <c r="RS26" s="28">
        <v>11.2</v>
      </c>
      <c r="RT26" s="25">
        <v>11</v>
      </c>
      <c r="RU26" s="30"/>
      <c r="RV26" s="27"/>
      <c r="RW26" s="30"/>
      <c r="RX26" s="27"/>
      <c r="RY26" s="30"/>
      <c r="RZ26" s="27"/>
      <c r="SA26" s="92"/>
      <c r="SB26" s="94"/>
      <c r="SC26" s="94"/>
      <c r="SD26" s="94"/>
      <c r="SE26" s="94"/>
      <c r="SF26" s="94"/>
      <c r="SG26" s="94"/>
      <c r="SH26" s="94"/>
      <c r="SI26" s="27"/>
      <c r="SJ26" s="99">
        <v>11.01400678836943</v>
      </c>
      <c r="SK26" s="98">
        <v>24.97805997375994</v>
      </c>
      <c r="SM26" s="88">
        <f t="shared" si="23"/>
        <v>40979</v>
      </c>
      <c r="SN26" s="90">
        <v>1.5</v>
      </c>
      <c r="SO26" s="28">
        <v>11</v>
      </c>
      <c r="SP26" s="25">
        <v>18</v>
      </c>
      <c r="SQ26" s="30"/>
      <c r="SR26" s="27"/>
      <c r="SS26" s="30"/>
      <c r="ST26" s="27"/>
      <c r="SU26" s="30"/>
      <c r="SV26" s="27"/>
      <c r="SW26" s="92"/>
      <c r="SX26" s="94"/>
      <c r="SY26" s="94"/>
      <c r="SZ26" s="94"/>
      <c r="TA26" s="94"/>
      <c r="TB26" s="94"/>
      <c r="TC26" s="94"/>
      <c r="TD26" s="94"/>
      <c r="TE26" s="27"/>
      <c r="TF26" s="99">
        <v>10.996437374228556</v>
      </c>
      <c r="TG26" s="98">
        <v>42.370467433436311</v>
      </c>
      <c r="TI26" s="88">
        <f t="shared" si="24"/>
        <v>40977.5</v>
      </c>
      <c r="TJ26" s="90">
        <v>1.5</v>
      </c>
      <c r="TK26" s="28">
        <v>6.7</v>
      </c>
      <c r="TL26" s="25">
        <v>18</v>
      </c>
      <c r="TM26" s="30"/>
      <c r="TN26" s="27"/>
      <c r="TO26" s="30"/>
      <c r="TP26" s="27"/>
      <c r="TQ26" s="30"/>
      <c r="TR26" s="27"/>
      <c r="TS26" s="92"/>
      <c r="TT26" s="94"/>
      <c r="TU26" s="94"/>
      <c r="TV26" s="94"/>
      <c r="TW26" s="94"/>
      <c r="TX26" s="94"/>
      <c r="TY26" s="94"/>
      <c r="TZ26" s="94"/>
      <c r="UA26" s="27"/>
      <c r="UB26" s="99"/>
      <c r="UC26" s="98"/>
      <c r="UE26" s="88">
        <f t="shared" si="25"/>
        <v>40981</v>
      </c>
      <c r="UF26" s="90">
        <v>1.5</v>
      </c>
      <c r="UG26" s="28">
        <v>8.3000000000000007</v>
      </c>
      <c r="UH26" s="25">
        <v>16</v>
      </c>
      <c r="UI26" s="30"/>
      <c r="UJ26" s="27"/>
      <c r="UK26" s="30"/>
      <c r="UL26" s="27"/>
      <c r="UM26" s="30"/>
      <c r="UN26" s="27"/>
      <c r="UO26" s="92"/>
      <c r="UP26" s="94"/>
      <c r="UQ26" s="94"/>
      <c r="UR26" s="94"/>
      <c r="US26" s="94"/>
      <c r="UT26" s="94"/>
      <c r="UU26" s="94"/>
      <c r="UV26" s="94"/>
      <c r="UW26" s="27"/>
      <c r="UX26" s="99">
        <v>8.6557239938544335</v>
      </c>
      <c r="UY26" s="98">
        <v>72.914710751963867</v>
      </c>
      <c r="VA26" s="88">
        <f t="shared" si="26"/>
        <v>40979.5</v>
      </c>
      <c r="VB26" s="90">
        <v>1.5</v>
      </c>
      <c r="VC26" s="28">
        <v>9.6</v>
      </c>
      <c r="VD26" s="25">
        <v>9.6</v>
      </c>
      <c r="VE26" s="30"/>
      <c r="VF26" s="27"/>
      <c r="VG26" s="30"/>
      <c r="VH26" s="27"/>
      <c r="VI26" s="30"/>
      <c r="VJ26" s="27"/>
      <c r="VK26" s="92"/>
      <c r="VL26" s="94"/>
      <c r="VM26" s="94"/>
      <c r="VN26" s="94"/>
      <c r="VO26" s="94"/>
      <c r="VP26" s="94"/>
      <c r="VQ26" s="94"/>
      <c r="VR26" s="94"/>
      <c r="VS26" s="27"/>
      <c r="VT26" s="99">
        <v>9.7440347021827538</v>
      </c>
      <c r="VU26" s="98">
        <v>35.901640943806022</v>
      </c>
      <c r="VW26" s="88">
        <f t="shared" si="27"/>
        <v>40977.5</v>
      </c>
      <c r="VX26" s="90">
        <v>1.5</v>
      </c>
      <c r="VY26" s="28">
        <v>10.199999999999999</v>
      </c>
      <c r="VZ26" s="25">
        <v>12.9</v>
      </c>
      <c r="WA26" s="30"/>
      <c r="WB26" s="27"/>
      <c r="WC26" s="30"/>
      <c r="WD26" s="27"/>
      <c r="WE26" s="30"/>
      <c r="WF26" s="27"/>
      <c r="WG26" s="92"/>
      <c r="WH26" s="94"/>
      <c r="WI26" s="94"/>
      <c r="WJ26" s="94"/>
      <c r="WK26" s="94"/>
      <c r="WL26" s="94"/>
      <c r="WM26" s="94"/>
      <c r="WN26" s="94"/>
      <c r="WO26" s="27"/>
      <c r="WP26" s="99">
        <v>10.151506929778703</v>
      </c>
      <c r="WQ26" s="98">
        <v>18.794919240121313</v>
      </c>
      <c r="WS26" s="88">
        <f t="shared" si="28"/>
        <v>40979</v>
      </c>
      <c r="WT26" s="90">
        <v>1.5</v>
      </c>
      <c r="WU26" s="28">
        <v>6.3</v>
      </c>
      <c r="WV26" s="25">
        <v>16</v>
      </c>
      <c r="WW26" s="30"/>
      <c r="WX26" s="27"/>
      <c r="WY26" s="30"/>
      <c r="WZ26" s="27"/>
      <c r="XA26" s="30"/>
      <c r="XB26" s="27"/>
      <c r="XC26" s="92"/>
      <c r="XD26" s="94"/>
      <c r="XE26" s="94"/>
      <c r="XF26" s="94"/>
      <c r="XG26" s="94"/>
      <c r="XH26" s="94"/>
      <c r="XI26" s="94"/>
      <c r="XJ26" s="94"/>
      <c r="XK26" s="27"/>
      <c r="XL26" s="99">
        <v>7.5297167394518505</v>
      </c>
      <c r="XM26" s="98">
        <v>107.96593958857528</v>
      </c>
      <c r="XO26" s="88">
        <f t="shared" si="29"/>
        <v>40979</v>
      </c>
      <c r="XP26" s="90">
        <v>1.5</v>
      </c>
      <c r="XQ26" s="28">
        <v>6.3</v>
      </c>
      <c r="XR26" s="25">
        <v>17</v>
      </c>
      <c r="XS26" s="30"/>
      <c r="XT26" s="27"/>
      <c r="XU26" s="30"/>
      <c r="XV26" s="27"/>
      <c r="XW26" s="30"/>
      <c r="XX26" s="27"/>
      <c r="XY26" s="92"/>
      <c r="XZ26" s="94"/>
      <c r="YA26" s="94"/>
      <c r="YB26" s="94"/>
      <c r="YC26" s="94"/>
      <c r="YD26" s="94"/>
      <c r="YE26" s="94"/>
      <c r="YF26" s="94"/>
      <c r="YG26" s="27"/>
      <c r="YH26" s="99">
        <v>6.8463485185071269</v>
      </c>
      <c r="YI26" s="98">
        <v>107.95140440838331</v>
      </c>
      <c r="YK26" s="88">
        <f t="shared" si="30"/>
        <v>40978.5</v>
      </c>
      <c r="YL26" s="90">
        <v>1.5</v>
      </c>
      <c r="YM26" s="28">
        <v>11.4</v>
      </c>
      <c r="YN26" s="25">
        <v>13.2</v>
      </c>
      <c r="YO26" s="30"/>
      <c r="YP26" s="27"/>
      <c r="YQ26" s="30"/>
      <c r="YR26" s="27"/>
      <c r="YS26" s="30"/>
      <c r="YT26" s="27"/>
      <c r="YU26" s="92"/>
      <c r="YV26" s="94"/>
      <c r="YW26" s="94"/>
      <c r="YX26" s="94"/>
      <c r="YY26" s="94"/>
      <c r="YZ26" s="94"/>
      <c r="ZA26" s="94"/>
      <c r="ZB26" s="94"/>
      <c r="ZC26" s="27"/>
      <c r="ZD26" s="99">
        <v>11.170506716442787</v>
      </c>
      <c r="ZE26" s="98">
        <v>19.190662579563021</v>
      </c>
      <c r="ZG26" s="88">
        <f t="shared" si="31"/>
        <v>40978</v>
      </c>
      <c r="ZH26" s="90">
        <v>1.5</v>
      </c>
      <c r="ZI26" s="28">
        <v>9.8000000000000007</v>
      </c>
      <c r="ZJ26" s="25">
        <v>11.8</v>
      </c>
      <c r="ZK26" s="30"/>
      <c r="ZL26" s="27"/>
      <c r="ZM26" s="30"/>
      <c r="ZN26" s="27"/>
      <c r="ZO26" s="30"/>
      <c r="ZP26" s="27"/>
      <c r="ZQ26" s="92"/>
      <c r="ZR26" s="94"/>
      <c r="ZS26" s="94"/>
      <c r="ZT26" s="94"/>
      <c r="ZU26" s="94"/>
      <c r="ZV26" s="94"/>
      <c r="ZW26" s="94"/>
      <c r="ZX26" s="94"/>
      <c r="ZY26" s="27"/>
      <c r="ZZ26" s="99">
        <v>10.622854713697279</v>
      </c>
      <c r="AAA26" s="98">
        <v>22.958723558499255</v>
      </c>
      <c r="AAC26" s="88">
        <f t="shared" si="32"/>
        <v>40980.5</v>
      </c>
      <c r="AAD26" s="90">
        <v>1.5</v>
      </c>
      <c r="AAE26" s="28">
        <v>11</v>
      </c>
      <c r="AAF26" s="25">
        <v>11.6</v>
      </c>
      <c r="AAG26" s="30"/>
      <c r="AAH26" s="27"/>
      <c r="AAI26" s="30"/>
      <c r="AAJ26" s="27"/>
      <c r="AAK26" s="30"/>
      <c r="AAL26" s="27"/>
      <c r="AAM26" s="92"/>
      <c r="AAN26" s="94"/>
      <c r="AAO26" s="94"/>
      <c r="AAP26" s="94"/>
      <c r="AAQ26" s="94"/>
      <c r="AAR26" s="94"/>
      <c r="AAS26" s="94"/>
      <c r="AAT26" s="94"/>
      <c r="AAU26" s="27"/>
      <c r="AAV26" s="99">
        <v>10.880039413450584</v>
      </c>
      <c r="AAW26" s="98">
        <v>15.655101082637714</v>
      </c>
      <c r="AAY26" s="88">
        <f t="shared" si="33"/>
        <v>40981.5</v>
      </c>
      <c r="AAZ26" s="90">
        <v>1.5</v>
      </c>
      <c r="ABA26" s="28">
        <v>10.6</v>
      </c>
      <c r="ABB26" s="25">
        <v>15.1</v>
      </c>
      <c r="ABC26" s="30"/>
      <c r="ABD26" s="27"/>
      <c r="ABE26" s="30"/>
      <c r="ABF26" s="27"/>
      <c r="ABG26" s="30"/>
      <c r="ABH26" s="27"/>
      <c r="ABI26" s="92"/>
      <c r="ABJ26" s="94"/>
      <c r="ABK26" s="94"/>
      <c r="ABL26" s="94"/>
      <c r="ABM26" s="94"/>
      <c r="ABN26" s="94"/>
      <c r="ABO26" s="94"/>
      <c r="ABP26" s="94"/>
      <c r="ABQ26" s="27"/>
      <c r="ABR26" s="99">
        <v>10.424526897568365</v>
      </c>
      <c r="ABS26" s="98">
        <v>44.305674574818113</v>
      </c>
      <c r="ABU26" s="88">
        <f t="shared" si="34"/>
        <v>40979.5</v>
      </c>
      <c r="ABV26" s="90">
        <v>1.5</v>
      </c>
      <c r="ABW26" s="28">
        <v>8.9</v>
      </c>
      <c r="ABX26" s="25">
        <v>16</v>
      </c>
      <c r="ABY26" s="30"/>
      <c r="ABZ26" s="27"/>
      <c r="ACA26" s="30"/>
      <c r="ACB26" s="27"/>
      <c r="ACC26" s="30"/>
      <c r="ACD26" s="27"/>
      <c r="ACE26" s="92"/>
      <c r="ACF26" s="94"/>
      <c r="ACG26" s="94"/>
      <c r="ACH26" s="94"/>
      <c r="ACI26" s="94"/>
      <c r="ACJ26" s="94"/>
      <c r="ACK26" s="94"/>
      <c r="ACL26" s="94"/>
      <c r="ACM26" s="27"/>
      <c r="ACN26" s="99">
        <v>9.4083856862941939</v>
      </c>
      <c r="ACO26" s="98">
        <v>88.31185025035569</v>
      </c>
      <c r="ACQ26" s="88">
        <f t="shared" si="35"/>
        <v>40980.5</v>
      </c>
      <c r="ACR26" s="90">
        <v>1.5</v>
      </c>
      <c r="ACS26" s="28">
        <v>8.3000000000000007</v>
      </c>
      <c r="ACT26" s="25">
        <v>16</v>
      </c>
      <c r="ACU26" s="30"/>
      <c r="ACV26" s="27"/>
      <c r="ACW26" s="30"/>
      <c r="ACX26" s="27"/>
      <c r="ACY26" s="30"/>
      <c r="ACZ26" s="27"/>
      <c r="ADA26" s="92"/>
      <c r="ADB26" s="94"/>
      <c r="ADC26" s="94"/>
      <c r="ADD26" s="94"/>
      <c r="ADE26" s="94"/>
      <c r="ADF26" s="94"/>
      <c r="ADG26" s="94"/>
      <c r="ADH26" s="94"/>
      <c r="ADI26" s="27"/>
      <c r="ADJ26" s="99">
        <v>9.0394440908483293</v>
      </c>
      <c r="ADK26" s="98">
        <v>83.46387748227643</v>
      </c>
      <c r="ADM26" s="88">
        <f t="shared" si="36"/>
        <v>40976.5</v>
      </c>
      <c r="ADN26" s="90">
        <v>1.5</v>
      </c>
      <c r="ADO26" s="28"/>
      <c r="ADP26" s="25">
        <v>18</v>
      </c>
      <c r="ADQ26" s="30"/>
      <c r="ADR26" s="27"/>
      <c r="ADS26" s="30"/>
      <c r="ADT26" s="27"/>
      <c r="ADU26" s="30"/>
      <c r="ADV26" s="27"/>
      <c r="ADW26" s="92"/>
      <c r="ADX26" s="94"/>
      <c r="ADY26" s="94"/>
      <c r="ADZ26" s="94"/>
      <c r="AEA26" s="94"/>
      <c r="AEB26" s="94"/>
      <c r="AEC26" s="94"/>
      <c r="AED26" s="94"/>
      <c r="AEE26" s="27"/>
      <c r="AEF26" s="99"/>
      <c r="AEG26" s="98"/>
      <c r="AEI26" s="88">
        <f t="shared" si="37"/>
        <v>40979.5</v>
      </c>
      <c r="AEJ26" s="90">
        <v>1.5</v>
      </c>
      <c r="AEK26" s="28">
        <v>9.1999999999999993</v>
      </c>
      <c r="AEL26" s="25">
        <v>17</v>
      </c>
      <c r="AEM26" s="30"/>
      <c r="AEN26" s="27"/>
      <c r="AEO26" s="30"/>
      <c r="AEP26" s="27"/>
      <c r="AEQ26" s="30"/>
      <c r="AER26" s="27"/>
      <c r="AES26" s="92"/>
      <c r="AET26" s="94"/>
      <c r="AEU26" s="94"/>
      <c r="AEV26" s="94"/>
      <c r="AEW26" s="94"/>
      <c r="AEX26" s="94"/>
      <c r="AEY26" s="94"/>
      <c r="AEZ26" s="94"/>
      <c r="AFA26" s="27"/>
      <c r="AFB26" s="99">
        <v>9.8095656329011902</v>
      </c>
      <c r="AFC26" s="98">
        <v>79.826539675999229</v>
      </c>
      <c r="AFE26" s="88">
        <f t="shared" si="38"/>
        <v>40978</v>
      </c>
      <c r="AFF26" s="90">
        <v>1.5</v>
      </c>
      <c r="AFG26" s="28">
        <v>9.8000000000000007</v>
      </c>
      <c r="AFH26" s="25">
        <v>11.1</v>
      </c>
      <c r="AFI26" s="30"/>
      <c r="AFJ26" s="27"/>
      <c r="AFK26" s="30"/>
      <c r="AFL26" s="27"/>
      <c r="AFM26" s="30"/>
      <c r="AFN26" s="27"/>
      <c r="AFO26" s="92"/>
      <c r="AFP26" s="94"/>
      <c r="AFQ26" s="94"/>
      <c r="AFR26" s="94"/>
      <c r="AFS26" s="94"/>
      <c r="AFT26" s="94"/>
      <c r="AFU26" s="94"/>
      <c r="AFV26" s="94"/>
      <c r="AFW26" s="27"/>
      <c r="AFX26" s="99"/>
      <c r="AFY26" s="98"/>
      <c r="AGA26" s="88">
        <f t="shared" si="39"/>
        <v>40976.5</v>
      </c>
      <c r="AGB26" s="90">
        <v>1.5</v>
      </c>
      <c r="AGC26" s="28">
        <v>10.4</v>
      </c>
      <c r="AGD26" s="25">
        <v>14.3</v>
      </c>
      <c r="AGE26" s="30"/>
      <c r="AGF26" s="27"/>
      <c r="AGG26" s="30"/>
      <c r="AGH26" s="27"/>
      <c r="AGI26" s="30"/>
      <c r="AGJ26" s="27"/>
      <c r="AGK26" s="92"/>
      <c r="AGL26" s="94"/>
      <c r="AGM26" s="94"/>
      <c r="AGN26" s="94"/>
      <c r="AGO26" s="94"/>
      <c r="AGP26" s="94"/>
      <c r="AGQ26" s="94"/>
      <c r="AGR26" s="94"/>
      <c r="AGS26" s="27"/>
      <c r="AGT26" s="99">
        <v>10.527073767143685</v>
      </c>
      <c r="AGU26" s="98">
        <v>17.093353765302453</v>
      </c>
      <c r="AGW26" s="88">
        <f t="shared" si="40"/>
        <v>40979.5</v>
      </c>
      <c r="AGX26" s="90">
        <v>1.5</v>
      </c>
      <c r="AGY26" s="28">
        <v>11.2</v>
      </c>
      <c r="AGZ26" s="25">
        <v>11</v>
      </c>
      <c r="AHA26" s="30"/>
      <c r="AHB26" s="27"/>
      <c r="AHC26" s="30"/>
      <c r="AHD26" s="27"/>
      <c r="AHE26" s="30">
        <v>1</v>
      </c>
      <c r="AHF26" s="27"/>
      <c r="AHG26" s="92"/>
      <c r="AHH26" s="94"/>
      <c r="AHI26" s="94"/>
      <c r="AHJ26" s="94"/>
      <c r="AHK26" s="94"/>
      <c r="AHL26" s="94"/>
      <c r="AHM26" s="94"/>
      <c r="AHN26" s="94"/>
      <c r="AHO26" s="27"/>
      <c r="AHP26" s="99">
        <v>11.175035847297153</v>
      </c>
      <c r="AHQ26" s="98">
        <v>17.336688248522378</v>
      </c>
      <c r="AHS26" s="88">
        <f t="shared" si="41"/>
        <v>40978.5</v>
      </c>
      <c r="AHT26" s="90">
        <v>1.5</v>
      </c>
      <c r="AHU26" s="28">
        <v>10.82</v>
      </c>
      <c r="AHV26" s="25">
        <v>13</v>
      </c>
      <c r="AHW26" s="30"/>
      <c r="AHX26" s="27"/>
      <c r="AHY26" s="30"/>
      <c r="AHZ26" s="27"/>
      <c r="AIA26" s="30">
        <v>1</v>
      </c>
      <c r="AIB26" s="27"/>
      <c r="AIC26" s="92"/>
      <c r="AID26" s="94"/>
      <c r="AIE26" s="94"/>
      <c r="AIF26" s="94"/>
      <c r="AIG26" s="94"/>
      <c r="AIH26" s="94"/>
      <c r="AII26" s="94"/>
      <c r="AIJ26" s="94"/>
      <c r="AIK26" s="27"/>
      <c r="AIL26" s="99">
        <v>10.890307790581275</v>
      </c>
      <c r="AIM26" s="98">
        <v>8.7634157149137177</v>
      </c>
      <c r="AIO26" s="88">
        <f t="shared" si="42"/>
        <v>40979</v>
      </c>
      <c r="AIP26" s="90">
        <v>1.5</v>
      </c>
      <c r="AIQ26" s="28">
        <v>11.2</v>
      </c>
      <c r="AIR26" s="25">
        <v>11</v>
      </c>
      <c r="AIS26" s="30"/>
      <c r="AIT26" s="27"/>
      <c r="AIU26" s="30"/>
      <c r="AIV26" s="27"/>
      <c r="AIW26" s="30"/>
      <c r="AIX26" s="27"/>
      <c r="AIY26" s="92"/>
      <c r="AIZ26" s="94"/>
      <c r="AJA26" s="94"/>
      <c r="AJB26" s="94"/>
      <c r="AJC26" s="94"/>
      <c r="AJD26" s="94"/>
      <c r="AJE26" s="94"/>
      <c r="AJF26" s="94"/>
      <c r="AJG26" s="27"/>
      <c r="AJH26" s="99">
        <v>11.037744406075412</v>
      </c>
      <c r="AJI26" s="98">
        <v>23.811878848894633</v>
      </c>
      <c r="AJK26" s="88">
        <f t="shared" si="43"/>
        <v>40979</v>
      </c>
      <c r="AJL26" s="90">
        <v>1.5</v>
      </c>
      <c r="AJM26" s="28">
        <v>11</v>
      </c>
      <c r="AJN26" s="25">
        <v>18</v>
      </c>
      <c r="AJO26" s="30"/>
      <c r="AJP26" s="27"/>
      <c r="AJQ26" s="30"/>
      <c r="AJR26" s="27"/>
      <c r="AJS26" s="30"/>
      <c r="AJT26" s="27"/>
      <c r="AJU26" s="92"/>
      <c r="AJV26" s="94"/>
      <c r="AJW26" s="94"/>
      <c r="AJX26" s="94"/>
      <c r="AJY26" s="94"/>
      <c r="AJZ26" s="94"/>
      <c r="AKA26" s="94"/>
      <c r="AKB26" s="94"/>
      <c r="AKC26" s="27"/>
      <c r="AKD26" s="99">
        <v>11.007526282955528</v>
      </c>
      <c r="AKE26" s="98">
        <v>41.907421004310997</v>
      </c>
      <c r="AKG26" s="88">
        <f t="shared" si="44"/>
        <v>40977.5</v>
      </c>
      <c r="AKH26" s="90">
        <v>1.5</v>
      </c>
      <c r="AKI26" s="28">
        <v>6.7</v>
      </c>
      <c r="AKJ26" s="25">
        <v>18</v>
      </c>
      <c r="AKK26" s="30"/>
      <c r="AKL26" s="27"/>
      <c r="AKM26" s="30"/>
      <c r="AKN26" s="27"/>
      <c r="AKO26" s="30"/>
      <c r="AKP26" s="27"/>
      <c r="AKQ26" s="92"/>
      <c r="AKR26" s="94"/>
      <c r="AKS26" s="94"/>
      <c r="AKT26" s="94"/>
      <c r="AKU26" s="94"/>
      <c r="AKV26" s="94"/>
      <c r="AKW26" s="94"/>
      <c r="AKX26" s="94"/>
      <c r="AKY26" s="27"/>
      <c r="AKZ26" s="99"/>
      <c r="ALA26" s="98"/>
      <c r="ALC26" s="88">
        <f t="shared" si="45"/>
        <v>40981</v>
      </c>
      <c r="ALD26" s="90">
        <v>1.5</v>
      </c>
      <c r="ALE26" s="28">
        <v>8.3000000000000007</v>
      </c>
      <c r="ALF26" s="25">
        <v>16</v>
      </c>
      <c r="ALG26" s="30"/>
      <c r="ALH26" s="27"/>
      <c r="ALI26" s="30"/>
      <c r="ALJ26" s="27"/>
      <c r="ALK26" s="30"/>
      <c r="ALL26" s="27"/>
      <c r="ALM26" s="92"/>
      <c r="ALN26" s="94"/>
      <c r="ALO26" s="94"/>
      <c r="ALP26" s="94"/>
      <c r="ALQ26" s="94"/>
      <c r="ALR26" s="94"/>
      <c r="ALS26" s="94"/>
      <c r="ALT26" s="94"/>
      <c r="ALU26" s="27"/>
      <c r="ALV26" s="99">
        <v>8.6422692009988626</v>
      </c>
      <c r="ALW26" s="98">
        <v>71.979052040063237</v>
      </c>
      <c r="ALY26" s="88">
        <f t="shared" si="46"/>
        <v>40979.5</v>
      </c>
      <c r="ALZ26" s="90">
        <v>1.5</v>
      </c>
      <c r="AMA26" s="28">
        <v>9.6</v>
      </c>
      <c r="AMB26" s="25">
        <v>9.6</v>
      </c>
      <c r="AMC26" s="30"/>
      <c r="AMD26" s="27"/>
      <c r="AME26" s="30"/>
      <c r="AMF26" s="27"/>
      <c r="AMG26" s="30"/>
      <c r="AMH26" s="27"/>
      <c r="AMI26" s="92"/>
      <c r="AMJ26" s="94"/>
      <c r="AMK26" s="94"/>
      <c r="AML26" s="94"/>
      <c r="AMM26" s="94"/>
      <c r="AMN26" s="94"/>
      <c r="AMO26" s="94"/>
      <c r="AMP26" s="94"/>
      <c r="AMQ26" s="27"/>
      <c r="AMR26" s="99">
        <v>9.744553284464228</v>
      </c>
      <c r="AMS26" s="98">
        <v>35.827119614622042</v>
      </c>
      <c r="AMU26" s="88">
        <f t="shared" si="47"/>
        <v>40977.5</v>
      </c>
      <c r="AMV26" s="90">
        <v>1.5</v>
      </c>
      <c r="AMW26" s="28">
        <v>10.199999999999999</v>
      </c>
      <c r="AMX26" s="25">
        <v>12.9</v>
      </c>
      <c r="AMY26" s="30"/>
      <c r="AMZ26" s="27"/>
      <c r="ANA26" s="30"/>
      <c r="ANB26" s="27"/>
      <c r="ANC26" s="30"/>
      <c r="AND26" s="27"/>
      <c r="ANE26" s="92"/>
      <c r="ANF26" s="94"/>
      <c r="ANG26" s="94"/>
      <c r="ANH26" s="94"/>
      <c r="ANI26" s="94"/>
      <c r="ANJ26" s="94"/>
      <c r="ANK26" s="94"/>
      <c r="ANL26" s="94"/>
      <c r="ANM26" s="27"/>
      <c r="ANN26" s="99">
        <v>10.180378407720767</v>
      </c>
      <c r="ANO26" s="98">
        <v>17.715910332247521</v>
      </c>
      <c r="ANQ26" s="88">
        <f t="shared" si="48"/>
        <v>40979</v>
      </c>
      <c r="ANR26" s="90">
        <v>1.5</v>
      </c>
      <c r="ANS26" s="28">
        <v>6.3</v>
      </c>
      <c r="ANT26" s="25">
        <v>16</v>
      </c>
      <c r="ANU26" s="30"/>
      <c r="ANV26" s="27"/>
      <c r="ANW26" s="30"/>
      <c r="ANX26" s="27"/>
      <c r="ANY26" s="30"/>
      <c r="ANZ26" s="27"/>
      <c r="AOA26" s="92"/>
      <c r="AOB26" s="94"/>
      <c r="AOC26" s="94"/>
      <c r="AOD26" s="94"/>
      <c r="AOE26" s="94"/>
      <c r="AOF26" s="94"/>
      <c r="AOG26" s="94"/>
      <c r="AOH26" s="94"/>
      <c r="AOI26" s="27"/>
      <c r="AOJ26" s="99">
        <v>7.5324549131274647</v>
      </c>
      <c r="AOK26" s="98">
        <v>107.83520781438499</v>
      </c>
      <c r="AOM26" s="88">
        <f t="shared" si="49"/>
        <v>40979</v>
      </c>
      <c r="AON26" s="90">
        <v>1.5</v>
      </c>
      <c r="AOO26" s="28">
        <v>6.3</v>
      </c>
      <c r="AOP26" s="25">
        <v>17</v>
      </c>
      <c r="AOQ26" s="30"/>
      <c r="AOR26" s="27"/>
      <c r="AOS26" s="30"/>
      <c r="AOT26" s="27"/>
      <c r="AOU26" s="30"/>
      <c r="AOV26" s="27"/>
      <c r="AOW26" s="92"/>
      <c r="AOX26" s="94"/>
      <c r="AOY26" s="94"/>
      <c r="AOZ26" s="94"/>
      <c r="APA26" s="94"/>
      <c r="APB26" s="94"/>
      <c r="APC26" s="94"/>
      <c r="APD26" s="94"/>
      <c r="APE26" s="27"/>
      <c r="APF26" s="99">
        <v>6.7152088921237256</v>
      </c>
      <c r="APG26" s="98">
        <v>113.30930814459974</v>
      </c>
      <c r="API26" s="88">
        <f t="shared" si="50"/>
        <v>40978.5</v>
      </c>
      <c r="APJ26" s="90">
        <v>1.5</v>
      </c>
      <c r="APK26" s="28">
        <v>11.4</v>
      </c>
      <c r="APL26" s="25">
        <v>13.2</v>
      </c>
      <c r="APM26" s="30"/>
      <c r="APN26" s="27"/>
      <c r="APO26" s="30"/>
      <c r="APP26" s="27"/>
      <c r="APQ26" s="30"/>
      <c r="APR26" s="27"/>
      <c r="APS26" s="92"/>
      <c r="APT26" s="94"/>
      <c r="APU26" s="94"/>
      <c r="APV26" s="94"/>
      <c r="APW26" s="94"/>
      <c r="APX26" s="94"/>
      <c r="APY26" s="94"/>
      <c r="APZ26" s="94"/>
      <c r="AQA26" s="27"/>
      <c r="AQB26" s="99">
        <v>11.190626893668668</v>
      </c>
      <c r="AQC26" s="98">
        <v>18.803547091539691</v>
      </c>
      <c r="AQE26" s="88">
        <f t="shared" si="51"/>
        <v>40978</v>
      </c>
      <c r="AQF26" s="90">
        <v>1.5</v>
      </c>
      <c r="AQG26" s="28">
        <v>9.8000000000000007</v>
      </c>
      <c r="AQH26" s="25">
        <v>11.8</v>
      </c>
      <c r="AQI26" s="30"/>
      <c r="AQJ26" s="27"/>
      <c r="AQK26" s="30"/>
      <c r="AQL26" s="27"/>
      <c r="AQM26" s="30"/>
      <c r="AQN26" s="27"/>
      <c r="AQO26" s="92"/>
      <c r="AQP26" s="94"/>
      <c r="AQQ26" s="94"/>
      <c r="AQR26" s="94"/>
      <c r="AQS26" s="94"/>
      <c r="AQT26" s="94"/>
      <c r="AQU26" s="94"/>
      <c r="AQV26" s="94"/>
      <c r="AQW26" s="27"/>
      <c r="AQX26" s="99">
        <v>10.636549315356667</v>
      </c>
      <c r="AQY26" s="98">
        <v>22.434724623164481</v>
      </c>
      <c r="ARA26" s="88">
        <f t="shared" si="52"/>
        <v>40980.5</v>
      </c>
      <c r="ARB26" s="90">
        <v>1.5</v>
      </c>
      <c r="ARC26" s="28">
        <v>11</v>
      </c>
      <c r="ARD26" s="25">
        <v>11.6</v>
      </c>
      <c r="ARE26" s="30"/>
      <c r="ARF26" s="27"/>
      <c r="ARG26" s="30"/>
      <c r="ARH26" s="27"/>
      <c r="ARI26" s="30"/>
      <c r="ARJ26" s="27"/>
      <c r="ARK26" s="92"/>
      <c r="ARL26" s="94"/>
      <c r="ARM26" s="94"/>
      <c r="ARN26" s="94"/>
      <c r="ARO26" s="94"/>
      <c r="ARP26" s="94"/>
      <c r="ARQ26" s="94"/>
      <c r="ARR26" s="94"/>
      <c r="ARS26" s="27"/>
      <c r="ART26" s="99">
        <v>10.855036967931548</v>
      </c>
      <c r="ARU26" s="98">
        <v>16.520505936143778</v>
      </c>
      <c r="ARW26" s="88">
        <f t="shared" si="53"/>
        <v>40981.5</v>
      </c>
      <c r="ARX26" s="90">
        <v>1.5</v>
      </c>
      <c r="ARY26" s="28">
        <v>10.6</v>
      </c>
      <c r="ARZ26" s="25">
        <v>15.1</v>
      </c>
      <c r="ASA26" s="30"/>
      <c r="ASB26" s="27"/>
      <c r="ASC26" s="30"/>
      <c r="ASD26" s="27"/>
      <c r="ASE26" s="30"/>
      <c r="ASF26" s="27"/>
      <c r="ASG26" s="92"/>
      <c r="ASH26" s="94"/>
      <c r="ASI26" s="94"/>
      <c r="ASJ26" s="94"/>
      <c r="ASK26" s="94"/>
      <c r="ASL26" s="94"/>
      <c r="ASM26" s="94"/>
      <c r="ASN26" s="94"/>
      <c r="ASO26" s="27"/>
      <c r="ASP26" s="99">
        <v>10.316997089693238</v>
      </c>
      <c r="ASQ26" s="98">
        <v>48.896162943240725</v>
      </c>
      <c r="ASS26" s="88">
        <f t="shared" si="54"/>
        <v>40979.5</v>
      </c>
      <c r="AST26" s="90">
        <v>1.5</v>
      </c>
      <c r="ASU26" s="28">
        <v>8.9</v>
      </c>
      <c r="ASV26" s="25">
        <v>16</v>
      </c>
      <c r="ASW26" s="30"/>
      <c r="ASX26" s="27"/>
      <c r="ASY26" s="30"/>
      <c r="ASZ26" s="27"/>
      <c r="ATA26" s="30"/>
      <c r="ATB26" s="27"/>
      <c r="ATC26" s="92"/>
      <c r="ATD26" s="94"/>
      <c r="ATE26" s="94"/>
      <c r="ATF26" s="94"/>
      <c r="ATG26" s="94"/>
      <c r="ATH26" s="94"/>
      <c r="ATI26" s="94"/>
      <c r="ATJ26" s="94"/>
      <c r="ATK26" s="27"/>
      <c r="ATL26" s="99">
        <v>9.2057227610230683</v>
      </c>
      <c r="ATM26" s="98">
        <v>93.482686207406019</v>
      </c>
      <c r="ATO26" s="88">
        <f t="shared" si="55"/>
        <v>40980.5</v>
      </c>
      <c r="ATP26" s="90">
        <v>1.5</v>
      </c>
      <c r="ATQ26" s="28">
        <v>8.3000000000000007</v>
      </c>
      <c r="ATR26" s="25">
        <v>16</v>
      </c>
      <c r="ATS26" s="30"/>
      <c r="ATT26" s="27"/>
      <c r="ATU26" s="30"/>
      <c r="ATV26" s="27"/>
      <c r="ATW26" s="30"/>
      <c r="ATX26" s="27"/>
      <c r="ATY26" s="92"/>
      <c r="ATZ26" s="94"/>
      <c r="AUA26" s="94"/>
      <c r="AUB26" s="94"/>
      <c r="AUC26" s="94"/>
      <c r="AUD26" s="94"/>
      <c r="AUE26" s="94"/>
      <c r="AUF26" s="94"/>
      <c r="AUG26" s="27"/>
      <c r="AUH26" s="99">
        <v>8.9878763662255263</v>
      </c>
      <c r="AUI26" s="98">
        <v>85.199384611029672</v>
      </c>
      <c r="AUK26" s="88">
        <f t="shared" si="56"/>
        <v>40976.5</v>
      </c>
      <c r="AUL26" s="90">
        <v>1.5</v>
      </c>
      <c r="AUM26" s="28"/>
      <c r="AUN26" s="25">
        <v>18</v>
      </c>
      <c r="AUO26" s="30"/>
      <c r="AUP26" s="27"/>
      <c r="AUQ26" s="30"/>
      <c r="AUR26" s="27"/>
      <c r="AUS26" s="30"/>
      <c r="AUT26" s="27"/>
      <c r="AUU26" s="92"/>
      <c r="AUV26" s="94"/>
      <c r="AUW26" s="94"/>
      <c r="AUX26" s="94"/>
      <c r="AUY26" s="94"/>
      <c r="AUZ26" s="94"/>
      <c r="AVA26" s="94"/>
      <c r="AVB26" s="94"/>
      <c r="AVC26" s="27"/>
      <c r="AVD26" s="99"/>
      <c r="AVE26" s="98"/>
      <c r="AVG26" s="88">
        <f t="shared" si="57"/>
        <v>40979.5</v>
      </c>
      <c r="AVH26" s="90">
        <v>1.5</v>
      </c>
      <c r="AVI26" s="28">
        <v>9.1999999999999993</v>
      </c>
      <c r="AVJ26" s="25">
        <v>17</v>
      </c>
      <c r="AVK26" s="30"/>
      <c r="AVL26" s="27"/>
      <c r="AVM26" s="30"/>
      <c r="AVN26" s="27"/>
      <c r="AVO26" s="30"/>
      <c r="AVP26" s="27"/>
      <c r="AVQ26" s="92"/>
      <c r="AVR26" s="94"/>
      <c r="AVS26" s="94"/>
      <c r="AVT26" s="94"/>
      <c r="AVU26" s="94"/>
      <c r="AVV26" s="94"/>
      <c r="AVW26" s="94"/>
      <c r="AVX26" s="94"/>
      <c r="AVY26" s="27"/>
      <c r="AVZ26" s="99">
        <v>9.85583437808714</v>
      </c>
      <c r="AWA26" s="98">
        <v>77.722919441927019</v>
      </c>
      <c r="AWC26" s="88">
        <f t="shared" si="58"/>
        <v>40978</v>
      </c>
      <c r="AWD26" s="90">
        <v>1.5</v>
      </c>
      <c r="AWE26" s="28">
        <v>9.8000000000000007</v>
      </c>
      <c r="AWF26" s="25">
        <v>11.1</v>
      </c>
      <c r="AWG26" s="30"/>
      <c r="AWH26" s="27"/>
      <c r="AWI26" s="30"/>
      <c r="AWJ26" s="27"/>
      <c r="AWK26" s="30"/>
      <c r="AWL26" s="27"/>
      <c r="AWM26" s="92"/>
      <c r="AWN26" s="94"/>
      <c r="AWO26" s="94"/>
      <c r="AWP26" s="94"/>
      <c r="AWQ26" s="94"/>
      <c r="AWR26" s="94"/>
      <c r="AWS26" s="94"/>
      <c r="AWT26" s="94"/>
      <c r="AWU26" s="27"/>
      <c r="AWV26" s="99"/>
      <c r="AWW26" s="98"/>
      <c r="AWY26" s="88">
        <f t="shared" si="59"/>
        <v>40976.5</v>
      </c>
      <c r="AWZ26" s="90">
        <v>1.5</v>
      </c>
      <c r="AXA26" s="28">
        <v>10.4</v>
      </c>
      <c r="AXB26" s="25">
        <v>14.3</v>
      </c>
      <c r="AXC26" s="30"/>
      <c r="AXD26" s="27"/>
      <c r="AXE26" s="30"/>
      <c r="AXF26" s="27"/>
      <c r="AXG26" s="30"/>
      <c r="AXH26" s="27"/>
      <c r="AXI26" s="92"/>
      <c r="AXJ26" s="94"/>
      <c r="AXK26" s="94"/>
      <c r="AXL26" s="94"/>
      <c r="AXM26" s="94"/>
      <c r="AXN26" s="94"/>
      <c r="AXO26" s="94"/>
      <c r="AXP26" s="94"/>
      <c r="AXQ26" s="27"/>
      <c r="AXR26" s="99">
        <v>10.644100605867175</v>
      </c>
      <c r="AXS26" s="98">
        <v>12.276177524778157</v>
      </c>
      <c r="AXU26" s="88">
        <f t="shared" si="60"/>
        <v>40979.5</v>
      </c>
      <c r="AXV26" s="90">
        <v>1.5</v>
      </c>
      <c r="AXW26" s="28">
        <v>11.2</v>
      </c>
      <c r="AXX26" s="25">
        <v>11</v>
      </c>
      <c r="AXY26" s="30"/>
      <c r="AXZ26" s="27"/>
      <c r="AYA26" s="30"/>
      <c r="AYB26" s="27"/>
      <c r="AYC26" s="30">
        <v>1</v>
      </c>
      <c r="AYD26" s="27"/>
      <c r="AYE26" s="92"/>
      <c r="AYF26" s="94"/>
      <c r="AYG26" s="94"/>
      <c r="AYH26" s="94"/>
      <c r="AYI26" s="94"/>
      <c r="AYJ26" s="94"/>
      <c r="AYK26" s="94"/>
      <c r="AYL26" s="94"/>
      <c r="AYM26" s="27"/>
      <c r="AYN26" s="99">
        <v>11.177876208117066</v>
      </c>
      <c r="AYO26" s="98">
        <v>17.311707775726259</v>
      </c>
      <c r="AYQ26" s="88">
        <f t="shared" si="61"/>
        <v>40978.5</v>
      </c>
      <c r="AYR26" s="90">
        <v>1.5</v>
      </c>
      <c r="AYS26" s="28">
        <v>10.82</v>
      </c>
      <c r="AYT26" s="25">
        <v>13</v>
      </c>
      <c r="AYU26" s="30"/>
      <c r="AYV26" s="27"/>
      <c r="AYW26" s="30"/>
      <c r="AYX26" s="27"/>
      <c r="AYY26" s="30">
        <v>1</v>
      </c>
      <c r="AYZ26" s="27"/>
      <c r="AZA26" s="92"/>
      <c r="AZB26" s="94"/>
      <c r="AZC26" s="94"/>
      <c r="AZD26" s="94"/>
      <c r="AZE26" s="94"/>
      <c r="AZF26" s="94"/>
      <c r="AZG26" s="94"/>
      <c r="AZH26" s="94"/>
      <c r="AZI26" s="27"/>
      <c r="AZJ26" s="99">
        <v>10.890246139174156</v>
      </c>
      <c r="AZK26" s="98">
        <v>8.7636177410213527</v>
      </c>
      <c r="AZM26" s="88">
        <f t="shared" si="62"/>
        <v>40979</v>
      </c>
      <c r="AZN26" s="90">
        <v>1.5</v>
      </c>
      <c r="AZO26" s="28">
        <v>11.2</v>
      </c>
      <c r="AZP26" s="25">
        <v>11</v>
      </c>
      <c r="AZQ26" s="30"/>
      <c r="AZR26" s="27"/>
      <c r="AZS26" s="30"/>
      <c r="AZT26" s="27"/>
      <c r="AZU26" s="30"/>
      <c r="AZV26" s="27"/>
      <c r="AZW26" s="92"/>
      <c r="AZX26" s="94"/>
      <c r="AZY26" s="94"/>
      <c r="AZZ26" s="94"/>
      <c r="BAA26" s="94"/>
      <c r="BAB26" s="94"/>
      <c r="BAC26" s="94"/>
      <c r="BAD26" s="94"/>
      <c r="BAE26" s="27"/>
      <c r="BAF26" s="99">
        <v>11.020321444968133</v>
      </c>
      <c r="BAG26" s="98">
        <v>24.650982839352253</v>
      </c>
      <c r="BAI26" s="88">
        <f t="shared" si="63"/>
        <v>40979</v>
      </c>
      <c r="BAJ26" s="90">
        <v>1.5</v>
      </c>
      <c r="BAK26" s="28">
        <v>11</v>
      </c>
      <c r="BAL26" s="25">
        <v>18</v>
      </c>
      <c r="BAM26" s="30"/>
      <c r="BAN26" s="27"/>
      <c r="BAO26" s="30"/>
      <c r="BAP26" s="27"/>
      <c r="BAQ26" s="30"/>
      <c r="BAR26" s="27"/>
      <c r="BAS26" s="92"/>
      <c r="BAT26" s="94"/>
      <c r="BAU26" s="94"/>
      <c r="BAV26" s="94"/>
      <c r="BAW26" s="94"/>
      <c r="BAX26" s="94"/>
      <c r="BAY26" s="94"/>
      <c r="BAZ26" s="94"/>
      <c r="BBA26" s="27"/>
      <c r="BBB26" s="99">
        <v>10.98872593902759</v>
      </c>
      <c r="BBC26" s="98">
        <v>43.251850077364196</v>
      </c>
      <c r="BBE26" s="88">
        <f t="shared" si="64"/>
        <v>40977.5</v>
      </c>
      <c r="BBF26" s="90">
        <v>1.5</v>
      </c>
      <c r="BBG26" s="28">
        <v>6.7</v>
      </c>
      <c r="BBH26" s="25">
        <v>18</v>
      </c>
      <c r="BBI26" s="30"/>
      <c r="BBJ26" s="27"/>
      <c r="BBK26" s="30"/>
      <c r="BBL26" s="27"/>
      <c r="BBM26" s="30"/>
      <c r="BBN26" s="27"/>
      <c r="BBO26" s="92"/>
      <c r="BBP26" s="94"/>
      <c r="BBQ26" s="94"/>
      <c r="BBR26" s="94"/>
      <c r="BBS26" s="94"/>
      <c r="BBT26" s="94"/>
      <c r="BBU26" s="94"/>
      <c r="BBV26" s="94"/>
      <c r="BBW26" s="27"/>
      <c r="BBX26" s="99"/>
      <c r="BBY26" s="98"/>
      <c r="BCA26" s="88">
        <f t="shared" si="65"/>
        <v>40981</v>
      </c>
      <c r="BCB26" s="90">
        <v>1.5</v>
      </c>
      <c r="BCC26" s="28">
        <v>8.3000000000000007</v>
      </c>
      <c r="BCD26" s="25">
        <v>16</v>
      </c>
      <c r="BCE26" s="30"/>
      <c r="BCF26" s="27"/>
      <c r="BCG26" s="30"/>
      <c r="BCH26" s="27"/>
      <c r="BCI26" s="30"/>
      <c r="BCJ26" s="27"/>
      <c r="BCK26" s="92"/>
      <c r="BCL26" s="94"/>
      <c r="BCM26" s="94"/>
      <c r="BCN26" s="94"/>
      <c r="BCO26" s="94"/>
      <c r="BCP26" s="94"/>
      <c r="BCQ26" s="94"/>
      <c r="BCR26" s="94"/>
      <c r="BCS26" s="27"/>
      <c r="BCT26" s="99">
        <v>8.7492039218176689</v>
      </c>
      <c r="BCU26" s="98">
        <v>71.743936652981873</v>
      </c>
      <c r="BCW26" s="88">
        <f t="shared" si="66"/>
        <v>40979.5</v>
      </c>
      <c r="BCX26" s="90">
        <v>1.5</v>
      </c>
      <c r="BCY26" s="28">
        <v>9.6</v>
      </c>
      <c r="BCZ26" s="25">
        <v>9.6</v>
      </c>
      <c r="BDA26" s="30"/>
      <c r="BDB26" s="27"/>
      <c r="BDC26" s="30"/>
      <c r="BDD26" s="27"/>
      <c r="BDE26" s="30"/>
      <c r="BDF26" s="27"/>
      <c r="BDG26" s="92"/>
      <c r="BDH26" s="94"/>
      <c r="BDI26" s="94"/>
      <c r="BDJ26" s="94"/>
      <c r="BDK26" s="94"/>
      <c r="BDL26" s="94"/>
      <c r="BDM26" s="94"/>
      <c r="BDN26" s="94"/>
      <c r="BDO26" s="27"/>
      <c r="BDP26" s="99">
        <v>9.6391236356137817</v>
      </c>
      <c r="BDQ26" s="98">
        <v>38.638321871416125</v>
      </c>
      <c r="BDS26" s="88">
        <f t="shared" si="67"/>
        <v>40977.5</v>
      </c>
      <c r="BDT26" s="90">
        <v>1.5</v>
      </c>
      <c r="BDU26" s="28">
        <v>10.199999999999999</v>
      </c>
      <c r="BDV26" s="25">
        <v>12.9</v>
      </c>
      <c r="BDW26" s="30"/>
      <c r="BDX26" s="27"/>
      <c r="BDY26" s="30"/>
      <c r="BDZ26" s="27"/>
      <c r="BEA26" s="30"/>
      <c r="BEB26" s="27"/>
      <c r="BEC26" s="92"/>
      <c r="BED26" s="94"/>
      <c r="BEE26" s="94"/>
      <c r="BEF26" s="94"/>
      <c r="BEG26" s="94"/>
      <c r="BEH26" s="94"/>
      <c r="BEI26" s="94"/>
      <c r="BEJ26" s="94"/>
      <c r="BEK26" s="27"/>
      <c r="BEL26" s="99">
        <v>10.179390736839999</v>
      </c>
      <c r="BEM26" s="98">
        <v>17.741929856558244</v>
      </c>
      <c r="BEO26" s="88">
        <f t="shared" si="68"/>
        <v>40979</v>
      </c>
      <c r="BEP26" s="90">
        <v>1.5</v>
      </c>
      <c r="BEQ26" s="28">
        <v>6.3</v>
      </c>
      <c r="BER26" s="25">
        <v>16</v>
      </c>
      <c r="BES26" s="30"/>
      <c r="BET26" s="27"/>
      <c r="BEU26" s="30"/>
      <c r="BEV26" s="27"/>
      <c r="BEW26" s="30"/>
      <c r="BEX26" s="27"/>
      <c r="BEY26" s="92"/>
      <c r="BEZ26" s="94"/>
      <c r="BFA26" s="94"/>
      <c r="BFB26" s="94"/>
      <c r="BFC26" s="94"/>
      <c r="BFD26" s="94"/>
      <c r="BFE26" s="94"/>
      <c r="BFF26" s="94"/>
      <c r="BFG26" s="27"/>
      <c r="BFH26" s="99">
        <v>7.5144567793070189</v>
      </c>
      <c r="BFI26" s="98">
        <v>108.59864940720782</v>
      </c>
      <c r="BFK26" s="88">
        <f t="shared" si="69"/>
        <v>40979</v>
      </c>
      <c r="BFL26" s="90">
        <v>1.5</v>
      </c>
      <c r="BFM26" s="28">
        <v>6.3</v>
      </c>
      <c r="BFN26" s="25">
        <v>17</v>
      </c>
      <c r="BFO26" s="30"/>
      <c r="BFP26" s="27"/>
      <c r="BFQ26" s="30"/>
      <c r="BFR26" s="27"/>
      <c r="BFS26" s="30"/>
      <c r="BFT26" s="27"/>
      <c r="BFU26" s="92"/>
      <c r="BFV26" s="94"/>
      <c r="BFW26" s="94"/>
      <c r="BFX26" s="94"/>
      <c r="BFY26" s="94"/>
      <c r="BFZ26" s="94"/>
      <c r="BGA26" s="94"/>
      <c r="BGB26" s="94"/>
      <c r="BGC26" s="27"/>
      <c r="BGD26" s="99">
        <v>6.6382929980230836</v>
      </c>
      <c r="BGE26" s="98">
        <v>107.10355414928978</v>
      </c>
      <c r="BGG26" s="88">
        <f t="shared" si="70"/>
        <v>40978.5</v>
      </c>
      <c r="BGH26" s="90">
        <v>1.5</v>
      </c>
      <c r="BGI26" s="28">
        <v>11.4</v>
      </c>
      <c r="BGJ26" s="25">
        <v>13.2</v>
      </c>
      <c r="BGK26" s="30"/>
      <c r="BGL26" s="27"/>
      <c r="BGM26" s="30"/>
      <c r="BGN26" s="27"/>
      <c r="BGO26" s="30"/>
      <c r="BGP26" s="27"/>
      <c r="BGQ26" s="92"/>
      <c r="BGR26" s="94"/>
      <c r="BGS26" s="94"/>
      <c r="BGT26" s="94"/>
      <c r="BGU26" s="94"/>
      <c r="BGV26" s="94"/>
      <c r="BGW26" s="94"/>
      <c r="BGX26" s="94"/>
      <c r="BGY26" s="27"/>
      <c r="BGZ26" s="99">
        <v>11.192205145166051</v>
      </c>
      <c r="BHA26" s="98">
        <v>18.708437554204082</v>
      </c>
      <c r="BHC26" s="88">
        <f t="shared" si="71"/>
        <v>40978</v>
      </c>
      <c r="BHD26" s="90">
        <v>1.5</v>
      </c>
      <c r="BHE26" s="28">
        <v>9.8000000000000007</v>
      </c>
      <c r="BHF26" s="25">
        <v>11.8</v>
      </c>
      <c r="BHG26" s="30"/>
      <c r="BHH26" s="27"/>
      <c r="BHI26" s="30"/>
      <c r="BHJ26" s="27"/>
      <c r="BHK26" s="30"/>
      <c r="BHL26" s="27"/>
      <c r="BHM26" s="92"/>
      <c r="BHN26" s="94"/>
      <c r="BHO26" s="94"/>
      <c r="BHP26" s="94"/>
      <c r="BHQ26" s="94"/>
      <c r="BHR26" s="94"/>
      <c r="BHS26" s="94"/>
      <c r="BHT26" s="94"/>
      <c r="BHU26" s="27"/>
      <c r="BHV26" s="99">
        <v>10.619644169792434</v>
      </c>
      <c r="BHW26" s="98">
        <v>23.17248916208576</v>
      </c>
      <c r="BHY26" s="88">
        <f t="shared" si="72"/>
        <v>40980.5</v>
      </c>
      <c r="BHZ26" s="90">
        <v>1.5</v>
      </c>
      <c r="BIA26" s="28">
        <v>11</v>
      </c>
      <c r="BIB26" s="25">
        <v>11.6</v>
      </c>
      <c r="BIC26" s="30"/>
      <c r="BID26" s="27"/>
      <c r="BIE26" s="30"/>
      <c r="BIF26" s="27"/>
      <c r="BIG26" s="30"/>
      <c r="BIH26" s="27"/>
      <c r="BII26" s="92"/>
      <c r="BIJ26" s="94"/>
      <c r="BIK26" s="94"/>
      <c r="BIL26" s="94"/>
      <c r="BIM26" s="94"/>
      <c r="BIN26" s="94"/>
      <c r="BIO26" s="94"/>
      <c r="BIP26" s="94"/>
      <c r="BIQ26" s="27"/>
      <c r="BIR26" s="99">
        <v>10.864318690779889</v>
      </c>
      <c r="BIS26" s="98">
        <v>16.044009098910035</v>
      </c>
      <c r="BIU26" s="88">
        <f t="shared" si="73"/>
        <v>40981.5</v>
      </c>
      <c r="BIV26" s="90">
        <v>1.5</v>
      </c>
      <c r="BIW26" s="28">
        <v>10.6</v>
      </c>
      <c r="BIX26" s="25">
        <v>15.1</v>
      </c>
      <c r="BIY26" s="30"/>
      <c r="BIZ26" s="27"/>
      <c r="BJA26" s="30"/>
      <c r="BJB26" s="27"/>
      <c r="BJC26" s="30"/>
      <c r="BJD26" s="27"/>
      <c r="BJE26" s="92"/>
      <c r="BJF26" s="94"/>
      <c r="BJG26" s="94"/>
      <c r="BJH26" s="94"/>
      <c r="BJI26" s="94"/>
      <c r="BJJ26" s="94"/>
      <c r="BJK26" s="94"/>
      <c r="BJL26" s="94"/>
      <c r="BJM26" s="27"/>
      <c r="BJN26" s="99">
        <v>10.468393635700215</v>
      </c>
      <c r="BJO26" s="98">
        <v>42.150785145222827</v>
      </c>
      <c r="BJQ26" s="88">
        <f t="shared" si="74"/>
        <v>40979.5</v>
      </c>
      <c r="BJR26" s="90">
        <v>1.5</v>
      </c>
      <c r="BJS26" s="28">
        <v>8.9</v>
      </c>
      <c r="BJT26" s="25">
        <v>16</v>
      </c>
      <c r="BJU26" s="30"/>
      <c r="BJV26" s="27"/>
      <c r="BJW26" s="30"/>
      <c r="BJX26" s="27"/>
      <c r="BJY26" s="30"/>
      <c r="BJZ26" s="27"/>
      <c r="BKA26" s="92"/>
      <c r="BKB26" s="94"/>
      <c r="BKC26" s="94"/>
      <c r="BKD26" s="94"/>
      <c r="BKE26" s="94"/>
      <c r="BKF26" s="94"/>
      <c r="BKG26" s="94"/>
      <c r="BKH26" s="94"/>
      <c r="BKI26" s="27"/>
      <c r="BKJ26" s="99">
        <v>9.2617041250770438</v>
      </c>
      <c r="BKK26" s="98">
        <v>91.633138920920672</v>
      </c>
      <c r="BKM26" s="88">
        <f t="shared" si="75"/>
        <v>40980.5</v>
      </c>
      <c r="BKN26" s="90">
        <v>1.5</v>
      </c>
      <c r="BKO26" s="28">
        <v>8.3000000000000007</v>
      </c>
      <c r="BKP26" s="25">
        <v>16</v>
      </c>
      <c r="BKQ26" s="30"/>
      <c r="BKR26" s="27"/>
      <c r="BKS26" s="30"/>
      <c r="BKT26" s="27"/>
      <c r="BKU26" s="30"/>
      <c r="BKV26" s="27"/>
      <c r="BKW26" s="92"/>
      <c r="BKX26" s="94"/>
      <c r="BKY26" s="94"/>
      <c r="BKZ26" s="94"/>
      <c r="BLA26" s="94"/>
      <c r="BLB26" s="94"/>
      <c r="BLC26" s="94"/>
      <c r="BLD26" s="94"/>
      <c r="BLE26" s="27"/>
      <c r="BLF26" s="99">
        <v>9.0737599799662334</v>
      </c>
      <c r="BLG26" s="98">
        <v>82.860834018261826</v>
      </c>
      <c r="BLI26" s="88">
        <f t="shared" si="76"/>
        <v>40976.5</v>
      </c>
      <c r="BLJ26" s="90">
        <v>1.5</v>
      </c>
      <c r="BLK26" s="28"/>
      <c r="BLL26" s="25">
        <v>18</v>
      </c>
      <c r="BLM26" s="30"/>
      <c r="BLN26" s="27"/>
      <c r="BLO26" s="30"/>
      <c r="BLP26" s="27"/>
      <c r="BLQ26" s="30"/>
      <c r="BLR26" s="27"/>
      <c r="BLS26" s="92"/>
      <c r="BLT26" s="94"/>
      <c r="BLU26" s="94"/>
      <c r="BLV26" s="94"/>
      <c r="BLW26" s="94"/>
      <c r="BLX26" s="94"/>
      <c r="BLY26" s="94"/>
      <c r="BLZ26" s="94"/>
      <c r="BMA26" s="27"/>
      <c r="BMB26" s="99"/>
      <c r="BMC26" s="98"/>
      <c r="BME26" s="88">
        <f t="shared" si="77"/>
        <v>40979.5</v>
      </c>
      <c r="BMF26" s="90">
        <v>1.5</v>
      </c>
      <c r="BMG26" s="28">
        <v>9.1999999999999993</v>
      </c>
      <c r="BMH26" s="25">
        <v>17</v>
      </c>
      <c r="BMI26" s="30"/>
      <c r="BMJ26" s="27"/>
      <c r="BMK26" s="30"/>
      <c r="BML26" s="27"/>
      <c r="BMM26" s="30"/>
      <c r="BMN26" s="27"/>
      <c r="BMO26" s="92"/>
      <c r="BMP26" s="94"/>
      <c r="BMQ26" s="94"/>
      <c r="BMR26" s="94"/>
      <c r="BMS26" s="94"/>
      <c r="BMT26" s="94"/>
      <c r="BMU26" s="94"/>
      <c r="BMV26" s="94"/>
      <c r="BMW26" s="27"/>
      <c r="BMX26" s="99">
        <v>9.8479072336750075</v>
      </c>
      <c r="BMY26" s="98">
        <v>78.077314760221029</v>
      </c>
      <c r="BNA26" s="88">
        <f t="shared" si="78"/>
        <v>40978</v>
      </c>
      <c r="BNB26" s="90">
        <v>1.5</v>
      </c>
      <c r="BNC26" s="28">
        <v>9.8000000000000007</v>
      </c>
      <c r="BND26" s="25">
        <v>11.1</v>
      </c>
      <c r="BNE26" s="30"/>
      <c r="BNF26" s="27"/>
      <c r="BNG26" s="30"/>
      <c r="BNH26" s="27"/>
      <c r="BNI26" s="30"/>
      <c r="BNJ26" s="27"/>
      <c r="BNK26" s="92"/>
      <c r="BNL26" s="94"/>
      <c r="BNM26" s="94"/>
      <c r="BNN26" s="94"/>
      <c r="BNO26" s="94"/>
      <c r="BNP26" s="94"/>
      <c r="BNQ26" s="94"/>
      <c r="BNR26" s="94"/>
      <c r="BNS26" s="27"/>
      <c r="BNT26" s="99"/>
      <c r="BNU26" s="98"/>
      <c r="BNW26" s="88">
        <f t="shared" si="79"/>
        <v>40976.5</v>
      </c>
      <c r="BNX26" s="90">
        <v>1.5</v>
      </c>
      <c r="BNY26" s="28">
        <v>10.4</v>
      </c>
      <c r="BNZ26" s="25">
        <v>14.3</v>
      </c>
      <c r="BOA26" s="30"/>
      <c r="BOB26" s="27"/>
      <c r="BOC26" s="30"/>
      <c r="BOD26" s="27"/>
      <c r="BOE26" s="30"/>
      <c r="BOF26" s="27"/>
      <c r="BOG26" s="92"/>
      <c r="BOH26" s="94"/>
      <c r="BOI26" s="94"/>
      <c r="BOJ26" s="94"/>
      <c r="BOK26" s="94"/>
      <c r="BOL26" s="94"/>
      <c r="BOM26" s="94"/>
      <c r="BON26" s="94"/>
      <c r="BOO26" s="27"/>
      <c r="BOP26" s="99">
        <v>10.682328244739423</v>
      </c>
      <c r="BOQ26" s="98">
        <v>10.897951621735093</v>
      </c>
      <c r="BOS26" s="88">
        <f t="shared" si="80"/>
        <v>40979.5</v>
      </c>
      <c r="BOT26" s="90">
        <v>1.5</v>
      </c>
      <c r="BOU26" s="28">
        <v>11.2</v>
      </c>
      <c r="BOV26" s="25">
        <v>11</v>
      </c>
      <c r="BOW26" s="30"/>
      <c r="BOX26" s="27"/>
      <c r="BOY26" s="30"/>
      <c r="BOZ26" s="27"/>
      <c r="BPA26" s="30">
        <v>1</v>
      </c>
      <c r="BPB26" s="27"/>
      <c r="BPC26" s="92"/>
      <c r="BPD26" s="94"/>
      <c r="BPE26" s="94"/>
      <c r="BPF26" s="94"/>
      <c r="BPG26" s="94"/>
      <c r="BPH26" s="94"/>
      <c r="BPI26" s="94"/>
      <c r="BPJ26" s="94"/>
      <c r="BPK26" s="27"/>
      <c r="BPL26" s="99">
        <v>11.203583829798717</v>
      </c>
      <c r="BPM26" s="98">
        <v>15.96136023985555</v>
      </c>
      <c r="BPO26" s="88">
        <f t="shared" si="81"/>
        <v>40978.5</v>
      </c>
      <c r="BPP26" s="90">
        <v>1.5</v>
      </c>
      <c r="BPQ26" s="28">
        <v>10.82</v>
      </c>
      <c r="BPR26" s="25">
        <v>13</v>
      </c>
      <c r="BPS26" s="30"/>
      <c r="BPT26" s="27"/>
      <c r="BPU26" s="30"/>
      <c r="BPV26" s="27"/>
      <c r="BPW26" s="30">
        <v>1</v>
      </c>
      <c r="BPX26" s="27"/>
      <c r="BPY26" s="92"/>
      <c r="BPZ26" s="94"/>
      <c r="BQA26" s="94"/>
      <c r="BQB26" s="94"/>
      <c r="BQC26" s="94"/>
      <c r="BQD26" s="94"/>
      <c r="BQE26" s="94"/>
      <c r="BQF26" s="94"/>
      <c r="BQG26" s="27"/>
      <c r="BQH26" s="99">
        <v>10.890990858773526</v>
      </c>
      <c r="BQI26" s="98">
        <v>8.7506731138437157</v>
      </c>
      <c r="BQK26" s="88">
        <f t="shared" si="82"/>
        <v>40979</v>
      </c>
      <c r="BQL26" s="90">
        <v>1.5</v>
      </c>
      <c r="BQM26" s="28">
        <v>11.2</v>
      </c>
      <c r="BQN26" s="25">
        <v>11</v>
      </c>
      <c r="BQO26" s="30"/>
      <c r="BQP26" s="27"/>
      <c r="BQQ26" s="30"/>
      <c r="BQR26" s="27"/>
      <c r="BQS26" s="30"/>
      <c r="BQT26" s="27"/>
      <c r="BQU26" s="92"/>
      <c r="BQV26" s="94"/>
      <c r="BQW26" s="94"/>
      <c r="BQX26" s="94"/>
      <c r="BQY26" s="94"/>
      <c r="BQZ26" s="94"/>
      <c r="BRA26" s="94"/>
      <c r="BRB26" s="94"/>
      <c r="BRC26" s="27"/>
      <c r="BRD26" s="99">
        <v>11.045925376289128</v>
      </c>
      <c r="BRE26" s="98">
        <v>23.483789745304584</v>
      </c>
      <c r="BRG26" s="88">
        <f t="shared" si="83"/>
        <v>40979</v>
      </c>
      <c r="BRH26" s="90">
        <v>1.5</v>
      </c>
      <c r="BRI26" s="28">
        <v>11</v>
      </c>
      <c r="BRJ26" s="25">
        <v>18</v>
      </c>
      <c r="BRK26" s="30"/>
      <c r="BRL26" s="27"/>
      <c r="BRM26" s="30"/>
      <c r="BRN26" s="27"/>
      <c r="BRO26" s="30"/>
      <c r="BRP26" s="27"/>
      <c r="BRQ26" s="92"/>
      <c r="BRR26" s="94"/>
      <c r="BRS26" s="94"/>
      <c r="BRT26" s="94"/>
      <c r="BRU26" s="94"/>
      <c r="BRV26" s="94"/>
      <c r="BRW26" s="94"/>
      <c r="BRX26" s="94"/>
      <c r="BRY26" s="27"/>
      <c r="BRZ26" s="99">
        <v>10.99407785565675</v>
      </c>
      <c r="BSA26" s="98">
        <v>42.965957442801198</v>
      </c>
      <c r="BSC26" s="88">
        <f t="shared" si="84"/>
        <v>40977.5</v>
      </c>
      <c r="BSD26" s="90">
        <v>1.5</v>
      </c>
      <c r="BSE26" s="28">
        <v>6.7</v>
      </c>
      <c r="BSF26" s="25">
        <v>18</v>
      </c>
      <c r="BSG26" s="30"/>
      <c r="BSH26" s="27"/>
      <c r="BSI26" s="30"/>
      <c r="BSJ26" s="27"/>
      <c r="BSK26" s="30"/>
      <c r="BSL26" s="27"/>
      <c r="BSM26" s="92"/>
      <c r="BSN26" s="94"/>
      <c r="BSO26" s="94"/>
      <c r="BSP26" s="94"/>
      <c r="BSQ26" s="94"/>
      <c r="BSR26" s="94"/>
      <c r="BSS26" s="94"/>
      <c r="BST26" s="94"/>
      <c r="BSU26" s="27"/>
      <c r="BSV26" s="99"/>
      <c r="BSW26" s="98"/>
      <c r="BSY26" s="88">
        <f t="shared" si="85"/>
        <v>40981</v>
      </c>
      <c r="BSZ26" s="90">
        <v>1.5</v>
      </c>
      <c r="BTA26" s="28">
        <v>8.3000000000000007</v>
      </c>
      <c r="BTB26" s="25">
        <v>16</v>
      </c>
      <c r="BTC26" s="30"/>
      <c r="BTD26" s="27"/>
      <c r="BTE26" s="30"/>
      <c r="BTF26" s="27"/>
      <c r="BTG26" s="30"/>
      <c r="BTH26" s="27"/>
      <c r="BTI26" s="92"/>
      <c r="BTJ26" s="94"/>
      <c r="BTK26" s="94"/>
      <c r="BTL26" s="94"/>
      <c r="BTM26" s="94"/>
      <c r="BTN26" s="94"/>
      <c r="BTO26" s="94"/>
      <c r="BTP26" s="94"/>
      <c r="BTQ26" s="27"/>
      <c r="BTR26" s="99">
        <v>8.6392062119099862</v>
      </c>
      <c r="BTS26" s="98">
        <v>71.782587870145306</v>
      </c>
      <c r="BTU26" s="88">
        <f t="shared" si="86"/>
        <v>40979.5</v>
      </c>
      <c r="BTV26" s="90">
        <v>1.5</v>
      </c>
      <c r="BTW26" s="28">
        <v>9.6</v>
      </c>
      <c r="BTX26" s="25">
        <v>9.6</v>
      </c>
      <c r="BTY26" s="30"/>
      <c r="BTZ26" s="27"/>
      <c r="BUA26" s="30"/>
      <c r="BUB26" s="27"/>
      <c r="BUC26" s="30"/>
      <c r="BUD26" s="27"/>
      <c r="BUE26" s="92"/>
      <c r="BUF26" s="94"/>
      <c r="BUG26" s="94"/>
      <c r="BUH26" s="94"/>
      <c r="BUI26" s="94"/>
      <c r="BUJ26" s="94"/>
      <c r="BUK26" s="94"/>
      <c r="BUL26" s="94"/>
      <c r="BUM26" s="27"/>
      <c r="BUN26" s="99">
        <v>9.7370588695304097</v>
      </c>
      <c r="BUO26" s="98">
        <v>36.037301072764116</v>
      </c>
      <c r="BUQ26" s="88">
        <f t="shared" si="87"/>
        <v>40977.5</v>
      </c>
      <c r="BUR26" s="90">
        <v>1.5</v>
      </c>
      <c r="BUS26" s="28">
        <v>10.199999999999999</v>
      </c>
      <c r="BUT26" s="25">
        <v>12.9</v>
      </c>
      <c r="BUU26" s="30"/>
      <c r="BUV26" s="27"/>
      <c r="BUW26" s="30"/>
      <c r="BUX26" s="27"/>
      <c r="BUY26" s="30"/>
      <c r="BUZ26" s="27"/>
      <c r="BVA26" s="92"/>
      <c r="BVB26" s="94"/>
      <c r="BVC26" s="94"/>
      <c r="BVD26" s="94"/>
      <c r="BVE26" s="94"/>
      <c r="BVF26" s="94"/>
      <c r="BVG26" s="94"/>
      <c r="BVH26" s="94"/>
      <c r="BVI26" s="27"/>
      <c r="BVJ26" s="99">
        <v>10.15485481209716</v>
      </c>
      <c r="BVK26" s="98">
        <v>18.625229156828773</v>
      </c>
      <c r="BVM26" s="88">
        <f t="shared" si="88"/>
        <v>40979</v>
      </c>
      <c r="BVN26" s="90">
        <v>1.5</v>
      </c>
      <c r="BVO26" s="28">
        <v>6.3</v>
      </c>
      <c r="BVP26" s="25">
        <v>16</v>
      </c>
      <c r="BVQ26" s="30"/>
      <c r="BVR26" s="27"/>
      <c r="BVS26" s="30"/>
      <c r="BVT26" s="27"/>
      <c r="BVU26" s="30"/>
      <c r="BVV26" s="27"/>
      <c r="BVW26" s="92"/>
      <c r="BVX26" s="94"/>
      <c r="BVY26" s="94"/>
      <c r="BVZ26" s="94"/>
      <c r="BWA26" s="94"/>
      <c r="BWB26" s="94"/>
      <c r="BWC26" s="94"/>
      <c r="BWD26" s="94"/>
      <c r="BWE26" s="27"/>
      <c r="BWF26" s="99">
        <v>7.5604460944754655</v>
      </c>
      <c r="BWG26" s="98">
        <v>108.05788710024265</v>
      </c>
      <c r="BWI26" s="88">
        <f t="shared" si="89"/>
        <v>40979</v>
      </c>
      <c r="BWJ26" s="90">
        <v>1.5</v>
      </c>
      <c r="BWK26" s="28">
        <v>6.3</v>
      </c>
      <c r="BWL26" s="25">
        <v>17</v>
      </c>
      <c r="BWM26" s="30"/>
      <c r="BWN26" s="27"/>
      <c r="BWO26" s="30"/>
      <c r="BWP26" s="27"/>
      <c r="BWQ26" s="30"/>
      <c r="BWR26" s="27"/>
      <c r="BWS26" s="92"/>
      <c r="BWT26" s="94"/>
      <c r="BWU26" s="94"/>
      <c r="BWV26" s="94"/>
      <c r="BWW26" s="94"/>
      <c r="BWX26" s="94"/>
      <c r="BWY26" s="94"/>
      <c r="BWZ26" s="94"/>
      <c r="BXA26" s="27"/>
      <c r="BXB26" s="99">
        <v>6.9836307499038739</v>
      </c>
      <c r="BXC26" s="98">
        <v>118.3037307215196</v>
      </c>
      <c r="BXE26" s="88">
        <f t="shared" si="90"/>
        <v>40978.5</v>
      </c>
      <c r="BXF26" s="90">
        <v>1.5</v>
      </c>
      <c r="BXG26" s="28">
        <v>11.4</v>
      </c>
      <c r="BXH26" s="25">
        <v>13.2</v>
      </c>
      <c r="BXI26" s="30"/>
      <c r="BXJ26" s="27"/>
      <c r="BXK26" s="30"/>
      <c r="BXL26" s="27"/>
      <c r="BXM26" s="30"/>
      <c r="BXN26" s="27"/>
      <c r="BXO26" s="92"/>
      <c r="BXP26" s="94"/>
      <c r="BXQ26" s="94"/>
      <c r="BXR26" s="94"/>
      <c r="BXS26" s="94"/>
      <c r="BXT26" s="94"/>
      <c r="BXU26" s="94"/>
      <c r="BXV26" s="94"/>
      <c r="BXW26" s="27"/>
      <c r="BXX26" s="99">
        <v>11.167067406580349</v>
      </c>
      <c r="BXY26" s="98">
        <v>19.201192356707828</v>
      </c>
      <c r="BYA26" s="88">
        <f t="shared" si="91"/>
        <v>40978</v>
      </c>
      <c r="BYB26" s="90">
        <v>1.5</v>
      </c>
      <c r="BYC26" s="28">
        <v>9.8000000000000007</v>
      </c>
      <c r="BYD26" s="25">
        <v>11.8</v>
      </c>
      <c r="BYE26" s="30"/>
      <c r="BYF26" s="27"/>
      <c r="BYG26" s="30"/>
      <c r="BYH26" s="27"/>
      <c r="BYI26" s="30"/>
      <c r="BYJ26" s="27"/>
      <c r="BYK26" s="92"/>
      <c r="BYL26" s="94"/>
      <c r="BYM26" s="94"/>
      <c r="BYN26" s="94"/>
      <c r="BYO26" s="94"/>
      <c r="BYP26" s="94"/>
      <c r="BYQ26" s="94"/>
      <c r="BYR26" s="94"/>
      <c r="BYS26" s="27"/>
      <c r="BYT26" s="99">
        <v>10.618513038631118</v>
      </c>
      <c r="BYU26" s="98">
        <v>23.091824528396621</v>
      </c>
      <c r="BYW26" s="88">
        <f t="shared" si="92"/>
        <v>40980.5</v>
      </c>
      <c r="BYX26" s="90">
        <v>1.5</v>
      </c>
      <c r="BYY26" s="28">
        <v>11</v>
      </c>
      <c r="BYZ26" s="25">
        <v>11.6</v>
      </c>
      <c r="BZA26" s="30"/>
      <c r="BZB26" s="27"/>
      <c r="BZC26" s="30"/>
      <c r="BZD26" s="27"/>
      <c r="BZE26" s="30"/>
      <c r="BZF26" s="27"/>
      <c r="BZG26" s="92"/>
      <c r="BZH26" s="94"/>
      <c r="BZI26" s="94"/>
      <c r="BZJ26" s="94"/>
      <c r="BZK26" s="94"/>
      <c r="BZL26" s="94"/>
      <c r="BZM26" s="94"/>
      <c r="BZN26" s="94"/>
      <c r="BZO26" s="27"/>
      <c r="BZP26" s="99">
        <v>10.910386208821931</v>
      </c>
      <c r="BZQ26" s="98">
        <v>14.437723919004608</v>
      </c>
      <c r="BZS26" s="88">
        <f t="shared" si="93"/>
        <v>40981.5</v>
      </c>
      <c r="BZT26" s="90">
        <v>1.5</v>
      </c>
      <c r="BZU26" s="28">
        <v>10.6</v>
      </c>
      <c r="BZV26" s="25">
        <v>15.1</v>
      </c>
      <c r="BZW26" s="30"/>
      <c r="BZX26" s="27"/>
      <c r="BZY26" s="30"/>
      <c r="BZZ26" s="27"/>
      <c r="CAA26" s="30"/>
      <c r="CAB26" s="27"/>
      <c r="CAC26" s="92"/>
      <c r="CAD26" s="94"/>
      <c r="CAE26" s="94"/>
      <c r="CAF26" s="94"/>
      <c r="CAG26" s="94"/>
      <c r="CAH26" s="94"/>
      <c r="CAI26" s="94"/>
      <c r="CAJ26" s="94"/>
      <c r="CAK26" s="27"/>
      <c r="CAL26" s="99">
        <v>10.375744271318435</v>
      </c>
      <c r="CAM26" s="98">
        <v>46.560707141995003</v>
      </c>
      <c r="CAO26" s="88">
        <f t="shared" si="94"/>
        <v>40979.5</v>
      </c>
      <c r="CAP26" s="90">
        <v>1.5</v>
      </c>
      <c r="CAQ26" s="28">
        <v>8.9</v>
      </c>
      <c r="CAR26" s="25">
        <v>16</v>
      </c>
      <c r="CAS26" s="30"/>
      <c r="CAT26" s="27"/>
      <c r="CAU26" s="30"/>
      <c r="CAV26" s="27"/>
      <c r="CAW26" s="30"/>
      <c r="CAX26" s="27"/>
      <c r="CAY26" s="92"/>
      <c r="CAZ26" s="94"/>
      <c r="CBA26" s="94"/>
      <c r="CBB26" s="94"/>
      <c r="CBC26" s="94"/>
      <c r="CBD26" s="94"/>
      <c r="CBE26" s="94"/>
      <c r="CBF26" s="94"/>
      <c r="CBG26" s="27"/>
      <c r="CBH26" s="99">
        <v>9.4951064520809627</v>
      </c>
      <c r="CBI26" s="98">
        <v>85.507829658643544</v>
      </c>
      <c r="CBK26" s="88">
        <f t="shared" si="95"/>
        <v>40980.5</v>
      </c>
      <c r="CBL26" s="90">
        <v>1.5</v>
      </c>
      <c r="CBM26" s="28">
        <v>8.3000000000000007</v>
      </c>
      <c r="CBN26" s="25">
        <v>16</v>
      </c>
      <c r="CBO26" s="30"/>
      <c r="CBP26" s="27"/>
      <c r="CBQ26" s="30"/>
      <c r="CBR26" s="27"/>
      <c r="CBS26" s="30"/>
      <c r="CBT26" s="27"/>
      <c r="CBU26" s="92"/>
      <c r="CBV26" s="94"/>
      <c r="CBW26" s="94"/>
      <c r="CBX26" s="94"/>
      <c r="CBY26" s="94"/>
      <c r="CBZ26" s="94"/>
      <c r="CCA26" s="94"/>
      <c r="CCB26" s="94"/>
      <c r="CCC26" s="27"/>
      <c r="CCD26" s="99">
        <v>9.024760739308741</v>
      </c>
      <c r="CCE26" s="98">
        <v>83.475124977643304</v>
      </c>
      <c r="CCG26" s="88">
        <f t="shared" si="96"/>
        <v>40976.5</v>
      </c>
      <c r="CCH26" s="90">
        <v>1.5</v>
      </c>
      <c r="CCI26" s="28"/>
      <c r="CCJ26" s="25">
        <v>18</v>
      </c>
      <c r="CCK26" s="30"/>
      <c r="CCL26" s="27"/>
      <c r="CCM26" s="30"/>
      <c r="CCN26" s="27"/>
      <c r="CCO26" s="30"/>
      <c r="CCP26" s="27"/>
      <c r="CCQ26" s="92"/>
      <c r="CCR26" s="94"/>
      <c r="CCS26" s="94"/>
      <c r="CCT26" s="94"/>
      <c r="CCU26" s="94"/>
      <c r="CCV26" s="94"/>
      <c r="CCW26" s="94"/>
      <c r="CCX26" s="94"/>
      <c r="CCY26" s="27"/>
      <c r="CCZ26" s="99"/>
      <c r="CDA26" s="98"/>
      <c r="CDC26" s="88">
        <f t="shared" si="97"/>
        <v>40979.5</v>
      </c>
      <c r="CDD26" s="90">
        <v>1.5</v>
      </c>
      <c r="CDE26" s="28">
        <v>9.1999999999999993</v>
      </c>
      <c r="CDF26" s="25">
        <v>17</v>
      </c>
      <c r="CDG26" s="30"/>
      <c r="CDH26" s="27"/>
      <c r="CDI26" s="30"/>
      <c r="CDJ26" s="27"/>
      <c r="CDK26" s="30"/>
      <c r="CDL26" s="27"/>
      <c r="CDM26" s="92"/>
      <c r="CDN26" s="94"/>
      <c r="CDO26" s="94"/>
      <c r="CDP26" s="94"/>
      <c r="CDQ26" s="94"/>
      <c r="CDR26" s="94"/>
      <c r="CDS26" s="94"/>
      <c r="CDT26" s="94"/>
      <c r="CDU26" s="27"/>
      <c r="CDV26" s="99">
        <v>9.9004950248584276</v>
      </c>
      <c r="CDW26" s="98">
        <v>76.350374064459899</v>
      </c>
      <c r="CDY26" s="88">
        <f t="shared" si="98"/>
        <v>40978</v>
      </c>
      <c r="CDZ26" s="90">
        <v>1.5</v>
      </c>
      <c r="CEA26" s="28">
        <v>9.8000000000000007</v>
      </c>
      <c r="CEB26" s="25">
        <v>11.1</v>
      </c>
      <c r="CEC26" s="30"/>
      <c r="CED26" s="27"/>
      <c r="CEE26" s="30"/>
      <c r="CEF26" s="27"/>
      <c r="CEG26" s="30"/>
      <c r="CEH26" s="27"/>
      <c r="CEI26" s="92"/>
      <c r="CEJ26" s="94"/>
      <c r="CEK26" s="94"/>
      <c r="CEL26" s="94"/>
      <c r="CEM26" s="94"/>
      <c r="CEN26" s="94"/>
      <c r="CEO26" s="94"/>
      <c r="CEP26" s="94"/>
      <c r="CEQ26" s="27"/>
      <c r="CER26" s="99"/>
      <c r="CES26" s="98"/>
      <c r="CEU26" s="88">
        <f t="shared" si="99"/>
        <v>40976.5</v>
      </c>
      <c r="CEV26" s="90">
        <v>1.5</v>
      </c>
      <c r="CEW26" s="28">
        <v>10.4</v>
      </c>
      <c r="CEX26" s="25">
        <v>14.3</v>
      </c>
      <c r="CEY26" s="30"/>
      <c r="CEZ26" s="27"/>
      <c r="CFA26" s="30"/>
      <c r="CFB26" s="27"/>
      <c r="CFC26" s="30"/>
      <c r="CFD26" s="27"/>
      <c r="CFE26" s="92"/>
      <c r="CFF26" s="94"/>
      <c r="CFG26" s="94"/>
      <c r="CFH26" s="94"/>
      <c r="CFI26" s="94"/>
      <c r="CFJ26" s="94"/>
      <c r="CFK26" s="94"/>
      <c r="CFL26" s="94"/>
      <c r="CFM26" s="27"/>
      <c r="CFN26" s="99">
        <v>10.61083221675689</v>
      </c>
      <c r="CFO26" s="98">
        <v>13.541833776915897</v>
      </c>
    </row>
    <row r="27" spans="1:2199">
      <c r="A27" s="88">
        <f t="shared" si="0"/>
        <v>40980</v>
      </c>
      <c r="B27" s="89">
        <v>2</v>
      </c>
      <c r="C27" s="28">
        <v>9</v>
      </c>
      <c r="D27" s="25">
        <v>13</v>
      </c>
      <c r="E27" s="30"/>
      <c r="F27" s="27"/>
      <c r="G27" s="30"/>
      <c r="H27" s="27"/>
      <c r="I27" s="30"/>
      <c r="J27" s="27"/>
      <c r="K27" s="92"/>
      <c r="L27" s="94"/>
      <c r="M27" s="94"/>
      <c r="N27" s="94"/>
      <c r="O27" s="94"/>
      <c r="P27" s="94"/>
      <c r="Q27" s="94"/>
      <c r="R27" s="94"/>
      <c r="S27" s="27"/>
      <c r="T27" s="97">
        <v>9.5889045460769005</v>
      </c>
      <c r="U27" s="98">
        <v>28.507170986261741</v>
      </c>
      <c r="W27" s="88">
        <f t="shared" si="1"/>
        <v>40979</v>
      </c>
      <c r="X27" s="89">
        <v>2</v>
      </c>
      <c r="Y27" s="28">
        <v>10.3</v>
      </c>
      <c r="Z27" s="25">
        <v>1</v>
      </c>
      <c r="AA27" s="30"/>
      <c r="AB27" s="27"/>
      <c r="AC27" s="30"/>
      <c r="AD27" s="27"/>
      <c r="AE27" s="30"/>
      <c r="AF27" s="27"/>
      <c r="AG27" s="92"/>
      <c r="AH27" s="94"/>
      <c r="AI27" s="94"/>
      <c r="AJ27" s="94"/>
      <c r="AK27" s="94"/>
      <c r="AL27" s="94"/>
      <c r="AM27" s="94"/>
      <c r="AN27" s="94"/>
      <c r="AO27" s="27"/>
      <c r="AP27" s="97">
        <v>10.636319173067484</v>
      </c>
      <c r="AQ27" s="98">
        <v>37.75131515605301</v>
      </c>
      <c r="AS27" s="88">
        <f t="shared" si="2"/>
        <v>40979.5</v>
      </c>
      <c r="AT27" s="89">
        <v>2</v>
      </c>
      <c r="AU27" s="28">
        <v>11.9</v>
      </c>
      <c r="AV27" s="25">
        <v>16</v>
      </c>
      <c r="AW27" s="30"/>
      <c r="AX27" s="27"/>
      <c r="AY27" s="30"/>
      <c r="AZ27" s="27"/>
      <c r="BA27" s="30"/>
      <c r="BB27" s="27"/>
      <c r="BC27" s="92"/>
      <c r="BD27" s="94"/>
      <c r="BE27" s="94"/>
      <c r="BF27" s="94"/>
      <c r="BG27" s="94"/>
      <c r="BH27" s="94"/>
      <c r="BI27" s="94"/>
      <c r="BJ27" s="94"/>
      <c r="BK27" s="27"/>
      <c r="BL27" s="97">
        <v>12.081264895539443</v>
      </c>
      <c r="BM27" s="98">
        <v>6.0832681525710486</v>
      </c>
      <c r="BO27" s="88">
        <f t="shared" si="3"/>
        <v>40979.5</v>
      </c>
      <c r="BP27" s="89">
        <v>2</v>
      </c>
      <c r="BQ27" s="28">
        <v>13.1</v>
      </c>
      <c r="BR27" s="25">
        <v>15</v>
      </c>
      <c r="BS27" s="30"/>
      <c r="BT27" s="27"/>
      <c r="BU27" s="30"/>
      <c r="BV27" s="27"/>
      <c r="BW27" s="30"/>
      <c r="BX27" s="27"/>
      <c r="BY27" s="92"/>
      <c r="BZ27" s="94"/>
      <c r="CA27" s="94"/>
      <c r="CB27" s="94"/>
      <c r="CC27" s="94"/>
      <c r="CD27" s="94"/>
      <c r="CE27" s="94"/>
      <c r="CF27" s="94"/>
      <c r="CG27" s="27"/>
      <c r="CH27" s="97">
        <v>12.627792993461917</v>
      </c>
      <c r="CI27" s="98">
        <v>24.284488125750912</v>
      </c>
      <c r="CK27" s="88">
        <f t="shared" si="4"/>
        <v>40978</v>
      </c>
      <c r="CL27" s="89">
        <v>2</v>
      </c>
      <c r="CM27" s="28">
        <v>6</v>
      </c>
      <c r="CN27" s="25">
        <v>18</v>
      </c>
      <c r="CO27" s="30"/>
      <c r="CP27" s="27"/>
      <c r="CQ27" s="30"/>
      <c r="CR27" s="27"/>
      <c r="CS27" s="30"/>
      <c r="CT27" s="27"/>
      <c r="CU27" s="92"/>
      <c r="CV27" s="94"/>
      <c r="CW27" s="94"/>
      <c r="CX27" s="94"/>
      <c r="CY27" s="94"/>
      <c r="CZ27" s="94"/>
      <c r="DA27" s="94"/>
      <c r="DB27" s="94"/>
      <c r="DC27" s="27"/>
      <c r="DD27" s="97">
        <v>5.9932776521353057</v>
      </c>
      <c r="DE27" s="98">
        <v>105.71132248749042</v>
      </c>
      <c r="DG27" s="88">
        <f t="shared" si="5"/>
        <v>40981.5</v>
      </c>
      <c r="DH27" s="89">
        <v>2</v>
      </c>
      <c r="DI27" s="28">
        <v>8.1</v>
      </c>
      <c r="DJ27" s="25">
        <v>16</v>
      </c>
      <c r="DK27" s="30"/>
      <c r="DL27" s="27"/>
      <c r="DM27" s="30"/>
      <c r="DN27" s="27"/>
      <c r="DO27" s="30"/>
      <c r="DP27" s="27"/>
      <c r="DQ27" s="92"/>
      <c r="DR27" s="94"/>
      <c r="DS27" s="94"/>
      <c r="DT27" s="94"/>
      <c r="DU27" s="94"/>
      <c r="DV27" s="94"/>
      <c r="DW27" s="94"/>
      <c r="DX27" s="94"/>
      <c r="DY27" s="27"/>
      <c r="DZ27" s="97">
        <v>7.641061186455044</v>
      </c>
      <c r="EA27" s="98">
        <v>59.220165096158375</v>
      </c>
      <c r="EC27" s="88">
        <f t="shared" si="6"/>
        <v>40980</v>
      </c>
      <c r="ED27" s="89">
        <v>2</v>
      </c>
      <c r="EE27" s="28">
        <v>8.6</v>
      </c>
      <c r="EF27" s="25">
        <v>16</v>
      </c>
      <c r="EG27" s="30"/>
      <c r="EH27" s="27"/>
      <c r="EI27" s="30"/>
      <c r="EJ27" s="27"/>
      <c r="EK27" s="30"/>
      <c r="EL27" s="27"/>
      <c r="EM27" s="92"/>
      <c r="EN27" s="94"/>
      <c r="EO27" s="94"/>
      <c r="EP27" s="94"/>
      <c r="EQ27" s="94"/>
      <c r="ER27" s="94"/>
      <c r="ES27" s="94"/>
      <c r="ET27" s="94"/>
      <c r="EU27" s="27"/>
      <c r="EV27" s="97">
        <v>8.6452565028560677</v>
      </c>
      <c r="EW27" s="98">
        <v>35.718907385669723</v>
      </c>
      <c r="EY27" s="88">
        <f t="shared" si="7"/>
        <v>40978</v>
      </c>
      <c r="EZ27" s="89">
        <v>2</v>
      </c>
      <c r="FA27" s="28">
        <v>9.9</v>
      </c>
      <c r="FB27" s="25">
        <v>14.3</v>
      </c>
      <c r="FC27" s="30"/>
      <c r="FD27" s="27"/>
      <c r="FE27" s="30"/>
      <c r="FF27" s="27"/>
      <c r="FG27" s="30"/>
      <c r="FH27" s="27"/>
      <c r="FI27" s="92"/>
      <c r="FJ27" s="94"/>
      <c r="FK27" s="94"/>
      <c r="FL27" s="94"/>
      <c r="FM27" s="94"/>
      <c r="FN27" s="94"/>
      <c r="FO27" s="94"/>
      <c r="FP27" s="94"/>
      <c r="FQ27" s="27"/>
      <c r="FR27" s="97">
        <v>9.9110677052686036</v>
      </c>
      <c r="FS27" s="98">
        <v>24.231364475159975</v>
      </c>
      <c r="FU27" s="88">
        <f t="shared" si="8"/>
        <v>40979.5</v>
      </c>
      <c r="FV27" s="89">
        <v>2</v>
      </c>
      <c r="FW27" s="28">
        <v>5.3</v>
      </c>
      <c r="FX27" s="25">
        <v>16</v>
      </c>
      <c r="FY27" s="30"/>
      <c r="FZ27" s="27"/>
      <c r="GA27" s="30"/>
      <c r="GB27" s="27"/>
      <c r="GC27" s="30"/>
      <c r="GD27" s="27"/>
      <c r="GE27" s="92"/>
      <c r="GF27" s="94"/>
      <c r="GG27" s="94"/>
      <c r="GH27" s="94"/>
      <c r="GI27" s="94"/>
      <c r="GJ27" s="94"/>
      <c r="GK27" s="94"/>
      <c r="GL27" s="94"/>
      <c r="GM27" s="27"/>
      <c r="GN27" s="97">
        <v>5.2897485404322007</v>
      </c>
      <c r="GO27" s="98">
        <v>132.24031378129837</v>
      </c>
      <c r="GQ27" s="88">
        <f t="shared" si="9"/>
        <v>40979.5</v>
      </c>
      <c r="GR27" s="89">
        <v>2</v>
      </c>
      <c r="GS27" s="28">
        <v>5.0999999999999996</v>
      </c>
      <c r="GT27" s="25">
        <v>17</v>
      </c>
      <c r="GU27" s="30"/>
      <c r="GV27" s="27"/>
      <c r="GW27" s="30"/>
      <c r="GX27" s="27"/>
      <c r="GY27" s="30"/>
      <c r="GZ27" s="27"/>
      <c r="HA27" s="92"/>
      <c r="HB27" s="94"/>
      <c r="HC27" s="94"/>
      <c r="HD27" s="94"/>
      <c r="HE27" s="94"/>
      <c r="HF27" s="94"/>
      <c r="HG27" s="94"/>
      <c r="HH27" s="94"/>
      <c r="HI27" s="27"/>
      <c r="HJ27" s="97">
        <v>5.0461183984012319</v>
      </c>
      <c r="HK27" s="98">
        <v>99.439179760766478</v>
      </c>
      <c r="HM27" s="88">
        <f t="shared" si="10"/>
        <v>40979</v>
      </c>
      <c r="HN27" s="89">
        <v>2</v>
      </c>
      <c r="HO27" s="28">
        <v>11.2</v>
      </c>
      <c r="HP27" s="25">
        <v>15.8</v>
      </c>
      <c r="HQ27" s="30"/>
      <c r="HR27" s="27"/>
      <c r="HS27" s="30"/>
      <c r="HT27" s="27"/>
      <c r="HU27" s="30"/>
      <c r="HV27" s="27"/>
      <c r="HW27" s="92"/>
      <c r="HX27" s="94"/>
      <c r="HY27" s="94"/>
      <c r="HZ27" s="94"/>
      <c r="IA27" s="94"/>
      <c r="IB27" s="94"/>
      <c r="IC27" s="94"/>
      <c r="ID27" s="94"/>
      <c r="IE27" s="27"/>
      <c r="IF27" s="97">
        <v>10.893980358460473</v>
      </c>
      <c r="IG27" s="98">
        <v>22.054307989133552</v>
      </c>
      <c r="II27" s="88">
        <f t="shared" si="11"/>
        <v>40978.5</v>
      </c>
      <c r="IJ27" s="89">
        <v>2</v>
      </c>
      <c r="IK27" s="28">
        <v>10.1</v>
      </c>
      <c r="IL27" s="25">
        <v>11.9</v>
      </c>
      <c r="IM27" s="30"/>
      <c r="IN27" s="27"/>
      <c r="IO27" s="30"/>
      <c r="IP27" s="27"/>
      <c r="IQ27" s="30"/>
      <c r="IR27" s="27"/>
      <c r="IS27" s="92"/>
      <c r="IT27" s="94"/>
      <c r="IU27" s="94"/>
      <c r="IV27" s="94"/>
      <c r="IW27" s="94"/>
      <c r="IX27" s="94"/>
      <c r="IY27" s="94"/>
      <c r="IZ27" s="94"/>
      <c r="JA27" s="27"/>
      <c r="JB27" s="97">
        <v>10.203694940756813</v>
      </c>
      <c r="JC27" s="98">
        <v>38.260144856250982</v>
      </c>
      <c r="JE27" s="88">
        <f t="shared" si="12"/>
        <v>40981</v>
      </c>
      <c r="JF27" s="89">
        <v>2</v>
      </c>
      <c r="JG27" s="28">
        <v>10.6</v>
      </c>
      <c r="JH27" s="25">
        <v>12.4</v>
      </c>
      <c r="JI27" s="30"/>
      <c r="JJ27" s="27"/>
      <c r="JK27" s="30"/>
      <c r="JL27" s="27"/>
      <c r="JM27" s="30"/>
      <c r="JN27" s="27"/>
      <c r="JO27" s="92"/>
      <c r="JP27" s="94"/>
      <c r="JQ27" s="94"/>
      <c r="JR27" s="94"/>
      <c r="JS27" s="94"/>
      <c r="JT27" s="94"/>
      <c r="JU27" s="94"/>
      <c r="JV27" s="94"/>
      <c r="JW27" s="27"/>
      <c r="JX27" s="97">
        <v>10.598313435414072</v>
      </c>
      <c r="JY27" s="98">
        <v>24.18745683983499</v>
      </c>
      <c r="KA27" s="88">
        <f t="shared" si="13"/>
        <v>40982</v>
      </c>
      <c r="KB27" s="89">
        <v>2</v>
      </c>
      <c r="KC27" s="28">
        <v>9.6999999999999993</v>
      </c>
      <c r="KD27" s="25">
        <v>16.8</v>
      </c>
      <c r="KE27" s="30"/>
      <c r="KF27" s="27"/>
      <c r="KG27" s="30"/>
      <c r="KH27" s="27"/>
      <c r="KI27" s="30"/>
      <c r="KJ27" s="27"/>
      <c r="KK27" s="92"/>
      <c r="KL27" s="94"/>
      <c r="KM27" s="94"/>
      <c r="KN27" s="94"/>
      <c r="KO27" s="94"/>
      <c r="KP27" s="94"/>
      <c r="KQ27" s="94"/>
      <c r="KR27" s="94"/>
      <c r="KS27" s="27"/>
      <c r="KT27" s="97">
        <v>9.6842009275899859</v>
      </c>
      <c r="KU27" s="98">
        <v>64.280976648961371</v>
      </c>
      <c r="KW27" s="88">
        <f t="shared" si="14"/>
        <v>40980</v>
      </c>
      <c r="KX27" s="89">
        <v>2</v>
      </c>
      <c r="KY27" s="28">
        <v>7.5</v>
      </c>
      <c r="KZ27" s="25">
        <v>16.5</v>
      </c>
      <c r="LA27" s="30"/>
      <c r="LB27" s="27"/>
      <c r="LC27" s="30"/>
      <c r="LD27" s="27"/>
      <c r="LE27" s="30"/>
      <c r="LF27" s="27"/>
      <c r="LG27" s="92"/>
      <c r="LH27" s="94"/>
      <c r="LI27" s="94"/>
      <c r="LJ27" s="94"/>
      <c r="LK27" s="94"/>
      <c r="LL27" s="94"/>
      <c r="LM27" s="94"/>
      <c r="LN27" s="94"/>
      <c r="LO27" s="27"/>
      <c r="LP27" s="97">
        <v>7.8801965461780519</v>
      </c>
      <c r="LQ27" s="98">
        <v>102.89448823468946</v>
      </c>
      <c r="LS27" s="88">
        <f t="shared" si="15"/>
        <v>40981</v>
      </c>
      <c r="LT27" s="89">
        <v>2</v>
      </c>
      <c r="LU27" s="28">
        <v>6.8</v>
      </c>
      <c r="LV27" s="25">
        <v>16</v>
      </c>
      <c r="LW27" s="30"/>
      <c r="LX27" s="27"/>
      <c r="LY27" s="30"/>
      <c r="LZ27" s="27"/>
      <c r="MA27" s="30"/>
      <c r="MB27" s="27"/>
      <c r="MC27" s="92"/>
      <c r="MD27" s="94"/>
      <c r="ME27" s="94"/>
      <c r="MF27" s="94"/>
      <c r="MG27" s="94"/>
      <c r="MH27" s="94"/>
      <c r="MI27" s="94"/>
      <c r="MJ27" s="94"/>
      <c r="MK27" s="27"/>
      <c r="ML27" s="97">
        <v>7.6126779627547512</v>
      </c>
      <c r="MM27" s="98">
        <v>95.216763991402601</v>
      </c>
      <c r="MO27" s="88">
        <f t="shared" si="16"/>
        <v>40977</v>
      </c>
      <c r="MP27" s="89">
        <v>2</v>
      </c>
      <c r="MQ27" s="28"/>
      <c r="MR27" s="25">
        <v>18</v>
      </c>
      <c r="MS27" s="30"/>
      <c r="MT27" s="27"/>
      <c r="MU27" s="30"/>
      <c r="MV27" s="27"/>
      <c r="MW27" s="30"/>
      <c r="MX27" s="27"/>
      <c r="MY27" s="92"/>
      <c r="MZ27" s="94"/>
      <c r="NA27" s="94"/>
      <c r="NB27" s="94"/>
      <c r="NC27" s="94"/>
      <c r="ND27" s="94"/>
      <c r="NE27" s="94"/>
      <c r="NF27" s="94"/>
      <c r="NG27" s="27"/>
      <c r="NH27" s="97"/>
      <c r="NI27" s="98"/>
      <c r="NK27" s="88">
        <f t="shared" si="17"/>
        <v>40980</v>
      </c>
      <c r="NL27" s="89">
        <v>2</v>
      </c>
      <c r="NM27" s="28">
        <v>7.8</v>
      </c>
      <c r="NN27" s="25">
        <v>17</v>
      </c>
      <c r="NO27" s="30"/>
      <c r="NP27" s="27"/>
      <c r="NQ27" s="30"/>
      <c r="NR27" s="27"/>
      <c r="NS27" s="30"/>
      <c r="NT27" s="27"/>
      <c r="NU27" s="92"/>
      <c r="NV27" s="94"/>
      <c r="NW27" s="94"/>
      <c r="NX27" s="94"/>
      <c r="NY27" s="94"/>
      <c r="NZ27" s="94"/>
      <c r="OA27" s="94"/>
      <c r="OB27" s="94"/>
      <c r="OC27" s="27"/>
      <c r="OD27" s="97">
        <v>8.5758046697100241</v>
      </c>
      <c r="OE27" s="98">
        <v>81.238200535833485</v>
      </c>
      <c r="OG27" s="88">
        <f t="shared" si="18"/>
        <v>40978.5</v>
      </c>
      <c r="OH27" s="89">
        <v>2</v>
      </c>
      <c r="OI27" s="28"/>
      <c r="OJ27" s="25"/>
      <c r="OK27" s="30"/>
      <c r="OL27" s="27"/>
      <c r="OM27" s="30"/>
      <c r="ON27" s="27"/>
      <c r="OO27" s="30"/>
      <c r="OP27" s="27"/>
      <c r="OQ27" s="92"/>
      <c r="OR27" s="94"/>
      <c r="OS27" s="94"/>
      <c r="OT27" s="94"/>
      <c r="OU27" s="94"/>
      <c r="OV27" s="94"/>
      <c r="OW27" s="94"/>
      <c r="OX27" s="94"/>
      <c r="OY27" s="27"/>
      <c r="OZ27" s="97"/>
      <c r="PA27" s="98"/>
      <c r="PC27" s="88">
        <f t="shared" si="19"/>
        <v>40977</v>
      </c>
      <c r="PD27" s="89">
        <v>2</v>
      </c>
      <c r="PE27" s="28">
        <v>10.199999999999999</v>
      </c>
      <c r="PF27" s="25">
        <v>16</v>
      </c>
      <c r="PG27" s="30"/>
      <c r="PH27" s="27"/>
      <c r="PI27" s="30"/>
      <c r="PJ27" s="27"/>
      <c r="PK27" s="30"/>
      <c r="PL27" s="27"/>
      <c r="PM27" s="92"/>
      <c r="PN27" s="94"/>
      <c r="PO27" s="94"/>
      <c r="PP27" s="94"/>
      <c r="PQ27" s="94"/>
      <c r="PR27" s="94"/>
      <c r="PS27" s="94"/>
      <c r="PT27" s="94"/>
      <c r="PU27" s="27"/>
      <c r="PV27" s="97">
        <v>10.297349426366379</v>
      </c>
      <c r="PW27" s="98">
        <v>20.947042010458784</v>
      </c>
      <c r="PY27" s="88">
        <f t="shared" si="20"/>
        <v>40980</v>
      </c>
      <c r="PZ27" s="89">
        <v>2</v>
      </c>
      <c r="QA27" s="28">
        <v>10.8</v>
      </c>
      <c r="QB27" s="25">
        <v>11.8</v>
      </c>
      <c r="QC27" s="30"/>
      <c r="QD27" s="27"/>
      <c r="QE27" s="30"/>
      <c r="QF27" s="27"/>
      <c r="QG27" s="30"/>
      <c r="QH27" s="27"/>
      <c r="QI27" s="92"/>
      <c r="QJ27" s="94"/>
      <c r="QK27" s="94"/>
      <c r="QL27" s="94"/>
      <c r="QM27" s="94"/>
      <c r="QN27" s="94"/>
      <c r="QO27" s="94"/>
      <c r="QP27" s="94"/>
      <c r="QQ27" s="27"/>
      <c r="QR27" s="97">
        <v>11.000166458088387</v>
      </c>
      <c r="QS27" s="98">
        <v>19.765818566379224</v>
      </c>
      <c r="QU27" s="88">
        <f t="shared" si="21"/>
        <v>40979</v>
      </c>
      <c r="QV27" s="89">
        <v>2</v>
      </c>
      <c r="QW27" s="28">
        <v>10.69</v>
      </c>
      <c r="QX27" s="25">
        <v>14</v>
      </c>
      <c r="QY27" s="30"/>
      <c r="QZ27" s="27"/>
      <c r="RA27" s="30"/>
      <c r="RB27" s="27"/>
      <c r="RC27" s="30"/>
      <c r="RD27" s="27"/>
      <c r="RE27" s="92"/>
      <c r="RF27" s="94"/>
      <c r="RG27" s="94"/>
      <c r="RH27" s="94"/>
      <c r="RI27" s="94"/>
      <c r="RJ27" s="94"/>
      <c r="RK27" s="94"/>
      <c r="RL27" s="94"/>
      <c r="RM27" s="27"/>
      <c r="RN27" s="97">
        <v>10.879090167732143</v>
      </c>
      <c r="RO27" s="98">
        <v>1.4966001208072151</v>
      </c>
      <c r="RQ27" s="88">
        <f t="shared" si="22"/>
        <v>40979.5</v>
      </c>
      <c r="RR27" s="89">
        <v>2</v>
      </c>
      <c r="RS27" s="28">
        <v>10.8</v>
      </c>
      <c r="RT27" s="25">
        <v>11.8</v>
      </c>
      <c r="RU27" s="30"/>
      <c r="RV27" s="27"/>
      <c r="RW27" s="30"/>
      <c r="RX27" s="27"/>
      <c r="RY27" s="30"/>
      <c r="RZ27" s="27"/>
      <c r="SA27" s="92"/>
      <c r="SB27" s="94"/>
      <c r="SC27" s="94"/>
      <c r="SD27" s="94"/>
      <c r="SE27" s="94"/>
      <c r="SF27" s="94"/>
      <c r="SG27" s="94"/>
      <c r="SH27" s="94"/>
      <c r="SI27" s="27"/>
      <c r="SJ27" s="97">
        <v>10.496827128552306</v>
      </c>
      <c r="SK27" s="98">
        <v>46.512250831794084</v>
      </c>
      <c r="SM27" s="88">
        <f t="shared" si="23"/>
        <v>40979.5</v>
      </c>
      <c r="SN27" s="89">
        <v>2</v>
      </c>
      <c r="SO27" s="28">
        <v>9.3000000000000007</v>
      </c>
      <c r="SP27" s="25">
        <v>18</v>
      </c>
      <c r="SQ27" s="30"/>
      <c r="SR27" s="27"/>
      <c r="SS27" s="30"/>
      <c r="ST27" s="27"/>
      <c r="SU27" s="30"/>
      <c r="SV27" s="27"/>
      <c r="SW27" s="92"/>
      <c r="SX27" s="94"/>
      <c r="SY27" s="94"/>
      <c r="SZ27" s="94"/>
      <c r="TA27" s="94"/>
      <c r="TB27" s="94"/>
      <c r="TC27" s="94"/>
      <c r="TD27" s="94"/>
      <c r="TE27" s="27"/>
      <c r="TF27" s="97">
        <v>9.8623493405370564</v>
      </c>
      <c r="TG27" s="98">
        <v>84.938882147709847</v>
      </c>
      <c r="TI27" s="88">
        <f t="shared" si="24"/>
        <v>40978</v>
      </c>
      <c r="TJ27" s="89">
        <v>2</v>
      </c>
      <c r="TK27" s="28"/>
      <c r="TL27" s="25">
        <v>18</v>
      </c>
      <c r="TM27" s="30"/>
      <c r="TN27" s="27"/>
      <c r="TO27" s="30"/>
      <c r="TP27" s="27"/>
      <c r="TQ27" s="30"/>
      <c r="TR27" s="27"/>
      <c r="TS27" s="92"/>
      <c r="TT27" s="94"/>
      <c r="TU27" s="94"/>
      <c r="TV27" s="94"/>
      <c r="TW27" s="94"/>
      <c r="TX27" s="94"/>
      <c r="TY27" s="94"/>
      <c r="TZ27" s="94"/>
      <c r="UA27" s="27"/>
      <c r="UB27" s="97"/>
      <c r="UC27" s="98"/>
      <c r="UE27" s="88">
        <f t="shared" si="25"/>
        <v>40981.5</v>
      </c>
      <c r="UF27" s="89">
        <v>2</v>
      </c>
      <c r="UG27" s="28">
        <v>8.1</v>
      </c>
      <c r="UH27" s="25">
        <v>16</v>
      </c>
      <c r="UI27" s="30"/>
      <c r="UJ27" s="27"/>
      <c r="UK27" s="30"/>
      <c r="UL27" s="27"/>
      <c r="UM27" s="30"/>
      <c r="UN27" s="27"/>
      <c r="UO27" s="92"/>
      <c r="UP27" s="94"/>
      <c r="UQ27" s="94"/>
      <c r="UR27" s="94"/>
      <c r="US27" s="94"/>
      <c r="UT27" s="94"/>
      <c r="UU27" s="94"/>
      <c r="UV27" s="94"/>
      <c r="UW27" s="27"/>
      <c r="UX27" s="97">
        <v>7.6397592565242896</v>
      </c>
      <c r="UY27" s="98">
        <v>59.760134085173092</v>
      </c>
      <c r="VA27" s="88">
        <f t="shared" si="26"/>
        <v>40980</v>
      </c>
      <c r="VB27" s="89">
        <v>2</v>
      </c>
      <c r="VC27" s="28">
        <v>8.6</v>
      </c>
      <c r="VD27" s="25">
        <v>16</v>
      </c>
      <c r="VE27" s="30"/>
      <c r="VF27" s="27"/>
      <c r="VG27" s="30"/>
      <c r="VH27" s="27"/>
      <c r="VI27" s="30"/>
      <c r="VJ27" s="27"/>
      <c r="VK27" s="92"/>
      <c r="VL27" s="94"/>
      <c r="VM27" s="94"/>
      <c r="VN27" s="94"/>
      <c r="VO27" s="94"/>
      <c r="VP27" s="94"/>
      <c r="VQ27" s="94"/>
      <c r="VR27" s="94"/>
      <c r="VS27" s="27"/>
      <c r="VT27" s="97">
        <v>9.3245534432418964</v>
      </c>
      <c r="VU27" s="98">
        <v>25.897029273524225</v>
      </c>
      <c r="VW27" s="88">
        <f t="shared" si="27"/>
        <v>40978</v>
      </c>
      <c r="VX27" s="89">
        <v>2</v>
      </c>
      <c r="VY27" s="28">
        <v>9.9</v>
      </c>
      <c r="VZ27" s="25">
        <v>14.3</v>
      </c>
      <c r="WA27" s="30"/>
      <c r="WB27" s="27"/>
      <c r="WC27" s="30"/>
      <c r="WD27" s="27"/>
      <c r="WE27" s="30"/>
      <c r="WF27" s="27"/>
      <c r="WG27" s="92"/>
      <c r="WH27" s="94"/>
      <c r="WI27" s="94"/>
      <c r="WJ27" s="94"/>
      <c r="WK27" s="94"/>
      <c r="WL27" s="94"/>
      <c r="WM27" s="94"/>
      <c r="WN27" s="94"/>
      <c r="WO27" s="27"/>
      <c r="WP27" s="97">
        <v>9.8354580199025268</v>
      </c>
      <c r="WQ27" s="98">
        <v>27.89436176687634</v>
      </c>
      <c r="WS27" s="88">
        <f t="shared" si="28"/>
        <v>40979.5</v>
      </c>
      <c r="WT27" s="89">
        <v>2</v>
      </c>
      <c r="WU27" s="28">
        <v>5.3</v>
      </c>
      <c r="WV27" s="25">
        <v>16</v>
      </c>
      <c r="WW27" s="30"/>
      <c r="WX27" s="27"/>
      <c r="WY27" s="30"/>
      <c r="WZ27" s="27"/>
      <c r="XA27" s="30"/>
      <c r="XB27" s="27"/>
      <c r="XC27" s="92"/>
      <c r="XD27" s="94"/>
      <c r="XE27" s="94"/>
      <c r="XF27" s="94"/>
      <c r="XG27" s="94"/>
      <c r="XH27" s="94"/>
      <c r="XI27" s="94"/>
      <c r="XJ27" s="94"/>
      <c r="XK27" s="27"/>
      <c r="XL27" s="97">
        <v>5.2196891219331309</v>
      </c>
      <c r="XM27" s="98">
        <v>151.66946038751007</v>
      </c>
      <c r="XO27" s="88">
        <f t="shared" si="29"/>
        <v>40979.5</v>
      </c>
      <c r="XP27" s="89">
        <v>2</v>
      </c>
      <c r="XQ27" s="28">
        <v>5.0999999999999996</v>
      </c>
      <c r="XR27" s="25">
        <v>17</v>
      </c>
      <c r="XS27" s="30"/>
      <c r="XT27" s="27"/>
      <c r="XU27" s="30"/>
      <c r="XV27" s="27"/>
      <c r="XW27" s="30"/>
      <c r="XX27" s="27"/>
      <c r="XY27" s="92"/>
      <c r="XZ27" s="94"/>
      <c r="YA27" s="94"/>
      <c r="YB27" s="94"/>
      <c r="YC27" s="94"/>
      <c r="YD27" s="94"/>
      <c r="YE27" s="94"/>
      <c r="YF27" s="94"/>
      <c r="YG27" s="27"/>
      <c r="YH27" s="97">
        <v>5.1918715392215189</v>
      </c>
      <c r="YI27" s="98">
        <v>102.17718273947976</v>
      </c>
      <c r="YK27" s="88">
        <f t="shared" si="30"/>
        <v>40979</v>
      </c>
      <c r="YL27" s="89">
        <v>2</v>
      </c>
      <c r="YM27" s="28">
        <v>11.2</v>
      </c>
      <c r="YN27" s="25">
        <v>15.8</v>
      </c>
      <c r="YO27" s="30"/>
      <c r="YP27" s="27"/>
      <c r="YQ27" s="30"/>
      <c r="YR27" s="27"/>
      <c r="YS27" s="30"/>
      <c r="YT27" s="27"/>
      <c r="YU27" s="92"/>
      <c r="YV27" s="94"/>
      <c r="YW27" s="94"/>
      <c r="YX27" s="94"/>
      <c r="YY27" s="94"/>
      <c r="YZ27" s="94"/>
      <c r="ZA27" s="94"/>
      <c r="ZB27" s="94"/>
      <c r="ZC27" s="27"/>
      <c r="ZD27" s="97">
        <v>10.867685834719733</v>
      </c>
      <c r="ZE27" s="98">
        <v>22.723987408696637</v>
      </c>
      <c r="ZG27" s="88">
        <f t="shared" si="31"/>
        <v>40978.5</v>
      </c>
      <c r="ZH27" s="89">
        <v>2</v>
      </c>
      <c r="ZI27" s="28">
        <v>10.1</v>
      </c>
      <c r="ZJ27" s="25">
        <v>11.9</v>
      </c>
      <c r="ZK27" s="30"/>
      <c r="ZL27" s="27"/>
      <c r="ZM27" s="30"/>
      <c r="ZN27" s="27"/>
      <c r="ZO27" s="30"/>
      <c r="ZP27" s="27"/>
      <c r="ZQ27" s="92"/>
      <c r="ZR27" s="94"/>
      <c r="ZS27" s="94"/>
      <c r="ZT27" s="94"/>
      <c r="ZU27" s="94"/>
      <c r="ZV27" s="94"/>
      <c r="ZW27" s="94"/>
      <c r="ZX27" s="94"/>
      <c r="ZY27" s="27"/>
      <c r="ZZ27" s="97">
        <v>10.189716251091118</v>
      </c>
      <c r="AAA27" s="98">
        <v>38.663885459491887</v>
      </c>
      <c r="AAC27" s="88">
        <f t="shared" si="32"/>
        <v>40981</v>
      </c>
      <c r="AAD27" s="89">
        <v>2</v>
      </c>
      <c r="AAE27" s="28">
        <v>10.6</v>
      </c>
      <c r="AAF27" s="25">
        <v>12.4</v>
      </c>
      <c r="AAG27" s="30"/>
      <c r="AAH27" s="27"/>
      <c r="AAI27" s="30"/>
      <c r="AAJ27" s="27"/>
      <c r="AAK27" s="30"/>
      <c r="AAL27" s="27"/>
      <c r="AAM27" s="92"/>
      <c r="AAN27" s="94"/>
      <c r="AAO27" s="94"/>
      <c r="AAP27" s="94"/>
      <c r="AAQ27" s="94"/>
      <c r="AAR27" s="94"/>
      <c r="AAS27" s="94"/>
      <c r="AAT27" s="94"/>
      <c r="AAU27" s="27"/>
      <c r="AAV27" s="97">
        <v>10.64089536349813</v>
      </c>
      <c r="AAW27" s="98">
        <v>23.130316588675914</v>
      </c>
      <c r="AAY27" s="88">
        <f t="shared" si="33"/>
        <v>40982</v>
      </c>
      <c r="AAZ27" s="89">
        <v>2</v>
      </c>
      <c r="ABA27" s="28">
        <v>9.6999999999999993</v>
      </c>
      <c r="ABB27" s="25">
        <v>16.8</v>
      </c>
      <c r="ABC27" s="30"/>
      <c r="ABD27" s="27"/>
      <c r="ABE27" s="30"/>
      <c r="ABF27" s="27"/>
      <c r="ABG27" s="30"/>
      <c r="ABH27" s="27"/>
      <c r="ABI27" s="92"/>
      <c r="ABJ27" s="94"/>
      <c r="ABK27" s="94"/>
      <c r="ABL27" s="94"/>
      <c r="ABM27" s="94"/>
      <c r="ABN27" s="94"/>
      <c r="ABO27" s="94"/>
      <c r="ABP27" s="94"/>
      <c r="ABQ27" s="27"/>
      <c r="ABR27" s="97">
        <v>9.4991903181807924</v>
      </c>
      <c r="ABS27" s="98">
        <v>63.168644034843219</v>
      </c>
      <c r="ABU27" s="88">
        <f t="shared" si="34"/>
        <v>40980</v>
      </c>
      <c r="ABV27" s="89">
        <v>2</v>
      </c>
      <c r="ABW27" s="28">
        <v>7.5</v>
      </c>
      <c r="ABX27" s="25">
        <v>16.5</v>
      </c>
      <c r="ABY27" s="30"/>
      <c r="ABZ27" s="27"/>
      <c r="ACA27" s="30"/>
      <c r="ACB27" s="27"/>
      <c r="ACC27" s="30"/>
      <c r="ACD27" s="27"/>
      <c r="ACE27" s="92"/>
      <c r="ACF27" s="94"/>
      <c r="ACG27" s="94"/>
      <c r="ACH27" s="94"/>
      <c r="ACI27" s="94"/>
      <c r="ACJ27" s="94"/>
      <c r="ACK27" s="94"/>
      <c r="ACL27" s="94"/>
      <c r="ACM27" s="27"/>
      <c r="ACN27" s="97">
        <v>7.8730748860154502</v>
      </c>
      <c r="ACO27" s="98">
        <v>101.66186527071845</v>
      </c>
      <c r="ACQ27" s="88">
        <f t="shared" si="35"/>
        <v>40981</v>
      </c>
      <c r="ACR27" s="89">
        <v>2</v>
      </c>
      <c r="ACS27" s="28">
        <v>6.8</v>
      </c>
      <c r="ACT27" s="25">
        <v>16</v>
      </c>
      <c r="ACU27" s="30"/>
      <c r="ACV27" s="27"/>
      <c r="ACW27" s="30"/>
      <c r="ACX27" s="27"/>
      <c r="ACY27" s="30"/>
      <c r="ACZ27" s="27"/>
      <c r="ADA27" s="92"/>
      <c r="ADB27" s="94"/>
      <c r="ADC27" s="94"/>
      <c r="ADD27" s="94"/>
      <c r="ADE27" s="94"/>
      <c r="ADF27" s="94"/>
      <c r="ADG27" s="94"/>
      <c r="ADH27" s="94"/>
      <c r="ADI27" s="27"/>
      <c r="ADJ27" s="97">
        <v>7.5661042011014183</v>
      </c>
      <c r="ADK27" s="98">
        <v>98.869002753110422</v>
      </c>
      <c r="ADM27" s="88">
        <f t="shared" si="36"/>
        <v>40977</v>
      </c>
      <c r="ADN27" s="89">
        <v>2</v>
      </c>
      <c r="ADO27" s="28"/>
      <c r="ADP27" s="25">
        <v>18</v>
      </c>
      <c r="ADQ27" s="30"/>
      <c r="ADR27" s="27"/>
      <c r="ADS27" s="30"/>
      <c r="ADT27" s="27"/>
      <c r="ADU27" s="30"/>
      <c r="ADV27" s="27"/>
      <c r="ADW27" s="92"/>
      <c r="ADX27" s="94"/>
      <c r="ADY27" s="94"/>
      <c r="ADZ27" s="94"/>
      <c r="AEA27" s="94"/>
      <c r="AEB27" s="94"/>
      <c r="AEC27" s="94"/>
      <c r="AED27" s="94"/>
      <c r="AEE27" s="27"/>
      <c r="AEF27" s="97"/>
      <c r="AEG27" s="98"/>
      <c r="AEI27" s="88">
        <f t="shared" si="37"/>
        <v>40980</v>
      </c>
      <c r="AEJ27" s="89">
        <v>2</v>
      </c>
      <c r="AEK27" s="28">
        <v>7.8</v>
      </c>
      <c r="AEL27" s="25">
        <v>17</v>
      </c>
      <c r="AEM27" s="30"/>
      <c r="AEN27" s="27"/>
      <c r="AEO27" s="30"/>
      <c r="AEP27" s="27"/>
      <c r="AEQ27" s="30"/>
      <c r="AER27" s="27"/>
      <c r="AES27" s="92"/>
      <c r="AET27" s="94"/>
      <c r="AEU27" s="94"/>
      <c r="AEV27" s="94"/>
      <c r="AEW27" s="94"/>
      <c r="AEX27" s="94"/>
      <c r="AEY27" s="94"/>
      <c r="AEZ27" s="94"/>
      <c r="AFA27" s="27"/>
      <c r="AFB27" s="97">
        <v>8.4352561322025785</v>
      </c>
      <c r="AFC27" s="98">
        <v>84.2017934338662</v>
      </c>
      <c r="AFE27" s="88">
        <f t="shared" si="38"/>
        <v>40978.5</v>
      </c>
      <c r="AFF27" s="89">
        <v>2</v>
      </c>
      <c r="AFG27" s="28"/>
      <c r="AFH27" s="25"/>
      <c r="AFI27" s="30"/>
      <c r="AFJ27" s="27"/>
      <c r="AFK27" s="30"/>
      <c r="AFL27" s="27"/>
      <c r="AFM27" s="30"/>
      <c r="AFN27" s="27"/>
      <c r="AFO27" s="92"/>
      <c r="AFP27" s="94"/>
      <c r="AFQ27" s="94"/>
      <c r="AFR27" s="94"/>
      <c r="AFS27" s="94"/>
      <c r="AFT27" s="94"/>
      <c r="AFU27" s="94"/>
      <c r="AFV27" s="94"/>
      <c r="AFW27" s="27"/>
      <c r="AFX27" s="97"/>
      <c r="AFY27" s="98"/>
      <c r="AGA27" s="88">
        <f t="shared" si="39"/>
        <v>40977</v>
      </c>
      <c r="AGB27" s="89">
        <v>2</v>
      </c>
      <c r="AGC27" s="28">
        <v>10.199999999999999</v>
      </c>
      <c r="AGD27" s="25">
        <v>16</v>
      </c>
      <c r="AGE27" s="30"/>
      <c r="AGF27" s="27"/>
      <c r="AGG27" s="30"/>
      <c r="AGH27" s="27"/>
      <c r="AGI27" s="30"/>
      <c r="AGJ27" s="27"/>
      <c r="AGK27" s="92"/>
      <c r="AGL27" s="94"/>
      <c r="AGM27" s="94"/>
      <c r="AGN27" s="94"/>
      <c r="AGO27" s="94"/>
      <c r="AGP27" s="94"/>
      <c r="AGQ27" s="94"/>
      <c r="AGR27" s="94"/>
      <c r="AGS27" s="27"/>
      <c r="AGT27" s="97">
        <v>10.233534674321003</v>
      </c>
      <c r="AGU27" s="98">
        <v>24.63106639673023</v>
      </c>
      <c r="AGW27" s="88">
        <f t="shared" si="40"/>
        <v>40980</v>
      </c>
      <c r="AGX27" s="89">
        <v>2</v>
      </c>
      <c r="AGY27" s="28">
        <v>10.8</v>
      </c>
      <c r="AGZ27" s="25">
        <v>11.8</v>
      </c>
      <c r="AHA27" s="30"/>
      <c r="AHB27" s="27"/>
      <c r="AHC27" s="30"/>
      <c r="AHD27" s="27"/>
      <c r="AHE27" s="30"/>
      <c r="AHF27" s="27"/>
      <c r="AHG27" s="92"/>
      <c r="AHH27" s="94"/>
      <c r="AHI27" s="94"/>
      <c r="AHJ27" s="94"/>
      <c r="AHK27" s="94"/>
      <c r="AHL27" s="94"/>
      <c r="AHM27" s="94"/>
      <c r="AHN27" s="94"/>
      <c r="AHO27" s="27"/>
      <c r="AHP27" s="97">
        <v>10.966936909932681</v>
      </c>
      <c r="AHQ27" s="98">
        <v>21.907570495467692</v>
      </c>
      <c r="AHS27" s="88">
        <f t="shared" si="41"/>
        <v>40979</v>
      </c>
      <c r="AHT27" s="89">
        <v>2</v>
      </c>
      <c r="AHU27" s="28">
        <v>10.69</v>
      </c>
      <c r="AHV27" s="25">
        <v>14</v>
      </c>
      <c r="AHW27" s="30"/>
      <c r="AHX27" s="27"/>
      <c r="AHY27" s="30"/>
      <c r="AHZ27" s="27"/>
      <c r="AIA27" s="30"/>
      <c r="AIB27" s="27"/>
      <c r="AIC27" s="92"/>
      <c r="AID27" s="94"/>
      <c r="AIE27" s="94"/>
      <c r="AIF27" s="94"/>
      <c r="AIG27" s="94"/>
      <c r="AIH27" s="94"/>
      <c r="AII27" s="94"/>
      <c r="AIJ27" s="94"/>
      <c r="AIK27" s="27"/>
      <c r="AIL27" s="97">
        <v>10.877681850708612</v>
      </c>
      <c r="AIM27" s="98">
        <v>1.5171303742578088</v>
      </c>
      <c r="AIO27" s="88">
        <f t="shared" si="42"/>
        <v>40979.5</v>
      </c>
      <c r="AIP27" s="89">
        <v>2</v>
      </c>
      <c r="AIQ27" s="28">
        <v>10.8</v>
      </c>
      <c r="AIR27" s="25">
        <v>11.8</v>
      </c>
      <c r="AIS27" s="30"/>
      <c r="AIT27" s="27"/>
      <c r="AIU27" s="30"/>
      <c r="AIV27" s="27"/>
      <c r="AIW27" s="30"/>
      <c r="AIX27" s="27"/>
      <c r="AIY27" s="92"/>
      <c r="AIZ27" s="94"/>
      <c r="AJA27" s="94"/>
      <c r="AJB27" s="94"/>
      <c r="AJC27" s="94"/>
      <c r="AJD27" s="94"/>
      <c r="AJE27" s="94"/>
      <c r="AJF27" s="94"/>
      <c r="AJG27" s="27"/>
      <c r="AJH27" s="97">
        <v>10.548747678437103</v>
      </c>
      <c r="AJI27" s="98">
        <v>44.695365634265201</v>
      </c>
      <c r="AJK27" s="88">
        <f t="shared" si="43"/>
        <v>40979.5</v>
      </c>
      <c r="AJL27" s="89">
        <v>2</v>
      </c>
      <c r="AJM27" s="28">
        <v>9.3000000000000007</v>
      </c>
      <c r="AJN27" s="25">
        <v>18</v>
      </c>
      <c r="AJO27" s="30"/>
      <c r="AJP27" s="27"/>
      <c r="AJQ27" s="30"/>
      <c r="AJR27" s="27"/>
      <c r="AJS27" s="30"/>
      <c r="AJT27" s="27"/>
      <c r="AJU27" s="92"/>
      <c r="AJV27" s="94"/>
      <c r="AJW27" s="94"/>
      <c r="AJX27" s="94"/>
      <c r="AJY27" s="94"/>
      <c r="AJZ27" s="94"/>
      <c r="AKA27" s="94"/>
      <c r="AKB27" s="94"/>
      <c r="AKC27" s="27"/>
      <c r="AKD27" s="97">
        <v>9.8882114624697177</v>
      </c>
      <c r="AKE27" s="98">
        <v>83.793963776510637</v>
      </c>
      <c r="AKG27" s="88">
        <f t="shared" si="44"/>
        <v>40978</v>
      </c>
      <c r="AKH27" s="89">
        <v>2</v>
      </c>
      <c r="AKI27" s="28"/>
      <c r="AKJ27" s="25">
        <v>18</v>
      </c>
      <c r="AKK27" s="30"/>
      <c r="AKL27" s="27"/>
      <c r="AKM27" s="30"/>
      <c r="AKN27" s="27"/>
      <c r="AKO27" s="30"/>
      <c r="AKP27" s="27"/>
      <c r="AKQ27" s="92"/>
      <c r="AKR27" s="94"/>
      <c r="AKS27" s="94"/>
      <c r="AKT27" s="94"/>
      <c r="AKU27" s="94"/>
      <c r="AKV27" s="94"/>
      <c r="AKW27" s="94"/>
      <c r="AKX27" s="94"/>
      <c r="AKY27" s="27"/>
      <c r="AKZ27" s="97"/>
      <c r="ALA27" s="98"/>
      <c r="ALC27" s="88">
        <f t="shared" si="45"/>
        <v>40981.5</v>
      </c>
      <c r="ALD27" s="89">
        <v>2</v>
      </c>
      <c r="ALE27" s="28">
        <v>8.1</v>
      </c>
      <c r="ALF27" s="25">
        <v>16</v>
      </c>
      <c r="ALG27" s="30"/>
      <c r="ALH27" s="27"/>
      <c r="ALI27" s="30"/>
      <c r="ALJ27" s="27"/>
      <c r="ALK27" s="30"/>
      <c r="ALL27" s="27"/>
      <c r="ALM27" s="92"/>
      <c r="ALN27" s="94"/>
      <c r="ALO27" s="94"/>
      <c r="ALP27" s="94"/>
      <c r="ALQ27" s="94"/>
      <c r="ALR27" s="94"/>
      <c r="ALS27" s="94"/>
      <c r="ALT27" s="94"/>
      <c r="ALU27" s="27"/>
      <c r="ALV27" s="97">
        <v>7.6379607492564157</v>
      </c>
      <c r="ALW27" s="98">
        <v>59.329833073362472</v>
      </c>
      <c r="ALY27" s="88">
        <f t="shared" si="46"/>
        <v>40980</v>
      </c>
      <c r="ALZ27" s="89">
        <v>2</v>
      </c>
      <c r="AMA27" s="28">
        <v>8.6</v>
      </c>
      <c r="AMB27" s="25">
        <v>16</v>
      </c>
      <c r="AMC27" s="30"/>
      <c r="AMD27" s="27"/>
      <c r="AME27" s="30"/>
      <c r="AMF27" s="27"/>
      <c r="AMG27" s="30"/>
      <c r="AMH27" s="27"/>
      <c r="AMI27" s="92"/>
      <c r="AMJ27" s="94"/>
      <c r="AMK27" s="94"/>
      <c r="AML27" s="94"/>
      <c r="AMM27" s="94"/>
      <c r="AMN27" s="94"/>
      <c r="AMO27" s="94"/>
      <c r="AMP27" s="94"/>
      <c r="AMQ27" s="27"/>
      <c r="AMR27" s="97">
        <v>9.326352189012038</v>
      </c>
      <c r="AMS27" s="98">
        <v>25.820748281897774</v>
      </c>
      <c r="AMU27" s="88">
        <f t="shared" si="47"/>
        <v>40978</v>
      </c>
      <c r="AMV27" s="89">
        <v>2</v>
      </c>
      <c r="AMW27" s="28">
        <v>9.9</v>
      </c>
      <c r="AMX27" s="25">
        <v>14.3</v>
      </c>
      <c r="AMY27" s="30"/>
      <c r="AMZ27" s="27"/>
      <c r="ANA27" s="30"/>
      <c r="ANB27" s="27"/>
      <c r="ANC27" s="30"/>
      <c r="AND27" s="27"/>
      <c r="ANE27" s="92"/>
      <c r="ANF27" s="94"/>
      <c r="ANG27" s="94"/>
      <c r="ANH27" s="94"/>
      <c r="ANI27" s="94"/>
      <c r="ANJ27" s="94"/>
      <c r="ANK27" s="94"/>
      <c r="ANL27" s="94"/>
      <c r="ANM27" s="27"/>
      <c r="ANN27" s="97">
        <v>9.9001688400598891</v>
      </c>
      <c r="ANO27" s="98">
        <v>24.738920177984262</v>
      </c>
      <c r="ANQ27" s="88">
        <f t="shared" si="48"/>
        <v>40979.5</v>
      </c>
      <c r="ANR27" s="89">
        <v>2</v>
      </c>
      <c r="ANS27" s="28">
        <v>5.3</v>
      </c>
      <c r="ANT27" s="25">
        <v>16</v>
      </c>
      <c r="ANU27" s="30"/>
      <c r="ANV27" s="27"/>
      <c r="ANW27" s="30"/>
      <c r="ANX27" s="27"/>
      <c r="ANY27" s="30"/>
      <c r="ANZ27" s="27"/>
      <c r="AOA27" s="92"/>
      <c r="AOB27" s="94"/>
      <c r="AOC27" s="94"/>
      <c r="AOD27" s="94"/>
      <c r="AOE27" s="94"/>
      <c r="AOF27" s="94"/>
      <c r="AOG27" s="94"/>
      <c r="AOH27" s="94"/>
      <c r="AOI27" s="27"/>
      <c r="AOJ27" s="97">
        <v>5.224032310549755</v>
      </c>
      <c r="AOK27" s="98">
        <v>151.58338973084375</v>
      </c>
      <c r="AOM27" s="88">
        <f t="shared" si="49"/>
        <v>40979.5</v>
      </c>
      <c r="AON27" s="89">
        <v>2</v>
      </c>
      <c r="AOO27" s="28">
        <v>5.0999999999999996</v>
      </c>
      <c r="AOP27" s="25">
        <v>17</v>
      </c>
      <c r="AOQ27" s="30"/>
      <c r="AOR27" s="27"/>
      <c r="AOS27" s="30"/>
      <c r="AOT27" s="27"/>
      <c r="AOU27" s="30"/>
      <c r="AOV27" s="27"/>
      <c r="AOW27" s="92"/>
      <c r="AOX27" s="94"/>
      <c r="AOY27" s="94"/>
      <c r="AOZ27" s="94"/>
      <c r="APA27" s="94"/>
      <c r="APB27" s="94"/>
      <c r="APC27" s="94"/>
      <c r="APD27" s="94"/>
      <c r="APE27" s="27"/>
      <c r="APF27" s="97">
        <v>4.9647680038428792</v>
      </c>
      <c r="APG27" s="98">
        <v>108.13693886177647</v>
      </c>
      <c r="API27" s="88">
        <f t="shared" si="50"/>
        <v>40979</v>
      </c>
      <c r="APJ27" s="89">
        <v>2</v>
      </c>
      <c r="APK27" s="28">
        <v>11.2</v>
      </c>
      <c r="APL27" s="25">
        <v>15.8</v>
      </c>
      <c r="APM27" s="30"/>
      <c r="APN27" s="27"/>
      <c r="APO27" s="30"/>
      <c r="APP27" s="27"/>
      <c r="APQ27" s="30"/>
      <c r="APR27" s="27"/>
      <c r="APS27" s="92"/>
      <c r="APT27" s="94"/>
      <c r="APU27" s="94"/>
      <c r="APV27" s="94"/>
      <c r="APW27" s="94"/>
      <c r="APX27" s="94"/>
      <c r="APY27" s="94"/>
      <c r="APZ27" s="94"/>
      <c r="AQA27" s="27"/>
      <c r="AQB27" s="97">
        <v>10.894825489188065</v>
      </c>
      <c r="AQC27" s="98">
        <v>22.350143218623703</v>
      </c>
      <c r="AQE27" s="88">
        <f t="shared" si="51"/>
        <v>40978.5</v>
      </c>
      <c r="AQF27" s="89">
        <v>2</v>
      </c>
      <c r="AQG27" s="28">
        <v>10.1</v>
      </c>
      <c r="AQH27" s="25">
        <v>11.9</v>
      </c>
      <c r="AQI27" s="30"/>
      <c r="AQJ27" s="27"/>
      <c r="AQK27" s="30"/>
      <c r="AQL27" s="27"/>
      <c r="AQM27" s="30"/>
      <c r="AQN27" s="27"/>
      <c r="AQO27" s="92"/>
      <c r="AQP27" s="94"/>
      <c r="AQQ27" s="94"/>
      <c r="AQR27" s="94"/>
      <c r="AQS27" s="94"/>
      <c r="AQT27" s="94"/>
      <c r="AQU27" s="94"/>
      <c r="AQV27" s="94"/>
      <c r="AQW27" s="27"/>
      <c r="AQX27" s="97">
        <v>10.212928220168802</v>
      </c>
      <c r="AQY27" s="98">
        <v>38.160205109714752</v>
      </c>
      <c r="ARA27" s="88">
        <f t="shared" si="52"/>
        <v>40981</v>
      </c>
      <c r="ARB27" s="89">
        <v>2</v>
      </c>
      <c r="ARC27" s="28">
        <v>10.6</v>
      </c>
      <c r="ARD27" s="25">
        <v>12.4</v>
      </c>
      <c r="ARE27" s="30"/>
      <c r="ARF27" s="27"/>
      <c r="ARG27" s="30"/>
      <c r="ARH27" s="27"/>
      <c r="ARI27" s="30"/>
      <c r="ARJ27" s="27"/>
      <c r="ARK27" s="92"/>
      <c r="ARL27" s="94"/>
      <c r="ARM27" s="94"/>
      <c r="ARN27" s="94"/>
      <c r="ARO27" s="94"/>
      <c r="ARP27" s="94"/>
      <c r="ARQ27" s="94"/>
      <c r="ARR27" s="94"/>
      <c r="ARS27" s="27"/>
      <c r="ART27" s="97">
        <v>10.594933212736972</v>
      </c>
      <c r="ARU27" s="98">
        <v>24.642389110148486</v>
      </c>
      <c r="ARW27" s="88">
        <f t="shared" si="53"/>
        <v>40982</v>
      </c>
      <c r="ARX27" s="89">
        <v>2</v>
      </c>
      <c r="ARY27" s="28">
        <v>9.6999999999999993</v>
      </c>
      <c r="ARZ27" s="25">
        <v>16.8</v>
      </c>
      <c r="ASA27" s="30"/>
      <c r="ASB27" s="27"/>
      <c r="ASC27" s="30"/>
      <c r="ASD27" s="27"/>
      <c r="ASE27" s="30"/>
      <c r="ASF27" s="27"/>
      <c r="ASG27" s="92"/>
      <c r="ASH27" s="94"/>
      <c r="ASI27" s="94"/>
      <c r="ASJ27" s="94"/>
      <c r="ASK27" s="94"/>
      <c r="ASL27" s="94"/>
      <c r="ASM27" s="94"/>
      <c r="ASN27" s="94"/>
      <c r="ASO27" s="27"/>
      <c r="ASP27" s="97">
        <v>9.3752854942426076</v>
      </c>
      <c r="ASQ27" s="98">
        <v>62.055907389639167</v>
      </c>
      <c r="ASS27" s="88">
        <f t="shared" si="54"/>
        <v>40980</v>
      </c>
      <c r="AST27" s="89">
        <v>2</v>
      </c>
      <c r="ASU27" s="28">
        <v>7.5</v>
      </c>
      <c r="ASV27" s="25">
        <v>16.5</v>
      </c>
      <c r="ASW27" s="30"/>
      <c r="ASX27" s="27"/>
      <c r="ASY27" s="30"/>
      <c r="ASZ27" s="27"/>
      <c r="ATA27" s="30"/>
      <c r="ATB27" s="27"/>
      <c r="ATC27" s="92"/>
      <c r="ATD27" s="94"/>
      <c r="ATE27" s="94"/>
      <c r="ATF27" s="94"/>
      <c r="ATG27" s="94"/>
      <c r="ATH27" s="94"/>
      <c r="ATI27" s="94"/>
      <c r="ATJ27" s="94"/>
      <c r="ATK27" s="27"/>
      <c r="ATL27" s="97">
        <v>7.7511382216107334</v>
      </c>
      <c r="ATM27" s="98">
        <v>87.524067004213208</v>
      </c>
      <c r="ATO27" s="88">
        <f t="shared" si="55"/>
        <v>40981</v>
      </c>
      <c r="ATP27" s="89">
        <v>2</v>
      </c>
      <c r="ATQ27" s="28">
        <v>6.8</v>
      </c>
      <c r="ATR27" s="25">
        <v>16</v>
      </c>
      <c r="ATS27" s="30"/>
      <c r="ATT27" s="27"/>
      <c r="ATU27" s="30"/>
      <c r="ATV27" s="27"/>
      <c r="ATW27" s="30"/>
      <c r="ATX27" s="27"/>
      <c r="ATY27" s="92"/>
      <c r="ATZ27" s="94"/>
      <c r="AUA27" s="94"/>
      <c r="AUB27" s="94"/>
      <c r="AUC27" s="94"/>
      <c r="AUD27" s="94"/>
      <c r="AUE27" s="94"/>
      <c r="AUF27" s="94"/>
      <c r="AUG27" s="27"/>
      <c r="AUH27" s="97">
        <v>7.4504650158119725</v>
      </c>
      <c r="AUI27" s="98">
        <v>99.711511790872876</v>
      </c>
      <c r="AUK27" s="88">
        <f t="shared" si="56"/>
        <v>40977</v>
      </c>
      <c r="AUL27" s="89">
        <v>2</v>
      </c>
      <c r="AUM27" s="28"/>
      <c r="AUN27" s="25">
        <v>18</v>
      </c>
      <c r="AUO27" s="30"/>
      <c r="AUP27" s="27"/>
      <c r="AUQ27" s="30"/>
      <c r="AUR27" s="27"/>
      <c r="AUS27" s="30"/>
      <c r="AUT27" s="27"/>
      <c r="AUU27" s="92"/>
      <c r="AUV27" s="94"/>
      <c r="AUW27" s="94"/>
      <c r="AUX27" s="94"/>
      <c r="AUY27" s="94"/>
      <c r="AUZ27" s="94"/>
      <c r="AVA27" s="94"/>
      <c r="AVB27" s="94"/>
      <c r="AVC27" s="27"/>
      <c r="AVD27" s="97"/>
      <c r="AVE27" s="98"/>
      <c r="AVG27" s="88">
        <f t="shared" si="57"/>
        <v>40980</v>
      </c>
      <c r="AVH27" s="89">
        <v>2</v>
      </c>
      <c r="AVI27" s="28">
        <v>7.8</v>
      </c>
      <c r="AVJ27" s="25">
        <v>17</v>
      </c>
      <c r="AVK27" s="30"/>
      <c r="AVL27" s="27"/>
      <c r="AVM27" s="30"/>
      <c r="AVN27" s="27"/>
      <c r="AVO27" s="30"/>
      <c r="AVP27" s="27"/>
      <c r="AVQ27" s="92"/>
      <c r="AVR27" s="94"/>
      <c r="AVS27" s="94"/>
      <c r="AVT27" s="94"/>
      <c r="AVU27" s="94"/>
      <c r="AVV27" s="94"/>
      <c r="AVW27" s="94"/>
      <c r="AVX27" s="94"/>
      <c r="AVY27" s="27"/>
      <c r="AVZ27" s="97">
        <v>8.5293562406531418</v>
      </c>
      <c r="AWA27" s="98">
        <v>80.938648046596484</v>
      </c>
      <c r="AWC27" s="88">
        <f t="shared" si="58"/>
        <v>40978.5</v>
      </c>
      <c r="AWD27" s="89">
        <v>2</v>
      </c>
      <c r="AWE27" s="28"/>
      <c r="AWF27" s="25"/>
      <c r="AWG27" s="30"/>
      <c r="AWH27" s="27"/>
      <c r="AWI27" s="30"/>
      <c r="AWJ27" s="27"/>
      <c r="AWK27" s="30"/>
      <c r="AWL27" s="27"/>
      <c r="AWM27" s="92"/>
      <c r="AWN27" s="94"/>
      <c r="AWO27" s="94"/>
      <c r="AWP27" s="94"/>
      <c r="AWQ27" s="94"/>
      <c r="AWR27" s="94"/>
      <c r="AWS27" s="94"/>
      <c r="AWT27" s="94"/>
      <c r="AWU27" s="27"/>
      <c r="AWV27" s="97"/>
      <c r="AWW27" s="98"/>
      <c r="AWY27" s="88">
        <f t="shared" si="59"/>
        <v>40977</v>
      </c>
      <c r="AWZ27" s="89">
        <v>2</v>
      </c>
      <c r="AXA27" s="28">
        <v>10.199999999999999</v>
      </c>
      <c r="AXB27" s="25">
        <v>16</v>
      </c>
      <c r="AXC27" s="30"/>
      <c r="AXD27" s="27"/>
      <c r="AXE27" s="30"/>
      <c r="AXF27" s="27"/>
      <c r="AXG27" s="30"/>
      <c r="AXH27" s="27"/>
      <c r="AXI27" s="92"/>
      <c r="AXJ27" s="94"/>
      <c r="AXK27" s="94"/>
      <c r="AXL27" s="94"/>
      <c r="AXM27" s="94"/>
      <c r="AXN27" s="94"/>
      <c r="AXO27" s="94"/>
      <c r="AXP27" s="94"/>
      <c r="AXQ27" s="27"/>
      <c r="AXR27" s="97">
        <v>10.510626276159355</v>
      </c>
      <c r="AXS27" s="98">
        <v>10.488215657282083</v>
      </c>
      <c r="AXU27" s="88">
        <f t="shared" si="60"/>
        <v>40980</v>
      </c>
      <c r="AXV27" s="89">
        <v>2</v>
      </c>
      <c r="AXW27" s="28">
        <v>10.8</v>
      </c>
      <c r="AXX27" s="25">
        <v>11.8</v>
      </c>
      <c r="AXY27" s="30"/>
      <c r="AXZ27" s="27"/>
      <c r="AYA27" s="30"/>
      <c r="AYB27" s="27"/>
      <c r="AYC27" s="30"/>
      <c r="AYD27" s="27"/>
      <c r="AYE27" s="92"/>
      <c r="AYF27" s="94"/>
      <c r="AYG27" s="94"/>
      <c r="AYH27" s="94"/>
      <c r="AYI27" s="94"/>
      <c r="AYJ27" s="94"/>
      <c r="AYK27" s="94"/>
      <c r="AYL27" s="94"/>
      <c r="AYM27" s="27"/>
      <c r="AYN27" s="97">
        <v>10.969080378094137</v>
      </c>
      <c r="AYO27" s="98">
        <v>22.013775100916384</v>
      </c>
      <c r="AYQ27" s="88">
        <f t="shared" si="61"/>
        <v>40979</v>
      </c>
      <c r="AYR27" s="89">
        <v>2</v>
      </c>
      <c r="AYS27" s="28">
        <v>10.69</v>
      </c>
      <c r="AYT27" s="25">
        <v>14</v>
      </c>
      <c r="AYU27" s="30"/>
      <c r="AYV27" s="27"/>
      <c r="AYW27" s="30"/>
      <c r="AYX27" s="27"/>
      <c r="AYY27" s="30"/>
      <c r="AYZ27" s="27"/>
      <c r="AZA27" s="92"/>
      <c r="AZB27" s="94"/>
      <c r="AZC27" s="94"/>
      <c r="AZD27" s="94"/>
      <c r="AZE27" s="94"/>
      <c r="AZF27" s="94"/>
      <c r="AZG27" s="94"/>
      <c r="AZH27" s="94"/>
      <c r="AZI27" s="27"/>
      <c r="AZJ27" s="97">
        <v>10.877623158722203</v>
      </c>
      <c r="AZK27" s="98">
        <v>1.5168248003314544</v>
      </c>
      <c r="AZM27" s="88">
        <f t="shared" si="62"/>
        <v>40979.5</v>
      </c>
      <c r="AZN27" s="89">
        <v>2</v>
      </c>
      <c r="AZO27" s="28">
        <v>10.8</v>
      </c>
      <c r="AZP27" s="25">
        <v>11.8</v>
      </c>
      <c r="AZQ27" s="30"/>
      <c r="AZR27" s="27"/>
      <c r="AZS27" s="30"/>
      <c r="AZT27" s="27"/>
      <c r="AZU27" s="30"/>
      <c r="AZV27" s="27"/>
      <c r="AZW27" s="92"/>
      <c r="AZX27" s="94"/>
      <c r="AZY27" s="94"/>
      <c r="AZZ27" s="94"/>
      <c r="BAA27" s="94"/>
      <c r="BAB27" s="94"/>
      <c r="BAC27" s="94"/>
      <c r="BAD27" s="94"/>
      <c r="BAE27" s="27"/>
      <c r="BAF27" s="97">
        <v>10.511497098839271</v>
      </c>
      <c r="BAG27" s="98">
        <v>45.947862050645547</v>
      </c>
      <c r="BAI27" s="88">
        <f t="shared" si="63"/>
        <v>40979.5</v>
      </c>
      <c r="BAJ27" s="89">
        <v>2</v>
      </c>
      <c r="BAK27" s="28">
        <v>9.3000000000000007</v>
      </c>
      <c r="BAL27" s="25">
        <v>18</v>
      </c>
      <c r="BAM27" s="30"/>
      <c r="BAN27" s="27"/>
      <c r="BAO27" s="30"/>
      <c r="BAP27" s="27"/>
      <c r="BAQ27" s="30"/>
      <c r="BAR27" s="27"/>
      <c r="BAS27" s="92"/>
      <c r="BAT27" s="94"/>
      <c r="BAU27" s="94"/>
      <c r="BAV27" s="94"/>
      <c r="BAW27" s="94"/>
      <c r="BAX27" s="94"/>
      <c r="BAY27" s="94"/>
      <c r="BAZ27" s="94"/>
      <c r="BBA27" s="27"/>
      <c r="BBB27" s="97">
        <v>9.8696658977690657</v>
      </c>
      <c r="BBC27" s="98">
        <v>82.7483879664901</v>
      </c>
      <c r="BBE27" s="88">
        <f t="shared" si="64"/>
        <v>40978</v>
      </c>
      <c r="BBF27" s="89">
        <v>2</v>
      </c>
      <c r="BBG27" s="28"/>
      <c r="BBH27" s="25">
        <v>18</v>
      </c>
      <c r="BBI27" s="30"/>
      <c r="BBJ27" s="27"/>
      <c r="BBK27" s="30"/>
      <c r="BBL27" s="27"/>
      <c r="BBM27" s="30"/>
      <c r="BBN27" s="27"/>
      <c r="BBO27" s="92"/>
      <c r="BBP27" s="94"/>
      <c r="BBQ27" s="94"/>
      <c r="BBR27" s="94"/>
      <c r="BBS27" s="94"/>
      <c r="BBT27" s="94"/>
      <c r="BBU27" s="94"/>
      <c r="BBV27" s="94"/>
      <c r="BBW27" s="27"/>
      <c r="BBX27" s="97"/>
      <c r="BBY27" s="98"/>
      <c r="BCA27" s="88">
        <f t="shared" si="65"/>
        <v>40981.5</v>
      </c>
      <c r="BCB27" s="89">
        <v>2</v>
      </c>
      <c r="BCC27" s="28">
        <v>8.1</v>
      </c>
      <c r="BCD27" s="25">
        <v>16</v>
      </c>
      <c r="BCE27" s="30"/>
      <c r="BCF27" s="27"/>
      <c r="BCG27" s="30"/>
      <c r="BCH27" s="27"/>
      <c r="BCI27" s="30"/>
      <c r="BCJ27" s="27"/>
      <c r="BCK27" s="92"/>
      <c r="BCL27" s="94"/>
      <c r="BCM27" s="94"/>
      <c r="BCN27" s="94"/>
      <c r="BCO27" s="94"/>
      <c r="BCP27" s="94"/>
      <c r="BCQ27" s="94"/>
      <c r="BCR27" s="94"/>
      <c r="BCS27" s="27"/>
      <c r="BCT27" s="97">
        <v>7.7345003753511863</v>
      </c>
      <c r="BCU27" s="98">
        <v>60.461516584504878</v>
      </c>
      <c r="BCW27" s="88">
        <f t="shared" si="66"/>
        <v>40980</v>
      </c>
      <c r="BCX27" s="89">
        <v>2</v>
      </c>
      <c r="BCY27" s="28">
        <v>8.6</v>
      </c>
      <c r="BCZ27" s="25">
        <v>16</v>
      </c>
      <c r="BDA27" s="30"/>
      <c r="BDB27" s="27"/>
      <c r="BDC27" s="30"/>
      <c r="BDD27" s="27"/>
      <c r="BDE27" s="30"/>
      <c r="BDF27" s="27"/>
      <c r="BDG27" s="92"/>
      <c r="BDH27" s="94"/>
      <c r="BDI27" s="94"/>
      <c r="BDJ27" s="94"/>
      <c r="BDK27" s="94"/>
      <c r="BDL27" s="94"/>
      <c r="BDM27" s="94"/>
      <c r="BDN27" s="94"/>
      <c r="BDO27" s="27"/>
      <c r="BDP27" s="97">
        <v>9.1873932835717316</v>
      </c>
      <c r="BDQ27" s="98">
        <v>27.574516186246019</v>
      </c>
      <c r="BDS27" s="88">
        <f t="shared" si="67"/>
        <v>40978</v>
      </c>
      <c r="BDT27" s="89">
        <v>2</v>
      </c>
      <c r="BDU27" s="28">
        <v>9.9</v>
      </c>
      <c r="BDV27" s="25">
        <v>14.3</v>
      </c>
      <c r="BDW27" s="30"/>
      <c r="BDX27" s="27"/>
      <c r="BDY27" s="30"/>
      <c r="BDZ27" s="27"/>
      <c r="BEA27" s="30"/>
      <c r="BEB27" s="27"/>
      <c r="BEC27" s="92"/>
      <c r="BED27" s="94"/>
      <c r="BEE27" s="94"/>
      <c r="BEF27" s="94"/>
      <c r="BEG27" s="94"/>
      <c r="BEH27" s="94"/>
      <c r="BEI27" s="94"/>
      <c r="BEJ27" s="94"/>
      <c r="BEK27" s="27"/>
      <c r="BEL27" s="97">
        <v>9.8984773910531345</v>
      </c>
      <c r="BEM27" s="98">
        <v>24.794850327750126</v>
      </c>
      <c r="BEO27" s="88">
        <f t="shared" si="68"/>
        <v>40979.5</v>
      </c>
      <c r="BEP27" s="89">
        <v>2</v>
      </c>
      <c r="BEQ27" s="28">
        <v>5.3</v>
      </c>
      <c r="BER27" s="25">
        <v>16</v>
      </c>
      <c r="BES27" s="30"/>
      <c r="BET27" s="27"/>
      <c r="BEU27" s="30"/>
      <c r="BEV27" s="27"/>
      <c r="BEW27" s="30"/>
      <c r="BEX27" s="27"/>
      <c r="BEY27" s="92"/>
      <c r="BEZ27" s="94"/>
      <c r="BFA27" s="94"/>
      <c r="BFB27" s="94"/>
      <c r="BFC27" s="94"/>
      <c r="BFD27" s="94"/>
      <c r="BFE27" s="94"/>
      <c r="BFF27" s="94"/>
      <c r="BFG27" s="27"/>
      <c r="BFH27" s="97">
        <v>5.2048478479825775</v>
      </c>
      <c r="BFI27" s="98">
        <v>150.71549251160681</v>
      </c>
      <c r="BFK27" s="88">
        <f t="shared" si="69"/>
        <v>40979.5</v>
      </c>
      <c r="BFL27" s="89">
        <v>2</v>
      </c>
      <c r="BFM27" s="28">
        <v>5.0999999999999996</v>
      </c>
      <c r="BFN27" s="25">
        <v>17</v>
      </c>
      <c r="BFO27" s="30"/>
      <c r="BFP27" s="27"/>
      <c r="BFQ27" s="30"/>
      <c r="BFR27" s="27"/>
      <c r="BFS27" s="30"/>
      <c r="BFT27" s="27"/>
      <c r="BFU27" s="92"/>
      <c r="BFV27" s="94"/>
      <c r="BFW27" s="94"/>
      <c r="BFX27" s="94"/>
      <c r="BFY27" s="94"/>
      <c r="BFZ27" s="94"/>
      <c r="BGA27" s="94"/>
      <c r="BGB27" s="94"/>
      <c r="BGC27" s="27"/>
      <c r="BGD27" s="97">
        <v>5.0121990412415558</v>
      </c>
      <c r="BGE27" s="98">
        <v>100.32532456275284</v>
      </c>
      <c r="BGG27" s="88">
        <f t="shared" si="70"/>
        <v>40979</v>
      </c>
      <c r="BGH27" s="89">
        <v>2</v>
      </c>
      <c r="BGI27" s="28">
        <v>11.2</v>
      </c>
      <c r="BGJ27" s="25">
        <v>15.8</v>
      </c>
      <c r="BGK27" s="30"/>
      <c r="BGL27" s="27"/>
      <c r="BGM27" s="30"/>
      <c r="BGN27" s="27"/>
      <c r="BGO27" s="30"/>
      <c r="BGP27" s="27"/>
      <c r="BGQ27" s="92"/>
      <c r="BGR27" s="94"/>
      <c r="BGS27" s="94"/>
      <c r="BGT27" s="94"/>
      <c r="BGU27" s="94"/>
      <c r="BGV27" s="94"/>
      <c r="BGW27" s="94"/>
      <c r="BGX27" s="94"/>
      <c r="BGY27" s="27"/>
      <c r="BGZ27" s="97">
        <v>10.898977220175572</v>
      </c>
      <c r="BHA27" s="98">
        <v>22.162874203292262</v>
      </c>
      <c r="BHC27" s="88">
        <f t="shared" si="71"/>
        <v>40978.5</v>
      </c>
      <c r="BHD27" s="89">
        <v>2</v>
      </c>
      <c r="BHE27" s="28">
        <v>10.1</v>
      </c>
      <c r="BHF27" s="25">
        <v>11.9</v>
      </c>
      <c r="BHG27" s="30"/>
      <c r="BHH27" s="27"/>
      <c r="BHI27" s="30"/>
      <c r="BHJ27" s="27"/>
      <c r="BHK27" s="30"/>
      <c r="BHL27" s="27"/>
      <c r="BHM27" s="92"/>
      <c r="BHN27" s="94"/>
      <c r="BHO27" s="94"/>
      <c r="BHP27" s="94"/>
      <c r="BHQ27" s="94"/>
      <c r="BHR27" s="94"/>
      <c r="BHS27" s="94"/>
      <c r="BHT27" s="94"/>
      <c r="BHU27" s="27"/>
      <c r="BHV27" s="97">
        <v>10.181275503582961</v>
      </c>
      <c r="BHW27" s="98">
        <v>39.000664275871102</v>
      </c>
      <c r="BHY27" s="88">
        <f t="shared" si="72"/>
        <v>40981</v>
      </c>
      <c r="BHZ27" s="89">
        <v>2</v>
      </c>
      <c r="BIA27" s="28">
        <v>10.6</v>
      </c>
      <c r="BIB27" s="25">
        <v>12.4</v>
      </c>
      <c r="BIC27" s="30"/>
      <c r="BID27" s="27"/>
      <c r="BIE27" s="30"/>
      <c r="BIF27" s="27"/>
      <c r="BIG27" s="30"/>
      <c r="BIH27" s="27"/>
      <c r="BII27" s="92"/>
      <c r="BIJ27" s="94"/>
      <c r="BIK27" s="94"/>
      <c r="BIL27" s="94"/>
      <c r="BIM27" s="94"/>
      <c r="BIN27" s="94"/>
      <c r="BIO27" s="94"/>
      <c r="BIP27" s="94"/>
      <c r="BIQ27" s="27"/>
      <c r="BIR27" s="97">
        <v>10.618794607333763</v>
      </c>
      <c r="BIS27" s="98">
        <v>23.455260997741242</v>
      </c>
      <c r="BIU27" s="88">
        <f t="shared" si="73"/>
        <v>40982</v>
      </c>
      <c r="BIV27" s="89">
        <v>2</v>
      </c>
      <c r="BIW27" s="28">
        <v>9.6999999999999993</v>
      </c>
      <c r="BIX27" s="25">
        <v>16.8</v>
      </c>
      <c r="BIY27" s="30"/>
      <c r="BIZ27" s="27"/>
      <c r="BJA27" s="30"/>
      <c r="BJB27" s="27"/>
      <c r="BJC27" s="30"/>
      <c r="BJD27" s="27"/>
      <c r="BJE27" s="92"/>
      <c r="BJF27" s="94"/>
      <c r="BJG27" s="94"/>
      <c r="BJH27" s="94"/>
      <c r="BJI27" s="94"/>
      <c r="BJJ27" s="94"/>
      <c r="BJK27" s="94"/>
      <c r="BJL27" s="94"/>
      <c r="BJM27" s="27"/>
      <c r="BJN27" s="97">
        <v>9.5603767571134188</v>
      </c>
      <c r="BJO27" s="98">
        <v>63.191866510593293</v>
      </c>
      <c r="BJQ27" s="88">
        <f t="shared" si="74"/>
        <v>40980</v>
      </c>
      <c r="BJR27" s="89">
        <v>2</v>
      </c>
      <c r="BJS27" s="28">
        <v>7.5</v>
      </c>
      <c r="BJT27" s="25">
        <v>16.5</v>
      </c>
      <c r="BJU27" s="30"/>
      <c r="BJV27" s="27"/>
      <c r="BJW27" s="30"/>
      <c r="BJX27" s="27"/>
      <c r="BJY27" s="30"/>
      <c r="BJZ27" s="27"/>
      <c r="BKA27" s="92"/>
      <c r="BKB27" s="94"/>
      <c r="BKC27" s="94"/>
      <c r="BKD27" s="94"/>
      <c r="BKE27" s="94"/>
      <c r="BKF27" s="94"/>
      <c r="BKG27" s="94"/>
      <c r="BKH27" s="94"/>
      <c r="BKI27" s="27"/>
      <c r="BKJ27" s="97">
        <v>7.8323877149029775</v>
      </c>
      <c r="BKK27" s="98">
        <v>86.306868638592945</v>
      </c>
      <c r="BKM27" s="88">
        <f t="shared" si="75"/>
        <v>40981</v>
      </c>
      <c r="BKN27" s="89">
        <v>2</v>
      </c>
      <c r="BKO27" s="28">
        <v>6.8</v>
      </c>
      <c r="BKP27" s="25">
        <v>16</v>
      </c>
      <c r="BKQ27" s="30"/>
      <c r="BKR27" s="27"/>
      <c r="BKS27" s="30"/>
      <c r="BKT27" s="27"/>
      <c r="BKU27" s="30"/>
      <c r="BKV27" s="27"/>
      <c r="BKW27" s="92"/>
      <c r="BKX27" s="94"/>
      <c r="BKY27" s="94"/>
      <c r="BKZ27" s="94"/>
      <c r="BLA27" s="94"/>
      <c r="BLB27" s="94"/>
      <c r="BLC27" s="94"/>
      <c r="BLD27" s="94"/>
      <c r="BLE27" s="27"/>
      <c r="BLF27" s="97">
        <v>7.6124220231339628</v>
      </c>
      <c r="BLG27" s="98">
        <v>98.147828040532843</v>
      </c>
      <c r="BLI27" s="88">
        <f t="shared" si="76"/>
        <v>40977</v>
      </c>
      <c r="BLJ27" s="89">
        <v>2</v>
      </c>
      <c r="BLK27" s="28"/>
      <c r="BLL27" s="25">
        <v>18</v>
      </c>
      <c r="BLM27" s="30"/>
      <c r="BLN27" s="27"/>
      <c r="BLO27" s="30"/>
      <c r="BLP27" s="27"/>
      <c r="BLQ27" s="30"/>
      <c r="BLR27" s="27"/>
      <c r="BLS27" s="92"/>
      <c r="BLT27" s="94"/>
      <c r="BLU27" s="94"/>
      <c r="BLV27" s="94"/>
      <c r="BLW27" s="94"/>
      <c r="BLX27" s="94"/>
      <c r="BLY27" s="94"/>
      <c r="BLZ27" s="94"/>
      <c r="BMA27" s="27"/>
      <c r="BMB27" s="97"/>
      <c r="BMC27" s="98"/>
      <c r="BME27" s="88">
        <f t="shared" si="77"/>
        <v>40980</v>
      </c>
      <c r="BMF27" s="89">
        <v>2</v>
      </c>
      <c r="BMG27" s="28">
        <v>7.8</v>
      </c>
      <c r="BMH27" s="25">
        <v>17</v>
      </c>
      <c r="BMI27" s="30"/>
      <c r="BMJ27" s="27"/>
      <c r="BMK27" s="30"/>
      <c r="BML27" s="27"/>
      <c r="BMM27" s="30"/>
      <c r="BMN27" s="27"/>
      <c r="BMO27" s="92"/>
      <c r="BMP27" s="94"/>
      <c r="BMQ27" s="94"/>
      <c r="BMR27" s="94"/>
      <c r="BMS27" s="94"/>
      <c r="BMT27" s="94"/>
      <c r="BMU27" s="94"/>
      <c r="BMV27" s="94"/>
      <c r="BMW27" s="27"/>
      <c r="BMX27" s="97">
        <v>8.5149973592652426</v>
      </c>
      <c r="BMY27" s="98">
        <v>81.644512061789811</v>
      </c>
      <c r="BNA27" s="88">
        <f t="shared" si="78"/>
        <v>40978.5</v>
      </c>
      <c r="BNB27" s="89">
        <v>2</v>
      </c>
      <c r="BNC27" s="28"/>
      <c r="BND27" s="25"/>
      <c r="BNE27" s="30"/>
      <c r="BNF27" s="27"/>
      <c r="BNG27" s="30"/>
      <c r="BNH27" s="27"/>
      <c r="BNI27" s="30"/>
      <c r="BNJ27" s="27"/>
      <c r="BNK27" s="92"/>
      <c r="BNL27" s="94"/>
      <c r="BNM27" s="94"/>
      <c r="BNN27" s="94"/>
      <c r="BNO27" s="94"/>
      <c r="BNP27" s="94"/>
      <c r="BNQ27" s="94"/>
      <c r="BNR27" s="94"/>
      <c r="BNS27" s="27"/>
      <c r="BNT27" s="97"/>
      <c r="BNU27" s="98"/>
      <c r="BNW27" s="88">
        <f t="shared" si="79"/>
        <v>40977</v>
      </c>
      <c r="BNX27" s="89">
        <v>2</v>
      </c>
      <c r="BNY27" s="28">
        <v>10.199999999999999</v>
      </c>
      <c r="BNZ27" s="25">
        <v>16</v>
      </c>
      <c r="BOA27" s="30"/>
      <c r="BOB27" s="27"/>
      <c r="BOC27" s="30"/>
      <c r="BOD27" s="27"/>
      <c r="BOE27" s="30"/>
      <c r="BOF27" s="27"/>
      <c r="BOG27" s="92"/>
      <c r="BOH27" s="94"/>
      <c r="BOI27" s="94"/>
      <c r="BOJ27" s="94"/>
      <c r="BOK27" s="94"/>
      <c r="BOL27" s="94"/>
      <c r="BOM27" s="94"/>
      <c r="BON27" s="94"/>
      <c r="BOO27" s="27"/>
      <c r="BOP27" s="97">
        <v>10.591875412175138</v>
      </c>
      <c r="BOQ27" s="98">
        <v>6.759747580484035</v>
      </c>
      <c r="BOS27" s="88">
        <f t="shared" si="80"/>
        <v>40980</v>
      </c>
      <c r="BOT27" s="89">
        <v>2</v>
      </c>
      <c r="BOU27" s="28">
        <v>10.8</v>
      </c>
      <c r="BOV27" s="25">
        <v>11.8</v>
      </c>
      <c r="BOW27" s="30"/>
      <c r="BOX27" s="27"/>
      <c r="BOY27" s="30"/>
      <c r="BOZ27" s="27"/>
      <c r="BPA27" s="30"/>
      <c r="BPB27" s="27"/>
      <c r="BPC27" s="92"/>
      <c r="BPD27" s="94"/>
      <c r="BPE27" s="94"/>
      <c r="BPF27" s="94"/>
      <c r="BPG27" s="94"/>
      <c r="BPH27" s="94"/>
      <c r="BPI27" s="94"/>
      <c r="BPJ27" s="94"/>
      <c r="BPK27" s="27"/>
      <c r="BPL27" s="97">
        <v>11.032196516308742</v>
      </c>
      <c r="BPM27" s="98">
        <v>18.654937060957039</v>
      </c>
      <c r="BPO27" s="88">
        <f t="shared" si="81"/>
        <v>40979</v>
      </c>
      <c r="BPP27" s="89">
        <v>2</v>
      </c>
      <c r="BPQ27" s="28">
        <v>10.69</v>
      </c>
      <c r="BPR27" s="25">
        <v>14</v>
      </c>
      <c r="BPS27" s="30"/>
      <c r="BPT27" s="27"/>
      <c r="BPU27" s="30"/>
      <c r="BPV27" s="27"/>
      <c r="BPW27" s="30"/>
      <c r="BPX27" s="27"/>
      <c r="BPY27" s="92"/>
      <c r="BPZ27" s="94"/>
      <c r="BQA27" s="94"/>
      <c r="BQB27" s="94"/>
      <c r="BQC27" s="94"/>
      <c r="BQD27" s="94"/>
      <c r="BQE27" s="94"/>
      <c r="BQF27" s="94"/>
      <c r="BQG27" s="27"/>
      <c r="BQH27" s="97">
        <v>10.878576159652352</v>
      </c>
      <c r="BQI27" s="98">
        <v>1.502843155492116</v>
      </c>
      <c r="BQK27" s="88">
        <f t="shared" si="82"/>
        <v>40979.5</v>
      </c>
      <c r="BQL27" s="89">
        <v>2</v>
      </c>
      <c r="BQM27" s="28">
        <v>10.8</v>
      </c>
      <c r="BQN27" s="25">
        <v>11.8</v>
      </c>
      <c r="BQO27" s="30"/>
      <c r="BQP27" s="27"/>
      <c r="BQQ27" s="30"/>
      <c r="BQR27" s="27"/>
      <c r="BQS27" s="30"/>
      <c r="BQT27" s="27"/>
      <c r="BQU27" s="92"/>
      <c r="BQV27" s="94"/>
      <c r="BQW27" s="94"/>
      <c r="BQX27" s="94"/>
      <c r="BQY27" s="94"/>
      <c r="BQZ27" s="94"/>
      <c r="BRA27" s="94"/>
      <c r="BRB27" s="94"/>
      <c r="BRC27" s="27"/>
      <c r="BRD27" s="97">
        <v>10.56319360145979</v>
      </c>
      <c r="BRE27" s="98">
        <v>44.379152496367759</v>
      </c>
      <c r="BRG27" s="88">
        <f t="shared" si="83"/>
        <v>40979.5</v>
      </c>
      <c r="BRH27" s="89">
        <v>2</v>
      </c>
      <c r="BRI27" s="28">
        <v>9.3000000000000007</v>
      </c>
      <c r="BRJ27" s="25">
        <v>18</v>
      </c>
      <c r="BRK27" s="30"/>
      <c r="BRL27" s="27"/>
      <c r="BRM27" s="30"/>
      <c r="BRN27" s="27"/>
      <c r="BRO27" s="30"/>
      <c r="BRP27" s="27"/>
      <c r="BRQ27" s="92"/>
      <c r="BRR27" s="94"/>
      <c r="BRS27" s="94"/>
      <c r="BRT27" s="94"/>
      <c r="BRU27" s="94"/>
      <c r="BRV27" s="94"/>
      <c r="BRW27" s="94"/>
      <c r="BRX27" s="94"/>
      <c r="BRY27" s="27"/>
      <c r="BRZ27" s="97">
        <v>9.8801613792217822</v>
      </c>
      <c r="BSA27" s="98">
        <v>82.45622988474608</v>
      </c>
      <c r="BSC27" s="88">
        <f t="shared" si="84"/>
        <v>40978</v>
      </c>
      <c r="BSD27" s="89">
        <v>2</v>
      </c>
      <c r="BSE27" s="28"/>
      <c r="BSF27" s="25">
        <v>18</v>
      </c>
      <c r="BSG27" s="30"/>
      <c r="BSH27" s="27"/>
      <c r="BSI27" s="30"/>
      <c r="BSJ27" s="27"/>
      <c r="BSK27" s="30"/>
      <c r="BSL27" s="27"/>
      <c r="BSM27" s="92"/>
      <c r="BSN27" s="94"/>
      <c r="BSO27" s="94"/>
      <c r="BSP27" s="94"/>
      <c r="BSQ27" s="94"/>
      <c r="BSR27" s="94"/>
      <c r="BSS27" s="94"/>
      <c r="BST27" s="94"/>
      <c r="BSU27" s="27"/>
      <c r="BSV27" s="97"/>
      <c r="BSW27" s="98"/>
      <c r="BSY27" s="88">
        <f t="shared" si="85"/>
        <v>40981.5</v>
      </c>
      <c r="BSZ27" s="89">
        <v>2</v>
      </c>
      <c r="BTA27" s="28">
        <v>8.1</v>
      </c>
      <c r="BTB27" s="25">
        <v>16</v>
      </c>
      <c r="BTC27" s="30"/>
      <c r="BTD27" s="27"/>
      <c r="BTE27" s="30"/>
      <c r="BTF27" s="27"/>
      <c r="BTG27" s="30"/>
      <c r="BTH27" s="27"/>
      <c r="BTI27" s="92"/>
      <c r="BTJ27" s="94"/>
      <c r="BTK27" s="94"/>
      <c r="BTL27" s="94"/>
      <c r="BTM27" s="94"/>
      <c r="BTN27" s="94"/>
      <c r="BTO27" s="94"/>
      <c r="BTP27" s="94"/>
      <c r="BTQ27" s="27"/>
      <c r="BTR27" s="97">
        <v>7.6366709348047364</v>
      </c>
      <c r="BTS27" s="98">
        <v>59.312078487749304</v>
      </c>
      <c r="BTU27" s="88">
        <f t="shared" si="86"/>
        <v>40980</v>
      </c>
      <c r="BTV27" s="89">
        <v>2</v>
      </c>
      <c r="BTW27" s="28">
        <v>8.6</v>
      </c>
      <c r="BTX27" s="25">
        <v>16</v>
      </c>
      <c r="BTY27" s="30"/>
      <c r="BTZ27" s="27"/>
      <c r="BUA27" s="30"/>
      <c r="BUB27" s="27"/>
      <c r="BUC27" s="30"/>
      <c r="BUD27" s="27"/>
      <c r="BUE27" s="92"/>
      <c r="BUF27" s="94"/>
      <c r="BUG27" s="94"/>
      <c r="BUH27" s="94"/>
      <c r="BUI27" s="94"/>
      <c r="BUJ27" s="94"/>
      <c r="BUK27" s="94"/>
      <c r="BUL27" s="94"/>
      <c r="BUM27" s="27"/>
      <c r="BUN27" s="97">
        <v>9.3156586061644884</v>
      </c>
      <c r="BUO27" s="98">
        <v>26.00699384844502</v>
      </c>
      <c r="BUQ27" s="88">
        <f t="shared" si="87"/>
        <v>40978</v>
      </c>
      <c r="BUR27" s="89">
        <v>2</v>
      </c>
      <c r="BUS27" s="28">
        <v>9.9</v>
      </c>
      <c r="BUT27" s="25">
        <v>14.3</v>
      </c>
      <c r="BUU27" s="30"/>
      <c r="BUV27" s="27"/>
      <c r="BUW27" s="30"/>
      <c r="BUX27" s="27"/>
      <c r="BUY27" s="30"/>
      <c r="BUZ27" s="27"/>
      <c r="BVA27" s="92"/>
      <c r="BVB27" s="94"/>
      <c r="BVC27" s="94"/>
      <c r="BVD27" s="94"/>
      <c r="BVE27" s="94"/>
      <c r="BVF27" s="94"/>
      <c r="BVG27" s="94"/>
      <c r="BVH27" s="94"/>
      <c r="BVI27" s="27"/>
      <c r="BVJ27" s="97">
        <v>9.8449280159108792</v>
      </c>
      <c r="BVK27" s="98">
        <v>27.343244162041938</v>
      </c>
      <c r="BVM27" s="88">
        <f t="shared" si="88"/>
        <v>40979.5</v>
      </c>
      <c r="BVN27" s="89">
        <v>2</v>
      </c>
      <c r="BVO27" s="28">
        <v>5.3</v>
      </c>
      <c r="BVP27" s="25">
        <v>16</v>
      </c>
      <c r="BVQ27" s="30"/>
      <c r="BVR27" s="27"/>
      <c r="BVS27" s="30"/>
      <c r="BVT27" s="27"/>
      <c r="BVU27" s="30"/>
      <c r="BVV27" s="27"/>
      <c r="BVW27" s="92"/>
      <c r="BVX27" s="94"/>
      <c r="BVY27" s="94"/>
      <c r="BVZ27" s="94"/>
      <c r="BWA27" s="94"/>
      <c r="BWB27" s="94"/>
      <c r="BWC27" s="94"/>
      <c r="BWD27" s="94"/>
      <c r="BWE27" s="27"/>
      <c r="BWF27" s="97">
        <v>5.2289715813770012</v>
      </c>
      <c r="BWG27" s="98">
        <v>153.46743488701961</v>
      </c>
      <c r="BWI27" s="88">
        <f t="shared" si="89"/>
        <v>40979.5</v>
      </c>
      <c r="BWJ27" s="89">
        <v>2</v>
      </c>
      <c r="BWK27" s="28">
        <v>5.0999999999999996</v>
      </c>
      <c r="BWL27" s="25">
        <v>17</v>
      </c>
      <c r="BWM27" s="30"/>
      <c r="BWN27" s="27"/>
      <c r="BWO27" s="30"/>
      <c r="BWP27" s="27"/>
      <c r="BWQ27" s="30"/>
      <c r="BWR27" s="27"/>
      <c r="BWS27" s="92"/>
      <c r="BWT27" s="94"/>
      <c r="BWU27" s="94"/>
      <c r="BWV27" s="94"/>
      <c r="BWW27" s="94"/>
      <c r="BWX27" s="94"/>
      <c r="BWY27" s="94"/>
      <c r="BWZ27" s="94"/>
      <c r="BXA27" s="27"/>
      <c r="BXB27" s="97">
        <v>5.0528774127210978</v>
      </c>
      <c r="BXC27" s="98">
        <v>118.66000359870422</v>
      </c>
      <c r="BXE27" s="88">
        <f t="shared" si="90"/>
        <v>40979</v>
      </c>
      <c r="BXF27" s="89">
        <v>2</v>
      </c>
      <c r="BXG27" s="28">
        <v>11.2</v>
      </c>
      <c r="BXH27" s="25">
        <v>15.8</v>
      </c>
      <c r="BXI27" s="30"/>
      <c r="BXJ27" s="27"/>
      <c r="BXK27" s="30"/>
      <c r="BXL27" s="27"/>
      <c r="BXM27" s="30"/>
      <c r="BXN27" s="27"/>
      <c r="BXO27" s="92"/>
      <c r="BXP27" s="94"/>
      <c r="BXQ27" s="94"/>
      <c r="BXR27" s="94"/>
      <c r="BXS27" s="94"/>
      <c r="BXT27" s="94"/>
      <c r="BXU27" s="94"/>
      <c r="BXV27" s="94"/>
      <c r="BXW27" s="27"/>
      <c r="BXX27" s="97">
        <v>10.865083492808544</v>
      </c>
      <c r="BXY27" s="98">
        <v>22.612368989019565</v>
      </c>
      <c r="BYA27" s="88">
        <f t="shared" si="91"/>
        <v>40978.5</v>
      </c>
      <c r="BYB27" s="89">
        <v>2</v>
      </c>
      <c r="BYC27" s="28">
        <v>10.1</v>
      </c>
      <c r="BYD27" s="25">
        <v>11.9</v>
      </c>
      <c r="BYE27" s="30"/>
      <c r="BYF27" s="27"/>
      <c r="BYG27" s="30"/>
      <c r="BYH27" s="27"/>
      <c r="BYI27" s="30"/>
      <c r="BYJ27" s="27"/>
      <c r="BYK27" s="92"/>
      <c r="BYL27" s="94"/>
      <c r="BYM27" s="94"/>
      <c r="BYN27" s="94"/>
      <c r="BYO27" s="94"/>
      <c r="BYP27" s="94"/>
      <c r="BYQ27" s="94"/>
      <c r="BYR27" s="94"/>
      <c r="BYS27" s="27"/>
      <c r="BYT27" s="97">
        <v>10.183586800556386</v>
      </c>
      <c r="BYU27" s="98">
        <v>38.722328985550654</v>
      </c>
      <c r="BYW27" s="88">
        <f t="shared" si="92"/>
        <v>40981</v>
      </c>
      <c r="BYX27" s="89">
        <v>2</v>
      </c>
      <c r="BYY27" s="28">
        <v>10.6</v>
      </c>
      <c r="BYZ27" s="25">
        <v>12.4</v>
      </c>
      <c r="BZA27" s="30"/>
      <c r="BZB27" s="27"/>
      <c r="BZC27" s="30"/>
      <c r="BZD27" s="27"/>
      <c r="BZE27" s="30"/>
      <c r="BZF27" s="27"/>
      <c r="BZG27" s="92"/>
      <c r="BZH27" s="94"/>
      <c r="BZI27" s="94"/>
      <c r="BZJ27" s="94"/>
      <c r="BZK27" s="94"/>
      <c r="BZL27" s="94"/>
      <c r="BZM27" s="94"/>
      <c r="BZN27" s="94"/>
      <c r="BZO27" s="27"/>
      <c r="BZP27" s="97">
        <v>10.705072617148074</v>
      </c>
      <c r="BZQ27" s="98">
        <v>20.470440072185696</v>
      </c>
      <c r="BZS27" s="88">
        <f t="shared" si="93"/>
        <v>40982</v>
      </c>
      <c r="BZT27" s="89">
        <v>2</v>
      </c>
      <c r="BZU27" s="28">
        <v>9.6999999999999993</v>
      </c>
      <c r="BZV27" s="25">
        <v>16.8</v>
      </c>
      <c r="BZW27" s="30"/>
      <c r="BZX27" s="27"/>
      <c r="BZY27" s="30"/>
      <c r="BZZ27" s="27"/>
      <c r="CAA27" s="30"/>
      <c r="CAB27" s="27"/>
      <c r="CAC27" s="92"/>
      <c r="CAD27" s="94"/>
      <c r="CAE27" s="94"/>
      <c r="CAF27" s="94"/>
      <c r="CAG27" s="94"/>
      <c r="CAH27" s="94"/>
      <c r="CAI27" s="94"/>
      <c r="CAJ27" s="94"/>
      <c r="CAK27" s="27"/>
      <c r="CAL27" s="97">
        <v>9.4332202183108915</v>
      </c>
      <c r="CAM27" s="98">
        <v>63.309591489745294</v>
      </c>
      <c r="CAO27" s="88">
        <f t="shared" si="94"/>
        <v>40980</v>
      </c>
      <c r="CAP27" s="89">
        <v>2</v>
      </c>
      <c r="CAQ27" s="28">
        <v>7.5</v>
      </c>
      <c r="CAR27" s="25">
        <v>16.5</v>
      </c>
      <c r="CAS27" s="30"/>
      <c r="CAT27" s="27"/>
      <c r="CAU27" s="30"/>
      <c r="CAV27" s="27"/>
      <c r="CAW27" s="30"/>
      <c r="CAX27" s="27"/>
      <c r="CAY27" s="92"/>
      <c r="CAZ27" s="94"/>
      <c r="CBA27" s="94"/>
      <c r="CBB27" s="94"/>
      <c r="CBC27" s="94"/>
      <c r="CBD27" s="94"/>
      <c r="CBE27" s="94"/>
      <c r="CBF27" s="94"/>
      <c r="CBG27" s="27"/>
      <c r="CBH27" s="97">
        <v>7.9732886283678308</v>
      </c>
      <c r="CBI27" s="98">
        <v>102.29446218539368</v>
      </c>
      <c r="CBK27" s="88">
        <f t="shared" si="95"/>
        <v>40981</v>
      </c>
      <c r="CBL27" s="89">
        <v>2</v>
      </c>
      <c r="CBM27" s="28">
        <v>6.8</v>
      </c>
      <c r="CBN27" s="25">
        <v>16</v>
      </c>
      <c r="CBO27" s="30"/>
      <c r="CBP27" s="27"/>
      <c r="CBQ27" s="30"/>
      <c r="CBR27" s="27"/>
      <c r="CBS27" s="30"/>
      <c r="CBT27" s="27"/>
      <c r="CBU27" s="92"/>
      <c r="CBV27" s="94"/>
      <c r="CBW27" s="94"/>
      <c r="CBX27" s="94"/>
      <c r="CBY27" s="94"/>
      <c r="CBZ27" s="94"/>
      <c r="CCA27" s="94"/>
      <c r="CCB27" s="94"/>
      <c r="CCC27" s="27"/>
      <c r="CCD27" s="97">
        <v>7.5480470024128579</v>
      </c>
      <c r="CCE27" s="98">
        <v>99.179132529074408</v>
      </c>
      <c r="CCG27" s="88">
        <f t="shared" si="96"/>
        <v>40977</v>
      </c>
      <c r="CCH27" s="89">
        <v>2</v>
      </c>
      <c r="CCI27" s="28"/>
      <c r="CCJ27" s="25">
        <v>18</v>
      </c>
      <c r="CCK27" s="30"/>
      <c r="CCL27" s="27"/>
      <c r="CCM27" s="30"/>
      <c r="CCN27" s="27"/>
      <c r="CCO27" s="30"/>
      <c r="CCP27" s="27"/>
      <c r="CCQ27" s="92"/>
      <c r="CCR27" s="94"/>
      <c r="CCS27" s="94"/>
      <c r="CCT27" s="94"/>
      <c r="CCU27" s="94"/>
      <c r="CCV27" s="94"/>
      <c r="CCW27" s="94"/>
      <c r="CCX27" s="94"/>
      <c r="CCY27" s="27"/>
      <c r="CCZ27" s="97"/>
      <c r="CDA27" s="98"/>
      <c r="CDC27" s="88">
        <f t="shared" si="97"/>
        <v>40980</v>
      </c>
      <c r="CDD27" s="89">
        <v>2</v>
      </c>
      <c r="CDE27" s="28">
        <v>7.8</v>
      </c>
      <c r="CDF27" s="25">
        <v>17</v>
      </c>
      <c r="CDG27" s="30"/>
      <c r="CDH27" s="27"/>
      <c r="CDI27" s="30"/>
      <c r="CDJ27" s="27"/>
      <c r="CDK27" s="30"/>
      <c r="CDL27" s="27"/>
      <c r="CDM27" s="92"/>
      <c r="CDN27" s="94"/>
      <c r="CDO27" s="94"/>
      <c r="CDP27" s="94"/>
      <c r="CDQ27" s="94"/>
      <c r="CDR27" s="94"/>
      <c r="CDS27" s="94"/>
      <c r="CDT27" s="94"/>
      <c r="CDU27" s="27"/>
      <c r="CDV27" s="97">
        <v>8.5936373337296672</v>
      </c>
      <c r="CDW27" s="98">
        <v>80.138546239745708</v>
      </c>
      <c r="CDY27" s="88">
        <f t="shared" si="98"/>
        <v>40978.5</v>
      </c>
      <c r="CDZ27" s="89">
        <v>2</v>
      </c>
      <c r="CEA27" s="28"/>
      <c r="CEB27" s="25"/>
      <c r="CEC27" s="30"/>
      <c r="CED27" s="27"/>
      <c r="CEE27" s="30"/>
      <c r="CEF27" s="27"/>
      <c r="CEG27" s="30"/>
      <c r="CEH27" s="27"/>
      <c r="CEI27" s="92"/>
      <c r="CEJ27" s="94"/>
      <c r="CEK27" s="94"/>
      <c r="CEL27" s="94"/>
      <c r="CEM27" s="94"/>
      <c r="CEN27" s="94"/>
      <c r="CEO27" s="94"/>
      <c r="CEP27" s="94"/>
      <c r="CEQ27" s="27"/>
      <c r="CER27" s="97"/>
      <c r="CES27" s="98"/>
      <c r="CEU27" s="88">
        <f t="shared" si="99"/>
        <v>40977</v>
      </c>
      <c r="CEV27" s="89">
        <v>2</v>
      </c>
      <c r="CEW27" s="28">
        <v>10.199999999999999</v>
      </c>
      <c r="CEX27" s="25">
        <v>16</v>
      </c>
      <c r="CEY27" s="30"/>
      <c r="CEZ27" s="27"/>
      <c r="CFA27" s="30"/>
      <c r="CFB27" s="27"/>
      <c r="CFC27" s="30"/>
      <c r="CFD27" s="27"/>
      <c r="CFE27" s="92"/>
      <c r="CFF27" s="94"/>
      <c r="CFG27" s="94"/>
      <c r="CFH27" s="94"/>
      <c r="CFI27" s="94"/>
      <c r="CFJ27" s="94"/>
      <c r="CFK27" s="94"/>
      <c r="CFL27" s="94"/>
      <c r="CFM27" s="27"/>
      <c r="CFN27" s="97">
        <v>10.436670585069562</v>
      </c>
      <c r="CFO27" s="98">
        <v>14.054044958473769</v>
      </c>
    </row>
    <row r="28" spans="1:2199">
      <c r="A28" s="88">
        <f t="shared" si="0"/>
        <v>40980.5</v>
      </c>
      <c r="B28" s="90">
        <v>2.5</v>
      </c>
      <c r="C28" s="28"/>
      <c r="D28" s="25">
        <v>13.5</v>
      </c>
      <c r="E28" s="30"/>
      <c r="F28" s="27"/>
      <c r="G28" s="30"/>
      <c r="H28" s="27"/>
      <c r="I28" s="30"/>
      <c r="J28" s="27"/>
      <c r="K28" s="92"/>
      <c r="L28" s="94"/>
      <c r="M28" s="94"/>
      <c r="N28" s="94"/>
      <c r="O28" s="94"/>
      <c r="P28" s="94"/>
      <c r="Q28" s="94"/>
      <c r="R28" s="94"/>
      <c r="S28" s="27"/>
      <c r="T28" s="99">
        <v>8.9865785118043089</v>
      </c>
      <c r="U28" s="98">
        <v>51.197532391937102</v>
      </c>
      <c r="W28" s="88">
        <f t="shared" si="1"/>
        <v>40979.5</v>
      </c>
      <c r="X28" s="90">
        <v>2.5</v>
      </c>
      <c r="Y28" s="28"/>
      <c r="Z28" s="25">
        <v>14</v>
      </c>
      <c r="AA28" s="30"/>
      <c r="AB28" s="27"/>
      <c r="AC28" s="30"/>
      <c r="AD28" s="27"/>
      <c r="AE28" s="30"/>
      <c r="AF28" s="27"/>
      <c r="AG28" s="92"/>
      <c r="AH28" s="94"/>
      <c r="AI28" s="94"/>
      <c r="AJ28" s="94"/>
      <c r="AK28" s="94"/>
      <c r="AL28" s="94"/>
      <c r="AM28" s="94"/>
      <c r="AN28" s="94"/>
      <c r="AO28" s="27"/>
      <c r="AP28" s="99">
        <v>10.261931420497726</v>
      </c>
      <c r="AQ28" s="98">
        <v>26.380360843277039</v>
      </c>
      <c r="AS28" s="88">
        <f t="shared" si="2"/>
        <v>40980</v>
      </c>
      <c r="AT28" s="90">
        <v>2.5</v>
      </c>
      <c r="AU28" s="28">
        <v>11.7</v>
      </c>
      <c r="AV28" s="25">
        <v>16</v>
      </c>
      <c r="AW28" s="30"/>
      <c r="AX28" s="27"/>
      <c r="AY28" s="30"/>
      <c r="AZ28" s="27"/>
      <c r="BA28" s="30"/>
      <c r="BB28" s="27"/>
      <c r="BC28" s="92"/>
      <c r="BD28" s="94"/>
      <c r="BE28" s="94"/>
      <c r="BF28" s="94"/>
      <c r="BG28" s="94"/>
      <c r="BH28" s="94"/>
      <c r="BI28" s="94"/>
      <c r="BJ28" s="94"/>
      <c r="BK28" s="27"/>
      <c r="BL28" s="99">
        <v>12.057042979539185</v>
      </c>
      <c r="BM28" s="98">
        <v>4.3872334277232756</v>
      </c>
      <c r="BO28" s="88">
        <f t="shared" si="3"/>
        <v>40980</v>
      </c>
      <c r="BP28" s="90">
        <v>2.5</v>
      </c>
      <c r="BQ28" s="28">
        <v>12.9</v>
      </c>
      <c r="BR28" s="25">
        <v>16.5</v>
      </c>
      <c r="BS28" s="30"/>
      <c r="BT28" s="27"/>
      <c r="BU28" s="30"/>
      <c r="BV28" s="27"/>
      <c r="BW28" s="30"/>
      <c r="BX28" s="27"/>
      <c r="BY28" s="92"/>
      <c r="BZ28" s="94"/>
      <c r="CA28" s="94"/>
      <c r="CB28" s="94"/>
      <c r="CC28" s="94"/>
      <c r="CD28" s="94"/>
      <c r="CE28" s="94"/>
      <c r="CF28" s="94"/>
      <c r="CG28" s="27"/>
      <c r="CH28" s="99">
        <v>12.211265436204592</v>
      </c>
      <c r="CI28" s="98">
        <v>33.039959653171252</v>
      </c>
      <c r="CK28" s="88">
        <f t="shared" si="4"/>
        <v>40978.5</v>
      </c>
      <c r="CL28" s="90">
        <v>2.5</v>
      </c>
      <c r="CM28" s="28"/>
      <c r="CN28" s="25">
        <v>18</v>
      </c>
      <c r="CO28" s="30"/>
      <c r="CP28" s="27"/>
      <c r="CQ28" s="30"/>
      <c r="CR28" s="27"/>
      <c r="CS28" s="30"/>
      <c r="CT28" s="27"/>
      <c r="CU28" s="92"/>
      <c r="CV28" s="94"/>
      <c r="CW28" s="94"/>
      <c r="CX28" s="94"/>
      <c r="CY28" s="94"/>
      <c r="CZ28" s="94"/>
      <c r="DA28" s="94"/>
      <c r="DB28" s="94"/>
      <c r="DC28" s="27"/>
      <c r="DD28" s="99">
        <v>3.9780009028976351</v>
      </c>
      <c r="DE28" s="98">
        <v>123.26785425575024</v>
      </c>
      <c r="DG28" s="88">
        <f t="shared" si="5"/>
        <v>40982</v>
      </c>
      <c r="DH28" s="90">
        <v>2.5</v>
      </c>
      <c r="DI28" s="28">
        <v>7.3</v>
      </c>
      <c r="DJ28" s="25">
        <v>16</v>
      </c>
      <c r="DK28" s="30"/>
      <c r="DL28" s="27"/>
      <c r="DM28" s="30"/>
      <c r="DN28" s="27"/>
      <c r="DO28" s="30"/>
      <c r="DP28" s="27"/>
      <c r="DQ28" s="92"/>
      <c r="DR28" s="94"/>
      <c r="DS28" s="94"/>
      <c r="DT28" s="94"/>
      <c r="DU28" s="94"/>
      <c r="DV28" s="94"/>
      <c r="DW28" s="94"/>
      <c r="DX28" s="94"/>
      <c r="DY28" s="27"/>
      <c r="DZ28" s="99">
        <v>6.8943322658069741</v>
      </c>
      <c r="EA28" s="98">
        <v>46.502007499815498</v>
      </c>
      <c r="EC28" s="88">
        <f t="shared" si="6"/>
        <v>40980.5</v>
      </c>
      <c r="ED28" s="90">
        <v>2.5</v>
      </c>
      <c r="EE28" s="28">
        <v>7.4</v>
      </c>
      <c r="EF28" s="25">
        <v>16</v>
      </c>
      <c r="EG28" s="30"/>
      <c r="EH28" s="27"/>
      <c r="EI28" s="30"/>
      <c r="EJ28" s="27"/>
      <c r="EK28" s="30"/>
      <c r="EL28" s="27"/>
      <c r="EM28" s="92"/>
      <c r="EN28" s="94"/>
      <c r="EO28" s="94"/>
      <c r="EP28" s="94"/>
      <c r="EQ28" s="94"/>
      <c r="ER28" s="94"/>
      <c r="ES28" s="94"/>
      <c r="ET28" s="94"/>
      <c r="EU28" s="27"/>
      <c r="EV28" s="99">
        <v>7.872442948922405</v>
      </c>
      <c r="EW28" s="98">
        <v>63.240267951380211</v>
      </c>
      <c r="EY28" s="88">
        <f t="shared" si="7"/>
        <v>40978.5</v>
      </c>
      <c r="EZ28" s="90">
        <v>2.5</v>
      </c>
      <c r="FA28" s="28">
        <v>9.1</v>
      </c>
      <c r="FB28" s="25">
        <v>16.3</v>
      </c>
      <c r="FC28" s="30"/>
      <c r="FD28" s="27"/>
      <c r="FE28" s="30"/>
      <c r="FF28" s="27"/>
      <c r="FG28" s="30"/>
      <c r="FH28" s="27"/>
      <c r="FI28" s="92"/>
      <c r="FJ28" s="94"/>
      <c r="FK28" s="94"/>
      <c r="FL28" s="94"/>
      <c r="FM28" s="94"/>
      <c r="FN28" s="94"/>
      <c r="FO28" s="94"/>
      <c r="FP28" s="94"/>
      <c r="FQ28" s="27"/>
      <c r="FR28" s="99">
        <v>9.085550415695602</v>
      </c>
      <c r="FS28" s="98">
        <v>70.408977186861492</v>
      </c>
      <c r="FU28" s="88">
        <f t="shared" si="8"/>
        <v>40980</v>
      </c>
      <c r="FV28" s="90">
        <v>2.5</v>
      </c>
      <c r="FW28" s="28"/>
      <c r="FX28" s="25">
        <v>16</v>
      </c>
      <c r="FY28" s="30"/>
      <c r="FZ28" s="27"/>
      <c r="GA28" s="30"/>
      <c r="GB28" s="27"/>
      <c r="GC28" s="30"/>
      <c r="GD28" s="27"/>
      <c r="GE28" s="92"/>
      <c r="GF28" s="94"/>
      <c r="GG28" s="94"/>
      <c r="GH28" s="94"/>
      <c r="GI28" s="94"/>
      <c r="GJ28" s="94"/>
      <c r="GK28" s="94"/>
      <c r="GL28" s="94"/>
      <c r="GM28" s="27"/>
      <c r="GN28" s="99">
        <v>3.3877923258127303</v>
      </c>
      <c r="GO28" s="98">
        <v>107.55367987903817</v>
      </c>
      <c r="GQ28" s="88">
        <f t="shared" si="9"/>
        <v>40980</v>
      </c>
      <c r="GR28" s="90">
        <v>2.5</v>
      </c>
      <c r="GS28" s="28"/>
      <c r="GT28" s="25">
        <v>17</v>
      </c>
      <c r="GU28" s="30"/>
      <c r="GV28" s="27"/>
      <c r="GW28" s="30"/>
      <c r="GX28" s="27"/>
      <c r="GY28" s="30"/>
      <c r="GZ28" s="27"/>
      <c r="HA28" s="92"/>
      <c r="HB28" s="94"/>
      <c r="HC28" s="94"/>
      <c r="HD28" s="94"/>
      <c r="HE28" s="94"/>
      <c r="HF28" s="94"/>
      <c r="HG28" s="94"/>
      <c r="HH28" s="94"/>
      <c r="HI28" s="27"/>
      <c r="HJ28" s="99">
        <v>3.6753879981606459</v>
      </c>
      <c r="HK28" s="98">
        <v>77.95935668883466</v>
      </c>
      <c r="HM28" s="88">
        <f t="shared" si="10"/>
        <v>40979.5</v>
      </c>
      <c r="HN28" s="90">
        <v>2.5</v>
      </c>
      <c r="HO28" s="28">
        <v>9.6999999999999993</v>
      </c>
      <c r="HP28" s="25">
        <v>17</v>
      </c>
      <c r="HQ28" s="30"/>
      <c r="HR28" s="27"/>
      <c r="HS28" s="30"/>
      <c r="HT28" s="27"/>
      <c r="HU28" s="30"/>
      <c r="HV28" s="27"/>
      <c r="HW28" s="92"/>
      <c r="HX28" s="94"/>
      <c r="HY28" s="94"/>
      <c r="HZ28" s="94"/>
      <c r="IA28" s="94"/>
      <c r="IB28" s="94"/>
      <c r="IC28" s="94"/>
      <c r="ID28" s="94"/>
      <c r="IE28" s="27"/>
      <c r="IF28" s="99">
        <v>10.35410193110361</v>
      </c>
      <c r="IG28" s="98">
        <v>43.120997431480497</v>
      </c>
      <c r="II28" s="88">
        <f t="shared" si="11"/>
        <v>40979</v>
      </c>
      <c r="IJ28" s="90">
        <v>2.5</v>
      </c>
      <c r="IK28" s="28">
        <v>9.9</v>
      </c>
      <c r="IL28" s="25">
        <v>12</v>
      </c>
      <c r="IM28" s="30"/>
      <c r="IN28" s="27"/>
      <c r="IO28" s="30"/>
      <c r="IP28" s="27"/>
      <c r="IQ28" s="30"/>
      <c r="IR28" s="27"/>
      <c r="IS28" s="92"/>
      <c r="IT28" s="94"/>
      <c r="IU28" s="94"/>
      <c r="IV28" s="94"/>
      <c r="IW28" s="94"/>
      <c r="IX28" s="94"/>
      <c r="IY28" s="94"/>
      <c r="IZ28" s="94"/>
      <c r="JA28" s="27"/>
      <c r="JB28" s="99">
        <v>9.6135902374992011</v>
      </c>
      <c r="JC28" s="98">
        <v>42.044627655086366</v>
      </c>
      <c r="JE28" s="88">
        <f t="shared" si="12"/>
        <v>40981.5</v>
      </c>
      <c r="JF28" s="90">
        <v>2.5</v>
      </c>
      <c r="JG28" s="28">
        <v>10</v>
      </c>
      <c r="JH28" s="25">
        <v>13.6</v>
      </c>
      <c r="JI28" s="30"/>
      <c r="JJ28" s="27"/>
      <c r="JK28" s="30"/>
      <c r="JL28" s="27"/>
      <c r="JM28" s="30"/>
      <c r="JN28" s="27"/>
      <c r="JO28" s="92"/>
      <c r="JP28" s="94"/>
      <c r="JQ28" s="94"/>
      <c r="JR28" s="94"/>
      <c r="JS28" s="94"/>
      <c r="JT28" s="94"/>
      <c r="JU28" s="94"/>
      <c r="JV28" s="94"/>
      <c r="JW28" s="27"/>
      <c r="JX28" s="99">
        <v>10.085833197418474</v>
      </c>
      <c r="JY28" s="98">
        <v>43.774465242680691</v>
      </c>
      <c r="KA28" s="88">
        <f t="shared" si="13"/>
        <v>40982.5</v>
      </c>
      <c r="KB28" s="90">
        <v>2.5</v>
      </c>
      <c r="KC28" s="28">
        <v>8.1999999999999993</v>
      </c>
      <c r="KD28" s="25">
        <v>17</v>
      </c>
      <c r="KE28" s="30"/>
      <c r="KF28" s="27"/>
      <c r="KG28" s="30"/>
      <c r="KH28" s="27"/>
      <c r="KI28" s="30"/>
      <c r="KJ28" s="27"/>
      <c r="KK28" s="92"/>
      <c r="KL28" s="94"/>
      <c r="KM28" s="94"/>
      <c r="KN28" s="94"/>
      <c r="KO28" s="94"/>
      <c r="KP28" s="94"/>
      <c r="KQ28" s="94"/>
      <c r="KR28" s="94"/>
      <c r="KS28" s="27"/>
      <c r="KT28" s="99">
        <v>8.4131757895171813</v>
      </c>
      <c r="KU28" s="98">
        <v>87.891099618108484</v>
      </c>
      <c r="KW28" s="88">
        <f t="shared" si="14"/>
        <v>40980.5</v>
      </c>
      <c r="KX28" s="90">
        <v>2.5</v>
      </c>
      <c r="KY28" s="28">
        <v>6.2</v>
      </c>
      <c r="KZ28" s="25">
        <v>18</v>
      </c>
      <c r="LA28" s="30"/>
      <c r="LB28" s="27"/>
      <c r="LC28" s="30"/>
      <c r="LD28" s="27"/>
      <c r="LE28" s="30"/>
      <c r="LF28" s="27"/>
      <c r="LG28" s="92"/>
      <c r="LH28" s="94"/>
      <c r="LI28" s="94"/>
      <c r="LJ28" s="94"/>
      <c r="LK28" s="94"/>
      <c r="LL28" s="94"/>
      <c r="LM28" s="94"/>
      <c r="LN28" s="94"/>
      <c r="LO28" s="27"/>
      <c r="LP28" s="99">
        <v>6.2051312592007442</v>
      </c>
      <c r="LQ28" s="98">
        <v>104.53484749681402</v>
      </c>
      <c r="LS28" s="88">
        <f t="shared" si="15"/>
        <v>40981.5</v>
      </c>
      <c r="LT28" s="90">
        <v>2.5</v>
      </c>
      <c r="LU28" s="28">
        <v>5.8</v>
      </c>
      <c r="LV28" s="25">
        <v>16</v>
      </c>
      <c r="LW28" s="30"/>
      <c r="LX28" s="27"/>
      <c r="LY28" s="30"/>
      <c r="LZ28" s="27"/>
      <c r="MA28" s="30"/>
      <c r="MB28" s="27"/>
      <c r="MC28" s="92"/>
      <c r="MD28" s="94"/>
      <c r="ME28" s="94"/>
      <c r="MF28" s="94"/>
      <c r="MG28" s="94"/>
      <c r="MH28" s="94"/>
      <c r="MI28" s="94"/>
      <c r="MJ28" s="94"/>
      <c r="MK28" s="27"/>
      <c r="ML28" s="99">
        <v>6.0614970405926059</v>
      </c>
      <c r="MM28" s="98">
        <v>96.665343596308674</v>
      </c>
      <c r="MO28" s="88">
        <f t="shared" si="16"/>
        <v>40977.5</v>
      </c>
      <c r="MP28" s="90">
        <v>2.5</v>
      </c>
      <c r="MQ28" s="28"/>
      <c r="MR28" s="25">
        <v>18</v>
      </c>
      <c r="MS28" s="30"/>
      <c r="MT28" s="27"/>
      <c r="MU28" s="30"/>
      <c r="MV28" s="27"/>
      <c r="MW28" s="30"/>
      <c r="MX28" s="27"/>
      <c r="MY28" s="92"/>
      <c r="MZ28" s="94"/>
      <c r="NA28" s="94"/>
      <c r="NB28" s="94"/>
      <c r="NC28" s="94"/>
      <c r="ND28" s="94"/>
      <c r="NE28" s="94"/>
      <c r="NF28" s="94"/>
      <c r="NG28" s="27"/>
      <c r="NH28" s="99"/>
      <c r="NI28" s="98"/>
      <c r="NK28" s="88">
        <f t="shared" si="17"/>
        <v>40980.5</v>
      </c>
      <c r="NL28" s="90">
        <v>2.5</v>
      </c>
      <c r="NM28" s="28">
        <v>6.2</v>
      </c>
      <c r="NN28" s="25">
        <v>17</v>
      </c>
      <c r="NO28" s="30"/>
      <c r="NP28" s="27"/>
      <c r="NQ28" s="30"/>
      <c r="NR28" s="27"/>
      <c r="NS28" s="30"/>
      <c r="NT28" s="27"/>
      <c r="NU28" s="92"/>
      <c r="NV28" s="94"/>
      <c r="NW28" s="94"/>
      <c r="NX28" s="94"/>
      <c r="NY28" s="94"/>
      <c r="NZ28" s="94"/>
      <c r="OA28" s="94"/>
      <c r="OB28" s="94"/>
      <c r="OC28" s="27"/>
      <c r="OD28" s="99">
        <v>7.1061275013149476</v>
      </c>
      <c r="OE28" s="98">
        <v>100.22864278344696</v>
      </c>
      <c r="OG28" s="88">
        <f t="shared" si="18"/>
        <v>40979</v>
      </c>
      <c r="OH28" s="90">
        <v>2.5</v>
      </c>
      <c r="OI28" s="28"/>
      <c r="OJ28" s="25"/>
      <c r="OK28" s="30"/>
      <c r="OL28" s="27"/>
      <c r="OM28" s="30"/>
      <c r="ON28" s="27"/>
      <c r="OO28" s="30"/>
      <c r="OP28" s="27"/>
      <c r="OQ28" s="92"/>
      <c r="OR28" s="94"/>
      <c r="OS28" s="94"/>
      <c r="OT28" s="94"/>
      <c r="OU28" s="94"/>
      <c r="OV28" s="94"/>
      <c r="OW28" s="94"/>
      <c r="OX28" s="94"/>
      <c r="OY28" s="27"/>
      <c r="OZ28" s="99"/>
      <c r="PA28" s="98"/>
      <c r="PC28" s="88">
        <f t="shared" si="19"/>
        <v>40977.5</v>
      </c>
      <c r="PD28" s="90">
        <v>2.5</v>
      </c>
      <c r="PE28" s="28">
        <v>9.4</v>
      </c>
      <c r="PF28" s="25">
        <v>16</v>
      </c>
      <c r="PG28" s="30"/>
      <c r="PH28" s="27"/>
      <c r="PI28" s="30"/>
      <c r="PJ28" s="27"/>
      <c r="PK28" s="30"/>
      <c r="PL28" s="27"/>
      <c r="PM28" s="92"/>
      <c r="PN28" s="94"/>
      <c r="PO28" s="94"/>
      <c r="PP28" s="94"/>
      <c r="PQ28" s="94"/>
      <c r="PR28" s="94"/>
      <c r="PS28" s="94"/>
      <c r="PT28" s="94"/>
      <c r="PU28" s="27"/>
      <c r="PV28" s="99">
        <v>9.5392189643628527</v>
      </c>
      <c r="PW28" s="98">
        <v>69.727460275780473</v>
      </c>
      <c r="PY28" s="88">
        <f t="shared" si="20"/>
        <v>40980.5</v>
      </c>
      <c r="PZ28" s="90">
        <v>2.5</v>
      </c>
      <c r="QA28" s="28">
        <v>10.6</v>
      </c>
      <c r="QB28" s="25">
        <v>12.7</v>
      </c>
      <c r="QC28" s="30"/>
      <c r="QD28" s="27"/>
      <c r="QE28" s="30"/>
      <c r="QF28" s="27"/>
      <c r="QG28" s="30"/>
      <c r="QH28" s="27"/>
      <c r="QI28" s="92"/>
      <c r="QJ28" s="94"/>
      <c r="QK28" s="94"/>
      <c r="QL28" s="94"/>
      <c r="QM28" s="94"/>
      <c r="QN28" s="94"/>
      <c r="QO28" s="94"/>
      <c r="QP28" s="94"/>
      <c r="QQ28" s="27"/>
      <c r="QR28" s="99">
        <v>10.635775496983392</v>
      </c>
      <c r="QS28" s="98">
        <v>37.699839881780406</v>
      </c>
      <c r="QU28" s="88">
        <f t="shared" si="21"/>
        <v>40979.5</v>
      </c>
      <c r="QV28" s="90">
        <v>2.5</v>
      </c>
      <c r="QW28" s="28">
        <v>10.46</v>
      </c>
      <c r="QX28" s="25">
        <v>12.5</v>
      </c>
      <c r="QY28" s="30"/>
      <c r="QZ28" s="27"/>
      <c r="RA28" s="30"/>
      <c r="RB28" s="27"/>
      <c r="RC28" s="30"/>
      <c r="RD28" s="27"/>
      <c r="RE28" s="92"/>
      <c r="RF28" s="94"/>
      <c r="RG28" s="94"/>
      <c r="RH28" s="94"/>
      <c r="RI28" s="94"/>
      <c r="RJ28" s="94"/>
      <c r="RK28" s="94"/>
      <c r="RL28" s="94"/>
      <c r="RM28" s="27"/>
      <c r="RN28" s="99">
        <v>10.865819931171069</v>
      </c>
      <c r="RO28" s="98">
        <v>8.3532486572485194</v>
      </c>
      <c r="RQ28" s="88">
        <f t="shared" si="22"/>
        <v>40980</v>
      </c>
      <c r="RR28" s="90">
        <v>2.5</v>
      </c>
      <c r="RS28" s="28">
        <v>10.6</v>
      </c>
      <c r="RT28" s="25">
        <v>12.7</v>
      </c>
      <c r="RU28" s="30"/>
      <c r="RV28" s="27"/>
      <c r="RW28" s="30"/>
      <c r="RX28" s="27"/>
      <c r="RY28" s="30"/>
      <c r="RZ28" s="27"/>
      <c r="SA28" s="92"/>
      <c r="SB28" s="94"/>
      <c r="SC28" s="94"/>
      <c r="SD28" s="94"/>
      <c r="SE28" s="94"/>
      <c r="SF28" s="94"/>
      <c r="SG28" s="94"/>
      <c r="SH28" s="94"/>
      <c r="SI28" s="27"/>
      <c r="SJ28" s="99">
        <v>9.7169277819241504</v>
      </c>
      <c r="SK28" s="98">
        <v>54.531648428916789</v>
      </c>
      <c r="SM28" s="88">
        <f t="shared" si="23"/>
        <v>40980</v>
      </c>
      <c r="SN28" s="90">
        <v>2.5</v>
      </c>
      <c r="SO28" s="28">
        <v>8.1999999999999993</v>
      </c>
      <c r="SP28" s="25">
        <v>18</v>
      </c>
      <c r="SQ28" s="30"/>
      <c r="SR28" s="27"/>
      <c r="SS28" s="30"/>
      <c r="ST28" s="27"/>
      <c r="SU28" s="30"/>
      <c r="SV28" s="27"/>
      <c r="SW28" s="92"/>
      <c r="SX28" s="94"/>
      <c r="SY28" s="94"/>
      <c r="SZ28" s="94"/>
      <c r="TA28" s="94"/>
      <c r="TB28" s="94"/>
      <c r="TC28" s="94"/>
      <c r="TD28" s="94"/>
      <c r="TE28" s="27"/>
      <c r="TF28" s="99">
        <v>8.3828164250494854</v>
      </c>
      <c r="TG28" s="98">
        <v>91.64703902713903</v>
      </c>
      <c r="TI28" s="88">
        <f t="shared" si="24"/>
        <v>40978.5</v>
      </c>
      <c r="TJ28" s="90">
        <v>2.5</v>
      </c>
      <c r="TK28" s="28"/>
      <c r="TL28" s="25">
        <v>18</v>
      </c>
      <c r="TM28" s="30"/>
      <c r="TN28" s="27"/>
      <c r="TO28" s="30"/>
      <c r="TP28" s="27"/>
      <c r="TQ28" s="30"/>
      <c r="TR28" s="27"/>
      <c r="TS28" s="92"/>
      <c r="TT28" s="94"/>
      <c r="TU28" s="94"/>
      <c r="TV28" s="94"/>
      <c r="TW28" s="94"/>
      <c r="TX28" s="94"/>
      <c r="TY28" s="94"/>
      <c r="TZ28" s="94"/>
      <c r="UA28" s="27"/>
      <c r="UB28" s="99"/>
      <c r="UC28" s="98"/>
      <c r="UE28" s="88">
        <f t="shared" si="25"/>
        <v>40982</v>
      </c>
      <c r="UF28" s="90">
        <v>2.5</v>
      </c>
      <c r="UG28" s="28">
        <v>7.3</v>
      </c>
      <c r="UH28" s="25">
        <v>16</v>
      </c>
      <c r="UI28" s="30"/>
      <c r="UJ28" s="27"/>
      <c r="UK28" s="30"/>
      <c r="UL28" s="27"/>
      <c r="UM28" s="30"/>
      <c r="UN28" s="27"/>
      <c r="UO28" s="92"/>
      <c r="UP28" s="94"/>
      <c r="UQ28" s="94"/>
      <c r="UR28" s="94"/>
      <c r="US28" s="94"/>
      <c r="UT28" s="94"/>
      <c r="UU28" s="94"/>
      <c r="UV28" s="94"/>
      <c r="UW28" s="27"/>
      <c r="UX28" s="99">
        <v>6.88884015053367</v>
      </c>
      <c r="UY28" s="98">
        <v>46.689819621906913</v>
      </c>
      <c r="VA28" s="88">
        <f t="shared" si="26"/>
        <v>40980.5</v>
      </c>
      <c r="VB28" s="90">
        <v>2.5</v>
      </c>
      <c r="VC28" s="28">
        <v>7.4</v>
      </c>
      <c r="VD28" s="25">
        <v>16</v>
      </c>
      <c r="VE28" s="30"/>
      <c r="VF28" s="27"/>
      <c r="VG28" s="30"/>
      <c r="VH28" s="27"/>
      <c r="VI28" s="30"/>
      <c r="VJ28" s="27"/>
      <c r="VK28" s="92"/>
      <c r="VL28" s="94"/>
      <c r="VM28" s="94"/>
      <c r="VN28" s="94"/>
      <c r="VO28" s="94"/>
      <c r="VP28" s="94"/>
      <c r="VQ28" s="94"/>
      <c r="VR28" s="94"/>
      <c r="VS28" s="27"/>
      <c r="VT28" s="99">
        <v>8.7633581423123683</v>
      </c>
      <c r="VU28" s="98">
        <v>47.557454971025976</v>
      </c>
      <c r="VW28" s="88">
        <f t="shared" si="27"/>
        <v>40978.5</v>
      </c>
      <c r="VX28" s="90">
        <v>2.5</v>
      </c>
      <c r="VY28" s="28">
        <v>9.1</v>
      </c>
      <c r="VZ28" s="25">
        <v>16.3</v>
      </c>
      <c r="WA28" s="30"/>
      <c r="WB28" s="27"/>
      <c r="WC28" s="30"/>
      <c r="WD28" s="27"/>
      <c r="WE28" s="30"/>
      <c r="WF28" s="27"/>
      <c r="WG28" s="92"/>
      <c r="WH28" s="94"/>
      <c r="WI28" s="94"/>
      <c r="WJ28" s="94"/>
      <c r="WK28" s="94"/>
      <c r="WL28" s="94"/>
      <c r="WM28" s="94"/>
      <c r="WN28" s="94"/>
      <c r="WO28" s="27"/>
      <c r="WP28" s="99">
        <v>8.9463541099316934</v>
      </c>
      <c r="WQ28" s="98">
        <v>72.328640538301798</v>
      </c>
      <c r="WS28" s="88">
        <f t="shared" si="28"/>
        <v>40980</v>
      </c>
      <c r="WT28" s="90">
        <v>2.5</v>
      </c>
      <c r="WU28" s="28"/>
      <c r="WV28" s="25">
        <v>16</v>
      </c>
      <c r="WW28" s="30"/>
      <c r="WX28" s="27"/>
      <c r="WY28" s="30"/>
      <c r="WZ28" s="27"/>
      <c r="XA28" s="30"/>
      <c r="XB28" s="27"/>
      <c r="XC28" s="92"/>
      <c r="XD28" s="94"/>
      <c r="XE28" s="94"/>
      <c r="XF28" s="94"/>
      <c r="XG28" s="94"/>
      <c r="XH28" s="94"/>
      <c r="XI28" s="94"/>
      <c r="XJ28" s="94"/>
      <c r="XK28" s="27"/>
      <c r="XL28" s="99">
        <v>3.0349289969945428</v>
      </c>
      <c r="XM28" s="98">
        <v>122.14418046171494</v>
      </c>
      <c r="XO28" s="88">
        <f t="shared" si="29"/>
        <v>40980</v>
      </c>
      <c r="XP28" s="90">
        <v>2.5</v>
      </c>
      <c r="XQ28" s="28"/>
      <c r="XR28" s="25">
        <v>17</v>
      </c>
      <c r="XS28" s="30"/>
      <c r="XT28" s="27"/>
      <c r="XU28" s="30"/>
      <c r="XV28" s="27"/>
      <c r="XW28" s="30"/>
      <c r="XX28" s="27"/>
      <c r="XY28" s="92"/>
      <c r="XZ28" s="94"/>
      <c r="YA28" s="94"/>
      <c r="YB28" s="94"/>
      <c r="YC28" s="94"/>
      <c r="YD28" s="94"/>
      <c r="YE28" s="94"/>
      <c r="YF28" s="94"/>
      <c r="YG28" s="27"/>
      <c r="YH28" s="99">
        <v>3.7788029391841298</v>
      </c>
      <c r="YI28" s="98">
        <v>80.393777892414462</v>
      </c>
      <c r="YK28" s="88">
        <f t="shared" si="30"/>
        <v>40979.5</v>
      </c>
      <c r="YL28" s="90">
        <v>2.5</v>
      </c>
      <c r="YM28" s="28">
        <v>9.6999999999999993</v>
      </c>
      <c r="YN28" s="25">
        <v>17</v>
      </c>
      <c r="YO28" s="30"/>
      <c r="YP28" s="27"/>
      <c r="YQ28" s="30"/>
      <c r="YR28" s="27"/>
      <c r="YS28" s="30"/>
      <c r="YT28" s="27"/>
      <c r="YU28" s="92"/>
      <c r="YV28" s="94"/>
      <c r="YW28" s="94"/>
      <c r="YX28" s="94"/>
      <c r="YY28" s="94"/>
      <c r="YZ28" s="94"/>
      <c r="ZA28" s="94"/>
      <c r="ZB28" s="94"/>
      <c r="ZC28" s="27"/>
      <c r="ZD28" s="99">
        <v>10.321133403266453</v>
      </c>
      <c r="ZE28" s="98">
        <v>43.340386802324204</v>
      </c>
      <c r="ZG28" s="88">
        <f t="shared" si="31"/>
        <v>40979</v>
      </c>
      <c r="ZH28" s="90">
        <v>2.5</v>
      </c>
      <c r="ZI28" s="28">
        <v>9.9</v>
      </c>
      <c r="ZJ28" s="25">
        <v>12</v>
      </c>
      <c r="ZK28" s="30"/>
      <c r="ZL28" s="27"/>
      <c r="ZM28" s="30"/>
      <c r="ZN28" s="27"/>
      <c r="ZO28" s="30"/>
      <c r="ZP28" s="27"/>
      <c r="ZQ28" s="92"/>
      <c r="ZR28" s="94"/>
      <c r="ZS28" s="94"/>
      <c r="ZT28" s="94"/>
      <c r="ZU28" s="94"/>
      <c r="ZV28" s="94"/>
      <c r="ZW28" s="94"/>
      <c r="ZX28" s="94"/>
      <c r="ZY28" s="27"/>
      <c r="ZZ28" s="99">
        <v>9.5948866536086133</v>
      </c>
      <c r="AAA28" s="98">
        <v>42.274439335297565</v>
      </c>
      <c r="AAC28" s="88">
        <f t="shared" si="32"/>
        <v>40981.5</v>
      </c>
      <c r="AAD28" s="90">
        <v>2.5</v>
      </c>
      <c r="AAE28" s="28">
        <v>10</v>
      </c>
      <c r="AAF28" s="25">
        <v>13.6</v>
      </c>
      <c r="AAG28" s="30"/>
      <c r="AAH28" s="27"/>
      <c r="AAI28" s="30"/>
      <c r="AAJ28" s="27"/>
      <c r="AAK28" s="30"/>
      <c r="AAL28" s="27"/>
      <c r="AAM28" s="92"/>
      <c r="AAN28" s="94"/>
      <c r="AAO28" s="94"/>
      <c r="AAP28" s="94"/>
      <c r="AAQ28" s="94"/>
      <c r="AAR28" s="94"/>
      <c r="AAS28" s="94"/>
      <c r="AAT28" s="94"/>
      <c r="AAU28" s="27"/>
      <c r="AAV28" s="99">
        <v>10.135263092857864</v>
      </c>
      <c r="AAW28" s="98">
        <v>44.173604881628656</v>
      </c>
      <c r="AAY28" s="88">
        <f t="shared" si="33"/>
        <v>40982.5</v>
      </c>
      <c r="AAZ28" s="90">
        <v>2.5</v>
      </c>
      <c r="ABA28" s="28">
        <v>8.1999999999999993</v>
      </c>
      <c r="ABB28" s="25">
        <v>17</v>
      </c>
      <c r="ABC28" s="30"/>
      <c r="ABD28" s="27"/>
      <c r="ABE28" s="30"/>
      <c r="ABF28" s="27"/>
      <c r="ABG28" s="30"/>
      <c r="ABH28" s="27"/>
      <c r="ABI28" s="92"/>
      <c r="ABJ28" s="94"/>
      <c r="ABK28" s="94"/>
      <c r="ABL28" s="94"/>
      <c r="ABM28" s="94"/>
      <c r="ABN28" s="94"/>
      <c r="ABO28" s="94"/>
      <c r="ABP28" s="94"/>
      <c r="ABQ28" s="27"/>
      <c r="ABR28" s="99">
        <v>8.2813367380157654</v>
      </c>
      <c r="ABS28" s="98">
        <v>83.480651484835747</v>
      </c>
      <c r="ABU28" s="88">
        <f t="shared" si="34"/>
        <v>40980.5</v>
      </c>
      <c r="ABV28" s="90">
        <v>2.5</v>
      </c>
      <c r="ABW28" s="28">
        <v>6.2</v>
      </c>
      <c r="ABX28" s="25">
        <v>18</v>
      </c>
      <c r="ABY28" s="30"/>
      <c r="ABZ28" s="27"/>
      <c r="ACA28" s="30"/>
      <c r="ACB28" s="27"/>
      <c r="ACC28" s="30"/>
      <c r="ACD28" s="27"/>
      <c r="ACE28" s="92"/>
      <c r="ACF28" s="94"/>
      <c r="ACG28" s="94"/>
      <c r="ACH28" s="94"/>
      <c r="ACI28" s="94"/>
      <c r="ACJ28" s="94"/>
      <c r="ACK28" s="94"/>
      <c r="ACL28" s="94"/>
      <c r="ACM28" s="27"/>
      <c r="ACN28" s="99">
        <v>6.159271769264711</v>
      </c>
      <c r="ACO28" s="98">
        <v>107.89439028154112</v>
      </c>
      <c r="ACQ28" s="88">
        <f t="shared" si="35"/>
        <v>40981.5</v>
      </c>
      <c r="ACR28" s="90">
        <v>2.5</v>
      </c>
      <c r="ACS28" s="28">
        <v>5.8</v>
      </c>
      <c r="ACT28" s="25">
        <v>16</v>
      </c>
      <c r="ACU28" s="30"/>
      <c r="ACV28" s="27"/>
      <c r="ACW28" s="30"/>
      <c r="ACX28" s="27"/>
      <c r="ACY28" s="30"/>
      <c r="ACZ28" s="27"/>
      <c r="ADA28" s="92"/>
      <c r="ADB28" s="94"/>
      <c r="ADC28" s="94"/>
      <c r="ADD28" s="94"/>
      <c r="ADE28" s="94"/>
      <c r="ADF28" s="94"/>
      <c r="ADG28" s="94"/>
      <c r="ADH28" s="94"/>
      <c r="ADI28" s="27"/>
      <c r="ADJ28" s="99">
        <v>5.9585873996053698</v>
      </c>
      <c r="ADK28" s="98">
        <v>99.765174267252007</v>
      </c>
      <c r="ADM28" s="88">
        <f t="shared" si="36"/>
        <v>40977.5</v>
      </c>
      <c r="ADN28" s="90">
        <v>2.5</v>
      </c>
      <c r="ADO28" s="28"/>
      <c r="ADP28" s="25">
        <v>18</v>
      </c>
      <c r="ADQ28" s="30"/>
      <c r="ADR28" s="27"/>
      <c r="ADS28" s="30"/>
      <c r="ADT28" s="27"/>
      <c r="ADU28" s="30"/>
      <c r="ADV28" s="27"/>
      <c r="ADW28" s="92"/>
      <c r="ADX28" s="94"/>
      <c r="ADY28" s="94"/>
      <c r="ADZ28" s="94"/>
      <c r="AEA28" s="94"/>
      <c r="AEB28" s="94"/>
      <c r="AEC28" s="94"/>
      <c r="AED28" s="94"/>
      <c r="AEE28" s="27"/>
      <c r="AEF28" s="99"/>
      <c r="AEG28" s="98"/>
      <c r="AEI28" s="88">
        <f t="shared" si="37"/>
        <v>40980.5</v>
      </c>
      <c r="AEJ28" s="90">
        <v>2.5</v>
      </c>
      <c r="AEK28" s="28">
        <v>6.2</v>
      </c>
      <c r="AEL28" s="25">
        <v>17</v>
      </c>
      <c r="AEM28" s="30"/>
      <c r="AEN28" s="27"/>
      <c r="AEO28" s="30"/>
      <c r="AEP28" s="27"/>
      <c r="AEQ28" s="30"/>
      <c r="AER28" s="27"/>
      <c r="AES28" s="92"/>
      <c r="AET28" s="94"/>
      <c r="AEU28" s="94"/>
      <c r="AEV28" s="94"/>
      <c r="AEW28" s="94"/>
      <c r="AEX28" s="94"/>
      <c r="AEY28" s="94"/>
      <c r="AEZ28" s="94"/>
      <c r="AFA28" s="27"/>
      <c r="AFB28" s="99">
        <v>7.0278053259964297</v>
      </c>
      <c r="AFC28" s="98">
        <v>89.612876523258734</v>
      </c>
      <c r="AFE28" s="88">
        <f t="shared" si="38"/>
        <v>40979</v>
      </c>
      <c r="AFF28" s="90">
        <v>2.5</v>
      </c>
      <c r="AFG28" s="28"/>
      <c r="AFH28" s="25"/>
      <c r="AFI28" s="30"/>
      <c r="AFJ28" s="27"/>
      <c r="AFK28" s="30"/>
      <c r="AFL28" s="27"/>
      <c r="AFM28" s="30"/>
      <c r="AFN28" s="27"/>
      <c r="AFO28" s="92"/>
      <c r="AFP28" s="94"/>
      <c r="AFQ28" s="94"/>
      <c r="AFR28" s="94"/>
      <c r="AFS28" s="94"/>
      <c r="AFT28" s="94"/>
      <c r="AFU28" s="94"/>
      <c r="AFV28" s="94"/>
      <c r="AFW28" s="27"/>
      <c r="AFX28" s="99"/>
      <c r="AFY28" s="98"/>
      <c r="AGA28" s="88">
        <f t="shared" si="39"/>
        <v>40977.5</v>
      </c>
      <c r="AGB28" s="90">
        <v>2.5</v>
      </c>
      <c r="AGC28" s="28">
        <v>9.4</v>
      </c>
      <c r="AGD28" s="25">
        <v>16</v>
      </c>
      <c r="AGE28" s="30"/>
      <c r="AGF28" s="27"/>
      <c r="AGG28" s="30"/>
      <c r="AGH28" s="27"/>
      <c r="AGI28" s="30"/>
      <c r="AGJ28" s="27"/>
      <c r="AGK28" s="92"/>
      <c r="AGL28" s="94"/>
      <c r="AGM28" s="94"/>
      <c r="AGN28" s="94"/>
      <c r="AGO28" s="94"/>
      <c r="AGP28" s="94"/>
      <c r="AGQ28" s="94"/>
      <c r="AGR28" s="94"/>
      <c r="AGS28" s="27"/>
      <c r="AGT28" s="99">
        <v>9.3792195924579325</v>
      </c>
      <c r="AGU28" s="98">
        <v>74.668036001514665</v>
      </c>
      <c r="AGW28" s="88">
        <f t="shared" si="40"/>
        <v>40980.5</v>
      </c>
      <c r="AGX28" s="90">
        <v>2.5</v>
      </c>
      <c r="AGY28" s="28">
        <v>10.6</v>
      </c>
      <c r="AGZ28" s="25">
        <v>12.7</v>
      </c>
      <c r="AHA28" s="30"/>
      <c r="AHB28" s="27"/>
      <c r="AHC28" s="30"/>
      <c r="AHD28" s="27"/>
      <c r="AHE28" s="30"/>
      <c r="AHF28" s="27"/>
      <c r="AHG28" s="92"/>
      <c r="AHH28" s="94"/>
      <c r="AHI28" s="94"/>
      <c r="AHJ28" s="94"/>
      <c r="AHK28" s="94"/>
      <c r="AHL28" s="94"/>
      <c r="AHM28" s="94"/>
      <c r="AHN28" s="94"/>
      <c r="AHO28" s="27"/>
      <c r="AHP28" s="99">
        <v>10.537285263686892</v>
      </c>
      <c r="AHQ28" s="98">
        <v>43.53564772968673</v>
      </c>
      <c r="AHS28" s="88">
        <f t="shared" si="41"/>
        <v>40979.5</v>
      </c>
      <c r="AHT28" s="90">
        <v>2.5</v>
      </c>
      <c r="AHU28" s="28">
        <v>10.46</v>
      </c>
      <c r="AHV28" s="25">
        <v>12.5</v>
      </c>
      <c r="AHW28" s="30"/>
      <c r="AHX28" s="27"/>
      <c r="AHY28" s="30"/>
      <c r="AHZ28" s="27"/>
      <c r="AIA28" s="30"/>
      <c r="AIB28" s="27"/>
      <c r="AIC28" s="92"/>
      <c r="AID28" s="94"/>
      <c r="AIE28" s="94"/>
      <c r="AIF28" s="94"/>
      <c r="AIG28" s="94"/>
      <c r="AIH28" s="94"/>
      <c r="AII28" s="94"/>
      <c r="AIJ28" s="94"/>
      <c r="AIK28" s="27"/>
      <c r="AIL28" s="99">
        <v>10.864024619305134</v>
      </c>
      <c r="AIM28" s="98">
        <v>8.3801873736944632</v>
      </c>
      <c r="AIO28" s="88">
        <f t="shared" si="42"/>
        <v>40980</v>
      </c>
      <c r="AIP28" s="90">
        <v>2.5</v>
      </c>
      <c r="AIQ28" s="28">
        <v>10.6</v>
      </c>
      <c r="AIR28" s="25">
        <v>12.7</v>
      </c>
      <c r="AIS28" s="30"/>
      <c r="AIT28" s="27"/>
      <c r="AIU28" s="30"/>
      <c r="AIV28" s="27"/>
      <c r="AIW28" s="30"/>
      <c r="AIX28" s="27"/>
      <c r="AIY28" s="92"/>
      <c r="AIZ28" s="94"/>
      <c r="AJA28" s="94"/>
      <c r="AJB28" s="94"/>
      <c r="AJC28" s="94"/>
      <c r="AJD28" s="94"/>
      <c r="AJE28" s="94"/>
      <c r="AJF28" s="94"/>
      <c r="AJG28" s="27"/>
      <c r="AJH28" s="99">
        <v>9.7864273612577293</v>
      </c>
      <c r="AJI28" s="98">
        <v>53.772288094920199</v>
      </c>
      <c r="AJK28" s="88">
        <f t="shared" si="43"/>
        <v>40980</v>
      </c>
      <c r="AJL28" s="90">
        <v>2.5</v>
      </c>
      <c r="AJM28" s="28">
        <v>8.1999999999999993</v>
      </c>
      <c r="AJN28" s="25">
        <v>18</v>
      </c>
      <c r="AJO28" s="30"/>
      <c r="AJP28" s="27"/>
      <c r="AJQ28" s="30"/>
      <c r="AJR28" s="27"/>
      <c r="AJS28" s="30"/>
      <c r="AJT28" s="27"/>
      <c r="AJU28" s="92"/>
      <c r="AJV28" s="94"/>
      <c r="AJW28" s="94"/>
      <c r="AJX28" s="94"/>
      <c r="AJY28" s="94"/>
      <c r="AJZ28" s="94"/>
      <c r="AKA28" s="94"/>
      <c r="AKB28" s="94"/>
      <c r="AKC28" s="27"/>
      <c r="AKD28" s="99">
        <v>8.4310332261210057</v>
      </c>
      <c r="AKE28" s="98">
        <v>90.247448604498501</v>
      </c>
      <c r="AKG28" s="88">
        <f t="shared" si="44"/>
        <v>40978.5</v>
      </c>
      <c r="AKH28" s="90">
        <v>2.5</v>
      </c>
      <c r="AKI28" s="28"/>
      <c r="AKJ28" s="25">
        <v>18</v>
      </c>
      <c r="AKK28" s="30"/>
      <c r="AKL28" s="27"/>
      <c r="AKM28" s="30"/>
      <c r="AKN28" s="27"/>
      <c r="AKO28" s="30"/>
      <c r="AKP28" s="27"/>
      <c r="AKQ28" s="92"/>
      <c r="AKR28" s="94"/>
      <c r="AKS28" s="94"/>
      <c r="AKT28" s="94"/>
      <c r="AKU28" s="94"/>
      <c r="AKV28" s="94"/>
      <c r="AKW28" s="94"/>
      <c r="AKX28" s="94"/>
      <c r="AKY28" s="27"/>
      <c r="AKZ28" s="99"/>
      <c r="ALA28" s="98"/>
      <c r="ALC28" s="88">
        <f t="shared" si="45"/>
        <v>40982</v>
      </c>
      <c r="ALD28" s="90">
        <v>2.5</v>
      </c>
      <c r="ALE28" s="28">
        <v>7.3</v>
      </c>
      <c r="ALF28" s="25">
        <v>16</v>
      </c>
      <c r="ALG28" s="30"/>
      <c r="ALH28" s="27"/>
      <c r="ALI28" s="30"/>
      <c r="ALJ28" s="27"/>
      <c r="ALK28" s="30"/>
      <c r="ALL28" s="27"/>
      <c r="ALM28" s="92"/>
      <c r="ALN28" s="94"/>
      <c r="ALO28" s="94"/>
      <c r="ALP28" s="94"/>
      <c r="ALQ28" s="94"/>
      <c r="ALR28" s="94"/>
      <c r="ALS28" s="94"/>
      <c r="ALT28" s="94"/>
      <c r="ALU28" s="27"/>
      <c r="ALV28" s="99">
        <v>6.8911881378129065</v>
      </c>
      <c r="ALW28" s="98">
        <v>46.476983008194125</v>
      </c>
      <c r="ALY28" s="88">
        <f t="shared" si="46"/>
        <v>40980.5</v>
      </c>
      <c r="ALZ28" s="90">
        <v>2.5</v>
      </c>
      <c r="AMA28" s="28">
        <v>7.4</v>
      </c>
      <c r="AMB28" s="25">
        <v>16</v>
      </c>
      <c r="AMC28" s="30"/>
      <c r="AMD28" s="27"/>
      <c r="AME28" s="30"/>
      <c r="AMF28" s="27"/>
      <c r="AMG28" s="30"/>
      <c r="AMH28" s="27"/>
      <c r="AMI28" s="92"/>
      <c r="AMJ28" s="94"/>
      <c r="AMK28" s="94"/>
      <c r="AML28" s="94"/>
      <c r="AMM28" s="94"/>
      <c r="AMN28" s="94"/>
      <c r="AMO28" s="94"/>
      <c r="AMP28" s="94"/>
      <c r="AMQ28" s="27"/>
      <c r="AMR28" s="99">
        <v>8.7668864745332211</v>
      </c>
      <c r="AMS28" s="98">
        <v>47.426637146696578</v>
      </c>
      <c r="AMU28" s="88">
        <f t="shared" si="47"/>
        <v>40978.5</v>
      </c>
      <c r="AMV28" s="90">
        <v>2.5</v>
      </c>
      <c r="AMW28" s="28">
        <v>9.1</v>
      </c>
      <c r="AMX28" s="25">
        <v>16.3</v>
      </c>
      <c r="AMY28" s="30"/>
      <c r="AMZ28" s="27"/>
      <c r="ANA28" s="30"/>
      <c r="ANB28" s="27"/>
      <c r="ANC28" s="30"/>
      <c r="AND28" s="27"/>
      <c r="ANE28" s="92"/>
      <c r="ANF28" s="94"/>
      <c r="ANG28" s="94"/>
      <c r="ANH28" s="94"/>
      <c r="ANI28" s="94"/>
      <c r="ANJ28" s="94"/>
      <c r="ANK28" s="94"/>
      <c r="ANL28" s="94"/>
      <c r="ANM28" s="27"/>
      <c r="ANN28" s="99">
        <v>9.0612818074964476</v>
      </c>
      <c r="ANO28" s="98">
        <v>71.235898585486211</v>
      </c>
      <c r="ANQ28" s="88">
        <f t="shared" si="48"/>
        <v>40980</v>
      </c>
      <c r="ANR28" s="90">
        <v>2.5</v>
      </c>
      <c r="ANS28" s="28"/>
      <c r="ANT28" s="25">
        <v>16</v>
      </c>
      <c r="ANU28" s="30"/>
      <c r="ANV28" s="27"/>
      <c r="ANW28" s="30"/>
      <c r="ANX28" s="27"/>
      <c r="ANY28" s="30"/>
      <c r="ANZ28" s="27"/>
      <c r="AOA28" s="92"/>
      <c r="AOB28" s="94"/>
      <c r="AOC28" s="94"/>
      <c r="AOD28" s="94"/>
      <c r="AOE28" s="94"/>
      <c r="AOF28" s="94"/>
      <c r="AOG28" s="94"/>
      <c r="AOH28" s="94"/>
      <c r="AOI28" s="27"/>
      <c r="AOJ28" s="99">
        <v>3.0381639430570058</v>
      </c>
      <c r="AOK28" s="98">
        <v>122.3070361849159</v>
      </c>
      <c r="AOM28" s="88">
        <f t="shared" si="49"/>
        <v>40980</v>
      </c>
      <c r="AON28" s="90">
        <v>2.5</v>
      </c>
      <c r="AOO28" s="28"/>
      <c r="AOP28" s="25">
        <v>17</v>
      </c>
      <c r="AOQ28" s="30"/>
      <c r="AOR28" s="27"/>
      <c r="AOS28" s="30"/>
      <c r="AOT28" s="27"/>
      <c r="AOU28" s="30"/>
      <c r="AOV28" s="27"/>
      <c r="AOW28" s="92"/>
      <c r="AOX28" s="94"/>
      <c r="AOY28" s="94"/>
      <c r="AOZ28" s="94"/>
      <c r="APA28" s="94"/>
      <c r="APB28" s="94"/>
      <c r="APC28" s="94"/>
      <c r="APD28" s="94"/>
      <c r="APE28" s="27"/>
      <c r="APF28" s="99">
        <v>3.4560690856200051</v>
      </c>
      <c r="APG28" s="98">
        <v>85.950602963241593</v>
      </c>
      <c r="API28" s="88">
        <f t="shared" si="50"/>
        <v>40979.5</v>
      </c>
      <c r="APJ28" s="90">
        <v>2.5</v>
      </c>
      <c r="APK28" s="28">
        <v>9.6999999999999993</v>
      </c>
      <c r="APL28" s="25">
        <v>17</v>
      </c>
      <c r="APM28" s="30"/>
      <c r="APN28" s="27"/>
      <c r="APO28" s="30"/>
      <c r="APP28" s="27"/>
      <c r="APQ28" s="30"/>
      <c r="APR28" s="27"/>
      <c r="APS28" s="92"/>
      <c r="APT28" s="94"/>
      <c r="APU28" s="94"/>
      <c r="APV28" s="94"/>
      <c r="APW28" s="94"/>
      <c r="APX28" s="94"/>
      <c r="APY28" s="94"/>
      <c r="APZ28" s="94"/>
      <c r="AQA28" s="27"/>
      <c r="AQB28" s="99">
        <v>10.34834938576541</v>
      </c>
      <c r="AQC28" s="98">
        <v>43.536606168443598</v>
      </c>
      <c r="AQE28" s="88">
        <f t="shared" si="51"/>
        <v>40979</v>
      </c>
      <c r="AQF28" s="90">
        <v>2.5</v>
      </c>
      <c r="AQG28" s="28">
        <v>9.9</v>
      </c>
      <c r="AQH28" s="25">
        <v>12</v>
      </c>
      <c r="AQI28" s="30"/>
      <c r="AQJ28" s="27"/>
      <c r="AQK28" s="30"/>
      <c r="AQL28" s="27"/>
      <c r="AQM28" s="30"/>
      <c r="AQN28" s="27"/>
      <c r="AQO28" s="92"/>
      <c r="AQP28" s="94"/>
      <c r="AQQ28" s="94"/>
      <c r="AQR28" s="94"/>
      <c r="AQS28" s="94"/>
      <c r="AQT28" s="94"/>
      <c r="AQU28" s="94"/>
      <c r="AQV28" s="94"/>
      <c r="AQW28" s="27"/>
      <c r="AQX28" s="99">
        <v>9.6200330679923347</v>
      </c>
      <c r="AQY28" s="98">
        <v>42.323602527226271</v>
      </c>
      <c r="ARA28" s="88">
        <f t="shared" si="52"/>
        <v>40981.5</v>
      </c>
      <c r="ARB28" s="90">
        <v>2.5</v>
      </c>
      <c r="ARC28" s="28">
        <v>10</v>
      </c>
      <c r="ARD28" s="25">
        <v>13.6</v>
      </c>
      <c r="ARE28" s="30"/>
      <c r="ARF28" s="27"/>
      <c r="ARG28" s="30"/>
      <c r="ARH28" s="27"/>
      <c r="ARI28" s="30"/>
      <c r="ARJ28" s="27"/>
      <c r="ARK28" s="92"/>
      <c r="ARL28" s="94"/>
      <c r="ARM28" s="94"/>
      <c r="ARN28" s="94"/>
      <c r="ARO28" s="94"/>
      <c r="ARP28" s="94"/>
      <c r="ARQ28" s="94"/>
      <c r="ARR28" s="94"/>
      <c r="ARS28" s="27"/>
      <c r="ART28" s="99">
        <v>10.069360794984819</v>
      </c>
      <c r="ARU28" s="98">
        <v>44.639329724179241</v>
      </c>
      <c r="ARW28" s="88">
        <f t="shared" si="53"/>
        <v>40982.5</v>
      </c>
      <c r="ARX28" s="90">
        <v>2.5</v>
      </c>
      <c r="ARY28" s="28">
        <v>8.1999999999999993</v>
      </c>
      <c r="ARZ28" s="25">
        <v>17</v>
      </c>
      <c r="ASA28" s="30"/>
      <c r="ASB28" s="27"/>
      <c r="ASC28" s="30"/>
      <c r="ASD28" s="27"/>
      <c r="ASE28" s="30"/>
      <c r="ASF28" s="27"/>
      <c r="ASG28" s="92"/>
      <c r="ASH28" s="94"/>
      <c r="ASI28" s="94"/>
      <c r="ASJ28" s="94"/>
      <c r="ASK28" s="94"/>
      <c r="ASL28" s="94"/>
      <c r="ASM28" s="94"/>
      <c r="ASN28" s="94"/>
      <c r="ASO28" s="27"/>
      <c r="ASP28" s="99">
        <v>8.1904611602174846</v>
      </c>
      <c r="ASQ28" s="98">
        <v>81.274985110430961</v>
      </c>
      <c r="ASS28" s="88">
        <f t="shared" si="54"/>
        <v>40980.5</v>
      </c>
      <c r="AST28" s="90">
        <v>2.5</v>
      </c>
      <c r="ASU28" s="28">
        <v>6.2</v>
      </c>
      <c r="ASV28" s="25">
        <v>18</v>
      </c>
      <c r="ASW28" s="30"/>
      <c r="ASX28" s="27"/>
      <c r="ASY28" s="30"/>
      <c r="ASZ28" s="27"/>
      <c r="ATA28" s="30"/>
      <c r="ATB28" s="27"/>
      <c r="ATC28" s="92"/>
      <c r="ATD28" s="94"/>
      <c r="ATE28" s="94"/>
      <c r="ATF28" s="94"/>
      <c r="ATG28" s="94"/>
      <c r="ATH28" s="94"/>
      <c r="ATI28" s="94"/>
      <c r="ATJ28" s="94"/>
      <c r="ATK28" s="27"/>
      <c r="ATL28" s="99">
        <v>6.2378528753236617</v>
      </c>
      <c r="ATM28" s="98">
        <v>100.09336843138912</v>
      </c>
      <c r="ATO28" s="88">
        <f t="shared" si="55"/>
        <v>40981.5</v>
      </c>
      <c r="ATP28" s="90">
        <v>2.5</v>
      </c>
      <c r="ATQ28" s="28">
        <v>5.8</v>
      </c>
      <c r="ATR28" s="25">
        <v>16</v>
      </c>
      <c r="ATS28" s="30"/>
      <c r="ATT28" s="27"/>
      <c r="ATU28" s="30"/>
      <c r="ATV28" s="27"/>
      <c r="ATW28" s="30"/>
      <c r="ATX28" s="27"/>
      <c r="ATY28" s="92"/>
      <c r="ATZ28" s="94"/>
      <c r="AUA28" s="94"/>
      <c r="AUB28" s="94"/>
      <c r="AUC28" s="94"/>
      <c r="AUD28" s="94"/>
      <c r="AUE28" s="94"/>
      <c r="AUF28" s="94"/>
      <c r="AUG28" s="27"/>
      <c r="AUH28" s="99">
        <v>5.8755522664772224</v>
      </c>
      <c r="AUI28" s="98">
        <v>97.417958072513159</v>
      </c>
      <c r="AUK28" s="88">
        <f t="shared" si="56"/>
        <v>40977.5</v>
      </c>
      <c r="AUL28" s="90">
        <v>2.5</v>
      </c>
      <c r="AUM28" s="28"/>
      <c r="AUN28" s="25">
        <v>18</v>
      </c>
      <c r="AUO28" s="30"/>
      <c r="AUP28" s="27"/>
      <c r="AUQ28" s="30"/>
      <c r="AUR28" s="27"/>
      <c r="AUS28" s="30"/>
      <c r="AUT28" s="27"/>
      <c r="AUU28" s="92"/>
      <c r="AUV28" s="94"/>
      <c r="AUW28" s="94"/>
      <c r="AUX28" s="94"/>
      <c r="AUY28" s="94"/>
      <c r="AUZ28" s="94"/>
      <c r="AVA28" s="94"/>
      <c r="AVB28" s="94"/>
      <c r="AVC28" s="27"/>
      <c r="AVD28" s="99"/>
      <c r="AVE28" s="98"/>
      <c r="AVG28" s="88">
        <f t="shared" si="57"/>
        <v>40980.5</v>
      </c>
      <c r="AVH28" s="90">
        <v>2.5</v>
      </c>
      <c r="AVI28" s="28">
        <v>6.2</v>
      </c>
      <c r="AVJ28" s="25">
        <v>17</v>
      </c>
      <c r="AVK28" s="30"/>
      <c r="AVL28" s="27"/>
      <c r="AVM28" s="30"/>
      <c r="AVN28" s="27"/>
      <c r="AVO28" s="30"/>
      <c r="AVP28" s="27"/>
      <c r="AVQ28" s="92"/>
      <c r="AVR28" s="94"/>
      <c r="AVS28" s="94"/>
      <c r="AVT28" s="94"/>
      <c r="AVU28" s="94"/>
      <c r="AVV28" s="94"/>
      <c r="AVW28" s="94"/>
      <c r="AVX28" s="94"/>
      <c r="AVY28" s="27"/>
      <c r="AVZ28" s="99">
        <v>7.1796966472340529</v>
      </c>
      <c r="AWA28" s="98">
        <v>86.186911745627512</v>
      </c>
      <c r="AWC28" s="88">
        <f t="shared" si="58"/>
        <v>40979</v>
      </c>
      <c r="AWD28" s="90">
        <v>2.5</v>
      </c>
      <c r="AWE28" s="28"/>
      <c r="AWF28" s="25"/>
      <c r="AWG28" s="30"/>
      <c r="AWH28" s="27"/>
      <c r="AWI28" s="30"/>
      <c r="AWJ28" s="27"/>
      <c r="AWK28" s="30"/>
      <c r="AWL28" s="27"/>
      <c r="AWM28" s="92"/>
      <c r="AWN28" s="94"/>
      <c r="AWO28" s="94"/>
      <c r="AWP28" s="94"/>
      <c r="AWQ28" s="94"/>
      <c r="AWR28" s="94"/>
      <c r="AWS28" s="94"/>
      <c r="AWT28" s="94"/>
      <c r="AWU28" s="27"/>
      <c r="AWV28" s="99"/>
      <c r="AWW28" s="98"/>
      <c r="AWY28" s="88">
        <f t="shared" si="59"/>
        <v>40977.5</v>
      </c>
      <c r="AWZ28" s="90">
        <v>2.5</v>
      </c>
      <c r="AXA28" s="28">
        <v>9.4</v>
      </c>
      <c r="AXB28" s="25">
        <v>16</v>
      </c>
      <c r="AXC28" s="30"/>
      <c r="AXD28" s="27"/>
      <c r="AXE28" s="30"/>
      <c r="AXF28" s="27"/>
      <c r="AXG28" s="30"/>
      <c r="AXH28" s="27"/>
      <c r="AXI28" s="92"/>
      <c r="AXJ28" s="94"/>
      <c r="AXK28" s="94"/>
      <c r="AXL28" s="94"/>
      <c r="AXM28" s="94"/>
      <c r="AXN28" s="94"/>
      <c r="AXO28" s="94"/>
      <c r="AXP28" s="94"/>
      <c r="AXQ28" s="27"/>
      <c r="AXR28" s="99">
        <v>10.10702131880511</v>
      </c>
      <c r="AXS28" s="98">
        <v>41.940029246270704</v>
      </c>
      <c r="AXU28" s="88">
        <f t="shared" si="60"/>
        <v>40980.5</v>
      </c>
      <c r="AXV28" s="90">
        <v>2.5</v>
      </c>
      <c r="AXW28" s="28">
        <v>10.6</v>
      </c>
      <c r="AXX28" s="25">
        <v>12.7</v>
      </c>
      <c r="AXY28" s="30"/>
      <c r="AXZ28" s="27"/>
      <c r="AYA28" s="30"/>
      <c r="AYB28" s="27"/>
      <c r="AYC28" s="30"/>
      <c r="AYD28" s="27"/>
      <c r="AYE28" s="92"/>
      <c r="AYF28" s="94"/>
      <c r="AYG28" s="94"/>
      <c r="AYH28" s="94"/>
      <c r="AYI28" s="94"/>
      <c r="AYJ28" s="94"/>
      <c r="AYK28" s="94"/>
      <c r="AYL28" s="94"/>
      <c r="AYM28" s="27"/>
      <c r="AYN28" s="99">
        <v>10.532850362963796</v>
      </c>
      <c r="AYO28" s="98">
        <v>44.267933412869887</v>
      </c>
      <c r="AYQ28" s="88">
        <f t="shared" si="61"/>
        <v>40979.5</v>
      </c>
      <c r="AYR28" s="90">
        <v>2.5</v>
      </c>
      <c r="AYS28" s="28">
        <v>10.46</v>
      </c>
      <c r="AYT28" s="25">
        <v>12.5</v>
      </c>
      <c r="AYU28" s="30"/>
      <c r="AYV28" s="27"/>
      <c r="AYW28" s="30"/>
      <c r="AYX28" s="27"/>
      <c r="AYY28" s="30"/>
      <c r="AYZ28" s="27"/>
      <c r="AZA28" s="92"/>
      <c r="AZB28" s="94"/>
      <c r="AZC28" s="94"/>
      <c r="AZD28" s="94"/>
      <c r="AZE28" s="94"/>
      <c r="AZF28" s="94"/>
      <c r="AZG28" s="94"/>
      <c r="AZH28" s="94"/>
      <c r="AZI28" s="27"/>
      <c r="AZJ28" s="99">
        <v>10.863978184607872</v>
      </c>
      <c r="AZK28" s="98">
        <v>8.3791896443834819</v>
      </c>
      <c r="AZM28" s="88">
        <f t="shared" si="62"/>
        <v>40980</v>
      </c>
      <c r="AZN28" s="90">
        <v>2.5</v>
      </c>
      <c r="AZO28" s="28">
        <v>10.6</v>
      </c>
      <c r="AZP28" s="25">
        <v>12.7</v>
      </c>
      <c r="AZQ28" s="30"/>
      <c r="AZR28" s="27"/>
      <c r="AZS28" s="30"/>
      <c r="AZT28" s="27"/>
      <c r="AZU28" s="30"/>
      <c r="AZV28" s="27"/>
      <c r="AZW28" s="92"/>
      <c r="AZX28" s="94"/>
      <c r="AZY28" s="94"/>
      <c r="AZZ28" s="94"/>
      <c r="BAA28" s="94"/>
      <c r="BAB28" s="94"/>
      <c r="BAC28" s="94"/>
      <c r="BAD28" s="94"/>
      <c r="BAE28" s="27"/>
      <c r="BAF28" s="99">
        <v>9.7386516507737788</v>
      </c>
      <c r="BAG28" s="98">
        <v>54.158895660956659</v>
      </c>
      <c r="BAI28" s="88">
        <f t="shared" si="63"/>
        <v>40980</v>
      </c>
      <c r="BAJ28" s="90">
        <v>2.5</v>
      </c>
      <c r="BAK28" s="28">
        <v>8.1999999999999993</v>
      </c>
      <c r="BAL28" s="25">
        <v>18</v>
      </c>
      <c r="BAM28" s="30"/>
      <c r="BAN28" s="27"/>
      <c r="BAO28" s="30"/>
      <c r="BAP28" s="27"/>
      <c r="BAQ28" s="30"/>
      <c r="BAR28" s="27"/>
      <c r="BAS28" s="92"/>
      <c r="BAT28" s="94"/>
      <c r="BAU28" s="94"/>
      <c r="BAV28" s="94"/>
      <c r="BAW28" s="94"/>
      <c r="BAX28" s="94"/>
      <c r="BAY28" s="94"/>
      <c r="BAZ28" s="94"/>
      <c r="BBA28" s="27"/>
      <c r="BBB28" s="99">
        <v>8.4334115983212392</v>
      </c>
      <c r="BBC28" s="98">
        <v>89.275813654163855</v>
      </c>
      <c r="BBE28" s="88">
        <f t="shared" si="64"/>
        <v>40978.5</v>
      </c>
      <c r="BBF28" s="90">
        <v>2.5</v>
      </c>
      <c r="BBG28" s="28"/>
      <c r="BBH28" s="25">
        <v>18</v>
      </c>
      <c r="BBI28" s="30"/>
      <c r="BBJ28" s="27"/>
      <c r="BBK28" s="30"/>
      <c r="BBL28" s="27"/>
      <c r="BBM28" s="30"/>
      <c r="BBN28" s="27"/>
      <c r="BBO28" s="92"/>
      <c r="BBP28" s="94"/>
      <c r="BBQ28" s="94"/>
      <c r="BBR28" s="94"/>
      <c r="BBS28" s="94"/>
      <c r="BBT28" s="94"/>
      <c r="BBU28" s="94"/>
      <c r="BBV28" s="94"/>
      <c r="BBW28" s="27"/>
      <c r="BBX28" s="99"/>
      <c r="BBY28" s="98"/>
      <c r="BCA28" s="88">
        <f t="shared" si="65"/>
        <v>40982</v>
      </c>
      <c r="BCB28" s="90">
        <v>2.5</v>
      </c>
      <c r="BCC28" s="28">
        <v>7.3</v>
      </c>
      <c r="BCD28" s="25">
        <v>16</v>
      </c>
      <c r="BCE28" s="30"/>
      <c r="BCF28" s="27"/>
      <c r="BCG28" s="30"/>
      <c r="BCH28" s="27"/>
      <c r="BCI28" s="30"/>
      <c r="BCJ28" s="27"/>
      <c r="BCK28" s="92"/>
      <c r="BCL28" s="94"/>
      <c r="BCM28" s="94"/>
      <c r="BCN28" s="94"/>
      <c r="BCO28" s="94"/>
      <c r="BCP28" s="94"/>
      <c r="BCQ28" s="94"/>
      <c r="BCR28" s="94"/>
      <c r="BCS28" s="27"/>
      <c r="BCT28" s="99">
        <v>6.9618224679370995</v>
      </c>
      <c r="BCU28" s="98">
        <v>48.203520950543634</v>
      </c>
      <c r="BCW28" s="88">
        <f t="shared" si="66"/>
        <v>40980.5</v>
      </c>
      <c r="BCX28" s="90">
        <v>2.5</v>
      </c>
      <c r="BCY28" s="28">
        <v>7.4</v>
      </c>
      <c r="BCZ28" s="25">
        <v>16</v>
      </c>
      <c r="BDA28" s="30"/>
      <c r="BDB28" s="27"/>
      <c r="BDC28" s="30"/>
      <c r="BDD28" s="27"/>
      <c r="BDE28" s="30"/>
      <c r="BDF28" s="27"/>
      <c r="BDG28" s="92"/>
      <c r="BDH28" s="94"/>
      <c r="BDI28" s="94"/>
      <c r="BDJ28" s="94"/>
      <c r="BDK28" s="94"/>
      <c r="BDL28" s="94"/>
      <c r="BDM28" s="94"/>
      <c r="BDN28" s="94"/>
      <c r="BDO28" s="27"/>
      <c r="BDP28" s="99">
        <v>8.5934107350232409</v>
      </c>
      <c r="BDQ28" s="98">
        <v>49.859273521977883</v>
      </c>
      <c r="BDS28" s="88">
        <f t="shared" si="67"/>
        <v>40978.5</v>
      </c>
      <c r="BDT28" s="90">
        <v>2.5</v>
      </c>
      <c r="BDU28" s="28">
        <v>9.1</v>
      </c>
      <c r="BDV28" s="25">
        <v>16.3</v>
      </c>
      <c r="BDW28" s="30"/>
      <c r="BDX28" s="27"/>
      <c r="BDY28" s="30"/>
      <c r="BDZ28" s="27"/>
      <c r="BEA28" s="30"/>
      <c r="BEB28" s="27"/>
      <c r="BEC28" s="92"/>
      <c r="BED28" s="94"/>
      <c r="BEE28" s="94"/>
      <c r="BEF28" s="94"/>
      <c r="BEG28" s="94"/>
      <c r="BEH28" s="94"/>
      <c r="BEI28" s="94"/>
      <c r="BEJ28" s="94"/>
      <c r="BEK28" s="27"/>
      <c r="BEL28" s="99">
        <v>9.0588859719034858</v>
      </c>
      <c r="BEM28" s="98">
        <v>71.244837910896891</v>
      </c>
      <c r="BEO28" s="88">
        <f t="shared" si="68"/>
        <v>40980</v>
      </c>
      <c r="BEP28" s="90">
        <v>2.5</v>
      </c>
      <c r="BEQ28" s="28"/>
      <c r="BER28" s="25">
        <v>16</v>
      </c>
      <c r="BES28" s="30"/>
      <c r="BET28" s="27"/>
      <c r="BEU28" s="30"/>
      <c r="BEV28" s="27"/>
      <c r="BEW28" s="30"/>
      <c r="BEX28" s="27"/>
      <c r="BEY28" s="92"/>
      <c r="BEZ28" s="94"/>
      <c r="BFA28" s="94"/>
      <c r="BFB28" s="94"/>
      <c r="BFC28" s="94"/>
      <c r="BFD28" s="94"/>
      <c r="BFE28" s="94"/>
      <c r="BFF28" s="94"/>
      <c r="BFG28" s="27"/>
      <c r="BFH28" s="99">
        <v>3.0357305955335105</v>
      </c>
      <c r="BFI28" s="98">
        <v>121.29843090229855</v>
      </c>
      <c r="BFK28" s="88">
        <f t="shared" si="69"/>
        <v>40980</v>
      </c>
      <c r="BFL28" s="90">
        <v>2.5</v>
      </c>
      <c r="BFM28" s="28"/>
      <c r="BFN28" s="25">
        <v>17</v>
      </c>
      <c r="BFO28" s="30"/>
      <c r="BFP28" s="27"/>
      <c r="BFQ28" s="30"/>
      <c r="BFR28" s="27"/>
      <c r="BFS28" s="30"/>
      <c r="BFT28" s="27"/>
      <c r="BFU28" s="92"/>
      <c r="BFV28" s="94"/>
      <c r="BFW28" s="94"/>
      <c r="BFX28" s="94"/>
      <c r="BFY28" s="94"/>
      <c r="BFZ28" s="94"/>
      <c r="BGA28" s="94"/>
      <c r="BGB28" s="94"/>
      <c r="BGC28" s="27"/>
      <c r="BGD28" s="99">
        <v>3.6292738228221051</v>
      </c>
      <c r="BGE28" s="98">
        <v>78.60414671711986</v>
      </c>
      <c r="BGG28" s="88">
        <f t="shared" si="70"/>
        <v>40979.5</v>
      </c>
      <c r="BGH28" s="90">
        <v>2.5</v>
      </c>
      <c r="BGI28" s="28">
        <v>9.6999999999999993</v>
      </c>
      <c r="BGJ28" s="25">
        <v>17</v>
      </c>
      <c r="BGK28" s="30"/>
      <c r="BGL28" s="27"/>
      <c r="BGM28" s="30"/>
      <c r="BGN28" s="27"/>
      <c r="BGO28" s="30"/>
      <c r="BGP28" s="27"/>
      <c r="BGQ28" s="92"/>
      <c r="BGR28" s="94"/>
      <c r="BGS28" s="94"/>
      <c r="BGT28" s="94"/>
      <c r="BGU28" s="94"/>
      <c r="BGV28" s="94"/>
      <c r="BGW28" s="94"/>
      <c r="BGX28" s="94"/>
      <c r="BGY28" s="27"/>
      <c r="BGZ28" s="99">
        <v>10.355136495862823</v>
      </c>
      <c r="BHA28" s="98">
        <v>43.413966839882754</v>
      </c>
      <c r="BHC28" s="88">
        <f t="shared" si="71"/>
        <v>40979</v>
      </c>
      <c r="BHD28" s="90">
        <v>2.5</v>
      </c>
      <c r="BHE28" s="28">
        <v>9.9</v>
      </c>
      <c r="BHF28" s="25">
        <v>12</v>
      </c>
      <c r="BHG28" s="30"/>
      <c r="BHH28" s="27"/>
      <c r="BHI28" s="30"/>
      <c r="BHJ28" s="27"/>
      <c r="BHK28" s="30"/>
      <c r="BHL28" s="27"/>
      <c r="BHM28" s="92"/>
      <c r="BHN28" s="94"/>
      <c r="BHO28" s="94"/>
      <c r="BHP28" s="94"/>
      <c r="BHQ28" s="94"/>
      <c r="BHR28" s="94"/>
      <c r="BHS28" s="94"/>
      <c r="BHT28" s="94"/>
      <c r="BHU28" s="27"/>
      <c r="BHV28" s="99">
        <v>9.5833356559909575</v>
      </c>
      <c r="BHW28" s="98">
        <v>42.388928012485408</v>
      </c>
      <c r="BHY28" s="88">
        <f t="shared" si="72"/>
        <v>40981.5</v>
      </c>
      <c r="BHZ28" s="90">
        <v>2.5</v>
      </c>
      <c r="BIA28" s="28">
        <v>10</v>
      </c>
      <c r="BIB28" s="25">
        <v>13.6</v>
      </c>
      <c r="BIC28" s="30"/>
      <c r="BID28" s="27"/>
      <c r="BIE28" s="30"/>
      <c r="BIF28" s="27"/>
      <c r="BIG28" s="30"/>
      <c r="BIH28" s="27"/>
      <c r="BII28" s="92"/>
      <c r="BIJ28" s="94"/>
      <c r="BIK28" s="94"/>
      <c r="BIL28" s="94"/>
      <c r="BIM28" s="94"/>
      <c r="BIN28" s="94"/>
      <c r="BIO28" s="94"/>
      <c r="BIP28" s="94"/>
      <c r="BIQ28" s="27"/>
      <c r="BIR28" s="99">
        <v>10.116979588263884</v>
      </c>
      <c r="BIS28" s="98">
        <v>43.454183520252791</v>
      </c>
      <c r="BIU28" s="88">
        <f t="shared" si="73"/>
        <v>40982.5</v>
      </c>
      <c r="BIV28" s="90">
        <v>2.5</v>
      </c>
      <c r="BIW28" s="28">
        <v>8.1999999999999993</v>
      </c>
      <c r="BIX28" s="25">
        <v>17</v>
      </c>
      <c r="BIY28" s="30"/>
      <c r="BIZ28" s="27"/>
      <c r="BJA28" s="30"/>
      <c r="BJB28" s="27"/>
      <c r="BJC28" s="30"/>
      <c r="BJD28" s="27"/>
      <c r="BJE28" s="92"/>
      <c r="BJF28" s="94"/>
      <c r="BJG28" s="94"/>
      <c r="BJH28" s="94"/>
      <c r="BJI28" s="94"/>
      <c r="BJJ28" s="94"/>
      <c r="BJK28" s="94"/>
      <c r="BJL28" s="94"/>
      <c r="BJM28" s="27"/>
      <c r="BJN28" s="99">
        <v>8.3313669144841977</v>
      </c>
      <c r="BJO28" s="98">
        <v>84.378395887143881</v>
      </c>
      <c r="BJQ28" s="88">
        <f t="shared" si="74"/>
        <v>40980.5</v>
      </c>
      <c r="BJR28" s="90">
        <v>2.5</v>
      </c>
      <c r="BJS28" s="28">
        <v>6.2</v>
      </c>
      <c r="BJT28" s="25">
        <v>18</v>
      </c>
      <c r="BJU28" s="30"/>
      <c r="BJV28" s="27"/>
      <c r="BJW28" s="30"/>
      <c r="BJX28" s="27"/>
      <c r="BJY28" s="30"/>
      <c r="BJZ28" s="27"/>
      <c r="BKA28" s="92"/>
      <c r="BKB28" s="94"/>
      <c r="BKC28" s="94"/>
      <c r="BKD28" s="94"/>
      <c r="BKE28" s="94"/>
      <c r="BKF28" s="94"/>
      <c r="BKG28" s="94"/>
      <c r="BKH28" s="94"/>
      <c r="BKI28" s="27"/>
      <c r="BKJ28" s="99">
        <v>6.3160989704608275</v>
      </c>
      <c r="BKK28" s="98">
        <v>101.29139424666897</v>
      </c>
      <c r="BKM28" s="88">
        <f t="shared" si="75"/>
        <v>40981.5</v>
      </c>
      <c r="BKN28" s="90">
        <v>2.5</v>
      </c>
      <c r="BKO28" s="28">
        <v>5.8</v>
      </c>
      <c r="BKP28" s="25">
        <v>16</v>
      </c>
      <c r="BKQ28" s="30"/>
      <c r="BKR28" s="27"/>
      <c r="BKS28" s="30"/>
      <c r="BKT28" s="27"/>
      <c r="BKU28" s="30"/>
      <c r="BKV28" s="27"/>
      <c r="BKW28" s="92"/>
      <c r="BKX28" s="94"/>
      <c r="BKY28" s="94"/>
      <c r="BKZ28" s="94"/>
      <c r="BLA28" s="94"/>
      <c r="BLB28" s="94"/>
      <c r="BLC28" s="94"/>
      <c r="BLD28" s="94"/>
      <c r="BLE28" s="27"/>
      <c r="BLF28" s="99">
        <v>6.0141368555300616</v>
      </c>
      <c r="BLG28" s="98">
        <v>99.318865947870336</v>
      </c>
      <c r="BLI28" s="88">
        <f t="shared" si="76"/>
        <v>40977.5</v>
      </c>
      <c r="BLJ28" s="90">
        <v>2.5</v>
      </c>
      <c r="BLK28" s="28"/>
      <c r="BLL28" s="25">
        <v>18</v>
      </c>
      <c r="BLM28" s="30"/>
      <c r="BLN28" s="27"/>
      <c r="BLO28" s="30"/>
      <c r="BLP28" s="27"/>
      <c r="BLQ28" s="30"/>
      <c r="BLR28" s="27"/>
      <c r="BLS28" s="92"/>
      <c r="BLT28" s="94"/>
      <c r="BLU28" s="94"/>
      <c r="BLV28" s="94"/>
      <c r="BLW28" s="94"/>
      <c r="BLX28" s="94"/>
      <c r="BLY28" s="94"/>
      <c r="BLZ28" s="94"/>
      <c r="BMA28" s="27"/>
      <c r="BMB28" s="99"/>
      <c r="BMC28" s="98"/>
      <c r="BME28" s="88">
        <f t="shared" si="77"/>
        <v>40980.5</v>
      </c>
      <c r="BMF28" s="90">
        <v>2.5</v>
      </c>
      <c r="BMG28" s="28">
        <v>6.2</v>
      </c>
      <c r="BMH28" s="25">
        <v>17</v>
      </c>
      <c r="BMI28" s="30"/>
      <c r="BMJ28" s="27"/>
      <c r="BMK28" s="30"/>
      <c r="BML28" s="27"/>
      <c r="BMM28" s="30"/>
      <c r="BMN28" s="27"/>
      <c r="BMO28" s="92"/>
      <c r="BMP28" s="94"/>
      <c r="BMQ28" s="94"/>
      <c r="BMR28" s="94"/>
      <c r="BMS28" s="94"/>
      <c r="BMT28" s="94"/>
      <c r="BMU28" s="94"/>
      <c r="BMV28" s="94"/>
      <c r="BMW28" s="27"/>
      <c r="BMX28" s="99">
        <v>7.049820827802324</v>
      </c>
      <c r="BMY28" s="98">
        <v>99.515234668495154</v>
      </c>
      <c r="BNA28" s="88">
        <f t="shared" si="78"/>
        <v>40979</v>
      </c>
      <c r="BNB28" s="90">
        <v>2.5</v>
      </c>
      <c r="BNC28" s="28"/>
      <c r="BND28" s="25"/>
      <c r="BNE28" s="30"/>
      <c r="BNF28" s="27"/>
      <c r="BNG28" s="30"/>
      <c r="BNH28" s="27"/>
      <c r="BNI28" s="30"/>
      <c r="BNJ28" s="27"/>
      <c r="BNK28" s="92"/>
      <c r="BNL28" s="94"/>
      <c r="BNM28" s="94"/>
      <c r="BNN28" s="94"/>
      <c r="BNO28" s="94"/>
      <c r="BNP28" s="94"/>
      <c r="BNQ28" s="94"/>
      <c r="BNR28" s="94"/>
      <c r="BNS28" s="27"/>
      <c r="BNT28" s="99"/>
      <c r="BNU28" s="98"/>
      <c r="BNW28" s="88">
        <f t="shared" si="79"/>
        <v>40977.5</v>
      </c>
      <c r="BNX28" s="90">
        <v>2.5</v>
      </c>
      <c r="BNY28" s="28">
        <v>9.4</v>
      </c>
      <c r="BNZ28" s="25">
        <v>16</v>
      </c>
      <c r="BOA28" s="30"/>
      <c r="BOB28" s="27"/>
      <c r="BOC28" s="30"/>
      <c r="BOD28" s="27"/>
      <c r="BOE28" s="30"/>
      <c r="BOF28" s="27"/>
      <c r="BOG28" s="92"/>
      <c r="BOH28" s="94"/>
      <c r="BOI28" s="94"/>
      <c r="BOJ28" s="94"/>
      <c r="BOK28" s="94"/>
      <c r="BOL28" s="94"/>
      <c r="BOM28" s="94"/>
      <c r="BON28" s="94"/>
      <c r="BOO28" s="27"/>
      <c r="BOP28" s="99">
        <v>10.333575121711887</v>
      </c>
      <c r="BOQ28" s="98">
        <v>28.668742276777476</v>
      </c>
      <c r="BOS28" s="88">
        <f t="shared" si="80"/>
        <v>40980.5</v>
      </c>
      <c r="BOT28" s="90">
        <v>2.5</v>
      </c>
      <c r="BOU28" s="28">
        <v>10.6</v>
      </c>
      <c r="BOV28" s="25">
        <v>12.7</v>
      </c>
      <c r="BOW28" s="30"/>
      <c r="BOX28" s="27"/>
      <c r="BOY28" s="30"/>
      <c r="BOZ28" s="27"/>
      <c r="BPA28" s="30"/>
      <c r="BPB28" s="27"/>
      <c r="BPC28" s="92"/>
      <c r="BPD28" s="94"/>
      <c r="BPE28" s="94"/>
      <c r="BPF28" s="94"/>
      <c r="BPG28" s="94"/>
      <c r="BPH28" s="94"/>
      <c r="BPI28" s="94"/>
      <c r="BPJ28" s="94"/>
      <c r="BPK28" s="27"/>
      <c r="BPL28" s="99">
        <v>10.695914513152243</v>
      </c>
      <c r="BPM28" s="98">
        <v>35.294703615389423</v>
      </c>
      <c r="BPO28" s="88">
        <f t="shared" si="81"/>
        <v>40979.5</v>
      </c>
      <c r="BPP28" s="90">
        <v>2.5</v>
      </c>
      <c r="BPQ28" s="28">
        <v>10.46</v>
      </c>
      <c r="BPR28" s="25">
        <v>12.5</v>
      </c>
      <c r="BPS28" s="30"/>
      <c r="BPT28" s="27"/>
      <c r="BPU28" s="30"/>
      <c r="BPV28" s="27"/>
      <c r="BPW28" s="30"/>
      <c r="BPX28" s="27"/>
      <c r="BPY28" s="92"/>
      <c r="BPZ28" s="94"/>
      <c r="BQA28" s="94"/>
      <c r="BQB28" s="94"/>
      <c r="BQC28" s="94"/>
      <c r="BQD28" s="94"/>
      <c r="BQE28" s="94"/>
      <c r="BQF28" s="94"/>
      <c r="BQG28" s="27"/>
      <c r="BQH28" s="99">
        <v>10.865193909193415</v>
      </c>
      <c r="BQI28" s="98">
        <v>8.3608611776092854</v>
      </c>
      <c r="BQK28" s="88">
        <f t="shared" si="82"/>
        <v>40980</v>
      </c>
      <c r="BQL28" s="90">
        <v>2.5</v>
      </c>
      <c r="BQM28" s="28">
        <v>10.6</v>
      </c>
      <c r="BQN28" s="25">
        <v>12.7</v>
      </c>
      <c r="BQO28" s="30"/>
      <c r="BQP28" s="27"/>
      <c r="BQQ28" s="30"/>
      <c r="BQR28" s="27"/>
      <c r="BQS28" s="30"/>
      <c r="BQT28" s="27"/>
      <c r="BQU28" s="92"/>
      <c r="BQV28" s="94"/>
      <c r="BQW28" s="94"/>
      <c r="BQX28" s="94"/>
      <c r="BQY28" s="94"/>
      <c r="BQZ28" s="94"/>
      <c r="BRA28" s="94"/>
      <c r="BRB28" s="94"/>
      <c r="BRC28" s="27"/>
      <c r="BRD28" s="99">
        <v>9.799301992546873</v>
      </c>
      <c r="BRE28" s="98">
        <v>54.029847915960325</v>
      </c>
      <c r="BRG28" s="88">
        <f t="shared" si="83"/>
        <v>40980</v>
      </c>
      <c r="BRH28" s="90">
        <v>2.5</v>
      </c>
      <c r="BRI28" s="28">
        <v>8.1999999999999993</v>
      </c>
      <c r="BRJ28" s="25">
        <v>18</v>
      </c>
      <c r="BRK28" s="30"/>
      <c r="BRL28" s="27"/>
      <c r="BRM28" s="30"/>
      <c r="BRN28" s="27"/>
      <c r="BRO28" s="30"/>
      <c r="BRP28" s="27"/>
      <c r="BRQ28" s="92"/>
      <c r="BRR28" s="94"/>
      <c r="BRS28" s="94"/>
      <c r="BRT28" s="94"/>
      <c r="BRU28" s="94"/>
      <c r="BRV28" s="94"/>
      <c r="BRW28" s="94"/>
      <c r="BRX28" s="94"/>
      <c r="BRY28" s="27"/>
      <c r="BRZ28" s="99">
        <v>8.4483215316735407</v>
      </c>
      <c r="BSA28" s="98">
        <v>89.014967306066879</v>
      </c>
      <c r="BSC28" s="88">
        <f t="shared" si="84"/>
        <v>40978.5</v>
      </c>
      <c r="BSD28" s="90">
        <v>2.5</v>
      </c>
      <c r="BSE28" s="28"/>
      <c r="BSF28" s="25">
        <v>18</v>
      </c>
      <c r="BSG28" s="30"/>
      <c r="BSH28" s="27"/>
      <c r="BSI28" s="30"/>
      <c r="BSJ28" s="27"/>
      <c r="BSK28" s="30"/>
      <c r="BSL28" s="27"/>
      <c r="BSM28" s="92"/>
      <c r="BSN28" s="94"/>
      <c r="BSO28" s="94"/>
      <c r="BSP28" s="94"/>
      <c r="BSQ28" s="94"/>
      <c r="BSR28" s="94"/>
      <c r="BSS28" s="94"/>
      <c r="BST28" s="94"/>
      <c r="BSU28" s="27"/>
      <c r="BSV28" s="99"/>
      <c r="BSW28" s="98"/>
      <c r="BSY28" s="88">
        <f t="shared" si="85"/>
        <v>40982</v>
      </c>
      <c r="BSZ28" s="90">
        <v>2.5</v>
      </c>
      <c r="BTA28" s="28">
        <v>7.3</v>
      </c>
      <c r="BTB28" s="25">
        <v>16</v>
      </c>
      <c r="BTC28" s="30"/>
      <c r="BTD28" s="27"/>
      <c r="BTE28" s="30"/>
      <c r="BTF28" s="27"/>
      <c r="BTG28" s="30"/>
      <c r="BTH28" s="27"/>
      <c r="BTI28" s="92"/>
      <c r="BTJ28" s="94"/>
      <c r="BTK28" s="94"/>
      <c r="BTL28" s="94"/>
      <c r="BTM28" s="94"/>
      <c r="BTN28" s="94"/>
      <c r="BTO28" s="94"/>
      <c r="BTP28" s="94"/>
      <c r="BTQ28" s="27"/>
      <c r="BTR28" s="99">
        <v>6.8891951181214077</v>
      </c>
      <c r="BTS28" s="98">
        <v>46.537876908331555</v>
      </c>
      <c r="BTU28" s="88">
        <f t="shared" si="86"/>
        <v>40980.5</v>
      </c>
      <c r="BTV28" s="90">
        <v>2.5</v>
      </c>
      <c r="BTW28" s="28">
        <v>7.4</v>
      </c>
      <c r="BTX28" s="25">
        <v>16</v>
      </c>
      <c r="BTY28" s="30"/>
      <c r="BTZ28" s="27"/>
      <c r="BUA28" s="30"/>
      <c r="BUB28" s="27"/>
      <c r="BUC28" s="30"/>
      <c r="BUD28" s="27"/>
      <c r="BUE28" s="92"/>
      <c r="BUF28" s="94"/>
      <c r="BUG28" s="94"/>
      <c r="BUH28" s="94"/>
      <c r="BUI28" s="94"/>
      <c r="BUJ28" s="94"/>
      <c r="BUK28" s="94"/>
      <c r="BUL28" s="94"/>
      <c r="BUM28" s="27"/>
      <c r="BUN28" s="99">
        <v>8.7519517754317366</v>
      </c>
      <c r="BUO28" s="98">
        <v>47.750937133615921</v>
      </c>
      <c r="BUQ28" s="88">
        <f t="shared" si="87"/>
        <v>40978.5</v>
      </c>
      <c r="BUR28" s="90">
        <v>2.5</v>
      </c>
      <c r="BUS28" s="28">
        <v>9.1</v>
      </c>
      <c r="BUT28" s="25">
        <v>16.3</v>
      </c>
      <c r="BUU28" s="30"/>
      <c r="BUV28" s="27"/>
      <c r="BUW28" s="30"/>
      <c r="BUX28" s="27"/>
      <c r="BUY28" s="30"/>
      <c r="BUZ28" s="27"/>
      <c r="BVA28" s="92"/>
      <c r="BVB28" s="94"/>
      <c r="BVC28" s="94"/>
      <c r="BVD28" s="94"/>
      <c r="BVE28" s="94"/>
      <c r="BVF28" s="94"/>
      <c r="BVG28" s="94"/>
      <c r="BVH28" s="94"/>
      <c r="BVI28" s="27"/>
      <c r="BVJ28" s="99">
        <v>8.9611525369078144</v>
      </c>
      <c r="BVK28" s="98">
        <v>72.551257955382894</v>
      </c>
      <c r="BVM28" s="88">
        <f t="shared" si="88"/>
        <v>40980</v>
      </c>
      <c r="BVN28" s="90">
        <v>2.5</v>
      </c>
      <c r="BVO28" s="28"/>
      <c r="BVP28" s="25">
        <v>16</v>
      </c>
      <c r="BVQ28" s="30"/>
      <c r="BVR28" s="27"/>
      <c r="BVS28" s="30"/>
      <c r="BVT28" s="27"/>
      <c r="BVU28" s="30"/>
      <c r="BVV28" s="27"/>
      <c r="BVW28" s="92"/>
      <c r="BVX28" s="94"/>
      <c r="BVY28" s="94"/>
      <c r="BVZ28" s="94"/>
      <c r="BWA28" s="94"/>
      <c r="BWB28" s="94"/>
      <c r="BWC28" s="94"/>
      <c r="BWD28" s="94"/>
      <c r="BWE28" s="27"/>
      <c r="BWF28" s="99">
        <v>3.0167319343462187</v>
      </c>
      <c r="BWG28" s="98">
        <v>123.64671495145102</v>
      </c>
      <c r="BWI28" s="88">
        <f t="shared" si="89"/>
        <v>40980</v>
      </c>
      <c r="BWJ28" s="90">
        <v>2.5</v>
      </c>
      <c r="BWK28" s="28"/>
      <c r="BWL28" s="25">
        <v>17</v>
      </c>
      <c r="BWM28" s="30"/>
      <c r="BWN28" s="27"/>
      <c r="BWO28" s="30"/>
      <c r="BWP28" s="27"/>
      <c r="BWQ28" s="30"/>
      <c r="BWR28" s="27"/>
      <c r="BWS28" s="92"/>
      <c r="BWT28" s="94"/>
      <c r="BWU28" s="94"/>
      <c r="BWV28" s="94"/>
      <c r="BWW28" s="94"/>
      <c r="BWX28" s="94"/>
      <c r="BWY28" s="94"/>
      <c r="BWZ28" s="94"/>
      <c r="BXA28" s="27"/>
      <c r="BXB28" s="99">
        <v>3.4185787380840629</v>
      </c>
      <c r="BXC28" s="98">
        <v>91.76009131805101</v>
      </c>
      <c r="BXE28" s="88">
        <f t="shared" si="90"/>
        <v>40979.5</v>
      </c>
      <c r="BXF28" s="90">
        <v>2.5</v>
      </c>
      <c r="BXG28" s="28">
        <v>9.6999999999999993</v>
      </c>
      <c r="BXH28" s="25">
        <v>17</v>
      </c>
      <c r="BXI28" s="30"/>
      <c r="BXJ28" s="27"/>
      <c r="BXK28" s="30"/>
      <c r="BXL28" s="27"/>
      <c r="BXM28" s="30"/>
      <c r="BXN28" s="27"/>
      <c r="BXO28" s="92"/>
      <c r="BXP28" s="94"/>
      <c r="BXQ28" s="94"/>
      <c r="BXR28" s="94"/>
      <c r="BXS28" s="94"/>
      <c r="BXT28" s="94"/>
      <c r="BXU28" s="94"/>
      <c r="BXV28" s="94"/>
      <c r="BXW28" s="27"/>
      <c r="BXX28" s="99">
        <v>10.322888920437279</v>
      </c>
      <c r="BXY28" s="98">
        <v>43.008797850967206</v>
      </c>
      <c r="BYA28" s="88">
        <f t="shared" si="91"/>
        <v>40979</v>
      </c>
      <c r="BYB28" s="90">
        <v>2.5</v>
      </c>
      <c r="BYC28" s="28">
        <v>9.9</v>
      </c>
      <c r="BYD28" s="25">
        <v>12</v>
      </c>
      <c r="BYE28" s="30"/>
      <c r="BYF28" s="27"/>
      <c r="BYG28" s="30"/>
      <c r="BYH28" s="27"/>
      <c r="BYI28" s="30"/>
      <c r="BYJ28" s="27"/>
      <c r="BYK28" s="92"/>
      <c r="BYL28" s="94"/>
      <c r="BYM28" s="94"/>
      <c r="BYN28" s="94"/>
      <c r="BYO28" s="94"/>
      <c r="BYP28" s="94"/>
      <c r="BYQ28" s="94"/>
      <c r="BYR28" s="94"/>
      <c r="BYS28" s="27"/>
      <c r="BYT28" s="99">
        <v>9.5898809481218308</v>
      </c>
      <c r="BYU28" s="98">
        <v>42.161270889859786</v>
      </c>
      <c r="BYW28" s="88">
        <f t="shared" si="92"/>
        <v>40981.5</v>
      </c>
      <c r="BYX28" s="90">
        <v>2.5</v>
      </c>
      <c r="BYY28" s="28">
        <v>10</v>
      </c>
      <c r="BYZ28" s="25">
        <v>13.6</v>
      </c>
      <c r="BZA28" s="30"/>
      <c r="BZB28" s="27"/>
      <c r="BZC28" s="30"/>
      <c r="BZD28" s="27"/>
      <c r="BZE28" s="30"/>
      <c r="BZF28" s="27"/>
      <c r="BZG28" s="92"/>
      <c r="BZH28" s="94"/>
      <c r="BZI28" s="94"/>
      <c r="BZJ28" s="94"/>
      <c r="BZK28" s="94"/>
      <c r="BZL28" s="94"/>
      <c r="BZM28" s="94"/>
      <c r="BZN28" s="94"/>
      <c r="BZO28" s="27"/>
      <c r="BZP28" s="99">
        <v>10.255033798990937</v>
      </c>
      <c r="BZQ28" s="98">
        <v>41.095730938264438</v>
      </c>
      <c r="BZS28" s="88">
        <f t="shared" si="93"/>
        <v>40982.5</v>
      </c>
      <c r="BZT28" s="90">
        <v>2.5</v>
      </c>
      <c r="BZU28" s="28">
        <v>8.1999999999999993</v>
      </c>
      <c r="BZV28" s="25">
        <v>17</v>
      </c>
      <c r="BZW28" s="30"/>
      <c r="BZX28" s="27"/>
      <c r="BZY28" s="30"/>
      <c r="BZZ28" s="27"/>
      <c r="CAA28" s="30"/>
      <c r="CAB28" s="27"/>
      <c r="CAC28" s="92"/>
      <c r="CAD28" s="94"/>
      <c r="CAE28" s="94"/>
      <c r="CAF28" s="94"/>
      <c r="CAG28" s="94"/>
      <c r="CAH28" s="94"/>
      <c r="CAI28" s="94"/>
      <c r="CAJ28" s="94"/>
      <c r="CAK28" s="27"/>
      <c r="CAL28" s="99">
        <v>8.2201995501962433</v>
      </c>
      <c r="CAM28" s="98">
        <v>83.05713844078015</v>
      </c>
      <c r="CAO28" s="88">
        <f t="shared" si="94"/>
        <v>40980.5</v>
      </c>
      <c r="CAP28" s="90">
        <v>2.5</v>
      </c>
      <c r="CAQ28" s="28">
        <v>6.2</v>
      </c>
      <c r="CAR28" s="25">
        <v>18</v>
      </c>
      <c r="CAS28" s="30"/>
      <c r="CAT28" s="27"/>
      <c r="CAU28" s="30"/>
      <c r="CAV28" s="27"/>
      <c r="CAW28" s="30"/>
      <c r="CAX28" s="27"/>
      <c r="CAY28" s="92"/>
      <c r="CAZ28" s="94"/>
      <c r="CBA28" s="94"/>
      <c r="CBB28" s="94"/>
      <c r="CBC28" s="94"/>
      <c r="CBD28" s="94"/>
      <c r="CBE28" s="94"/>
      <c r="CBF28" s="94"/>
      <c r="CBG28" s="27"/>
      <c r="CBH28" s="99">
        <v>6.2517653331147125</v>
      </c>
      <c r="CBI28" s="98">
        <v>107.89287364162028</v>
      </c>
      <c r="CBK28" s="88">
        <f t="shared" si="95"/>
        <v>40981.5</v>
      </c>
      <c r="CBL28" s="90">
        <v>2.5</v>
      </c>
      <c r="CBM28" s="28">
        <v>5.8</v>
      </c>
      <c r="CBN28" s="25">
        <v>16</v>
      </c>
      <c r="CBO28" s="30"/>
      <c r="CBP28" s="27"/>
      <c r="CBQ28" s="30"/>
      <c r="CBR28" s="27"/>
      <c r="CBS28" s="30"/>
      <c r="CBT28" s="27"/>
      <c r="CBU28" s="92"/>
      <c r="CBV28" s="94"/>
      <c r="CBW28" s="94"/>
      <c r="CBX28" s="94"/>
      <c r="CBY28" s="94"/>
      <c r="CBZ28" s="94"/>
      <c r="CCA28" s="94"/>
      <c r="CCB28" s="94"/>
      <c r="CCC28" s="27"/>
      <c r="CCD28" s="99">
        <v>5.9357884564338415</v>
      </c>
      <c r="CCE28" s="98">
        <v>100.00223773083511</v>
      </c>
      <c r="CCG28" s="88">
        <f t="shared" si="96"/>
        <v>40977.5</v>
      </c>
      <c r="CCH28" s="90">
        <v>2.5</v>
      </c>
      <c r="CCI28" s="28"/>
      <c r="CCJ28" s="25">
        <v>18</v>
      </c>
      <c r="CCK28" s="30"/>
      <c r="CCL28" s="27"/>
      <c r="CCM28" s="30"/>
      <c r="CCN28" s="27"/>
      <c r="CCO28" s="30"/>
      <c r="CCP28" s="27"/>
      <c r="CCQ28" s="92"/>
      <c r="CCR28" s="94"/>
      <c r="CCS28" s="94"/>
      <c r="CCT28" s="94"/>
      <c r="CCU28" s="94"/>
      <c r="CCV28" s="94"/>
      <c r="CCW28" s="94"/>
      <c r="CCX28" s="94"/>
      <c r="CCY28" s="27"/>
      <c r="CCZ28" s="99"/>
      <c r="CDA28" s="98"/>
      <c r="CDC28" s="88">
        <f t="shared" si="97"/>
        <v>40980.5</v>
      </c>
      <c r="CDD28" s="90">
        <v>2.5</v>
      </c>
      <c r="CDE28" s="28">
        <v>6.2</v>
      </c>
      <c r="CDF28" s="25">
        <v>17</v>
      </c>
      <c r="CDG28" s="30"/>
      <c r="CDH28" s="27"/>
      <c r="CDI28" s="30"/>
      <c r="CDJ28" s="27"/>
      <c r="CDK28" s="30"/>
      <c r="CDL28" s="27"/>
      <c r="CDM28" s="92"/>
      <c r="CDN28" s="94"/>
      <c r="CDO28" s="94"/>
      <c r="CDP28" s="94"/>
      <c r="CDQ28" s="94"/>
      <c r="CDR28" s="94"/>
      <c r="CDS28" s="94"/>
      <c r="CDT28" s="94"/>
      <c r="CDU28" s="27"/>
      <c r="CDV28" s="99">
        <v>7.178301794762171</v>
      </c>
      <c r="CDW28" s="98">
        <v>96.508899611221722</v>
      </c>
      <c r="CDY28" s="88">
        <f t="shared" si="98"/>
        <v>40979</v>
      </c>
      <c r="CDZ28" s="90">
        <v>2.5</v>
      </c>
      <c r="CEA28" s="28"/>
      <c r="CEB28" s="25"/>
      <c r="CEC28" s="30"/>
      <c r="CED28" s="27"/>
      <c r="CEE28" s="30"/>
      <c r="CEF28" s="27"/>
      <c r="CEG28" s="30"/>
      <c r="CEH28" s="27"/>
      <c r="CEI28" s="92"/>
      <c r="CEJ28" s="94"/>
      <c r="CEK28" s="94"/>
      <c r="CEL28" s="94"/>
      <c r="CEM28" s="94"/>
      <c r="CEN28" s="94"/>
      <c r="CEO28" s="94"/>
      <c r="CEP28" s="94"/>
      <c r="CEQ28" s="27"/>
      <c r="CER28" s="99"/>
      <c r="CES28" s="98"/>
      <c r="CEU28" s="88">
        <f t="shared" si="99"/>
        <v>40977.5</v>
      </c>
      <c r="CEV28" s="90">
        <v>2.5</v>
      </c>
      <c r="CEW28" s="28">
        <v>9.4</v>
      </c>
      <c r="CEX28" s="25">
        <v>16</v>
      </c>
      <c r="CEY28" s="30"/>
      <c r="CEZ28" s="27"/>
      <c r="CFA28" s="30"/>
      <c r="CFB28" s="27"/>
      <c r="CFC28" s="30"/>
      <c r="CFD28" s="27"/>
      <c r="CFE28" s="92"/>
      <c r="CFF28" s="94"/>
      <c r="CFG28" s="94"/>
      <c r="CFH28" s="94"/>
      <c r="CFI28" s="94"/>
      <c r="CFJ28" s="94"/>
      <c r="CFK28" s="94"/>
      <c r="CFL28" s="94"/>
      <c r="CFM28" s="27"/>
      <c r="CFN28" s="99">
        <v>9.8981199835107745</v>
      </c>
      <c r="CFO28" s="98">
        <v>53.745887234852226</v>
      </c>
    </row>
    <row r="29" spans="1:2199">
      <c r="A29" s="88">
        <f t="shared" si="0"/>
        <v>40981</v>
      </c>
      <c r="B29" s="89">
        <v>3</v>
      </c>
      <c r="C29" s="28">
        <v>8.5</v>
      </c>
      <c r="D29" s="25">
        <v>13.5</v>
      </c>
      <c r="E29" s="30"/>
      <c r="F29" s="27"/>
      <c r="G29" s="30"/>
      <c r="H29" s="27"/>
      <c r="I29" s="30"/>
      <c r="J29" s="27"/>
      <c r="K29" s="92"/>
      <c r="L29" s="94"/>
      <c r="M29" s="94"/>
      <c r="N29" s="94"/>
      <c r="O29" s="94"/>
      <c r="P29" s="94"/>
      <c r="Q29" s="94"/>
      <c r="R29" s="94"/>
      <c r="S29" s="27"/>
      <c r="T29" s="97">
        <v>8.2976793493830385</v>
      </c>
      <c r="U29" s="98">
        <v>48.886553299577997</v>
      </c>
      <c r="W29" s="88">
        <f t="shared" si="1"/>
        <v>40980</v>
      </c>
      <c r="X29" s="89">
        <v>3</v>
      </c>
      <c r="Y29" s="28">
        <v>9.9</v>
      </c>
      <c r="Z29" s="25">
        <v>14</v>
      </c>
      <c r="AA29" s="30"/>
      <c r="AB29" s="27"/>
      <c r="AC29" s="30"/>
      <c r="AD29" s="27"/>
      <c r="AE29" s="30"/>
      <c r="AF29" s="27"/>
      <c r="AG29" s="92"/>
      <c r="AH29" s="94"/>
      <c r="AI29" s="94"/>
      <c r="AJ29" s="94"/>
      <c r="AK29" s="94"/>
      <c r="AL29" s="94"/>
      <c r="AM29" s="94"/>
      <c r="AN29" s="94"/>
      <c r="AO29" s="27"/>
      <c r="AP29" s="97">
        <v>9.986883725084077</v>
      </c>
      <c r="AQ29" s="98">
        <v>22.749848256811365</v>
      </c>
      <c r="AS29" s="88">
        <f t="shared" si="2"/>
        <v>40980.5</v>
      </c>
      <c r="AT29" s="89">
        <v>3</v>
      </c>
      <c r="AU29" s="28">
        <v>11.6</v>
      </c>
      <c r="AV29" s="25">
        <v>16.5</v>
      </c>
      <c r="AW29" s="30"/>
      <c r="AX29" s="27"/>
      <c r="AY29" s="30"/>
      <c r="AZ29" s="27"/>
      <c r="BA29" s="30"/>
      <c r="BB29" s="27"/>
      <c r="BC29" s="92"/>
      <c r="BD29" s="94"/>
      <c r="BE29" s="94"/>
      <c r="BF29" s="94"/>
      <c r="BG29" s="94"/>
      <c r="BH29" s="94"/>
      <c r="BI29" s="94"/>
      <c r="BJ29" s="94"/>
      <c r="BK29" s="27"/>
      <c r="BL29" s="97">
        <v>12.017993498859072</v>
      </c>
      <c r="BM29" s="98">
        <v>7.6351062452260399</v>
      </c>
      <c r="BO29" s="88">
        <f t="shared" si="3"/>
        <v>40980.5</v>
      </c>
      <c r="BP29" s="89">
        <v>3</v>
      </c>
      <c r="BQ29" s="28">
        <v>12.3</v>
      </c>
      <c r="BR29" s="25">
        <v>14</v>
      </c>
      <c r="BS29" s="30"/>
      <c r="BT29" s="27"/>
      <c r="BU29" s="30"/>
      <c r="BV29" s="27"/>
      <c r="BW29" s="30"/>
      <c r="BX29" s="27"/>
      <c r="BY29" s="92"/>
      <c r="BZ29" s="94"/>
      <c r="CA29" s="94"/>
      <c r="CB29" s="94"/>
      <c r="CC29" s="94"/>
      <c r="CD29" s="94"/>
      <c r="CE29" s="94"/>
      <c r="CF29" s="94"/>
      <c r="CG29" s="27"/>
      <c r="CH29" s="97">
        <v>11.577112355705758</v>
      </c>
      <c r="CI29" s="98">
        <v>47.114003269434988</v>
      </c>
      <c r="CK29" s="88">
        <f t="shared" si="4"/>
        <v>40979</v>
      </c>
      <c r="CL29" s="89">
        <v>3</v>
      </c>
      <c r="CM29" s="28"/>
      <c r="CN29" s="25">
        <v>18</v>
      </c>
      <c r="CO29" s="30"/>
      <c r="CP29" s="27"/>
      <c r="CQ29" s="30"/>
      <c r="CR29" s="27"/>
      <c r="CS29" s="30"/>
      <c r="CT29" s="27"/>
      <c r="CU29" s="92"/>
      <c r="CV29" s="94"/>
      <c r="CW29" s="94"/>
      <c r="CX29" s="94"/>
      <c r="CY29" s="94"/>
      <c r="CZ29" s="94"/>
      <c r="DA29" s="94"/>
      <c r="DB29" s="94"/>
      <c r="DC29" s="27"/>
      <c r="DD29" s="97">
        <v>2.3392034957541337</v>
      </c>
      <c r="DE29" s="98">
        <v>90.423215346187817</v>
      </c>
      <c r="DG29" s="88">
        <f t="shared" si="5"/>
        <v>40982.5</v>
      </c>
      <c r="DH29" s="89">
        <v>3</v>
      </c>
      <c r="DI29" s="28">
        <v>7.1</v>
      </c>
      <c r="DJ29" s="25">
        <v>16</v>
      </c>
      <c r="DK29" s="30"/>
      <c r="DL29" s="27">
        <v>2</v>
      </c>
      <c r="DM29" s="30"/>
      <c r="DN29" s="27"/>
      <c r="DO29" s="30"/>
      <c r="DP29" s="27"/>
      <c r="DQ29" s="92"/>
      <c r="DR29" s="94"/>
      <c r="DS29" s="94"/>
      <c r="DT29" s="94"/>
      <c r="DU29" s="94"/>
      <c r="DV29" s="94"/>
      <c r="DW29" s="94"/>
      <c r="DX29" s="94"/>
      <c r="DY29" s="27"/>
      <c r="DZ29" s="97">
        <v>6.1976141073499562</v>
      </c>
      <c r="EA29" s="98">
        <v>46.234686152553266</v>
      </c>
      <c r="EC29" s="88">
        <f t="shared" si="6"/>
        <v>40981</v>
      </c>
      <c r="ED29" s="89">
        <v>3</v>
      </c>
      <c r="EE29" s="28">
        <v>5</v>
      </c>
      <c r="EF29" s="25">
        <v>16</v>
      </c>
      <c r="EG29" s="30"/>
      <c r="EH29" s="27">
        <v>3</v>
      </c>
      <c r="EI29" s="30"/>
      <c r="EJ29" s="27"/>
      <c r="EK29" s="30"/>
      <c r="EL29" s="27"/>
      <c r="EM29" s="92"/>
      <c r="EN29" s="94"/>
      <c r="EO29" s="94"/>
      <c r="EP29" s="94"/>
      <c r="EQ29" s="94"/>
      <c r="ER29" s="94"/>
      <c r="ES29" s="94"/>
      <c r="ET29" s="94"/>
      <c r="EU29" s="27"/>
      <c r="EV29" s="97">
        <v>6.6978182573371932</v>
      </c>
      <c r="EW29" s="98">
        <v>71.403474969794431</v>
      </c>
      <c r="EY29" s="88">
        <f t="shared" si="7"/>
        <v>40979</v>
      </c>
      <c r="EZ29" s="89">
        <v>3</v>
      </c>
      <c r="FA29" s="28">
        <v>7.6</v>
      </c>
      <c r="FB29" s="25">
        <v>17</v>
      </c>
      <c r="FC29" s="30"/>
      <c r="FD29" s="27"/>
      <c r="FE29" s="30"/>
      <c r="FF29" s="27"/>
      <c r="FG29" s="30"/>
      <c r="FH29" s="27"/>
      <c r="FI29" s="92"/>
      <c r="FJ29" s="94"/>
      <c r="FK29" s="94"/>
      <c r="FL29" s="94"/>
      <c r="FM29" s="94"/>
      <c r="FN29" s="94"/>
      <c r="FO29" s="94"/>
      <c r="FP29" s="94"/>
      <c r="FQ29" s="27"/>
      <c r="FR29" s="97">
        <v>7.7685144270450337</v>
      </c>
      <c r="FS29" s="98">
        <v>85.7026295536688</v>
      </c>
      <c r="FU29" s="88">
        <f t="shared" si="8"/>
        <v>40980.5</v>
      </c>
      <c r="FV29" s="89">
        <v>3</v>
      </c>
      <c r="FW29" s="28"/>
      <c r="FX29" s="25">
        <v>16</v>
      </c>
      <c r="FY29" s="30"/>
      <c r="FZ29" s="27"/>
      <c r="GA29" s="30"/>
      <c r="GB29" s="27"/>
      <c r="GC29" s="30"/>
      <c r="GD29" s="27"/>
      <c r="GE29" s="92"/>
      <c r="GF29" s="94"/>
      <c r="GG29" s="94"/>
      <c r="GH29" s="94"/>
      <c r="GI29" s="94"/>
      <c r="GJ29" s="94"/>
      <c r="GK29" s="94"/>
      <c r="GL29" s="94"/>
      <c r="GM29" s="27"/>
      <c r="GN29" s="97">
        <v>1.8252451689329481</v>
      </c>
      <c r="GO29" s="98">
        <v>92.133307778378708</v>
      </c>
      <c r="GQ29" s="88">
        <f t="shared" si="9"/>
        <v>40980.5</v>
      </c>
      <c r="GR29" s="89">
        <v>3</v>
      </c>
      <c r="GS29" s="28"/>
      <c r="GT29" s="25">
        <v>17</v>
      </c>
      <c r="GU29" s="30"/>
      <c r="GV29" s="27"/>
      <c r="GW29" s="30"/>
      <c r="GX29" s="27"/>
      <c r="GY29" s="30"/>
      <c r="GZ29" s="27"/>
      <c r="HA29" s="92"/>
      <c r="HB29" s="94"/>
      <c r="HC29" s="94"/>
      <c r="HD29" s="94"/>
      <c r="HE29" s="94"/>
      <c r="HF29" s="94"/>
      <c r="HG29" s="94"/>
      <c r="HH29" s="94"/>
      <c r="HI29" s="27"/>
      <c r="HJ29" s="97">
        <v>2.5499887669966728</v>
      </c>
      <c r="HK29" s="98">
        <v>69.861329134586384</v>
      </c>
      <c r="HM29" s="88">
        <f t="shared" si="10"/>
        <v>40980</v>
      </c>
      <c r="HN29" s="89">
        <v>3</v>
      </c>
      <c r="HO29" s="28">
        <v>9.6999999999999993</v>
      </c>
      <c r="HP29" s="25">
        <v>18.3</v>
      </c>
      <c r="HQ29" s="30"/>
      <c r="HR29" s="27"/>
      <c r="HS29" s="30"/>
      <c r="HT29" s="27"/>
      <c r="HU29" s="30"/>
      <c r="HV29" s="27"/>
      <c r="HW29" s="92"/>
      <c r="HX29" s="94"/>
      <c r="HY29" s="94"/>
      <c r="HZ29" s="94"/>
      <c r="IA29" s="94"/>
      <c r="IB29" s="94"/>
      <c r="IC29" s="94"/>
      <c r="ID29" s="94"/>
      <c r="IE29" s="27"/>
      <c r="IF29" s="97">
        <v>9.6230599519783233</v>
      </c>
      <c r="IG29" s="98">
        <v>44.915299815462269</v>
      </c>
      <c r="II29" s="88">
        <f t="shared" si="11"/>
        <v>40979.5</v>
      </c>
      <c r="IJ29" s="89">
        <v>3</v>
      </c>
      <c r="IK29" s="28">
        <v>9.1999999999999993</v>
      </c>
      <c r="IL29" s="25">
        <v>12</v>
      </c>
      <c r="IM29" s="30"/>
      <c r="IN29" s="27"/>
      <c r="IO29" s="30"/>
      <c r="IP29" s="27"/>
      <c r="IQ29" s="30"/>
      <c r="IR29" s="27"/>
      <c r="IS29" s="92"/>
      <c r="IT29" s="94"/>
      <c r="IU29" s="94"/>
      <c r="IV29" s="94"/>
      <c r="IW29" s="94"/>
      <c r="IX29" s="94"/>
      <c r="IY29" s="94"/>
      <c r="IZ29" s="94"/>
      <c r="JA29" s="27"/>
      <c r="JB29" s="97">
        <v>8.9972829091385833</v>
      </c>
      <c r="JC29" s="98">
        <v>44.462298843512031</v>
      </c>
      <c r="JE29" s="88">
        <f t="shared" si="12"/>
        <v>40982</v>
      </c>
      <c r="JF29" s="89">
        <v>3</v>
      </c>
      <c r="JG29" s="28">
        <v>9.4</v>
      </c>
      <c r="JH29" s="25">
        <v>14.9</v>
      </c>
      <c r="JI29" s="30"/>
      <c r="JJ29" s="27"/>
      <c r="JK29" s="30"/>
      <c r="JL29" s="27"/>
      <c r="JM29" s="30"/>
      <c r="JN29" s="27"/>
      <c r="JO29" s="92"/>
      <c r="JP29" s="94"/>
      <c r="JQ29" s="94"/>
      <c r="JR29" s="94"/>
      <c r="JS29" s="94"/>
      <c r="JT29" s="94"/>
      <c r="JU29" s="94"/>
      <c r="JV29" s="94"/>
      <c r="JW29" s="27"/>
      <c r="JX29" s="97">
        <v>9.3419958233606177</v>
      </c>
      <c r="JY29" s="98">
        <v>50.698441312513729</v>
      </c>
      <c r="KA29" s="88">
        <f t="shared" si="13"/>
        <v>40983</v>
      </c>
      <c r="KB29" s="89">
        <v>3</v>
      </c>
      <c r="KC29" s="28">
        <v>6.9</v>
      </c>
      <c r="KD29" s="25">
        <v>17</v>
      </c>
      <c r="KE29" s="30"/>
      <c r="KF29" s="27"/>
      <c r="KG29" s="30"/>
      <c r="KH29" s="27"/>
      <c r="KI29" s="30"/>
      <c r="KJ29" s="27"/>
      <c r="KK29" s="92"/>
      <c r="KL29" s="94"/>
      <c r="KM29" s="94"/>
      <c r="KN29" s="94"/>
      <c r="KO29" s="94"/>
      <c r="KP29" s="94"/>
      <c r="KQ29" s="94"/>
      <c r="KR29" s="94"/>
      <c r="KS29" s="27"/>
      <c r="KT29" s="97">
        <v>6.8985908645265726</v>
      </c>
      <c r="KU29" s="98">
        <v>92.010208335483995</v>
      </c>
      <c r="KW29" s="88">
        <f t="shared" si="14"/>
        <v>40981</v>
      </c>
      <c r="KX29" s="89">
        <v>3</v>
      </c>
      <c r="KY29" s="28">
        <v>4.5999999999999996</v>
      </c>
      <c r="KZ29" s="25">
        <v>19.5</v>
      </c>
      <c r="LA29" s="30"/>
      <c r="LB29" s="27"/>
      <c r="LC29" s="30"/>
      <c r="LD29" s="27"/>
      <c r="LE29" s="30"/>
      <c r="LF29" s="27"/>
      <c r="LG29" s="92"/>
      <c r="LH29" s="94"/>
      <c r="LI29" s="94"/>
      <c r="LJ29" s="94"/>
      <c r="LK29" s="94"/>
      <c r="LL29" s="94"/>
      <c r="LM29" s="94"/>
      <c r="LN29" s="94"/>
      <c r="LO29" s="27"/>
      <c r="LP29" s="97">
        <v>4.5614205369249383</v>
      </c>
      <c r="LQ29" s="98">
        <v>97.120670479964701</v>
      </c>
      <c r="LS29" s="88">
        <f t="shared" si="15"/>
        <v>40982</v>
      </c>
      <c r="LT29" s="89">
        <v>3</v>
      </c>
      <c r="LU29" s="28">
        <v>4.4000000000000004</v>
      </c>
      <c r="LV29" s="25">
        <v>16</v>
      </c>
      <c r="LW29" s="30"/>
      <c r="LX29" s="27"/>
      <c r="LY29" s="30"/>
      <c r="LZ29" s="27"/>
      <c r="MA29" s="30"/>
      <c r="MB29" s="27"/>
      <c r="MC29" s="92"/>
      <c r="MD29" s="94"/>
      <c r="ME29" s="94"/>
      <c r="MF29" s="94"/>
      <c r="MG29" s="94"/>
      <c r="MH29" s="94"/>
      <c r="MI29" s="94"/>
      <c r="MJ29" s="94"/>
      <c r="MK29" s="27"/>
      <c r="ML29" s="97">
        <v>4.6833440892387106</v>
      </c>
      <c r="MM29" s="98">
        <v>78.496534738857704</v>
      </c>
      <c r="MO29" s="88">
        <f t="shared" si="16"/>
        <v>40978</v>
      </c>
      <c r="MP29" s="89">
        <v>3</v>
      </c>
      <c r="MQ29" s="28"/>
      <c r="MR29" s="25">
        <v>18</v>
      </c>
      <c r="MS29" s="30"/>
      <c r="MT29" s="27"/>
      <c r="MU29" s="30"/>
      <c r="MV29" s="27"/>
      <c r="MW29" s="30"/>
      <c r="MX29" s="27"/>
      <c r="MY29" s="92"/>
      <c r="MZ29" s="94"/>
      <c r="NA29" s="94"/>
      <c r="NB29" s="94"/>
      <c r="NC29" s="94"/>
      <c r="ND29" s="94"/>
      <c r="NE29" s="94"/>
      <c r="NF29" s="94"/>
      <c r="NG29" s="27"/>
      <c r="NH29" s="97"/>
      <c r="NI29" s="98"/>
      <c r="NK29" s="88">
        <f t="shared" si="17"/>
        <v>40981</v>
      </c>
      <c r="NL29" s="89">
        <v>3</v>
      </c>
      <c r="NM29" s="28">
        <v>5.3</v>
      </c>
      <c r="NN29" s="25">
        <v>17</v>
      </c>
      <c r="NO29" s="30"/>
      <c r="NP29" s="27"/>
      <c r="NQ29" s="30"/>
      <c r="NR29" s="27"/>
      <c r="NS29" s="30"/>
      <c r="NT29" s="27"/>
      <c r="NU29" s="92"/>
      <c r="NV29" s="94"/>
      <c r="NW29" s="94"/>
      <c r="NX29" s="94"/>
      <c r="NY29" s="94"/>
      <c r="NZ29" s="94"/>
      <c r="OA29" s="94"/>
      <c r="OB29" s="94"/>
      <c r="OC29" s="27"/>
      <c r="OD29" s="97">
        <v>5.6013987991257288</v>
      </c>
      <c r="OE29" s="98">
        <v>86.239399542184557</v>
      </c>
      <c r="OG29" s="88">
        <f t="shared" si="18"/>
        <v>40979.5</v>
      </c>
      <c r="OH29" s="89">
        <v>3</v>
      </c>
      <c r="OI29" s="28"/>
      <c r="OJ29" s="25"/>
      <c r="OK29" s="30"/>
      <c r="OL29" s="27"/>
      <c r="OM29" s="30"/>
      <c r="ON29" s="27"/>
      <c r="OO29" s="30"/>
      <c r="OP29" s="27"/>
      <c r="OQ29" s="92"/>
      <c r="OR29" s="94"/>
      <c r="OS29" s="94"/>
      <c r="OT29" s="94"/>
      <c r="OU29" s="94"/>
      <c r="OV29" s="94"/>
      <c r="OW29" s="94"/>
      <c r="OX29" s="94"/>
      <c r="OY29" s="27"/>
      <c r="OZ29" s="97"/>
      <c r="PA29" s="98"/>
      <c r="PC29" s="88">
        <f t="shared" si="19"/>
        <v>40978</v>
      </c>
      <c r="PD29" s="89">
        <v>3</v>
      </c>
      <c r="PE29" s="28">
        <v>8.6</v>
      </c>
      <c r="PF29" s="25">
        <v>16</v>
      </c>
      <c r="PG29" s="30"/>
      <c r="PH29" s="27"/>
      <c r="PI29" s="30"/>
      <c r="PJ29" s="27"/>
      <c r="PK29" s="30"/>
      <c r="PL29" s="27"/>
      <c r="PM29" s="92"/>
      <c r="PN29" s="94"/>
      <c r="PO29" s="94"/>
      <c r="PP29" s="94"/>
      <c r="PQ29" s="94"/>
      <c r="PR29" s="94"/>
      <c r="PS29" s="94"/>
      <c r="PT29" s="94"/>
      <c r="PU29" s="27"/>
      <c r="PV29" s="97">
        <v>8.2275766657239071</v>
      </c>
      <c r="PW29" s="98">
        <v>81.880755536261773</v>
      </c>
      <c r="PY29" s="88">
        <f t="shared" si="20"/>
        <v>40981</v>
      </c>
      <c r="PZ29" s="89">
        <v>3</v>
      </c>
      <c r="QA29" s="28">
        <v>9.6999999999999993</v>
      </c>
      <c r="QB29" s="25">
        <v>14.2</v>
      </c>
      <c r="QC29" s="30"/>
      <c r="QD29" s="27"/>
      <c r="QE29" s="30"/>
      <c r="QF29" s="27"/>
      <c r="QG29" s="30"/>
      <c r="QH29" s="27"/>
      <c r="QI29" s="92"/>
      <c r="QJ29" s="94"/>
      <c r="QK29" s="94"/>
      <c r="QL29" s="94"/>
      <c r="QM29" s="94"/>
      <c r="QN29" s="94"/>
      <c r="QO29" s="94"/>
      <c r="QP29" s="94"/>
      <c r="QQ29" s="27"/>
      <c r="QR29" s="97">
        <v>9.827953935906713</v>
      </c>
      <c r="QS29" s="98">
        <v>69.961983932960493</v>
      </c>
      <c r="QU29" s="88">
        <f t="shared" si="21"/>
        <v>40980</v>
      </c>
      <c r="QV29" s="89">
        <v>3</v>
      </c>
      <c r="QW29" s="28">
        <v>10.08</v>
      </c>
      <c r="QX29" s="25">
        <v>11.5</v>
      </c>
      <c r="QY29" s="30"/>
      <c r="QZ29" s="27"/>
      <c r="RA29" s="30"/>
      <c r="RB29" s="27"/>
      <c r="RC29" s="30"/>
      <c r="RD29" s="27"/>
      <c r="RE29" s="92"/>
      <c r="RF29" s="94"/>
      <c r="RG29" s="94"/>
      <c r="RH29" s="94"/>
      <c r="RI29" s="94"/>
      <c r="RJ29" s="94"/>
      <c r="RK29" s="94"/>
      <c r="RL29" s="94"/>
      <c r="RM29" s="27"/>
      <c r="RN29" s="97">
        <v>10.850992336015802</v>
      </c>
      <c r="RO29" s="98">
        <v>2.9223376150612204</v>
      </c>
      <c r="RQ29" s="88">
        <f t="shared" si="22"/>
        <v>40980.5</v>
      </c>
      <c r="RR29" s="89">
        <v>3</v>
      </c>
      <c r="RS29" s="28">
        <v>9.6999999999999993</v>
      </c>
      <c r="RT29" s="25">
        <v>14.2</v>
      </c>
      <c r="RU29" s="30"/>
      <c r="RV29" s="27"/>
      <c r="RW29" s="30"/>
      <c r="RX29" s="27"/>
      <c r="RY29" s="30"/>
      <c r="RZ29" s="27"/>
      <c r="SA29" s="92"/>
      <c r="SB29" s="94"/>
      <c r="SC29" s="94"/>
      <c r="SD29" s="94"/>
      <c r="SE29" s="94"/>
      <c r="SF29" s="94"/>
      <c r="SG29" s="94"/>
      <c r="SH29" s="94"/>
      <c r="SI29" s="27"/>
      <c r="SJ29" s="97">
        <v>8.8395657064777886</v>
      </c>
      <c r="SK29" s="98">
        <v>60.804434975329116</v>
      </c>
      <c r="SM29" s="88">
        <f t="shared" si="23"/>
        <v>40980.5</v>
      </c>
      <c r="SN29" s="89">
        <v>3</v>
      </c>
      <c r="SO29" s="28">
        <v>7.3</v>
      </c>
      <c r="SP29" s="25">
        <v>18</v>
      </c>
      <c r="SQ29" s="30"/>
      <c r="SR29" s="27"/>
      <c r="SS29" s="30"/>
      <c r="ST29" s="27"/>
      <c r="SU29" s="30"/>
      <c r="SV29" s="27"/>
      <c r="SW29" s="92"/>
      <c r="SX29" s="94"/>
      <c r="SY29" s="94"/>
      <c r="SZ29" s="94"/>
      <c r="TA29" s="94"/>
      <c r="TB29" s="94"/>
      <c r="TC29" s="94"/>
      <c r="TD29" s="94"/>
      <c r="TE29" s="27"/>
      <c r="TF29" s="97">
        <v>6.9205965517413066</v>
      </c>
      <c r="TG29" s="98">
        <v>91.929994019682596</v>
      </c>
      <c r="TI29" s="88">
        <f t="shared" si="24"/>
        <v>40979</v>
      </c>
      <c r="TJ29" s="89">
        <v>3</v>
      </c>
      <c r="TK29" s="28"/>
      <c r="TL29" s="25">
        <v>18</v>
      </c>
      <c r="TM29" s="30"/>
      <c r="TN29" s="27"/>
      <c r="TO29" s="30"/>
      <c r="TP29" s="27"/>
      <c r="TQ29" s="30"/>
      <c r="TR29" s="27"/>
      <c r="TS29" s="92"/>
      <c r="TT29" s="94"/>
      <c r="TU29" s="94"/>
      <c r="TV29" s="94"/>
      <c r="TW29" s="94"/>
      <c r="TX29" s="94"/>
      <c r="TY29" s="94"/>
      <c r="TZ29" s="94"/>
      <c r="UA29" s="27"/>
      <c r="UB29" s="97"/>
      <c r="UC29" s="98"/>
      <c r="UE29" s="88">
        <f t="shared" si="25"/>
        <v>40982.5</v>
      </c>
      <c r="UF29" s="89">
        <v>3</v>
      </c>
      <c r="UG29" s="28">
        <v>7.1</v>
      </c>
      <c r="UH29" s="25">
        <v>16</v>
      </c>
      <c r="UI29" s="30"/>
      <c r="UJ29" s="27">
        <v>2</v>
      </c>
      <c r="UK29" s="30"/>
      <c r="UL29" s="27"/>
      <c r="UM29" s="30"/>
      <c r="UN29" s="27"/>
      <c r="UO29" s="92"/>
      <c r="UP29" s="94"/>
      <c r="UQ29" s="94"/>
      <c r="UR29" s="94"/>
      <c r="US29" s="94"/>
      <c r="UT29" s="94"/>
      <c r="UU29" s="94"/>
      <c r="UV29" s="94"/>
      <c r="UW29" s="27"/>
      <c r="UX29" s="97">
        <v>6.188533424713774</v>
      </c>
      <c r="UY29" s="98">
        <v>46.482574023435959</v>
      </c>
      <c r="VA29" s="88">
        <f t="shared" si="26"/>
        <v>40981</v>
      </c>
      <c r="VB29" s="89">
        <v>3</v>
      </c>
      <c r="VC29" s="28">
        <v>6.8</v>
      </c>
      <c r="VD29" s="25">
        <v>16</v>
      </c>
      <c r="VE29" s="30"/>
      <c r="VF29" s="27"/>
      <c r="VG29" s="30"/>
      <c r="VH29" s="27"/>
      <c r="VI29" s="30"/>
      <c r="VJ29" s="27"/>
      <c r="VK29" s="92"/>
      <c r="VL29" s="94"/>
      <c r="VM29" s="94"/>
      <c r="VN29" s="94"/>
      <c r="VO29" s="94"/>
      <c r="VP29" s="94"/>
      <c r="VQ29" s="94"/>
      <c r="VR29" s="94"/>
      <c r="VS29" s="27"/>
      <c r="VT29" s="97">
        <v>7.8842682126766617</v>
      </c>
      <c r="VU29" s="98">
        <v>54.130526075045466</v>
      </c>
      <c r="VW29" s="88">
        <f t="shared" si="27"/>
        <v>40979</v>
      </c>
      <c r="VX29" s="89">
        <v>3</v>
      </c>
      <c r="VY29" s="28">
        <v>7.6</v>
      </c>
      <c r="VZ29" s="25">
        <v>17</v>
      </c>
      <c r="WA29" s="30"/>
      <c r="WB29" s="27"/>
      <c r="WC29" s="30"/>
      <c r="WD29" s="27"/>
      <c r="WE29" s="30"/>
      <c r="WF29" s="27"/>
      <c r="WG29" s="92"/>
      <c r="WH29" s="94"/>
      <c r="WI29" s="94"/>
      <c r="WJ29" s="94"/>
      <c r="WK29" s="94"/>
      <c r="WL29" s="94"/>
      <c r="WM29" s="94"/>
      <c r="WN29" s="94"/>
      <c r="WO29" s="27"/>
      <c r="WP29" s="97">
        <v>7.6310844345217888</v>
      </c>
      <c r="WQ29" s="98">
        <v>84.897861656507217</v>
      </c>
      <c r="WS29" s="88">
        <f t="shared" si="28"/>
        <v>40980.5</v>
      </c>
      <c r="WT29" s="89">
        <v>3</v>
      </c>
      <c r="WU29" s="28"/>
      <c r="WV29" s="25">
        <v>16</v>
      </c>
      <c r="WW29" s="30"/>
      <c r="WX29" s="27"/>
      <c r="WY29" s="30"/>
      <c r="WZ29" s="27"/>
      <c r="XA29" s="30"/>
      <c r="XB29" s="27"/>
      <c r="XC29" s="92"/>
      <c r="XD29" s="94"/>
      <c r="XE29" s="94"/>
      <c r="XF29" s="94"/>
      <c r="XG29" s="94"/>
      <c r="XH29" s="94"/>
      <c r="XI29" s="94"/>
      <c r="XJ29" s="94"/>
      <c r="XK29" s="27"/>
      <c r="XL29" s="97">
        <v>1.3256230995996026</v>
      </c>
      <c r="XM29" s="98">
        <v>97.358029605685246</v>
      </c>
      <c r="XO29" s="88">
        <f t="shared" si="29"/>
        <v>40980.5</v>
      </c>
      <c r="XP29" s="89">
        <v>3</v>
      </c>
      <c r="XQ29" s="28"/>
      <c r="XR29" s="25">
        <v>17</v>
      </c>
      <c r="XS29" s="30"/>
      <c r="XT29" s="27"/>
      <c r="XU29" s="30"/>
      <c r="XV29" s="27"/>
      <c r="XW29" s="30"/>
      <c r="XX29" s="27"/>
      <c r="XY29" s="92"/>
      <c r="XZ29" s="94"/>
      <c r="YA29" s="94"/>
      <c r="YB29" s="94"/>
      <c r="YC29" s="94"/>
      <c r="YD29" s="94"/>
      <c r="YE29" s="94"/>
      <c r="YF29" s="94"/>
      <c r="YG29" s="27"/>
      <c r="YH29" s="97">
        <v>2.6175658846254564</v>
      </c>
      <c r="YI29" s="98">
        <v>71.861897427240791</v>
      </c>
      <c r="YK29" s="88">
        <f t="shared" si="30"/>
        <v>40980</v>
      </c>
      <c r="YL29" s="89">
        <v>3</v>
      </c>
      <c r="YM29" s="28">
        <v>9.6999999999999993</v>
      </c>
      <c r="YN29" s="25">
        <v>18.3</v>
      </c>
      <c r="YO29" s="30"/>
      <c r="YP29" s="27"/>
      <c r="YQ29" s="30"/>
      <c r="YR29" s="27"/>
      <c r="YS29" s="30"/>
      <c r="YT29" s="27"/>
      <c r="YU29" s="92"/>
      <c r="YV29" s="94"/>
      <c r="YW29" s="94"/>
      <c r="YX29" s="94"/>
      <c r="YY29" s="94"/>
      <c r="YZ29" s="94"/>
      <c r="ZA29" s="94"/>
      <c r="ZB29" s="94"/>
      <c r="ZC29" s="27"/>
      <c r="ZD29" s="97">
        <v>9.5880948126036305</v>
      </c>
      <c r="ZE29" s="98">
        <v>45.005296843978407</v>
      </c>
      <c r="ZG29" s="88">
        <f t="shared" si="31"/>
        <v>40979.5</v>
      </c>
      <c r="ZH29" s="89">
        <v>3</v>
      </c>
      <c r="ZI29" s="28">
        <v>9.1999999999999993</v>
      </c>
      <c r="ZJ29" s="25">
        <v>12</v>
      </c>
      <c r="ZK29" s="30"/>
      <c r="ZL29" s="27"/>
      <c r="ZM29" s="30"/>
      <c r="ZN29" s="27"/>
      <c r="ZO29" s="30"/>
      <c r="ZP29" s="27"/>
      <c r="ZQ29" s="92"/>
      <c r="ZR29" s="94"/>
      <c r="ZS29" s="94"/>
      <c r="ZT29" s="94"/>
      <c r="ZU29" s="94"/>
      <c r="ZV29" s="94"/>
      <c r="ZW29" s="94"/>
      <c r="ZX29" s="94"/>
      <c r="ZY29" s="27"/>
      <c r="ZZ29" s="97">
        <v>8.9751553212355315</v>
      </c>
      <c r="AAA29" s="98">
        <v>44.663321361738404</v>
      </c>
      <c r="AAC29" s="88">
        <f t="shared" si="32"/>
        <v>40982</v>
      </c>
      <c r="AAD29" s="89">
        <v>3</v>
      </c>
      <c r="AAE29" s="28">
        <v>9.4</v>
      </c>
      <c r="AAF29" s="25">
        <v>14.9</v>
      </c>
      <c r="AAG29" s="30"/>
      <c r="AAH29" s="27"/>
      <c r="AAI29" s="30"/>
      <c r="AAJ29" s="27"/>
      <c r="AAK29" s="30"/>
      <c r="AAL29" s="27"/>
      <c r="AAM29" s="92"/>
      <c r="AAN29" s="94"/>
      <c r="AAO29" s="94"/>
      <c r="AAP29" s="94"/>
      <c r="AAQ29" s="94"/>
      <c r="AAR29" s="94"/>
      <c r="AAS29" s="94"/>
      <c r="AAT29" s="94"/>
      <c r="AAU29" s="27"/>
      <c r="AAV29" s="97">
        <v>9.3661145763345779</v>
      </c>
      <c r="AAW29" s="98">
        <v>52.534261082139295</v>
      </c>
      <c r="AAY29" s="88">
        <f t="shared" si="33"/>
        <v>40983</v>
      </c>
      <c r="AAZ29" s="89">
        <v>3</v>
      </c>
      <c r="ABA29" s="28">
        <v>6.9</v>
      </c>
      <c r="ABB29" s="25">
        <v>17</v>
      </c>
      <c r="ABC29" s="30"/>
      <c r="ABD29" s="27"/>
      <c r="ABE29" s="30"/>
      <c r="ABF29" s="27"/>
      <c r="ABG29" s="30"/>
      <c r="ABH29" s="27"/>
      <c r="ABI29" s="92"/>
      <c r="ABJ29" s="94"/>
      <c r="ABK29" s="94"/>
      <c r="ABL29" s="94"/>
      <c r="ABM29" s="94"/>
      <c r="ABN29" s="94"/>
      <c r="ABO29" s="94"/>
      <c r="ABP29" s="94"/>
      <c r="ABQ29" s="27"/>
      <c r="ABR29" s="97">
        <v>6.9446512907732645</v>
      </c>
      <c r="ABS29" s="98">
        <v>79.103431002079475</v>
      </c>
      <c r="ABU29" s="88">
        <f t="shared" si="34"/>
        <v>40981</v>
      </c>
      <c r="ABV29" s="89">
        <v>3</v>
      </c>
      <c r="ABW29" s="28">
        <v>4.5999999999999996</v>
      </c>
      <c r="ABX29" s="25">
        <v>19.5</v>
      </c>
      <c r="ABY29" s="30"/>
      <c r="ABZ29" s="27"/>
      <c r="ACA29" s="30"/>
      <c r="ACB29" s="27"/>
      <c r="ACC29" s="30"/>
      <c r="ACD29" s="27"/>
      <c r="ACE29" s="92"/>
      <c r="ACF29" s="94"/>
      <c r="ACG29" s="94"/>
      <c r="ACH29" s="94"/>
      <c r="ACI29" s="94"/>
      <c r="ACJ29" s="94"/>
      <c r="ACK29" s="94"/>
      <c r="ACL29" s="94"/>
      <c r="ACM29" s="27"/>
      <c r="ACN29" s="97">
        <v>4.4405642235214504</v>
      </c>
      <c r="ACO29" s="98">
        <v>102.32517221436744</v>
      </c>
      <c r="ACQ29" s="88">
        <f t="shared" si="35"/>
        <v>40982</v>
      </c>
      <c r="ACR29" s="89">
        <v>3</v>
      </c>
      <c r="ACS29" s="28">
        <v>4.4000000000000004</v>
      </c>
      <c r="ACT29" s="25">
        <v>16</v>
      </c>
      <c r="ACU29" s="30"/>
      <c r="ACV29" s="27"/>
      <c r="ACW29" s="30"/>
      <c r="ACX29" s="27"/>
      <c r="ACY29" s="30"/>
      <c r="ACZ29" s="27"/>
      <c r="ADA29" s="92"/>
      <c r="ADB29" s="94"/>
      <c r="ADC29" s="94"/>
      <c r="ADD29" s="94"/>
      <c r="ADE29" s="94"/>
      <c r="ADF29" s="94"/>
      <c r="ADG29" s="94"/>
      <c r="ADH29" s="94"/>
      <c r="ADI29" s="27"/>
      <c r="ADJ29" s="97">
        <v>4.5398514820876725</v>
      </c>
      <c r="ADK29" s="98">
        <v>80.558540741934337</v>
      </c>
      <c r="ADM29" s="88">
        <f t="shared" si="36"/>
        <v>40978</v>
      </c>
      <c r="ADN29" s="89">
        <v>3</v>
      </c>
      <c r="ADO29" s="28"/>
      <c r="ADP29" s="25">
        <v>18</v>
      </c>
      <c r="ADQ29" s="30"/>
      <c r="ADR29" s="27"/>
      <c r="ADS29" s="30"/>
      <c r="ADT29" s="27"/>
      <c r="ADU29" s="30"/>
      <c r="ADV29" s="27"/>
      <c r="ADW29" s="92"/>
      <c r="ADX29" s="94"/>
      <c r="ADY29" s="94"/>
      <c r="ADZ29" s="94"/>
      <c r="AEA29" s="94"/>
      <c r="AEB29" s="94"/>
      <c r="AEC29" s="94"/>
      <c r="AED29" s="94"/>
      <c r="AEE29" s="27"/>
      <c r="AEF29" s="97"/>
      <c r="AEG29" s="98"/>
      <c r="AEI29" s="88">
        <f t="shared" si="37"/>
        <v>40981</v>
      </c>
      <c r="AEJ29" s="89">
        <v>3</v>
      </c>
      <c r="AEK29" s="28">
        <v>5.3</v>
      </c>
      <c r="AEL29" s="25">
        <v>17</v>
      </c>
      <c r="AEM29" s="30"/>
      <c r="AEN29" s="27"/>
      <c r="AEO29" s="30"/>
      <c r="AEP29" s="27"/>
      <c r="AEQ29" s="30"/>
      <c r="AER29" s="27"/>
      <c r="AES29" s="92"/>
      <c r="AET29" s="94"/>
      <c r="AEU29" s="94"/>
      <c r="AEV29" s="94"/>
      <c r="AEW29" s="94"/>
      <c r="AEX29" s="94"/>
      <c r="AEY29" s="94"/>
      <c r="AEZ29" s="94"/>
      <c r="AFA29" s="27"/>
      <c r="AFB29" s="97">
        <v>5.682983078364658</v>
      </c>
      <c r="AFC29" s="98">
        <v>78.673937815651144</v>
      </c>
      <c r="AFE29" s="88">
        <f t="shared" si="38"/>
        <v>40979.5</v>
      </c>
      <c r="AFF29" s="89">
        <v>3</v>
      </c>
      <c r="AFG29" s="28"/>
      <c r="AFH29" s="25"/>
      <c r="AFI29" s="30"/>
      <c r="AFJ29" s="27"/>
      <c r="AFK29" s="30"/>
      <c r="AFL29" s="27"/>
      <c r="AFM29" s="30"/>
      <c r="AFN29" s="27"/>
      <c r="AFO29" s="92"/>
      <c r="AFP29" s="94"/>
      <c r="AFQ29" s="94"/>
      <c r="AFR29" s="94"/>
      <c r="AFS29" s="94"/>
      <c r="AFT29" s="94"/>
      <c r="AFU29" s="94"/>
      <c r="AFV29" s="94"/>
      <c r="AFW29" s="27"/>
      <c r="AFX29" s="97"/>
      <c r="AFY29" s="98"/>
      <c r="AGA29" s="88">
        <f t="shared" si="39"/>
        <v>40978</v>
      </c>
      <c r="AGB29" s="89">
        <v>3</v>
      </c>
      <c r="AGC29" s="28">
        <v>8.6</v>
      </c>
      <c r="AGD29" s="25">
        <v>16</v>
      </c>
      <c r="AGE29" s="30"/>
      <c r="AGF29" s="27"/>
      <c r="AGG29" s="30"/>
      <c r="AGH29" s="27"/>
      <c r="AGI29" s="30"/>
      <c r="AGJ29" s="27"/>
      <c r="AGK29" s="92"/>
      <c r="AGL29" s="94"/>
      <c r="AGM29" s="94"/>
      <c r="AGN29" s="94"/>
      <c r="AGO29" s="94"/>
      <c r="AGP29" s="94"/>
      <c r="AGQ29" s="94"/>
      <c r="AGR29" s="94"/>
      <c r="AGS29" s="27"/>
      <c r="AGT29" s="97">
        <v>8.0573611169486572</v>
      </c>
      <c r="AGU29" s="98">
        <v>81.257423163208529</v>
      </c>
      <c r="AGW29" s="88">
        <f t="shared" si="40"/>
        <v>40981</v>
      </c>
      <c r="AGX29" s="89">
        <v>3</v>
      </c>
      <c r="AGY29" s="28">
        <v>9.6999999999999993</v>
      </c>
      <c r="AGZ29" s="25">
        <v>14.2</v>
      </c>
      <c r="AHA29" s="30"/>
      <c r="AHB29" s="27"/>
      <c r="AHC29" s="30"/>
      <c r="AHD29" s="27"/>
      <c r="AHE29" s="30"/>
      <c r="AHF29" s="27"/>
      <c r="AHG29" s="92"/>
      <c r="AHH29" s="94"/>
      <c r="AHI29" s="94"/>
      <c r="AHJ29" s="94"/>
      <c r="AHK29" s="94"/>
      <c r="AHL29" s="94"/>
      <c r="AHM29" s="94"/>
      <c r="AHN29" s="94"/>
      <c r="AHO29" s="27"/>
      <c r="AHP29" s="97">
        <v>9.6616186321447621</v>
      </c>
      <c r="AHQ29" s="98">
        <v>69.629565830520178</v>
      </c>
      <c r="AHS29" s="88">
        <f t="shared" si="41"/>
        <v>40980</v>
      </c>
      <c r="AHT29" s="89">
        <v>3</v>
      </c>
      <c r="AHU29" s="28">
        <v>10.08</v>
      </c>
      <c r="AHV29" s="25">
        <v>11.5</v>
      </c>
      <c r="AHW29" s="30"/>
      <c r="AHX29" s="27"/>
      <c r="AHY29" s="30"/>
      <c r="AHZ29" s="27"/>
      <c r="AIA29" s="30"/>
      <c r="AIB29" s="27"/>
      <c r="AIC29" s="92"/>
      <c r="AID29" s="94"/>
      <c r="AIE29" s="94"/>
      <c r="AIF29" s="94"/>
      <c r="AIG29" s="94"/>
      <c r="AIH29" s="94"/>
      <c r="AII29" s="94"/>
      <c r="AIJ29" s="94"/>
      <c r="AIK29" s="27"/>
      <c r="AIL29" s="97">
        <v>10.848698275303901</v>
      </c>
      <c r="AIM29" s="98">
        <v>2.9547897152392824</v>
      </c>
      <c r="AIO29" s="88">
        <f t="shared" si="42"/>
        <v>40980.5</v>
      </c>
      <c r="AIP29" s="89">
        <v>3</v>
      </c>
      <c r="AIQ29" s="28">
        <v>9.6999999999999993</v>
      </c>
      <c r="AIR29" s="25">
        <v>14.2</v>
      </c>
      <c r="AIS29" s="30"/>
      <c r="AIT29" s="27"/>
      <c r="AIU29" s="30"/>
      <c r="AIV29" s="27"/>
      <c r="AIW29" s="30"/>
      <c r="AIX29" s="27"/>
      <c r="AIY29" s="92"/>
      <c r="AIZ29" s="94"/>
      <c r="AJA29" s="94"/>
      <c r="AJB29" s="94"/>
      <c r="AJC29" s="94"/>
      <c r="AJD29" s="94"/>
      <c r="AJE29" s="94"/>
      <c r="AJF29" s="94"/>
      <c r="AJG29" s="27"/>
      <c r="AJH29" s="97">
        <v>8.920557986989456</v>
      </c>
      <c r="AJI29" s="98">
        <v>60.113086272379292</v>
      </c>
      <c r="AJK29" s="88">
        <f t="shared" si="43"/>
        <v>40980.5</v>
      </c>
      <c r="AJL29" s="89">
        <v>3</v>
      </c>
      <c r="AJM29" s="28">
        <v>7.3</v>
      </c>
      <c r="AJN29" s="25">
        <v>18</v>
      </c>
      <c r="AJO29" s="30"/>
      <c r="AJP29" s="27"/>
      <c r="AJQ29" s="30"/>
      <c r="AJR29" s="27"/>
      <c r="AJS29" s="30"/>
      <c r="AJT29" s="27"/>
      <c r="AJU29" s="92"/>
      <c r="AJV29" s="94"/>
      <c r="AJW29" s="94"/>
      <c r="AJX29" s="94"/>
      <c r="AJY29" s="94"/>
      <c r="AJZ29" s="94"/>
      <c r="AKA29" s="94"/>
      <c r="AKB29" s="94"/>
      <c r="AKC29" s="27"/>
      <c r="AKD29" s="97">
        <v>6.988866038645595</v>
      </c>
      <c r="AKE29" s="98">
        <v>90.993234594809564</v>
      </c>
      <c r="AKG29" s="88">
        <f t="shared" si="44"/>
        <v>40979</v>
      </c>
      <c r="AKH29" s="89">
        <v>3</v>
      </c>
      <c r="AKI29" s="28"/>
      <c r="AKJ29" s="25">
        <v>18</v>
      </c>
      <c r="AKK29" s="30"/>
      <c r="AKL29" s="27"/>
      <c r="AKM29" s="30"/>
      <c r="AKN29" s="27"/>
      <c r="AKO29" s="30"/>
      <c r="AKP29" s="27"/>
      <c r="AKQ29" s="92"/>
      <c r="AKR29" s="94"/>
      <c r="AKS29" s="94"/>
      <c r="AKT29" s="94"/>
      <c r="AKU29" s="94"/>
      <c r="AKV29" s="94"/>
      <c r="AKW29" s="94"/>
      <c r="AKX29" s="94"/>
      <c r="AKY29" s="27"/>
      <c r="AKZ29" s="97"/>
      <c r="ALA29" s="98"/>
      <c r="ALC29" s="88">
        <f t="shared" si="45"/>
        <v>40982.5</v>
      </c>
      <c r="ALD29" s="89">
        <v>3</v>
      </c>
      <c r="ALE29" s="28">
        <v>7.1</v>
      </c>
      <c r="ALF29" s="25">
        <v>16</v>
      </c>
      <c r="ALG29" s="30"/>
      <c r="ALH29" s="27">
        <v>2</v>
      </c>
      <c r="ALI29" s="30"/>
      <c r="ALJ29" s="27"/>
      <c r="ALK29" s="30"/>
      <c r="ALL29" s="27"/>
      <c r="ALM29" s="92"/>
      <c r="ALN29" s="94"/>
      <c r="ALO29" s="94"/>
      <c r="ALP29" s="94"/>
      <c r="ALQ29" s="94"/>
      <c r="ALR29" s="94"/>
      <c r="ALS29" s="94"/>
      <c r="ALT29" s="94"/>
      <c r="ALU29" s="27"/>
      <c r="ALV29" s="97">
        <v>6.194702763416938</v>
      </c>
      <c r="ALW29" s="98">
        <v>46.232884048077054</v>
      </c>
      <c r="ALY29" s="88">
        <f t="shared" si="46"/>
        <v>40981</v>
      </c>
      <c r="ALZ29" s="89">
        <v>3</v>
      </c>
      <c r="AMA29" s="28">
        <v>6.8</v>
      </c>
      <c r="AMB29" s="25">
        <v>16</v>
      </c>
      <c r="AMC29" s="30"/>
      <c r="AMD29" s="27"/>
      <c r="AME29" s="30"/>
      <c r="AMF29" s="27"/>
      <c r="AMG29" s="30"/>
      <c r="AMH29" s="27"/>
      <c r="AMI29" s="92"/>
      <c r="AMJ29" s="94"/>
      <c r="AMK29" s="94"/>
      <c r="AML29" s="94"/>
      <c r="AMM29" s="94"/>
      <c r="AMN29" s="94"/>
      <c r="AMO29" s="94"/>
      <c r="AMP29" s="94"/>
      <c r="AMQ29" s="27"/>
      <c r="AMR29" s="97">
        <v>7.890451699706599</v>
      </c>
      <c r="AMS29" s="98">
        <v>53.967181233203235</v>
      </c>
      <c r="AMU29" s="88">
        <f t="shared" si="47"/>
        <v>40979</v>
      </c>
      <c r="AMV29" s="89">
        <v>3</v>
      </c>
      <c r="AMW29" s="28">
        <v>7.6</v>
      </c>
      <c r="AMX29" s="25">
        <v>17</v>
      </c>
      <c r="AMY29" s="30"/>
      <c r="AMZ29" s="27"/>
      <c r="ANA29" s="30"/>
      <c r="ANB29" s="27"/>
      <c r="ANC29" s="30"/>
      <c r="AND29" s="27"/>
      <c r="ANE29" s="92"/>
      <c r="ANF29" s="94"/>
      <c r="ANG29" s="94"/>
      <c r="ANH29" s="94"/>
      <c r="ANI29" s="94"/>
      <c r="ANJ29" s="94"/>
      <c r="ANK29" s="94"/>
      <c r="ANL29" s="94"/>
      <c r="ANM29" s="27"/>
      <c r="ANN29" s="97">
        <v>7.7303810708521139</v>
      </c>
      <c r="ANO29" s="98">
        <v>86.57164396746569</v>
      </c>
      <c r="ANQ29" s="88">
        <f t="shared" si="48"/>
        <v>40980.5</v>
      </c>
      <c r="ANR29" s="89">
        <v>3</v>
      </c>
      <c r="ANS29" s="28"/>
      <c r="ANT29" s="25">
        <v>16</v>
      </c>
      <c r="ANU29" s="30"/>
      <c r="ANV29" s="27"/>
      <c r="ANW29" s="30"/>
      <c r="ANX29" s="27"/>
      <c r="ANY29" s="30"/>
      <c r="ANZ29" s="27"/>
      <c r="AOA29" s="92"/>
      <c r="AOB29" s="94"/>
      <c r="AOC29" s="94"/>
      <c r="AOD29" s="94"/>
      <c r="AOE29" s="94"/>
      <c r="AOF29" s="94"/>
      <c r="AOG29" s="94"/>
      <c r="AOH29" s="94"/>
      <c r="AOI29" s="27"/>
      <c r="AOJ29" s="97">
        <v>1.3242779211320885</v>
      </c>
      <c r="AOK29" s="98">
        <v>97.679293103397228</v>
      </c>
      <c r="AOM29" s="88">
        <f t="shared" si="49"/>
        <v>40980.5</v>
      </c>
      <c r="AON29" s="89">
        <v>3</v>
      </c>
      <c r="AOO29" s="28"/>
      <c r="AOP29" s="25">
        <v>17</v>
      </c>
      <c r="AOQ29" s="30"/>
      <c r="AOR29" s="27"/>
      <c r="AOS29" s="30"/>
      <c r="AOT29" s="27"/>
      <c r="AOU29" s="30"/>
      <c r="AOV29" s="27"/>
      <c r="AOW29" s="92"/>
      <c r="AOX29" s="94"/>
      <c r="AOY29" s="94"/>
      <c r="AOZ29" s="94"/>
      <c r="APA29" s="94"/>
      <c r="APB29" s="94"/>
      <c r="APC29" s="94"/>
      <c r="APD29" s="94"/>
      <c r="APE29" s="27"/>
      <c r="APF29" s="97">
        <v>2.2166958212492842</v>
      </c>
      <c r="APG29" s="98">
        <v>75.978138043604062</v>
      </c>
      <c r="API29" s="88">
        <f t="shared" si="50"/>
        <v>40980</v>
      </c>
      <c r="APJ29" s="89">
        <v>3</v>
      </c>
      <c r="APK29" s="28">
        <v>9.6999999999999993</v>
      </c>
      <c r="APL29" s="25">
        <v>18.3</v>
      </c>
      <c r="APM29" s="30"/>
      <c r="APN29" s="27"/>
      <c r="APO29" s="30"/>
      <c r="APP29" s="27"/>
      <c r="APQ29" s="30"/>
      <c r="APR29" s="27"/>
      <c r="APS29" s="92"/>
      <c r="APT29" s="94"/>
      <c r="APU29" s="94"/>
      <c r="APV29" s="94"/>
      <c r="APW29" s="94"/>
      <c r="APX29" s="94"/>
      <c r="APY29" s="94"/>
      <c r="APZ29" s="94"/>
      <c r="AQA29" s="27"/>
      <c r="AQB29" s="97">
        <v>9.6103941271886733</v>
      </c>
      <c r="AQC29" s="98">
        <v>45.321909419059743</v>
      </c>
      <c r="AQE29" s="88">
        <f t="shared" si="51"/>
        <v>40979.5</v>
      </c>
      <c r="AQF29" s="89">
        <v>3</v>
      </c>
      <c r="AQG29" s="28">
        <v>9.1999999999999993</v>
      </c>
      <c r="AQH29" s="25">
        <v>12</v>
      </c>
      <c r="AQI29" s="30"/>
      <c r="AQJ29" s="27"/>
      <c r="AQK29" s="30"/>
      <c r="AQL29" s="27"/>
      <c r="AQM29" s="30"/>
      <c r="AQN29" s="27"/>
      <c r="AQO29" s="92"/>
      <c r="AQP29" s="94"/>
      <c r="AQQ29" s="94"/>
      <c r="AQR29" s="94"/>
      <c r="AQS29" s="94"/>
      <c r="AQT29" s="94"/>
      <c r="AQU29" s="94"/>
      <c r="AQV29" s="94"/>
      <c r="AQW29" s="27"/>
      <c r="AQX29" s="97">
        <v>8.9985068629055718</v>
      </c>
      <c r="AQY29" s="98">
        <v>44.786089039793488</v>
      </c>
      <c r="ARA29" s="88">
        <f t="shared" si="52"/>
        <v>40982</v>
      </c>
      <c r="ARB29" s="89">
        <v>3</v>
      </c>
      <c r="ARC29" s="28">
        <v>9.4</v>
      </c>
      <c r="ARD29" s="25">
        <v>14.9</v>
      </c>
      <c r="ARE29" s="30"/>
      <c r="ARF29" s="27"/>
      <c r="ARG29" s="30"/>
      <c r="ARH29" s="27"/>
      <c r="ARI29" s="30"/>
      <c r="ARJ29" s="27"/>
      <c r="ARK29" s="92"/>
      <c r="ARL29" s="94"/>
      <c r="ARM29" s="94"/>
      <c r="ARN29" s="94"/>
      <c r="ARO29" s="94"/>
      <c r="ARP29" s="94"/>
      <c r="ARQ29" s="94"/>
      <c r="ARR29" s="94"/>
      <c r="ARS29" s="27"/>
      <c r="ART29" s="97">
        <v>9.3147870077385981</v>
      </c>
      <c r="ARU29" s="98">
        <v>51.271380098954687</v>
      </c>
      <c r="ARW29" s="88">
        <f t="shared" si="53"/>
        <v>40983</v>
      </c>
      <c r="ARX29" s="89">
        <v>3</v>
      </c>
      <c r="ARY29" s="28">
        <v>6.9</v>
      </c>
      <c r="ARZ29" s="25">
        <v>17</v>
      </c>
      <c r="ASA29" s="30"/>
      <c r="ASB29" s="27"/>
      <c r="ASC29" s="30"/>
      <c r="ASD29" s="27"/>
      <c r="ASE29" s="30"/>
      <c r="ASF29" s="27"/>
      <c r="ASG29" s="92"/>
      <c r="ASH29" s="94"/>
      <c r="ASI29" s="94"/>
      <c r="ASJ29" s="94"/>
      <c r="ASK29" s="94"/>
      <c r="ASL29" s="94"/>
      <c r="ASM29" s="94"/>
      <c r="ASN29" s="94"/>
      <c r="ASO29" s="27"/>
      <c r="ASP29" s="97">
        <v>6.8894916481413233</v>
      </c>
      <c r="ASQ29" s="98">
        <v>77.059507584368362</v>
      </c>
      <c r="ASS29" s="88">
        <f t="shared" si="54"/>
        <v>40981</v>
      </c>
      <c r="AST29" s="89">
        <v>3</v>
      </c>
      <c r="ASU29" s="28">
        <v>4.5999999999999996</v>
      </c>
      <c r="ASV29" s="25">
        <v>19.5</v>
      </c>
      <c r="ASW29" s="30"/>
      <c r="ASX29" s="27"/>
      <c r="ASY29" s="30"/>
      <c r="ASZ29" s="27"/>
      <c r="ATA29" s="30"/>
      <c r="ATB29" s="27"/>
      <c r="ATC29" s="92"/>
      <c r="ATD29" s="94"/>
      <c r="ATE29" s="94"/>
      <c r="ATF29" s="94"/>
      <c r="ATG29" s="94"/>
      <c r="ATH29" s="94"/>
      <c r="ATI29" s="94"/>
      <c r="ATJ29" s="94"/>
      <c r="ATK29" s="27"/>
      <c r="ATL29" s="97">
        <v>4.4823430265807538</v>
      </c>
      <c r="ATM29" s="98">
        <v>110.91108272863048</v>
      </c>
      <c r="ATO29" s="88">
        <f t="shared" si="55"/>
        <v>40982</v>
      </c>
      <c r="ATP29" s="89">
        <v>3</v>
      </c>
      <c r="ATQ29" s="28">
        <v>4.4000000000000004</v>
      </c>
      <c r="ATR29" s="25">
        <v>16</v>
      </c>
      <c r="ATS29" s="30"/>
      <c r="ATT29" s="27"/>
      <c r="ATU29" s="30"/>
      <c r="ATV29" s="27"/>
      <c r="ATW29" s="30"/>
      <c r="ATX29" s="27"/>
      <c r="ATY29" s="92"/>
      <c r="ATZ29" s="94"/>
      <c r="AUA29" s="94"/>
      <c r="AUB29" s="94"/>
      <c r="AUC29" s="94"/>
      <c r="AUD29" s="94"/>
      <c r="AUE29" s="94"/>
      <c r="AUF29" s="94"/>
      <c r="AUG29" s="27"/>
      <c r="AUH29" s="97">
        <v>4.4927294811929306</v>
      </c>
      <c r="AUI29" s="98">
        <v>78.530244047283588</v>
      </c>
      <c r="AUK29" s="88">
        <f t="shared" si="56"/>
        <v>40978</v>
      </c>
      <c r="AUL29" s="89">
        <v>3</v>
      </c>
      <c r="AUM29" s="28"/>
      <c r="AUN29" s="25">
        <v>18</v>
      </c>
      <c r="AUO29" s="30"/>
      <c r="AUP29" s="27"/>
      <c r="AUQ29" s="30"/>
      <c r="AUR29" s="27"/>
      <c r="AUS29" s="30"/>
      <c r="AUT29" s="27"/>
      <c r="AUU29" s="92"/>
      <c r="AUV29" s="94"/>
      <c r="AUW29" s="94"/>
      <c r="AUX29" s="94"/>
      <c r="AUY29" s="94"/>
      <c r="AUZ29" s="94"/>
      <c r="AVA29" s="94"/>
      <c r="AVB29" s="94"/>
      <c r="AVC29" s="27"/>
      <c r="AVD29" s="97"/>
      <c r="AVE29" s="98"/>
      <c r="AVG29" s="88">
        <f t="shared" si="57"/>
        <v>40981</v>
      </c>
      <c r="AVH29" s="89">
        <v>3</v>
      </c>
      <c r="AVI29" s="28">
        <v>5.3</v>
      </c>
      <c r="AVJ29" s="25">
        <v>17</v>
      </c>
      <c r="AVK29" s="30"/>
      <c r="AVL29" s="27"/>
      <c r="AVM29" s="30"/>
      <c r="AVN29" s="27"/>
      <c r="AVO29" s="30"/>
      <c r="AVP29" s="27"/>
      <c r="AVQ29" s="92"/>
      <c r="AVR29" s="94"/>
      <c r="AVS29" s="94"/>
      <c r="AVT29" s="94"/>
      <c r="AVU29" s="94"/>
      <c r="AVV29" s="94"/>
      <c r="AVW29" s="94"/>
      <c r="AVX29" s="94"/>
      <c r="AVY29" s="27"/>
      <c r="AVZ29" s="97">
        <v>5.8576856654934319</v>
      </c>
      <c r="AWA29" s="98">
        <v>79.349034473480359</v>
      </c>
      <c r="AWC29" s="88">
        <f t="shared" si="58"/>
        <v>40979.5</v>
      </c>
      <c r="AWD29" s="89">
        <v>3</v>
      </c>
      <c r="AWE29" s="28"/>
      <c r="AWF29" s="25"/>
      <c r="AWG29" s="30"/>
      <c r="AWH29" s="27"/>
      <c r="AWI29" s="30"/>
      <c r="AWJ29" s="27"/>
      <c r="AWK29" s="30"/>
      <c r="AWL29" s="27"/>
      <c r="AWM29" s="92"/>
      <c r="AWN29" s="94"/>
      <c r="AWO29" s="94"/>
      <c r="AWP29" s="94"/>
      <c r="AWQ29" s="94"/>
      <c r="AWR29" s="94"/>
      <c r="AWS29" s="94"/>
      <c r="AWT29" s="94"/>
      <c r="AWU29" s="27"/>
      <c r="AWV29" s="97"/>
      <c r="AWW29" s="98"/>
      <c r="AWY29" s="88">
        <f t="shared" si="59"/>
        <v>40978</v>
      </c>
      <c r="AWZ29" s="89">
        <v>3</v>
      </c>
      <c r="AXA29" s="28">
        <v>8.6</v>
      </c>
      <c r="AXB29" s="25">
        <v>16</v>
      </c>
      <c r="AXC29" s="30"/>
      <c r="AXD29" s="27"/>
      <c r="AXE29" s="30"/>
      <c r="AXF29" s="27"/>
      <c r="AXG29" s="30"/>
      <c r="AXH29" s="27"/>
      <c r="AXI29" s="92"/>
      <c r="AXJ29" s="94"/>
      <c r="AXK29" s="94"/>
      <c r="AXL29" s="94"/>
      <c r="AXM29" s="94"/>
      <c r="AXN29" s="94"/>
      <c r="AXO29" s="94"/>
      <c r="AXP29" s="94"/>
      <c r="AXQ29" s="27"/>
      <c r="AXR29" s="97">
        <v>9.0199656572405491</v>
      </c>
      <c r="AXS29" s="98">
        <v>78.413030875630426</v>
      </c>
      <c r="AXU29" s="88">
        <f t="shared" si="60"/>
        <v>40981</v>
      </c>
      <c r="AXV29" s="89">
        <v>3</v>
      </c>
      <c r="AXW29" s="28">
        <v>9.6999999999999993</v>
      </c>
      <c r="AXX29" s="25">
        <v>14.2</v>
      </c>
      <c r="AXY29" s="30"/>
      <c r="AXZ29" s="27"/>
      <c r="AYA29" s="30"/>
      <c r="AYB29" s="27"/>
      <c r="AYC29" s="30"/>
      <c r="AYD29" s="27"/>
      <c r="AYE29" s="92"/>
      <c r="AYF29" s="94"/>
      <c r="AYG29" s="94"/>
      <c r="AYH29" s="94"/>
      <c r="AYI29" s="94"/>
      <c r="AYJ29" s="94"/>
      <c r="AYK29" s="94"/>
      <c r="AYL29" s="94"/>
      <c r="AYM29" s="27"/>
      <c r="AYN29" s="97">
        <v>9.6308389250340944</v>
      </c>
      <c r="AYO29" s="98">
        <v>71.853669163022005</v>
      </c>
      <c r="AYQ29" s="88">
        <f t="shared" si="61"/>
        <v>40980</v>
      </c>
      <c r="AYR29" s="89">
        <v>3</v>
      </c>
      <c r="AYS29" s="28">
        <v>10.08</v>
      </c>
      <c r="AYT29" s="25">
        <v>11.5</v>
      </c>
      <c r="AYU29" s="30"/>
      <c r="AYV29" s="27"/>
      <c r="AYW29" s="30"/>
      <c r="AYX29" s="27"/>
      <c r="AYY29" s="30"/>
      <c r="AYZ29" s="27"/>
      <c r="AZA29" s="92"/>
      <c r="AZB29" s="94"/>
      <c r="AZC29" s="94"/>
      <c r="AZD29" s="94"/>
      <c r="AZE29" s="94"/>
      <c r="AZF29" s="94"/>
      <c r="AZG29" s="94"/>
      <c r="AZH29" s="94"/>
      <c r="AZI29" s="27"/>
      <c r="AZJ29" s="97">
        <v>10.848676751294937</v>
      </c>
      <c r="AZK29" s="98">
        <v>2.9529973402087761</v>
      </c>
      <c r="AZM29" s="88">
        <f t="shared" si="62"/>
        <v>40980.5</v>
      </c>
      <c r="AZN29" s="89">
        <v>3</v>
      </c>
      <c r="AZO29" s="28">
        <v>9.6999999999999993</v>
      </c>
      <c r="AZP29" s="25">
        <v>14.2</v>
      </c>
      <c r="AZQ29" s="30"/>
      <c r="AZR29" s="27"/>
      <c r="AZS29" s="30"/>
      <c r="AZT29" s="27"/>
      <c r="AZU29" s="30"/>
      <c r="AZV29" s="27"/>
      <c r="AZW29" s="92"/>
      <c r="AZX29" s="94"/>
      <c r="AZY29" s="94"/>
      <c r="AZZ29" s="94"/>
      <c r="BAA29" s="94"/>
      <c r="BAB29" s="94"/>
      <c r="BAC29" s="94"/>
      <c r="BAD29" s="94"/>
      <c r="BAE29" s="27"/>
      <c r="BAF29" s="97">
        <v>8.8675292872354863</v>
      </c>
      <c r="BAG29" s="98">
        <v>60.417349050135144</v>
      </c>
      <c r="BAI29" s="88">
        <f t="shared" si="63"/>
        <v>40980.5</v>
      </c>
      <c r="BAJ29" s="89">
        <v>3</v>
      </c>
      <c r="BAK29" s="28">
        <v>7.3</v>
      </c>
      <c r="BAL29" s="25">
        <v>18</v>
      </c>
      <c r="BAM29" s="30"/>
      <c r="BAN29" s="27"/>
      <c r="BAO29" s="30"/>
      <c r="BAP29" s="27"/>
      <c r="BAQ29" s="30"/>
      <c r="BAR29" s="27"/>
      <c r="BAS29" s="92"/>
      <c r="BAT29" s="94"/>
      <c r="BAU29" s="94"/>
      <c r="BAV29" s="94"/>
      <c r="BAW29" s="94"/>
      <c r="BAX29" s="94"/>
      <c r="BAY29" s="94"/>
      <c r="BAZ29" s="94"/>
      <c r="BBA29" s="27"/>
      <c r="BBB29" s="97">
        <v>6.9217859003645748</v>
      </c>
      <c r="BBC29" s="98">
        <v>99.868462063157281</v>
      </c>
      <c r="BBE29" s="88">
        <f t="shared" si="64"/>
        <v>40979</v>
      </c>
      <c r="BBF29" s="89">
        <v>3</v>
      </c>
      <c r="BBG29" s="28"/>
      <c r="BBH29" s="25">
        <v>18</v>
      </c>
      <c r="BBI29" s="30"/>
      <c r="BBJ29" s="27"/>
      <c r="BBK29" s="30"/>
      <c r="BBL29" s="27"/>
      <c r="BBM29" s="30"/>
      <c r="BBN29" s="27"/>
      <c r="BBO29" s="92"/>
      <c r="BBP29" s="94"/>
      <c r="BBQ29" s="94"/>
      <c r="BBR29" s="94"/>
      <c r="BBS29" s="94"/>
      <c r="BBT29" s="94"/>
      <c r="BBU29" s="94"/>
      <c r="BBV29" s="94"/>
      <c r="BBW29" s="27"/>
      <c r="BBX29" s="97"/>
      <c r="BBY29" s="98"/>
      <c r="BCA29" s="88">
        <f t="shared" si="65"/>
        <v>40982.5</v>
      </c>
      <c r="BCB29" s="89">
        <v>3</v>
      </c>
      <c r="BCC29" s="28">
        <v>7.1</v>
      </c>
      <c r="BCD29" s="25">
        <v>16</v>
      </c>
      <c r="BCE29" s="30"/>
      <c r="BCF29" s="27">
        <v>2</v>
      </c>
      <c r="BCG29" s="30"/>
      <c r="BCH29" s="27"/>
      <c r="BCI29" s="30"/>
      <c r="BCJ29" s="27"/>
      <c r="BCK29" s="92"/>
      <c r="BCL29" s="94"/>
      <c r="BCM29" s="94"/>
      <c r="BCN29" s="94"/>
      <c r="BCO29" s="94"/>
      <c r="BCP29" s="94"/>
      <c r="BCQ29" s="94"/>
      <c r="BCR29" s="94"/>
      <c r="BCS29" s="27"/>
      <c r="BCT29" s="97">
        <v>6.2372923376218008</v>
      </c>
      <c r="BCU29" s="98">
        <v>47.879300823233137</v>
      </c>
      <c r="BCW29" s="88">
        <f t="shared" si="66"/>
        <v>40981</v>
      </c>
      <c r="BCX29" s="89">
        <v>3</v>
      </c>
      <c r="BCY29" s="28">
        <v>6.8</v>
      </c>
      <c r="BCZ29" s="25">
        <v>16</v>
      </c>
      <c r="BDA29" s="30"/>
      <c r="BDB29" s="27"/>
      <c r="BDC29" s="30"/>
      <c r="BDD29" s="27"/>
      <c r="BDE29" s="30"/>
      <c r="BDF29" s="27"/>
      <c r="BDG29" s="92"/>
      <c r="BDH29" s="94"/>
      <c r="BDI29" s="94"/>
      <c r="BDJ29" s="94"/>
      <c r="BDK29" s="94"/>
      <c r="BDL29" s="94"/>
      <c r="BDM29" s="94"/>
      <c r="BDN29" s="94"/>
      <c r="BDO29" s="27"/>
      <c r="BDP29" s="97">
        <v>7.6785160425589298</v>
      </c>
      <c r="BDQ29" s="98">
        <v>55.894070775329531</v>
      </c>
      <c r="BDS29" s="88">
        <f t="shared" si="67"/>
        <v>40979</v>
      </c>
      <c r="BDT29" s="89">
        <v>3</v>
      </c>
      <c r="BDU29" s="28">
        <v>7.6</v>
      </c>
      <c r="BDV29" s="25">
        <v>17</v>
      </c>
      <c r="BDW29" s="30"/>
      <c r="BDX29" s="27"/>
      <c r="BDY29" s="30"/>
      <c r="BDZ29" s="27"/>
      <c r="BEA29" s="30"/>
      <c r="BEB29" s="27"/>
      <c r="BEC29" s="92"/>
      <c r="BED29" s="94"/>
      <c r="BEE29" s="94"/>
      <c r="BEF29" s="94"/>
      <c r="BEG29" s="94"/>
      <c r="BEH29" s="94"/>
      <c r="BEI29" s="94"/>
      <c r="BEJ29" s="94"/>
      <c r="BEK29" s="27"/>
      <c r="BEL29" s="97">
        <v>7.7286279503948503</v>
      </c>
      <c r="BEM29" s="98">
        <v>86.498834278895728</v>
      </c>
      <c r="BEO29" s="88">
        <f t="shared" si="68"/>
        <v>40980.5</v>
      </c>
      <c r="BEP29" s="89">
        <v>3</v>
      </c>
      <c r="BEQ29" s="28"/>
      <c r="BER29" s="25">
        <v>16</v>
      </c>
      <c r="BES29" s="30"/>
      <c r="BET29" s="27"/>
      <c r="BEU29" s="30"/>
      <c r="BEV29" s="27"/>
      <c r="BEW29" s="30"/>
      <c r="BEX29" s="27"/>
      <c r="BEY29" s="92"/>
      <c r="BEZ29" s="94"/>
      <c r="BFA29" s="94"/>
      <c r="BFB29" s="94"/>
      <c r="BFC29" s="94"/>
      <c r="BFD29" s="94"/>
      <c r="BFE29" s="94"/>
      <c r="BFF29" s="94"/>
      <c r="BFG29" s="27"/>
      <c r="BFH29" s="97">
        <v>1.3359684655085193</v>
      </c>
      <c r="BFI29" s="98">
        <v>96.954558572632976</v>
      </c>
      <c r="BFK29" s="88">
        <f t="shared" si="69"/>
        <v>40980.5</v>
      </c>
      <c r="BFL29" s="89">
        <v>3</v>
      </c>
      <c r="BFM29" s="28"/>
      <c r="BFN29" s="25">
        <v>17</v>
      </c>
      <c r="BFO29" s="30"/>
      <c r="BFP29" s="27"/>
      <c r="BFQ29" s="30"/>
      <c r="BFR29" s="27"/>
      <c r="BFS29" s="30"/>
      <c r="BFT29" s="27"/>
      <c r="BFU29" s="92"/>
      <c r="BFV29" s="94"/>
      <c r="BFW29" s="94"/>
      <c r="BFX29" s="94"/>
      <c r="BFY29" s="94"/>
      <c r="BFZ29" s="94"/>
      <c r="BGA29" s="94"/>
      <c r="BGB29" s="94"/>
      <c r="BGC29" s="27"/>
      <c r="BGD29" s="97">
        <v>2.495994516547269</v>
      </c>
      <c r="BGE29" s="98">
        <v>70.236210334018409</v>
      </c>
      <c r="BGG29" s="88">
        <f t="shared" si="70"/>
        <v>40980</v>
      </c>
      <c r="BGH29" s="89">
        <v>3</v>
      </c>
      <c r="BGI29" s="28">
        <v>9.6999999999999993</v>
      </c>
      <c r="BGJ29" s="25">
        <v>18.3</v>
      </c>
      <c r="BGK29" s="30"/>
      <c r="BGL29" s="27"/>
      <c r="BGM29" s="30"/>
      <c r="BGN29" s="27"/>
      <c r="BGO29" s="30"/>
      <c r="BGP29" s="27"/>
      <c r="BGQ29" s="92"/>
      <c r="BGR29" s="94"/>
      <c r="BGS29" s="94"/>
      <c r="BGT29" s="94"/>
      <c r="BGU29" s="94"/>
      <c r="BGV29" s="94"/>
      <c r="BGW29" s="94"/>
      <c r="BGX29" s="94"/>
      <c r="BGY29" s="27"/>
      <c r="BGZ29" s="97">
        <v>9.6185237910522794</v>
      </c>
      <c r="BHA29" s="98">
        <v>45.265558581535871</v>
      </c>
      <c r="BHC29" s="88">
        <f t="shared" si="71"/>
        <v>40979.5</v>
      </c>
      <c r="BHD29" s="89">
        <v>3</v>
      </c>
      <c r="BHE29" s="28">
        <v>9.1999999999999993</v>
      </c>
      <c r="BHF29" s="25">
        <v>12</v>
      </c>
      <c r="BHG29" s="30"/>
      <c r="BHH29" s="27"/>
      <c r="BHI29" s="30"/>
      <c r="BHJ29" s="27"/>
      <c r="BHK29" s="30"/>
      <c r="BHL29" s="27"/>
      <c r="BHM29" s="92"/>
      <c r="BHN29" s="94"/>
      <c r="BHO29" s="94"/>
      <c r="BHP29" s="94"/>
      <c r="BHQ29" s="94"/>
      <c r="BHR29" s="94"/>
      <c r="BHS29" s="94"/>
      <c r="BHT29" s="94"/>
      <c r="BHU29" s="27"/>
      <c r="BHV29" s="97">
        <v>8.9622022118930094</v>
      </c>
      <c r="BHW29" s="98">
        <v>44.740837288758414</v>
      </c>
      <c r="BHY29" s="88">
        <f t="shared" si="72"/>
        <v>40982</v>
      </c>
      <c r="BHZ29" s="89">
        <v>3</v>
      </c>
      <c r="BIA29" s="28">
        <v>9.4</v>
      </c>
      <c r="BIB29" s="25">
        <v>14.9</v>
      </c>
      <c r="BIC29" s="30"/>
      <c r="BID29" s="27"/>
      <c r="BIE29" s="30"/>
      <c r="BIF29" s="27"/>
      <c r="BIG29" s="30"/>
      <c r="BIH29" s="27"/>
      <c r="BII29" s="92"/>
      <c r="BIJ29" s="94"/>
      <c r="BIK29" s="94"/>
      <c r="BIL29" s="94"/>
      <c r="BIM29" s="94"/>
      <c r="BIN29" s="94"/>
      <c r="BIO29" s="94"/>
      <c r="BIP29" s="94"/>
      <c r="BIQ29" s="27"/>
      <c r="BIR29" s="97">
        <v>9.3667931058747431</v>
      </c>
      <c r="BIS29" s="98">
        <v>51.296512565704177</v>
      </c>
      <c r="BIU29" s="88">
        <f t="shared" si="73"/>
        <v>40983</v>
      </c>
      <c r="BIV29" s="89">
        <v>3</v>
      </c>
      <c r="BIW29" s="28">
        <v>6.9</v>
      </c>
      <c r="BIX29" s="25">
        <v>17</v>
      </c>
      <c r="BIY29" s="30"/>
      <c r="BIZ29" s="27"/>
      <c r="BJA29" s="30"/>
      <c r="BJB29" s="27"/>
      <c r="BJC29" s="30"/>
      <c r="BJD29" s="27"/>
      <c r="BJE29" s="92"/>
      <c r="BJF29" s="94"/>
      <c r="BJG29" s="94"/>
      <c r="BJH29" s="94"/>
      <c r="BJI29" s="94"/>
      <c r="BJJ29" s="94"/>
      <c r="BJK29" s="94"/>
      <c r="BJL29" s="94"/>
      <c r="BJM29" s="27"/>
      <c r="BJN29" s="97">
        <v>6.9762472164098073</v>
      </c>
      <c r="BJO29" s="98">
        <v>80.313407937218102</v>
      </c>
      <c r="BJQ29" s="88">
        <f t="shared" si="74"/>
        <v>40981</v>
      </c>
      <c r="BJR29" s="89">
        <v>3</v>
      </c>
      <c r="BJS29" s="28">
        <v>4.5999999999999996</v>
      </c>
      <c r="BJT29" s="25">
        <v>19.5</v>
      </c>
      <c r="BJU29" s="30"/>
      <c r="BJV29" s="27"/>
      <c r="BJW29" s="30"/>
      <c r="BJX29" s="27"/>
      <c r="BJY29" s="30"/>
      <c r="BJZ29" s="27"/>
      <c r="BKA29" s="92"/>
      <c r="BKB29" s="94"/>
      <c r="BKC29" s="94"/>
      <c r="BKD29" s="94"/>
      <c r="BKE29" s="94"/>
      <c r="BKF29" s="94"/>
      <c r="BKG29" s="94"/>
      <c r="BKH29" s="94"/>
      <c r="BKI29" s="27"/>
      <c r="BKJ29" s="97">
        <v>4.5172672012291049</v>
      </c>
      <c r="BKK29" s="98">
        <v>114.3733317769366</v>
      </c>
      <c r="BKM29" s="88">
        <f t="shared" si="75"/>
        <v>40982</v>
      </c>
      <c r="BKN29" s="89">
        <v>3</v>
      </c>
      <c r="BKO29" s="28">
        <v>4.4000000000000004</v>
      </c>
      <c r="BKP29" s="25">
        <v>16</v>
      </c>
      <c r="BKQ29" s="30"/>
      <c r="BKR29" s="27"/>
      <c r="BKS29" s="30"/>
      <c r="BKT29" s="27"/>
      <c r="BKU29" s="30"/>
      <c r="BKV29" s="27"/>
      <c r="BKW29" s="92"/>
      <c r="BKX29" s="94"/>
      <c r="BKY29" s="94"/>
      <c r="BKZ29" s="94"/>
      <c r="BLA29" s="94"/>
      <c r="BLB29" s="94"/>
      <c r="BLC29" s="94"/>
      <c r="BLD29" s="94"/>
      <c r="BLE29" s="27"/>
      <c r="BLF29" s="97">
        <v>4.5994613747026705</v>
      </c>
      <c r="BLG29" s="98">
        <v>80.432783914500433</v>
      </c>
      <c r="BLI29" s="88">
        <f t="shared" si="76"/>
        <v>40978</v>
      </c>
      <c r="BLJ29" s="89">
        <v>3</v>
      </c>
      <c r="BLK29" s="28"/>
      <c r="BLL29" s="25">
        <v>18</v>
      </c>
      <c r="BLM29" s="30"/>
      <c r="BLN29" s="27"/>
      <c r="BLO29" s="30"/>
      <c r="BLP29" s="27"/>
      <c r="BLQ29" s="30"/>
      <c r="BLR29" s="27"/>
      <c r="BLS29" s="92"/>
      <c r="BLT29" s="94"/>
      <c r="BLU29" s="94"/>
      <c r="BLV29" s="94"/>
      <c r="BLW29" s="94"/>
      <c r="BLX29" s="94"/>
      <c r="BLY29" s="94"/>
      <c r="BLZ29" s="94"/>
      <c r="BMA29" s="27"/>
      <c r="BMB29" s="97"/>
      <c r="BMC29" s="98"/>
      <c r="BME29" s="88">
        <f t="shared" si="77"/>
        <v>40981</v>
      </c>
      <c r="BMF29" s="89">
        <v>3</v>
      </c>
      <c r="BMG29" s="28">
        <v>5.3</v>
      </c>
      <c r="BMH29" s="25">
        <v>17</v>
      </c>
      <c r="BMI29" s="30"/>
      <c r="BMJ29" s="27"/>
      <c r="BMK29" s="30"/>
      <c r="BML29" s="27"/>
      <c r="BMM29" s="30"/>
      <c r="BMN29" s="27"/>
      <c r="BMO29" s="92"/>
      <c r="BMP29" s="94"/>
      <c r="BMQ29" s="94"/>
      <c r="BMR29" s="94"/>
      <c r="BMS29" s="94"/>
      <c r="BMT29" s="94"/>
      <c r="BMU29" s="94"/>
      <c r="BMV29" s="94"/>
      <c r="BMW29" s="27"/>
      <c r="BMX29" s="97">
        <v>5.5564386573502391</v>
      </c>
      <c r="BMY29" s="98">
        <v>85.603947417825921</v>
      </c>
      <c r="BNA29" s="88">
        <f t="shared" si="78"/>
        <v>40979.5</v>
      </c>
      <c r="BNB29" s="89">
        <v>3</v>
      </c>
      <c r="BNC29" s="28"/>
      <c r="BND29" s="25"/>
      <c r="BNE29" s="30"/>
      <c r="BNF29" s="27"/>
      <c r="BNG29" s="30"/>
      <c r="BNH29" s="27"/>
      <c r="BNI29" s="30"/>
      <c r="BNJ29" s="27"/>
      <c r="BNK29" s="92"/>
      <c r="BNL29" s="94"/>
      <c r="BNM29" s="94"/>
      <c r="BNN29" s="94"/>
      <c r="BNO29" s="94"/>
      <c r="BNP29" s="94"/>
      <c r="BNQ29" s="94"/>
      <c r="BNR29" s="94"/>
      <c r="BNS29" s="27"/>
      <c r="BNT29" s="97"/>
      <c r="BNU29" s="98"/>
      <c r="BNW29" s="88">
        <f t="shared" si="79"/>
        <v>40978</v>
      </c>
      <c r="BNX29" s="89">
        <v>3</v>
      </c>
      <c r="BNY29" s="28">
        <v>8.6</v>
      </c>
      <c r="BNZ29" s="25">
        <v>16</v>
      </c>
      <c r="BOA29" s="30"/>
      <c r="BOB29" s="27"/>
      <c r="BOC29" s="30"/>
      <c r="BOD29" s="27"/>
      <c r="BOE29" s="30"/>
      <c r="BOF29" s="27"/>
      <c r="BOG29" s="92"/>
      <c r="BOH29" s="94"/>
      <c r="BOI29" s="94"/>
      <c r="BOJ29" s="94"/>
      <c r="BOK29" s="94"/>
      <c r="BOL29" s="94"/>
      <c r="BOM29" s="94"/>
      <c r="BON29" s="94"/>
      <c r="BOO29" s="27"/>
      <c r="BOP29" s="97">
        <v>9.5198858419363646</v>
      </c>
      <c r="BOQ29" s="98">
        <v>67.760082008766815</v>
      </c>
      <c r="BOS29" s="88">
        <f t="shared" si="80"/>
        <v>40981</v>
      </c>
      <c r="BOT29" s="89">
        <v>3</v>
      </c>
      <c r="BOU29" s="28">
        <v>9.6999999999999993</v>
      </c>
      <c r="BOV29" s="25">
        <v>14.2</v>
      </c>
      <c r="BOW29" s="30"/>
      <c r="BOX29" s="27"/>
      <c r="BOY29" s="30"/>
      <c r="BOZ29" s="27"/>
      <c r="BPA29" s="30"/>
      <c r="BPB29" s="27"/>
      <c r="BPC29" s="92"/>
      <c r="BPD29" s="94"/>
      <c r="BPE29" s="94"/>
      <c r="BPF29" s="94"/>
      <c r="BPG29" s="94"/>
      <c r="BPH29" s="94"/>
      <c r="BPI29" s="94"/>
      <c r="BPJ29" s="94"/>
      <c r="BPK29" s="27"/>
      <c r="BPL29" s="97">
        <v>9.9417486238988317</v>
      </c>
      <c r="BPM29" s="98">
        <v>66.238696996579137</v>
      </c>
      <c r="BPO29" s="88">
        <f t="shared" si="81"/>
        <v>40980</v>
      </c>
      <c r="BPP29" s="89">
        <v>3</v>
      </c>
      <c r="BPQ29" s="28">
        <v>10.08</v>
      </c>
      <c r="BPR29" s="25">
        <v>11.5</v>
      </c>
      <c r="BPS29" s="30"/>
      <c r="BPT29" s="27"/>
      <c r="BPU29" s="30"/>
      <c r="BPV29" s="27"/>
      <c r="BPW29" s="30"/>
      <c r="BPX29" s="27"/>
      <c r="BPY29" s="92"/>
      <c r="BPZ29" s="94"/>
      <c r="BQA29" s="94"/>
      <c r="BQB29" s="94"/>
      <c r="BQC29" s="94"/>
      <c r="BQD29" s="94"/>
      <c r="BQE29" s="94"/>
      <c r="BQF29" s="94"/>
      <c r="BQG29" s="27"/>
      <c r="BQH29" s="97">
        <v>10.850231984618972</v>
      </c>
      <c r="BQI29" s="98">
        <v>2.9308501651188448</v>
      </c>
      <c r="BQK29" s="88">
        <f t="shared" si="82"/>
        <v>40980.5</v>
      </c>
      <c r="BQL29" s="89">
        <v>3</v>
      </c>
      <c r="BQM29" s="28">
        <v>9.6999999999999993</v>
      </c>
      <c r="BQN29" s="25">
        <v>14.2</v>
      </c>
      <c r="BQO29" s="30"/>
      <c r="BQP29" s="27"/>
      <c r="BQQ29" s="30"/>
      <c r="BQR29" s="27"/>
      <c r="BQS29" s="30"/>
      <c r="BQT29" s="27"/>
      <c r="BQU29" s="92"/>
      <c r="BQV29" s="94"/>
      <c r="BQW29" s="94"/>
      <c r="BQX29" s="94"/>
      <c r="BQY29" s="94"/>
      <c r="BQZ29" s="94"/>
      <c r="BRA29" s="94"/>
      <c r="BRB29" s="94"/>
      <c r="BRC29" s="27"/>
      <c r="BRD29" s="97">
        <v>8.9282194681745128</v>
      </c>
      <c r="BRE29" s="98">
        <v>60.442543419904851</v>
      </c>
      <c r="BRG29" s="88">
        <f t="shared" si="83"/>
        <v>40980.5</v>
      </c>
      <c r="BRH29" s="89">
        <v>3</v>
      </c>
      <c r="BRI29" s="28">
        <v>7.3</v>
      </c>
      <c r="BRJ29" s="25">
        <v>18</v>
      </c>
      <c r="BRK29" s="30"/>
      <c r="BRL29" s="27"/>
      <c r="BRM29" s="30"/>
      <c r="BRN29" s="27"/>
      <c r="BRO29" s="30"/>
      <c r="BRP29" s="27"/>
      <c r="BRQ29" s="92"/>
      <c r="BRR29" s="94"/>
      <c r="BRS29" s="94"/>
      <c r="BRT29" s="94"/>
      <c r="BRU29" s="94"/>
      <c r="BRV29" s="94"/>
      <c r="BRW29" s="94"/>
      <c r="BRX29" s="94"/>
      <c r="BRY29" s="27"/>
      <c r="BRZ29" s="97">
        <v>6.9461031368084338</v>
      </c>
      <c r="BSA29" s="98">
        <v>99.243776610355255</v>
      </c>
      <c r="BSC29" s="88">
        <f t="shared" si="84"/>
        <v>40979</v>
      </c>
      <c r="BSD29" s="89">
        <v>3</v>
      </c>
      <c r="BSE29" s="28"/>
      <c r="BSF29" s="25">
        <v>18</v>
      </c>
      <c r="BSG29" s="30"/>
      <c r="BSH29" s="27"/>
      <c r="BSI29" s="30"/>
      <c r="BSJ29" s="27"/>
      <c r="BSK29" s="30"/>
      <c r="BSL29" s="27"/>
      <c r="BSM29" s="92"/>
      <c r="BSN29" s="94"/>
      <c r="BSO29" s="94"/>
      <c r="BSP29" s="94"/>
      <c r="BSQ29" s="94"/>
      <c r="BSR29" s="94"/>
      <c r="BSS29" s="94"/>
      <c r="BST29" s="94"/>
      <c r="BSU29" s="27"/>
      <c r="BSV29" s="97"/>
      <c r="BSW29" s="98"/>
      <c r="BSY29" s="88">
        <f t="shared" si="85"/>
        <v>40982.5</v>
      </c>
      <c r="BSZ29" s="89">
        <v>3</v>
      </c>
      <c r="BTA29" s="28">
        <v>7.1</v>
      </c>
      <c r="BTB29" s="25">
        <v>16</v>
      </c>
      <c r="BTC29" s="30"/>
      <c r="BTD29" s="27">
        <v>2</v>
      </c>
      <c r="BTE29" s="30"/>
      <c r="BTF29" s="27"/>
      <c r="BTG29" s="30"/>
      <c r="BTH29" s="27"/>
      <c r="BTI29" s="92"/>
      <c r="BTJ29" s="94"/>
      <c r="BTK29" s="94"/>
      <c r="BTL29" s="94"/>
      <c r="BTM29" s="94"/>
      <c r="BTN29" s="94"/>
      <c r="BTO29" s="94"/>
      <c r="BTP29" s="94"/>
      <c r="BTQ29" s="27"/>
      <c r="BTR29" s="97">
        <v>6.1917220165490345</v>
      </c>
      <c r="BTS29" s="98">
        <v>46.288740519904962</v>
      </c>
      <c r="BTU29" s="88">
        <f t="shared" si="86"/>
        <v>40981</v>
      </c>
      <c r="BTV29" s="89">
        <v>3</v>
      </c>
      <c r="BTW29" s="28">
        <v>6.8</v>
      </c>
      <c r="BTX29" s="25">
        <v>16</v>
      </c>
      <c r="BTY29" s="30"/>
      <c r="BTZ29" s="27"/>
      <c r="BUA29" s="30"/>
      <c r="BUB29" s="27"/>
      <c r="BUC29" s="30"/>
      <c r="BUD29" s="27"/>
      <c r="BUE29" s="92"/>
      <c r="BUF29" s="94"/>
      <c r="BUG29" s="94"/>
      <c r="BUH29" s="94"/>
      <c r="BUI29" s="94"/>
      <c r="BUJ29" s="94"/>
      <c r="BUK29" s="94"/>
      <c r="BUL29" s="94"/>
      <c r="BUM29" s="27"/>
      <c r="BUN29" s="97">
        <v>7.8687204100860813</v>
      </c>
      <c r="BUO29" s="98">
        <v>54.395559726755891</v>
      </c>
      <c r="BUQ29" s="88">
        <f t="shared" si="87"/>
        <v>40979</v>
      </c>
      <c r="BUR29" s="89">
        <v>3</v>
      </c>
      <c r="BUS29" s="28">
        <v>7.6</v>
      </c>
      <c r="BUT29" s="25">
        <v>17</v>
      </c>
      <c r="BUU29" s="30"/>
      <c r="BUV29" s="27"/>
      <c r="BUW29" s="30"/>
      <c r="BUX29" s="27"/>
      <c r="BUY29" s="30"/>
      <c r="BUZ29" s="27"/>
      <c r="BVA29" s="92"/>
      <c r="BVB29" s="94"/>
      <c r="BVC29" s="94"/>
      <c r="BVD29" s="94"/>
      <c r="BVE29" s="94"/>
      <c r="BVF29" s="94"/>
      <c r="BVG29" s="94"/>
      <c r="BVH29" s="94"/>
      <c r="BVI29" s="27"/>
      <c r="BVJ29" s="97">
        <v>7.6343659346446797</v>
      </c>
      <c r="BVK29" s="98">
        <v>85.732136202577323</v>
      </c>
      <c r="BVM29" s="88">
        <f t="shared" si="88"/>
        <v>40980.5</v>
      </c>
      <c r="BVN29" s="89">
        <v>3</v>
      </c>
      <c r="BVO29" s="28"/>
      <c r="BVP29" s="25">
        <v>16</v>
      </c>
      <c r="BVQ29" s="30"/>
      <c r="BVR29" s="27"/>
      <c r="BVS29" s="30"/>
      <c r="BVT29" s="27"/>
      <c r="BVU29" s="30"/>
      <c r="BVV29" s="27"/>
      <c r="BVW29" s="92"/>
      <c r="BVX29" s="94"/>
      <c r="BVY29" s="94"/>
      <c r="BVZ29" s="94"/>
      <c r="BWA29" s="94"/>
      <c r="BWB29" s="94"/>
      <c r="BWC29" s="94"/>
      <c r="BWD29" s="94"/>
      <c r="BWE29" s="27"/>
      <c r="BWF29" s="97">
        <v>1.2899293388089255</v>
      </c>
      <c r="BWG29" s="98">
        <v>98.106867035473428</v>
      </c>
      <c r="BWI29" s="88">
        <f t="shared" si="89"/>
        <v>40980.5</v>
      </c>
      <c r="BWJ29" s="89">
        <v>3</v>
      </c>
      <c r="BWK29" s="28"/>
      <c r="BWL29" s="25">
        <v>17</v>
      </c>
      <c r="BWM29" s="30"/>
      <c r="BWN29" s="27"/>
      <c r="BWO29" s="30"/>
      <c r="BWP29" s="27"/>
      <c r="BWQ29" s="30"/>
      <c r="BWR29" s="27"/>
      <c r="BWS29" s="92"/>
      <c r="BWT29" s="94"/>
      <c r="BWU29" s="94"/>
      <c r="BWV29" s="94"/>
      <c r="BWW29" s="94"/>
      <c r="BWX29" s="94"/>
      <c r="BWY29" s="94"/>
      <c r="BWZ29" s="94"/>
      <c r="BXA29" s="27"/>
      <c r="BXB29" s="97">
        <v>2.1272197544956777</v>
      </c>
      <c r="BXC29" s="98">
        <v>77.686446541628726</v>
      </c>
      <c r="BXE29" s="88">
        <f t="shared" si="90"/>
        <v>40980</v>
      </c>
      <c r="BXF29" s="89">
        <v>3</v>
      </c>
      <c r="BXG29" s="28">
        <v>9.6999999999999993</v>
      </c>
      <c r="BXH29" s="25">
        <v>18.3</v>
      </c>
      <c r="BXI29" s="30"/>
      <c r="BXJ29" s="27"/>
      <c r="BXK29" s="30"/>
      <c r="BXL29" s="27"/>
      <c r="BXM29" s="30"/>
      <c r="BXN29" s="27"/>
      <c r="BXO29" s="92"/>
      <c r="BXP29" s="94"/>
      <c r="BXQ29" s="94"/>
      <c r="BXR29" s="94"/>
      <c r="BXS29" s="94"/>
      <c r="BXT29" s="94"/>
      <c r="BXU29" s="94"/>
      <c r="BXV29" s="94"/>
      <c r="BXW29" s="27"/>
      <c r="BXX29" s="97">
        <v>9.5959559402622734</v>
      </c>
      <c r="BXY29" s="98">
        <v>44.634422735200488</v>
      </c>
      <c r="BYA29" s="88">
        <f t="shared" si="91"/>
        <v>40979.5</v>
      </c>
      <c r="BYB29" s="89">
        <v>3</v>
      </c>
      <c r="BYC29" s="28">
        <v>9.1999999999999993</v>
      </c>
      <c r="BYD29" s="25">
        <v>12</v>
      </c>
      <c r="BYE29" s="30"/>
      <c r="BYF29" s="27"/>
      <c r="BYG29" s="30"/>
      <c r="BYH29" s="27"/>
      <c r="BYI29" s="30"/>
      <c r="BYJ29" s="27"/>
      <c r="BYK29" s="92"/>
      <c r="BYL29" s="94"/>
      <c r="BYM29" s="94"/>
      <c r="BYN29" s="94"/>
      <c r="BYO29" s="94"/>
      <c r="BYP29" s="94"/>
      <c r="BYQ29" s="94"/>
      <c r="BYR29" s="94"/>
      <c r="BYS29" s="27"/>
      <c r="BYT29" s="97">
        <v>8.9721059483413033</v>
      </c>
      <c r="BYU29" s="98">
        <v>44.54839694630224</v>
      </c>
      <c r="BYW29" s="88">
        <f t="shared" si="92"/>
        <v>40982</v>
      </c>
      <c r="BYX29" s="89">
        <v>3</v>
      </c>
      <c r="BYY29" s="28">
        <v>9.4</v>
      </c>
      <c r="BYZ29" s="25">
        <v>14.9</v>
      </c>
      <c r="BZA29" s="30"/>
      <c r="BZB29" s="27"/>
      <c r="BZC29" s="30"/>
      <c r="BZD29" s="27"/>
      <c r="BZE29" s="30"/>
      <c r="BZF29" s="27"/>
      <c r="BZG29" s="92"/>
      <c r="BZH29" s="94"/>
      <c r="BZI29" s="94"/>
      <c r="BZJ29" s="94"/>
      <c r="BZK29" s="94"/>
      <c r="BZL29" s="94"/>
      <c r="BZM29" s="94"/>
      <c r="BZN29" s="94"/>
      <c r="BZO29" s="27"/>
      <c r="BZP29" s="97">
        <v>9.4954530660876379</v>
      </c>
      <c r="BZQ29" s="98">
        <v>52.881382626952416</v>
      </c>
      <c r="BZS29" s="88">
        <f t="shared" si="93"/>
        <v>40983</v>
      </c>
      <c r="BZT29" s="89">
        <v>3</v>
      </c>
      <c r="BZU29" s="28">
        <v>6.9</v>
      </c>
      <c r="BZV29" s="25">
        <v>17</v>
      </c>
      <c r="BZW29" s="30"/>
      <c r="BZX29" s="27"/>
      <c r="BZY29" s="30"/>
      <c r="BZZ29" s="27"/>
      <c r="CAA29" s="30"/>
      <c r="CAB29" s="27"/>
      <c r="CAC29" s="92"/>
      <c r="CAD29" s="94"/>
      <c r="CAE29" s="94"/>
      <c r="CAF29" s="94"/>
      <c r="CAG29" s="94"/>
      <c r="CAH29" s="94"/>
      <c r="CAI29" s="94"/>
      <c r="CAJ29" s="94"/>
      <c r="CAK29" s="27"/>
      <c r="CAL29" s="97">
        <v>6.8923828953698081</v>
      </c>
      <c r="CAM29" s="98">
        <v>78.518570201513583</v>
      </c>
      <c r="CAO29" s="88">
        <f t="shared" si="94"/>
        <v>40981</v>
      </c>
      <c r="CAP29" s="89">
        <v>3</v>
      </c>
      <c r="CAQ29" s="28">
        <v>4.5999999999999996</v>
      </c>
      <c r="CAR29" s="25">
        <v>19.5</v>
      </c>
      <c r="CAS29" s="30"/>
      <c r="CAT29" s="27"/>
      <c r="CAU29" s="30"/>
      <c r="CAV29" s="27"/>
      <c r="CAW29" s="30"/>
      <c r="CAX29" s="27"/>
      <c r="CAY29" s="92"/>
      <c r="CAZ29" s="94"/>
      <c r="CBA29" s="94"/>
      <c r="CBB29" s="94"/>
      <c r="CBC29" s="94"/>
      <c r="CBD29" s="94"/>
      <c r="CBE29" s="94"/>
      <c r="CBF29" s="94"/>
      <c r="CBG29" s="27"/>
      <c r="CBH29" s="97">
        <v>4.5503080939935128</v>
      </c>
      <c r="CBI29" s="98">
        <v>100.6155942571379</v>
      </c>
      <c r="CBK29" s="88">
        <f t="shared" si="95"/>
        <v>40982</v>
      </c>
      <c r="CBL29" s="89">
        <v>3</v>
      </c>
      <c r="CBM29" s="28">
        <v>4.4000000000000004</v>
      </c>
      <c r="CBN29" s="25">
        <v>16</v>
      </c>
      <c r="CBO29" s="30"/>
      <c r="CBP29" s="27"/>
      <c r="CBQ29" s="30"/>
      <c r="CBR29" s="27"/>
      <c r="CBS29" s="30"/>
      <c r="CBT29" s="27"/>
      <c r="CBU29" s="92"/>
      <c r="CBV29" s="94"/>
      <c r="CBW29" s="94"/>
      <c r="CBX29" s="94"/>
      <c r="CBY29" s="94"/>
      <c r="CBZ29" s="94"/>
      <c r="CCA29" s="94"/>
      <c r="CCB29" s="94"/>
      <c r="CCC29" s="27"/>
      <c r="CCD29" s="97">
        <v>4.5148098844569349</v>
      </c>
      <c r="CCE29" s="98">
        <v>80.634570526610148</v>
      </c>
      <c r="CCG29" s="88">
        <f t="shared" si="96"/>
        <v>40978</v>
      </c>
      <c r="CCH29" s="89">
        <v>3</v>
      </c>
      <c r="CCI29" s="28"/>
      <c r="CCJ29" s="25">
        <v>18</v>
      </c>
      <c r="CCK29" s="30"/>
      <c r="CCL29" s="27"/>
      <c r="CCM29" s="30"/>
      <c r="CCN29" s="27"/>
      <c r="CCO29" s="30"/>
      <c r="CCP29" s="27"/>
      <c r="CCQ29" s="92"/>
      <c r="CCR29" s="94"/>
      <c r="CCS29" s="94"/>
      <c r="CCT29" s="94"/>
      <c r="CCU29" s="94"/>
      <c r="CCV29" s="94"/>
      <c r="CCW29" s="94"/>
      <c r="CCX29" s="94"/>
      <c r="CCY29" s="27"/>
      <c r="CCZ29" s="97"/>
      <c r="CDA29" s="98"/>
      <c r="CDC29" s="88">
        <f t="shared" si="97"/>
        <v>40981</v>
      </c>
      <c r="CDD29" s="89">
        <v>3</v>
      </c>
      <c r="CDE29" s="28">
        <v>5.3</v>
      </c>
      <c r="CDF29" s="25">
        <v>17</v>
      </c>
      <c r="CDG29" s="30"/>
      <c r="CDH29" s="27"/>
      <c r="CDI29" s="30"/>
      <c r="CDJ29" s="27"/>
      <c r="CDK29" s="30"/>
      <c r="CDL29" s="27"/>
      <c r="CDM29" s="92"/>
      <c r="CDN29" s="94"/>
      <c r="CDO29" s="94"/>
      <c r="CDP29" s="94"/>
      <c r="CDQ29" s="94"/>
      <c r="CDR29" s="94"/>
      <c r="CDS29" s="94"/>
      <c r="CDT29" s="94"/>
      <c r="CDU29" s="27"/>
      <c r="CDV29" s="97">
        <v>5.6567450856321928</v>
      </c>
      <c r="CDW29" s="98">
        <v>88.388286444233543</v>
      </c>
      <c r="CDY29" s="88">
        <f t="shared" si="98"/>
        <v>40979.5</v>
      </c>
      <c r="CDZ29" s="89">
        <v>3</v>
      </c>
      <c r="CEA29" s="28"/>
      <c r="CEB29" s="25"/>
      <c r="CEC29" s="30"/>
      <c r="CED29" s="27"/>
      <c r="CEE29" s="30"/>
      <c r="CEF29" s="27"/>
      <c r="CEG29" s="30"/>
      <c r="CEH29" s="27"/>
      <c r="CEI29" s="92"/>
      <c r="CEJ29" s="94"/>
      <c r="CEK29" s="94"/>
      <c r="CEL29" s="94"/>
      <c r="CEM29" s="94"/>
      <c r="CEN29" s="94"/>
      <c r="CEO29" s="94"/>
      <c r="CEP29" s="94"/>
      <c r="CEQ29" s="27"/>
      <c r="CER29" s="97"/>
      <c r="CES29" s="98"/>
      <c r="CEU29" s="88">
        <f t="shared" si="99"/>
        <v>40978</v>
      </c>
      <c r="CEV29" s="89">
        <v>3</v>
      </c>
      <c r="CEW29" s="28">
        <v>8.6</v>
      </c>
      <c r="CEX29" s="25">
        <v>16</v>
      </c>
      <c r="CEY29" s="30"/>
      <c r="CEZ29" s="27"/>
      <c r="CFA29" s="30"/>
      <c r="CFB29" s="27"/>
      <c r="CFC29" s="30"/>
      <c r="CFD29" s="27"/>
      <c r="CFE29" s="92"/>
      <c r="CFF29" s="94"/>
      <c r="CFG29" s="94"/>
      <c r="CFH29" s="94"/>
      <c r="CFI29" s="94"/>
      <c r="CFJ29" s="94"/>
      <c r="CFK29" s="94"/>
      <c r="CFL29" s="94"/>
      <c r="CFM29" s="27"/>
      <c r="CFN29" s="97">
        <v>8.6672440923647329</v>
      </c>
      <c r="CFO29" s="98">
        <v>82.138143034580168</v>
      </c>
    </row>
    <row r="30" spans="1:2199">
      <c r="A30" s="88">
        <f t="shared" si="0"/>
        <v>40981.5</v>
      </c>
      <c r="B30" s="90">
        <v>3.5</v>
      </c>
      <c r="C30" s="28">
        <v>7.4</v>
      </c>
      <c r="D30" s="25">
        <v>16</v>
      </c>
      <c r="E30" s="30"/>
      <c r="F30" s="27"/>
      <c r="G30" s="30"/>
      <c r="H30" s="27"/>
      <c r="I30" s="30"/>
      <c r="J30" s="27"/>
      <c r="K30" s="92"/>
      <c r="L30" s="94"/>
      <c r="M30" s="94"/>
      <c r="N30" s="94"/>
      <c r="O30" s="94"/>
      <c r="P30" s="94"/>
      <c r="Q30" s="94"/>
      <c r="R30" s="94"/>
      <c r="S30" s="27"/>
      <c r="T30" s="99">
        <v>7.5974145435363711</v>
      </c>
      <c r="U30" s="98">
        <v>50.306400538433223</v>
      </c>
      <c r="W30" s="88">
        <f t="shared" si="1"/>
        <v>40980.5</v>
      </c>
      <c r="X30" s="90">
        <v>3.5</v>
      </c>
      <c r="Y30" s="28">
        <v>8.5</v>
      </c>
      <c r="Z30" s="25">
        <v>16</v>
      </c>
      <c r="AA30" s="30"/>
      <c r="AB30" s="27"/>
      <c r="AC30" s="30"/>
      <c r="AD30" s="27"/>
      <c r="AE30" s="30"/>
      <c r="AF30" s="27"/>
      <c r="AG30" s="92"/>
      <c r="AH30" s="94"/>
      <c r="AI30" s="94"/>
      <c r="AJ30" s="94"/>
      <c r="AK30" s="94"/>
      <c r="AL30" s="94"/>
      <c r="AM30" s="94"/>
      <c r="AN30" s="94"/>
      <c r="AO30" s="27"/>
      <c r="AP30" s="99">
        <v>9.3321767470431887</v>
      </c>
      <c r="AQ30" s="98">
        <v>48.949880182593724</v>
      </c>
      <c r="AS30" s="88">
        <f t="shared" si="2"/>
        <v>40981</v>
      </c>
      <c r="AT30" s="90">
        <v>3.5</v>
      </c>
      <c r="AU30" s="28">
        <v>11</v>
      </c>
      <c r="AV30" s="25">
        <v>17</v>
      </c>
      <c r="AW30" s="30"/>
      <c r="AX30" s="27"/>
      <c r="AY30" s="30"/>
      <c r="AZ30" s="27">
        <v>1</v>
      </c>
      <c r="BA30" s="30"/>
      <c r="BB30" s="27"/>
      <c r="BC30" s="92"/>
      <c r="BD30" s="94"/>
      <c r="BE30" s="94"/>
      <c r="BF30" s="94"/>
      <c r="BG30" s="94"/>
      <c r="BH30" s="94"/>
      <c r="BI30" s="94"/>
      <c r="BJ30" s="94"/>
      <c r="BK30" s="27"/>
      <c r="BL30" s="99">
        <v>11.949817895288383</v>
      </c>
      <c r="BM30" s="98">
        <v>7.3728684803312641</v>
      </c>
      <c r="BO30" s="88">
        <f t="shared" si="3"/>
        <v>40981</v>
      </c>
      <c r="BP30" s="90">
        <v>3.5</v>
      </c>
      <c r="BQ30" s="28">
        <v>11.2</v>
      </c>
      <c r="BR30" s="25">
        <v>15</v>
      </c>
      <c r="BS30" s="30"/>
      <c r="BT30" s="27"/>
      <c r="BU30" s="30"/>
      <c r="BV30" s="27"/>
      <c r="BW30" s="30"/>
      <c r="BX30" s="27"/>
      <c r="BY30" s="92"/>
      <c r="BZ30" s="94"/>
      <c r="CA30" s="94"/>
      <c r="CB30" s="94"/>
      <c r="CC30" s="94"/>
      <c r="CD30" s="94"/>
      <c r="CE30" s="94"/>
      <c r="CF30" s="94"/>
      <c r="CG30" s="27"/>
      <c r="CH30" s="99">
        <v>10.935169083606549</v>
      </c>
      <c r="CI30" s="98">
        <v>39.455631235058839</v>
      </c>
      <c r="CK30" s="88">
        <f t="shared" si="4"/>
        <v>40979.5</v>
      </c>
      <c r="CL30" s="90">
        <v>3.5</v>
      </c>
      <c r="CM30" s="28"/>
      <c r="CN30" s="25">
        <v>18</v>
      </c>
      <c r="CO30" s="30"/>
      <c r="CP30" s="27"/>
      <c r="CQ30" s="30"/>
      <c r="CR30" s="27"/>
      <c r="CS30" s="30"/>
      <c r="CT30" s="27"/>
      <c r="CU30" s="92"/>
      <c r="CV30" s="94"/>
      <c r="CW30" s="94"/>
      <c r="CX30" s="94"/>
      <c r="CY30" s="94"/>
      <c r="CZ30" s="94"/>
      <c r="DA30" s="94"/>
      <c r="DB30" s="94"/>
      <c r="DC30" s="27"/>
      <c r="DD30" s="99">
        <v>1.1681864342984061</v>
      </c>
      <c r="DE30" s="98">
        <v>66.656685011508984</v>
      </c>
      <c r="DG30" s="88">
        <f t="shared" si="5"/>
        <v>40983</v>
      </c>
      <c r="DH30" s="90">
        <v>3.5</v>
      </c>
      <c r="DI30" s="28">
        <v>6.1</v>
      </c>
      <c r="DJ30" s="25">
        <v>16.100000000000001</v>
      </c>
      <c r="DK30" s="30"/>
      <c r="DL30" s="27"/>
      <c r="DM30" s="30"/>
      <c r="DN30" s="27"/>
      <c r="DO30" s="30"/>
      <c r="DP30" s="27"/>
      <c r="DQ30" s="92"/>
      <c r="DR30" s="94"/>
      <c r="DS30" s="94"/>
      <c r="DT30" s="94"/>
      <c r="DU30" s="94"/>
      <c r="DV30" s="94"/>
      <c r="DW30" s="94"/>
      <c r="DX30" s="94"/>
      <c r="DY30" s="27"/>
      <c r="DZ30" s="99">
        <v>4.7533753626848094</v>
      </c>
      <c r="EA30" s="98">
        <v>93.906098248226584</v>
      </c>
      <c r="EC30" s="88">
        <f t="shared" si="6"/>
        <v>40981.5</v>
      </c>
      <c r="ED30" s="90">
        <v>3.5</v>
      </c>
      <c r="EE30" s="28"/>
      <c r="EF30" s="25">
        <v>15.8</v>
      </c>
      <c r="EG30" s="30"/>
      <c r="EH30" s="27"/>
      <c r="EI30" s="30"/>
      <c r="EJ30" s="27"/>
      <c r="EK30" s="30"/>
      <c r="EL30" s="27"/>
      <c r="EM30" s="92"/>
      <c r="EN30" s="94"/>
      <c r="EO30" s="94"/>
      <c r="EP30" s="94"/>
      <c r="EQ30" s="94"/>
      <c r="ER30" s="94"/>
      <c r="ES30" s="94"/>
      <c r="ET30" s="94"/>
      <c r="EU30" s="27"/>
      <c r="EV30" s="99">
        <v>4.6337834368454631</v>
      </c>
      <c r="EW30" s="98">
        <v>137.54338417200822</v>
      </c>
      <c r="EY30" s="88">
        <f t="shared" si="7"/>
        <v>40979.5</v>
      </c>
      <c r="EZ30" s="90">
        <v>3.5</v>
      </c>
      <c r="FA30" s="28">
        <v>5.9</v>
      </c>
      <c r="FB30" s="25">
        <v>17</v>
      </c>
      <c r="FC30" s="30"/>
      <c r="FD30" s="27"/>
      <c r="FE30" s="30"/>
      <c r="FF30" s="27"/>
      <c r="FG30" s="30"/>
      <c r="FH30" s="27"/>
      <c r="FI30" s="92"/>
      <c r="FJ30" s="94"/>
      <c r="FK30" s="94"/>
      <c r="FL30" s="94"/>
      <c r="FM30" s="94"/>
      <c r="FN30" s="94"/>
      <c r="FO30" s="94"/>
      <c r="FP30" s="94"/>
      <c r="FQ30" s="27"/>
      <c r="FR30" s="99">
        <v>5.9132796842431317</v>
      </c>
      <c r="FS30" s="98">
        <v>146.0527577215469</v>
      </c>
      <c r="FU30" s="88">
        <f t="shared" si="8"/>
        <v>40981</v>
      </c>
      <c r="FV30" s="90">
        <v>3.5</v>
      </c>
      <c r="FW30" s="28"/>
      <c r="FX30" s="25">
        <v>16.7</v>
      </c>
      <c r="FY30" s="30"/>
      <c r="FZ30" s="27"/>
      <c r="GA30" s="30"/>
      <c r="GB30" s="27"/>
      <c r="GC30" s="30"/>
      <c r="GD30" s="27"/>
      <c r="GE30" s="92"/>
      <c r="GF30" s="94"/>
      <c r="GG30" s="94"/>
      <c r="GH30" s="94"/>
      <c r="GI30" s="94"/>
      <c r="GJ30" s="94"/>
      <c r="GK30" s="94"/>
      <c r="GL30" s="94"/>
      <c r="GM30" s="27"/>
      <c r="GN30" s="99">
        <v>0.6568844698894174</v>
      </c>
      <c r="GO30" s="98">
        <v>60.836704000589698</v>
      </c>
      <c r="GQ30" s="88">
        <f t="shared" si="9"/>
        <v>40981</v>
      </c>
      <c r="GR30" s="90">
        <v>3.5</v>
      </c>
      <c r="GS30" s="28"/>
      <c r="GT30" s="25">
        <v>17.600000000000001</v>
      </c>
      <c r="GU30" s="30"/>
      <c r="GV30" s="27"/>
      <c r="GW30" s="30"/>
      <c r="GX30" s="27"/>
      <c r="GY30" s="30"/>
      <c r="GZ30" s="27"/>
      <c r="HA30" s="92"/>
      <c r="HB30" s="94"/>
      <c r="HC30" s="94"/>
      <c r="HD30" s="94"/>
      <c r="HE30" s="94"/>
      <c r="HF30" s="94"/>
      <c r="HG30" s="94"/>
      <c r="HH30" s="94"/>
      <c r="HI30" s="27"/>
      <c r="HJ30" s="99">
        <v>1.6581398684532982</v>
      </c>
      <c r="HK30" s="98">
        <v>49.467372622244497</v>
      </c>
      <c r="HM30" s="88">
        <f t="shared" si="10"/>
        <v>40980.5</v>
      </c>
      <c r="HN30" s="90">
        <v>3.5</v>
      </c>
      <c r="HO30" s="28">
        <v>9.1999999999999993</v>
      </c>
      <c r="HP30" s="25">
        <v>18</v>
      </c>
      <c r="HQ30" s="30"/>
      <c r="HR30" s="27"/>
      <c r="HS30" s="30"/>
      <c r="HT30" s="27"/>
      <c r="HU30" s="30"/>
      <c r="HV30" s="27"/>
      <c r="HW30" s="92"/>
      <c r="HX30" s="94"/>
      <c r="HY30" s="94"/>
      <c r="HZ30" s="94"/>
      <c r="IA30" s="94"/>
      <c r="IB30" s="94"/>
      <c r="IC30" s="94"/>
      <c r="ID30" s="94"/>
      <c r="IE30" s="27"/>
      <c r="IF30" s="99">
        <v>8.7787594977533931</v>
      </c>
      <c r="IG30" s="98">
        <v>57.947335305131944</v>
      </c>
      <c r="II30" s="88">
        <f t="shared" si="11"/>
        <v>40980</v>
      </c>
      <c r="IJ30" s="90">
        <v>3.5</v>
      </c>
      <c r="IK30" s="28">
        <v>8.5</v>
      </c>
      <c r="IL30" s="25">
        <v>12</v>
      </c>
      <c r="IM30" s="30"/>
      <c r="IN30" s="27"/>
      <c r="IO30" s="30"/>
      <c r="IP30" s="27"/>
      <c r="IQ30" s="30"/>
      <c r="IR30" s="27"/>
      <c r="IS30" s="92"/>
      <c r="IT30" s="94"/>
      <c r="IU30" s="94"/>
      <c r="IV30" s="94"/>
      <c r="IW30" s="94"/>
      <c r="IX30" s="94"/>
      <c r="IY30" s="94"/>
      <c r="IZ30" s="94"/>
      <c r="JA30" s="27"/>
      <c r="JB30" s="99">
        <v>8.3869335438642629</v>
      </c>
      <c r="JC30" s="98">
        <v>41.669231650889969</v>
      </c>
      <c r="JE30" s="88">
        <f t="shared" si="12"/>
        <v>40982.5</v>
      </c>
      <c r="JF30" s="90">
        <v>3.5</v>
      </c>
      <c r="JG30" s="28">
        <v>8.1999999999999993</v>
      </c>
      <c r="JH30" s="25">
        <v>16</v>
      </c>
      <c r="JI30" s="30"/>
      <c r="JJ30" s="27"/>
      <c r="JK30" s="30"/>
      <c r="JL30" s="27"/>
      <c r="JM30" s="30"/>
      <c r="JN30" s="27"/>
      <c r="JO30" s="92"/>
      <c r="JP30" s="94"/>
      <c r="JQ30" s="94"/>
      <c r="JR30" s="94"/>
      <c r="JS30" s="94"/>
      <c r="JT30" s="94"/>
      <c r="JU30" s="94"/>
      <c r="JV30" s="94"/>
      <c r="JW30" s="27"/>
      <c r="JX30" s="99">
        <v>8.4756701783080839</v>
      </c>
      <c r="JY30" s="98">
        <v>59.192178604234229</v>
      </c>
      <c r="KA30" s="88">
        <f t="shared" si="13"/>
        <v>40983.5</v>
      </c>
      <c r="KB30" s="90">
        <v>3.5</v>
      </c>
      <c r="KC30" s="28">
        <v>5.0999999999999996</v>
      </c>
      <c r="KD30" s="25">
        <v>17</v>
      </c>
      <c r="KE30" s="30"/>
      <c r="KF30" s="27"/>
      <c r="KG30" s="30"/>
      <c r="KH30" s="27"/>
      <c r="KI30" s="30"/>
      <c r="KJ30" s="27"/>
      <c r="KK30" s="92"/>
      <c r="KL30" s="94"/>
      <c r="KM30" s="94"/>
      <c r="KN30" s="94"/>
      <c r="KO30" s="94"/>
      <c r="KP30" s="94"/>
      <c r="KQ30" s="94"/>
      <c r="KR30" s="94"/>
      <c r="KS30" s="27"/>
      <c r="KT30" s="99">
        <v>5.4474120642264845</v>
      </c>
      <c r="KU30" s="98">
        <v>89.510980997837407</v>
      </c>
      <c r="KW30" s="88">
        <f t="shared" si="14"/>
        <v>40981.5</v>
      </c>
      <c r="KX30" s="90">
        <v>3.5</v>
      </c>
      <c r="KY30" s="28"/>
      <c r="KZ30" s="25"/>
      <c r="LA30" s="30"/>
      <c r="LB30" s="27"/>
      <c r="LC30" s="30"/>
      <c r="LD30" s="27"/>
      <c r="LE30" s="30"/>
      <c r="LF30" s="27"/>
      <c r="LG30" s="92"/>
      <c r="LH30" s="94"/>
      <c r="LI30" s="94"/>
      <c r="LJ30" s="94"/>
      <c r="LK30" s="94"/>
      <c r="LL30" s="94"/>
      <c r="LM30" s="94"/>
      <c r="LN30" s="94"/>
      <c r="LO30" s="27"/>
      <c r="LP30" s="99">
        <v>2.931877189240859</v>
      </c>
      <c r="LQ30" s="98">
        <v>99.723369244901463</v>
      </c>
      <c r="LS30" s="88">
        <f t="shared" si="15"/>
        <v>40982.5</v>
      </c>
      <c r="LT30" s="90">
        <v>3.5</v>
      </c>
      <c r="LU30" s="28">
        <v>3.5</v>
      </c>
      <c r="LV30" s="25">
        <v>16.100000000000001</v>
      </c>
      <c r="LW30" s="30"/>
      <c r="LX30" s="27"/>
      <c r="LY30" s="30"/>
      <c r="LZ30" s="27"/>
      <c r="MA30" s="30"/>
      <c r="MB30" s="27"/>
      <c r="MC30" s="92"/>
      <c r="MD30" s="94"/>
      <c r="ME30" s="94"/>
      <c r="MF30" s="94"/>
      <c r="MG30" s="94"/>
      <c r="MH30" s="94"/>
      <c r="MI30" s="94"/>
      <c r="MJ30" s="94"/>
      <c r="MK30" s="27"/>
      <c r="ML30" s="99">
        <v>3.5015715695263849</v>
      </c>
      <c r="MM30" s="98">
        <v>73.127555834468083</v>
      </c>
      <c r="MO30" s="88">
        <f t="shared" si="16"/>
        <v>40978.5</v>
      </c>
      <c r="MP30" s="90">
        <v>3.5</v>
      </c>
      <c r="MQ30" s="28"/>
      <c r="MR30" s="25">
        <v>18</v>
      </c>
      <c r="MS30" s="30"/>
      <c r="MT30" s="27"/>
      <c r="MU30" s="30"/>
      <c r="MV30" s="27"/>
      <c r="MW30" s="30"/>
      <c r="MX30" s="27"/>
      <c r="MY30" s="92"/>
      <c r="MZ30" s="94"/>
      <c r="NA30" s="94"/>
      <c r="NB30" s="94"/>
      <c r="NC30" s="94"/>
      <c r="ND30" s="94"/>
      <c r="NE30" s="94"/>
      <c r="NF30" s="94"/>
      <c r="NG30" s="27"/>
      <c r="NH30" s="99"/>
      <c r="NI30" s="98"/>
      <c r="NK30" s="88">
        <f t="shared" si="17"/>
        <v>40981.5</v>
      </c>
      <c r="NL30" s="90">
        <v>3.5</v>
      </c>
      <c r="NM30" s="28">
        <v>3.8</v>
      </c>
      <c r="NN30" s="25">
        <v>17</v>
      </c>
      <c r="NO30" s="30"/>
      <c r="NP30" s="27"/>
      <c r="NQ30" s="30"/>
      <c r="NR30" s="27"/>
      <c r="NS30" s="30"/>
      <c r="NT30" s="27"/>
      <c r="NU30" s="92"/>
      <c r="NV30" s="94"/>
      <c r="NW30" s="94"/>
      <c r="NX30" s="94"/>
      <c r="NY30" s="94"/>
      <c r="NZ30" s="94"/>
      <c r="OA30" s="94"/>
      <c r="OB30" s="94"/>
      <c r="OC30" s="27"/>
      <c r="OD30" s="99">
        <v>4.2810933960742688</v>
      </c>
      <c r="OE30" s="98">
        <v>80.956246015272654</v>
      </c>
      <c r="OG30" s="88">
        <f t="shared" si="18"/>
        <v>40980</v>
      </c>
      <c r="OH30" s="90">
        <v>3.5</v>
      </c>
      <c r="OI30" s="28"/>
      <c r="OJ30" s="25"/>
      <c r="OK30" s="30"/>
      <c r="OL30" s="27"/>
      <c r="OM30" s="30"/>
      <c r="ON30" s="27"/>
      <c r="OO30" s="30"/>
      <c r="OP30" s="27"/>
      <c r="OQ30" s="92"/>
      <c r="OR30" s="94"/>
      <c r="OS30" s="94"/>
      <c r="OT30" s="94"/>
      <c r="OU30" s="94"/>
      <c r="OV30" s="94"/>
      <c r="OW30" s="94"/>
      <c r="OX30" s="94"/>
      <c r="OY30" s="27"/>
      <c r="OZ30" s="99"/>
      <c r="PA30" s="98"/>
      <c r="PC30" s="88">
        <f t="shared" si="19"/>
        <v>40978.5</v>
      </c>
      <c r="PD30" s="90">
        <v>3.5</v>
      </c>
      <c r="PE30" s="28">
        <v>7.1</v>
      </c>
      <c r="PF30" s="25">
        <v>16</v>
      </c>
      <c r="PG30" s="30"/>
      <c r="PH30" s="27"/>
      <c r="PI30" s="30"/>
      <c r="PJ30" s="27"/>
      <c r="PK30" s="30"/>
      <c r="PL30" s="27"/>
      <c r="PM30" s="92"/>
      <c r="PN30" s="94"/>
      <c r="PO30" s="94"/>
      <c r="PP30" s="94"/>
      <c r="PQ30" s="94"/>
      <c r="PR30" s="94"/>
      <c r="PS30" s="94"/>
      <c r="PT30" s="94"/>
      <c r="PU30" s="27"/>
      <c r="PV30" s="99">
        <v>6.877313030687632</v>
      </c>
      <c r="PW30" s="98">
        <v>86.931432099275483</v>
      </c>
      <c r="PY30" s="88">
        <f t="shared" si="20"/>
        <v>40981.5</v>
      </c>
      <c r="PZ30" s="90">
        <v>3.5</v>
      </c>
      <c r="QA30" s="28">
        <v>8.8000000000000007</v>
      </c>
      <c r="QB30" s="25">
        <v>16.399999999999999</v>
      </c>
      <c r="QC30" s="30"/>
      <c r="QD30" s="27"/>
      <c r="QE30" s="30"/>
      <c r="QF30" s="27"/>
      <c r="QG30" s="30"/>
      <c r="QH30" s="27"/>
      <c r="QI30" s="92"/>
      <c r="QJ30" s="94"/>
      <c r="QK30" s="94"/>
      <c r="QL30" s="94"/>
      <c r="QM30" s="94"/>
      <c r="QN30" s="94"/>
      <c r="QO30" s="94"/>
      <c r="QP30" s="94"/>
      <c r="QQ30" s="27"/>
      <c r="QR30" s="99">
        <v>8.5737045493511896</v>
      </c>
      <c r="QS30" s="98">
        <v>92.046665907530198</v>
      </c>
      <c r="QU30" s="88">
        <f t="shared" si="21"/>
        <v>40980.5</v>
      </c>
      <c r="QV30" s="90">
        <v>3.5</v>
      </c>
      <c r="QW30" s="28">
        <v>9.9700000000000006</v>
      </c>
      <c r="QX30" s="25">
        <v>11.5</v>
      </c>
      <c r="QY30" s="30"/>
      <c r="QZ30" s="27"/>
      <c r="RA30" s="30"/>
      <c r="RB30" s="27"/>
      <c r="RC30" s="30"/>
      <c r="RD30" s="27"/>
      <c r="RE30" s="92"/>
      <c r="RF30" s="94"/>
      <c r="RG30" s="94"/>
      <c r="RH30" s="94"/>
      <c r="RI30" s="94"/>
      <c r="RJ30" s="94"/>
      <c r="RK30" s="94"/>
      <c r="RL30" s="94"/>
      <c r="RM30" s="27"/>
      <c r="RN30" s="99">
        <v>10.835637394769943</v>
      </c>
      <c r="RO30" s="98">
        <v>9.7488170839167392</v>
      </c>
      <c r="RQ30" s="88">
        <f t="shared" si="22"/>
        <v>40981</v>
      </c>
      <c r="RR30" s="90">
        <v>3.5</v>
      </c>
      <c r="RS30" s="28">
        <v>8.8000000000000007</v>
      </c>
      <c r="RT30" s="25">
        <v>16.399999999999999</v>
      </c>
      <c r="RU30" s="30"/>
      <c r="RV30" s="27"/>
      <c r="RW30" s="30"/>
      <c r="RX30" s="27"/>
      <c r="RY30" s="30"/>
      <c r="RZ30" s="27"/>
      <c r="SA30" s="92"/>
      <c r="SB30" s="94"/>
      <c r="SC30" s="94"/>
      <c r="SD30" s="94"/>
      <c r="SE30" s="94"/>
      <c r="SF30" s="94"/>
      <c r="SG30" s="94"/>
      <c r="SH30" s="94"/>
      <c r="SI30" s="27"/>
      <c r="SJ30" s="99">
        <v>7.8562305951523443</v>
      </c>
      <c r="SK30" s="98">
        <v>65.221552747698439</v>
      </c>
      <c r="SM30" s="88">
        <f t="shared" si="23"/>
        <v>40981</v>
      </c>
      <c r="SN30" s="90">
        <v>3.5</v>
      </c>
      <c r="SO30" s="28"/>
      <c r="SP30" s="25">
        <v>18</v>
      </c>
      <c r="SQ30" s="30"/>
      <c r="SR30" s="27"/>
      <c r="SS30" s="30"/>
      <c r="ST30" s="27"/>
      <c r="SU30" s="30"/>
      <c r="SV30" s="27"/>
      <c r="SW30" s="92"/>
      <c r="SX30" s="94"/>
      <c r="SY30" s="94"/>
      <c r="SZ30" s="94"/>
      <c r="TA30" s="94"/>
      <c r="TB30" s="94"/>
      <c r="TC30" s="94"/>
      <c r="TD30" s="94"/>
      <c r="TE30" s="27"/>
      <c r="TF30" s="99">
        <v>5.438389917548708</v>
      </c>
      <c r="TG30" s="98">
        <v>92.262013556237008</v>
      </c>
      <c r="TI30" s="88">
        <f t="shared" si="24"/>
        <v>40979.5</v>
      </c>
      <c r="TJ30" s="90">
        <v>3.5</v>
      </c>
      <c r="TK30" s="28"/>
      <c r="TL30" s="25">
        <v>18</v>
      </c>
      <c r="TM30" s="30"/>
      <c r="TN30" s="27"/>
      <c r="TO30" s="30"/>
      <c r="TP30" s="27"/>
      <c r="TQ30" s="30"/>
      <c r="TR30" s="27"/>
      <c r="TS30" s="92"/>
      <c r="TT30" s="94"/>
      <c r="TU30" s="94"/>
      <c r="TV30" s="94"/>
      <c r="TW30" s="94"/>
      <c r="TX30" s="94"/>
      <c r="TY30" s="94"/>
      <c r="TZ30" s="94"/>
      <c r="UA30" s="27"/>
      <c r="UB30" s="99"/>
      <c r="UC30" s="98"/>
      <c r="UE30" s="88">
        <f t="shared" si="25"/>
        <v>40983</v>
      </c>
      <c r="UF30" s="90">
        <v>3.5</v>
      </c>
      <c r="UG30" s="28">
        <v>6.1</v>
      </c>
      <c r="UH30" s="25">
        <v>16.100000000000001</v>
      </c>
      <c r="UI30" s="30"/>
      <c r="UJ30" s="27"/>
      <c r="UK30" s="30"/>
      <c r="UL30" s="27"/>
      <c r="UM30" s="30"/>
      <c r="UN30" s="27"/>
      <c r="UO30" s="92"/>
      <c r="UP30" s="94"/>
      <c r="UQ30" s="94"/>
      <c r="UR30" s="94"/>
      <c r="US30" s="94"/>
      <c r="UT30" s="94"/>
      <c r="UU30" s="94"/>
      <c r="UV30" s="94"/>
      <c r="UW30" s="27"/>
      <c r="UX30" s="99">
        <v>4.734372058247815</v>
      </c>
      <c r="UY30" s="98">
        <v>94.679335368362459</v>
      </c>
      <c r="VA30" s="88">
        <f t="shared" si="26"/>
        <v>40981.5</v>
      </c>
      <c r="VB30" s="90">
        <v>3.5</v>
      </c>
      <c r="VC30" s="28">
        <v>6.6</v>
      </c>
      <c r="VD30" s="25">
        <v>15.8</v>
      </c>
      <c r="VE30" s="30"/>
      <c r="VF30" s="27"/>
      <c r="VG30" s="30"/>
      <c r="VH30" s="27"/>
      <c r="VI30" s="30"/>
      <c r="VJ30" s="27"/>
      <c r="VK30" s="92"/>
      <c r="VL30" s="94"/>
      <c r="VM30" s="94"/>
      <c r="VN30" s="94"/>
      <c r="VO30" s="94"/>
      <c r="VP30" s="94"/>
      <c r="VQ30" s="94"/>
      <c r="VR30" s="94"/>
      <c r="VS30" s="27"/>
      <c r="VT30" s="99">
        <v>6.9963672208604297</v>
      </c>
      <c r="VU30" s="98">
        <v>59.170385939291705</v>
      </c>
      <c r="VW30" s="88">
        <f t="shared" si="27"/>
        <v>40979.5</v>
      </c>
      <c r="VX30" s="90">
        <v>3.5</v>
      </c>
      <c r="VY30" s="28">
        <v>5.9</v>
      </c>
      <c r="VZ30" s="25">
        <v>17</v>
      </c>
      <c r="WA30" s="30"/>
      <c r="WB30" s="27"/>
      <c r="WC30" s="30"/>
      <c r="WD30" s="27"/>
      <c r="WE30" s="30"/>
      <c r="WF30" s="27"/>
      <c r="WG30" s="92"/>
      <c r="WH30" s="94"/>
      <c r="WI30" s="94"/>
      <c r="WJ30" s="94"/>
      <c r="WK30" s="94"/>
      <c r="WL30" s="94"/>
      <c r="WM30" s="94"/>
      <c r="WN30" s="94"/>
      <c r="WO30" s="27"/>
      <c r="WP30" s="99">
        <v>5.8724274025217253</v>
      </c>
      <c r="WQ30" s="98">
        <v>132.06568536936041</v>
      </c>
      <c r="WS30" s="88">
        <f t="shared" si="28"/>
        <v>40981</v>
      </c>
      <c r="WT30" s="90">
        <v>3.5</v>
      </c>
      <c r="WU30" s="28"/>
      <c r="WV30" s="25">
        <v>16.7</v>
      </c>
      <c r="WW30" s="30"/>
      <c r="WX30" s="27"/>
      <c r="WY30" s="30"/>
      <c r="WZ30" s="27"/>
      <c r="XA30" s="30"/>
      <c r="XB30" s="27"/>
      <c r="XC30" s="92"/>
      <c r="XD30" s="94"/>
      <c r="XE30" s="94"/>
      <c r="XF30" s="94"/>
      <c r="XG30" s="94"/>
      <c r="XH30" s="94"/>
      <c r="XI30" s="94"/>
      <c r="XJ30" s="94"/>
      <c r="XK30" s="27"/>
      <c r="XL30" s="99">
        <v>0.16830012138547515</v>
      </c>
      <c r="XM30" s="98">
        <v>57.00278644609174</v>
      </c>
      <c r="XO30" s="88">
        <f t="shared" si="29"/>
        <v>40981</v>
      </c>
      <c r="XP30" s="90">
        <v>3.5</v>
      </c>
      <c r="XQ30" s="28"/>
      <c r="XR30" s="25">
        <v>17.600000000000001</v>
      </c>
      <c r="XS30" s="30"/>
      <c r="XT30" s="27"/>
      <c r="XU30" s="30"/>
      <c r="XV30" s="27"/>
      <c r="XW30" s="30"/>
      <c r="XX30" s="27"/>
      <c r="XY30" s="92"/>
      <c r="XZ30" s="94"/>
      <c r="YA30" s="94"/>
      <c r="YB30" s="94"/>
      <c r="YC30" s="94"/>
      <c r="YD30" s="94"/>
      <c r="YE30" s="94"/>
      <c r="YF30" s="94"/>
      <c r="YG30" s="27"/>
      <c r="YH30" s="99">
        <v>1.6976841227223955</v>
      </c>
      <c r="YI30" s="98">
        <v>50.980462462000901</v>
      </c>
      <c r="YK30" s="88">
        <f t="shared" si="30"/>
        <v>40980.5</v>
      </c>
      <c r="YL30" s="90">
        <v>3.5</v>
      </c>
      <c r="YM30" s="28">
        <v>9.1999999999999993</v>
      </c>
      <c r="YN30" s="25">
        <v>18</v>
      </c>
      <c r="YO30" s="30"/>
      <c r="YP30" s="27"/>
      <c r="YQ30" s="30"/>
      <c r="YR30" s="27"/>
      <c r="YS30" s="30"/>
      <c r="YT30" s="27"/>
      <c r="YU30" s="92"/>
      <c r="YV30" s="94"/>
      <c r="YW30" s="94"/>
      <c r="YX30" s="94"/>
      <c r="YY30" s="94"/>
      <c r="YZ30" s="94"/>
      <c r="ZA30" s="94"/>
      <c r="ZB30" s="94"/>
      <c r="ZC30" s="27"/>
      <c r="ZD30" s="99">
        <v>8.7429880036321173</v>
      </c>
      <c r="ZE30" s="98">
        <v>57.969061538001874</v>
      </c>
      <c r="ZG30" s="88">
        <f t="shared" si="31"/>
        <v>40980</v>
      </c>
      <c r="ZH30" s="90">
        <v>3.5</v>
      </c>
      <c r="ZI30" s="28">
        <v>8.5</v>
      </c>
      <c r="ZJ30" s="25">
        <v>12</v>
      </c>
      <c r="ZK30" s="30"/>
      <c r="ZL30" s="27"/>
      <c r="ZM30" s="30"/>
      <c r="ZN30" s="27"/>
      <c r="ZO30" s="30"/>
      <c r="ZP30" s="27"/>
      <c r="ZQ30" s="92"/>
      <c r="ZR30" s="94"/>
      <c r="ZS30" s="94"/>
      <c r="ZT30" s="94"/>
      <c r="ZU30" s="94"/>
      <c r="ZV30" s="94"/>
      <c r="ZW30" s="94"/>
      <c r="ZX30" s="94"/>
      <c r="ZY30" s="27"/>
      <c r="ZZ30" s="99">
        <v>8.3616006449746152</v>
      </c>
      <c r="AAA30" s="98">
        <v>41.858870731241097</v>
      </c>
      <c r="AAC30" s="88">
        <f t="shared" si="32"/>
        <v>40982.5</v>
      </c>
      <c r="AAD30" s="90">
        <v>3.5</v>
      </c>
      <c r="AAE30" s="28">
        <v>8.1999999999999993</v>
      </c>
      <c r="AAF30" s="25">
        <v>16</v>
      </c>
      <c r="AAG30" s="30"/>
      <c r="AAH30" s="27"/>
      <c r="AAI30" s="30"/>
      <c r="AAJ30" s="27"/>
      <c r="AAK30" s="30"/>
      <c r="AAL30" s="27"/>
      <c r="AAM30" s="92"/>
      <c r="AAN30" s="94"/>
      <c r="AAO30" s="94"/>
      <c r="AAP30" s="94"/>
      <c r="AAQ30" s="94"/>
      <c r="AAR30" s="94"/>
      <c r="AAS30" s="94"/>
      <c r="AAT30" s="94"/>
      <c r="AAU30" s="27"/>
      <c r="AAV30" s="99">
        <v>8.4674927300791438</v>
      </c>
      <c r="AAW30" s="98">
        <v>61.157167987752793</v>
      </c>
      <c r="AAY30" s="88">
        <f t="shared" si="33"/>
        <v>40983.5</v>
      </c>
      <c r="AAZ30" s="90">
        <v>3.5</v>
      </c>
      <c r="ABA30" s="28">
        <v>5.0999999999999996</v>
      </c>
      <c r="ABB30" s="25">
        <v>17</v>
      </c>
      <c r="ABC30" s="30"/>
      <c r="ABD30" s="27"/>
      <c r="ABE30" s="30"/>
      <c r="ABF30" s="27"/>
      <c r="ABG30" s="30"/>
      <c r="ABH30" s="27"/>
      <c r="ABI30" s="92"/>
      <c r="ABJ30" s="94"/>
      <c r="ABK30" s="94"/>
      <c r="ABL30" s="94"/>
      <c r="ABM30" s="94"/>
      <c r="ABN30" s="94"/>
      <c r="ABO30" s="94"/>
      <c r="ABP30" s="94"/>
      <c r="ABQ30" s="27"/>
      <c r="ABR30" s="99">
        <v>5.6732805595650904</v>
      </c>
      <c r="ABS30" s="98">
        <v>80.215373176342339</v>
      </c>
      <c r="ABU30" s="88">
        <f t="shared" si="34"/>
        <v>40981.5</v>
      </c>
      <c r="ABV30" s="90">
        <v>3.5</v>
      </c>
      <c r="ABW30" s="28"/>
      <c r="ABX30" s="25"/>
      <c r="ABY30" s="30"/>
      <c r="ABZ30" s="27"/>
      <c r="ACA30" s="30"/>
      <c r="ACB30" s="27"/>
      <c r="ACC30" s="30"/>
      <c r="ACD30" s="27"/>
      <c r="ACE30" s="92"/>
      <c r="ACF30" s="94"/>
      <c r="ACG30" s="94"/>
      <c r="ACH30" s="94"/>
      <c r="ACI30" s="94"/>
      <c r="ACJ30" s="94"/>
      <c r="ACK30" s="94"/>
      <c r="ACL30" s="94"/>
      <c r="ACM30" s="27"/>
      <c r="ACN30" s="99">
        <v>2.710513298714317</v>
      </c>
      <c r="ACO30" s="98">
        <v>106.0484443837066</v>
      </c>
      <c r="ACQ30" s="88">
        <f t="shared" si="35"/>
        <v>40982.5</v>
      </c>
      <c r="ACR30" s="90">
        <v>3.5</v>
      </c>
      <c r="ACS30" s="28">
        <v>3.5</v>
      </c>
      <c r="ACT30" s="25">
        <v>16.100000000000001</v>
      </c>
      <c r="ACU30" s="30"/>
      <c r="ACV30" s="27"/>
      <c r="ACW30" s="30"/>
      <c r="ACX30" s="27"/>
      <c r="ACY30" s="30"/>
      <c r="ACZ30" s="27"/>
      <c r="ADA30" s="92"/>
      <c r="ADB30" s="94"/>
      <c r="ADC30" s="94"/>
      <c r="ADD30" s="94"/>
      <c r="ADE30" s="94"/>
      <c r="ADF30" s="94"/>
      <c r="ADG30" s="94"/>
      <c r="ADH30" s="94"/>
      <c r="ADI30" s="27"/>
      <c r="ADJ30" s="99">
        <v>3.3348648241040229</v>
      </c>
      <c r="ADK30" s="98">
        <v>74.147552115431196</v>
      </c>
      <c r="ADM30" s="88">
        <f t="shared" si="36"/>
        <v>40978.5</v>
      </c>
      <c r="ADN30" s="90">
        <v>3.5</v>
      </c>
      <c r="ADO30" s="28"/>
      <c r="ADP30" s="25">
        <v>18</v>
      </c>
      <c r="ADQ30" s="30"/>
      <c r="ADR30" s="27"/>
      <c r="ADS30" s="30"/>
      <c r="ADT30" s="27"/>
      <c r="ADU30" s="30"/>
      <c r="ADV30" s="27"/>
      <c r="ADW30" s="92"/>
      <c r="ADX30" s="94"/>
      <c r="ADY30" s="94"/>
      <c r="ADZ30" s="94"/>
      <c r="AEA30" s="94"/>
      <c r="AEB30" s="94"/>
      <c r="AEC30" s="94"/>
      <c r="AED30" s="94"/>
      <c r="AEE30" s="27"/>
      <c r="AEF30" s="99"/>
      <c r="AEG30" s="98"/>
      <c r="AEI30" s="88">
        <f t="shared" si="37"/>
        <v>40981.5</v>
      </c>
      <c r="AEJ30" s="90">
        <v>3.5</v>
      </c>
      <c r="AEK30" s="28">
        <v>3.8</v>
      </c>
      <c r="AEL30" s="25">
        <v>17</v>
      </c>
      <c r="AEM30" s="30"/>
      <c r="AEN30" s="27"/>
      <c r="AEO30" s="30"/>
      <c r="AEP30" s="27"/>
      <c r="AEQ30" s="30"/>
      <c r="AER30" s="27"/>
      <c r="AES30" s="92"/>
      <c r="AET30" s="94"/>
      <c r="AEU30" s="94"/>
      <c r="AEV30" s="94"/>
      <c r="AEW30" s="94"/>
      <c r="AEX30" s="94"/>
      <c r="AEY30" s="94"/>
      <c r="AEZ30" s="94"/>
      <c r="AFA30" s="27"/>
      <c r="AFB30" s="99">
        <v>4.4123380273733765</v>
      </c>
      <c r="AFC30" s="98">
        <v>80.743202776185498</v>
      </c>
      <c r="AFE30" s="88">
        <f t="shared" si="38"/>
        <v>40980</v>
      </c>
      <c r="AFF30" s="90">
        <v>3.5</v>
      </c>
      <c r="AFG30" s="28"/>
      <c r="AFH30" s="25"/>
      <c r="AFI30" s="30"/>
      <c r="AFJ30" s="27"/>
      <c r="AFK30" s="30"/>
      <c r="AFL30" s="27"/>
      <c r="AFM30" s="30"/>
      <c r="AFN30" s="27"/>
      <c r="AFO30" s="92"/>
      <c r="AFP30" s="94"/>
      <c r="AFQ30" s="94"/>
      <c r="AFR30" s="94"/>
      <c r="AFS30" s="94"/>
      <c r="AFT30" s="94"/>
      <c r="AFU30" s="94"/>
      <c r="AFV30" s="94"/>
      <c r="AFW30" s="27"/>
      <c r="AFX30" s="99"/>
      <c r="AFY30" s="98"/>
      <c r="AGA30" s="88">
        <f t="shared" si="39"/>
        <v>40978.5</v>
      </c>
      <c r="AGB30" s="90">
        <v>3.5</v>
      </c>
      <c r="AGC30" s="28">
        <v>7.1</v>
      </c>
      <c r="AGD30" s="25">
        <v>16</v>
      </c>
      <c r="AGE30" s="30"/>
      <c r="AGF30" s="27"/>
      <c r="AGG30" s="30"/>
      <c r="AGH30" s="27"/>
      <c r="AGI30" s="30"/>
      <c r="AGJ30" s="27"/>
      <c r="AGK30" s="92"/>
      <c r="AGL30" s="94"/>
      <c r="AGM30" s="94"/>
      <c r="AGN30" s="94"/>
      <c r="AGO30" s="94"/>
      <c r="AGP30" s="94"/>
      <c r="AGQ30" s="94"/>
      <c r="AGR30" s="94"/>
      <c r="AGS30" s="27"/>
      <c r="AGT30" s="99">
        <v>6.7207169556245452</v>
      </c>
      <c r="AGU30" s="98">
        <v>86.231622030400771</v>
      </c>
      <c r="AGW30" s="88">
        <f t="shared" si="40"/>
        <v>40981.5</v>
      </c>
      <c r="AGX30" s="90">
        <v>3.5</v>
      </c>
      <c r="AGY30" s="28">
        <v>8.8000000000000007</v>
      </c>
      <c r="AGZ30" s="25">
        <v>16.399999999999999</v>
      </c>
      <c r="AHA30" s="30"/>
      <c r="AHB30" s="27"/>
      <c r="AHC30" s="30"/>
      <c r="AHD30" s="27"/>
      <c r="AHE30" s="30"/>
      <c r="AHF30" s="27"/>
      <c r="AHG30" s="92"/>
      <c r="AHH30" s="94"/>
      <c r="AHI30" s="94"/>
      <c r="AHJ30" s="94"/>
      <c r="AHK30" s="94"/>
      <c r="AHL30" s="94"/>
      <c r="AHM30" s="94"/>
      <c r="AHN30" s="94"/>
      <c r="AHO30" s="27"/>
      <c r="AHP30" s="99">
        <v>8.5069364762002735</v>
      </c>
      <c r="AHQ30" s="98">
        <v>83.549709791024483</v>
      </c>
      <c r="AHS30" s="88">
        <f t="shared" si="41"/>
        <v>40980.5</v>
      </c>
      <c r="AHT30" s="90">
        <v>3.5</v>
      </c>
      <c r="AHU30" s="28">
        <v>9.9700000000000006</v>
      </c>
      <c r="AHV30" s="25">
        <v>11.5</v>
      </c>
      <c r="AHW30" s="30"/>
      <c r="AHX30" s="27"/>
      <c r="AHY30" s="30"/>
      <c r="AHZ30" s="27"/>
      <c r="AIA30" s="30"/>
      <c r="AIB30" s="27"/>
      <c r="AIC30" s="92"/>
      <c r="AID30" s="94"/>
      <c r="AIE30" s="94"/>
      <c r="AIF30" s="94"/>
      <c r="AIG30" s="94"/>
      <c r="AIH30" s="94"/>
      <c r="AII30" s="94"/>
      <c r="AIJ30" s="94"/>
      <c r="AIK30" s="27"/>
      <c r="AIL30" s="99">
        <v>10.83276113357784</v>
      </c>
      <c r="AIM30" s="98">
        <v>9.7868108833193226</v>
      </c>
      <c r="AIO30" s="88">
        <f t="shared" si="42"/>
        <v>40981</v>
      </c>
      <c r="AIP30" s="90">
        <v>3.5</v>
      </c>
      <c r="AIQ30" s="28">
        <v>8.8000000000000007</v>
      </c>
      <c r="AIR30" s="25">
        <v>16.399999999999999</v>
      </c>
      <c r="AIS30" s="30"/>
      <c r="AIT30" s="27"/>
      <c r="AIU30" s="30"/>
      <c r="AIV30" s="27"/>
      <c r="AIW30" s="30"/>
      <c r="AIX30" s="27"/>
      <c r="AIY30" s="92"/>
      <c r="AIZ30" s="94"/>
      <c r="AJA30" s="94"/>
      <c r="AJB30" s="94"/>
      <c r="AJC30" s="94"/>
      <c r="AJD30" s="94"/>
      <c r="AJE30" s="94"/>
      <c r="AJF30" s="94"/>
      <c r="AJG30" s="27"/>
      <c r="AJH30" s="99">
        <v>7.9492157389599498</v>
      </c>
      <c r="AJI30" s="98">
        <v>64.471166289949025</v>
      </c>
      <c r="AJK30" s="88">
        <f t="shared" si="43"/>
        <v>40981</v>
      </c>
      <c r="AJL30" s="90">
        <v>3.5</v>
      </c>
      <c r="AJM30" s="28"/>
      <c r="AJN30" s="25">
        <v>18</v>
      </c>
      <c r="AJO30" s="30"/>
      <c r="AJP30" s="27"/>
      <c r="AJQ30" s="30"/>
      <c r="AJR30" s="27"/>
      <c r="AJS30" s="30"/>
      <c r="AJT30" s="27"/>
      <c r="AJU30" s="92"/>
      <c r="AJV30" s="94"/>
      <c r="AJW30" s="94"/>
      <c r="AJX30" s="94"/>
      <c r="AJY30" s="94"/>
      <c r="AJZ30" s="94"/>
      <c r="AKA30" s="94"/>
      <c r="AKB30" s="94"/>
      <c r="AKC30" s="27"/>
      <c r="AKD30" s="99">
        <v>5.5105906962214481</v>
      </c>
      <c r="AKE30" s="98">
        <v>92.267459377579243</v>
      </c>
      <c r="AKG30" s="88">
        <f t="shared" si="44"/>
        <v>40979.5</v>
      </c>
      <c r="AKH30" s="90">
        <v>3.5</v>
      </c>
      <c r="AKI30" s="28"/>
      <c r="AKJ30" s="25">
        <v>18</v>
      </c>
      <c r="AKK30" s="30"/>
      <c r="AKL30" s="27"/>
      <c r="AKM30" s="30"/>
      <c r="AKN30" s="27"/>
      <c r="AKO30" s="30"/>
      <c r="AKP30" s="27"/>
      <c r="AKQ30" s="92"/>
      <c r="AKR30" s="94"/>
      <c r="AKS30" s="94"/>
      <c r="AKT30" s="94"/>
      <c r="AKU30" s="94"/>
      <c r="AKV30" s="94"/>
      <c r="AKW30" s="94"/>
      <c r="AKX30" s="94"/>
      <c r="AKY30" s="27"/>
      <c r="AKZ30" s="99"/>
      <c r="ALA30" s="98"/>
      <c r="ALC30" s="88">
        <f t="shared" si="45"/>
        <v>40983</v>
      </c>
      <c r="ALD30" s="90">
        <v>3.5</v>
      </c>
      <c r="ALE30" s="28">
        <v>6.1</v>
      </c>
      <c r="ALF30" s="25">
        <v>16.100000000000001</v>
      </c>
      <c r="ALG30" s="30"/>
      <c r="ALH30" s="27"/>
      <c r="ALI30" s="30"/>
      <c r="ALJ30" s="27"/>
      <c r="ALK30" s="30"/>
      <c r="ALL30" s="27"/>
      <c r="ALM30" s="92"/>
      <c r="ALN30" s="94"/>
      <c r="ALO30" s="94"/>
      <c r="ALP30" s="94"/>
      <c r="ALQ30" s="94"/>
      <c r="ALR30" s="94"/>
      <c r="ALS30" s="94"/>
      <c r="ALT30" s="94"/>
      <c r="ALU30" s="27"/>
      <c r="ALV30" s="99">
        <v>4.7488887379423952</v>
      </c>
      <c r="ALW30" s="98">
        <v>94.055260174241539</v>
      </c>
      <c r="ALY30" s="88">
        <f t="shared" si="46"/>
        <v>40981.5</v>
      </c>
      <c r="ALZ30" s="90">
        <v>3.5</v>
      </c>
      <c r="AMA30" s="28">
        <v>6.6</v>
      </c>
      <c r="AMB30" s="25">
        <v>15.8</v>
      </c>
      <c r="AMC30" s="30"/>
      <c r="AMD30" s="27"/>
      <c r="AME30" s="30"/>
      <c r="AMF30" s="27"/>
      <c r="AMG30" s="30"/>
      <c r="AMH30" s="27"/>
      <c r="AMI30" s="92"/>
      <c r="AMJ30" s="94"/>
      <c r="AMK30" s="94"/>
      <c r="AML30" s="94"/>
      <c r="AMM30" s="94"/>
      <c r="AMN30" s="94"/>
      <c r="AMO30" s="94"/>
      <c r="AMP30" s="94"/>
      <c r="AMQ30" s="27"/>
      <c r="AMR30" s="99">
        <v>7.0051405046955413</v>
      </c>
      <c r="AMS30" s="98">
        <v>59.01820355955082</v>
      </c>
      <c r="AMU30" s="88">
        <f t="shared" si="47"/>
        <v>40979.5</v>
      </c>
      <c r="AMV30" s="90">
        <v>3.5</v>
      </c>
      <c r="AMW30" s="28">
        <v>5.9</v>
      </c>
      <c r="AMX30" s="25">
        <v>17</v>
      </c>
      <c r="AMY30" s="30"/>
      <c r="AMZ30" s="27"/>
      <c r="ANA30" s="30"/>
      <c r="ANB30" s="27"/>
      <c r="ANC30" s="30"/>
      <c r="AND30" s="27"/>
      <c r="ANE30" s="92"/>
      <c r="ANF30" s="94"/>
      <c r="ANG30" s="94"/>
      <c r="ANH30" s="94"/>
      <c r="ANI30" s="94"/>
      <c r="ANJ30" s="94"/>
      <c r="ANK30" s="94"/>
      <c r="ANL30" s="94"/>
      <c r="ANM30" s="27"/>
      <c r="ANN30" s="99">
        <v>5.8797802081403336</v>
      </c>
      <c r="ANO30" s="98">
        <v>143.52618759477357</v>
      </c>
      <c r="ANQ30" s="88">
        <f t="shared" si="48"/>
        <v>40981</v>
      </c>
      <c r="ANR30" s="90">
        <v>3.5</v>
      </c>
      <c r="ANS30" s="28"/>
      <c r="ANT30" s="25">
        <v>16.7</v>
      </c>
      <c r="ANU30" s="30"/>
      <c r="ANV30" s="27"/>
      <c r="ANW30" s="30"/>
      <c r="ANX30" s="27"/>
      <c r="ANY30" s="30"/>
      <c r="ANZ30" s="27"/>
      <c r="AOA30" s="92"/>
      <c r="AOB30" s="94"/>
      <c r="AOC30" s="94"/>
      <c r="AOD30" s="94"/>
      <c r="AOE30" s="94"/>
      <c r="AOF30" s="94"/>
      <c r="AOG30" s="94"/>
      <c r="AOH30" s="94"/>
      <c r="AOI30" s="27"/>
      <c r="AOJ30" s="99">
        <v>0.16220075036058046</v>
      </c>
      <c r="AOK30" s="98">
        <v>57.24055908271496</v>
      </c>
      <c r="AOM30" s="88">
        <f t="shared" si="49"/>
        <v>40981</v>
      </c>
      <c r="AON30" s="90">
        <v>3.5</v>
      </c>
      <c r="AOO30" s="28"/>
      <c r="AOP30" s="25">
        <v>17.600000000000001</v>
      </c>
      <c r="AOQ30" s="30"/>
      <c r="AOR30" s="27"/>
      <c r="AOS30" s="30"/>
      <c r="AOT30" s="27"/>
      <c r="AOU30" s="30"/>
      <c r="AOV30" s="27"/>
      <c r="AOW30" s="92"/>
      <c r="AOX30" s="94"/>
      <c r="AOY30" s="94"/>
      <c r="AOZ30" s="94"/>
      <c r="APA30" s="94"/>
      <c r="APB30" s="94"/>
      <c r="APC30" s="94"/>
      <c r="APD30" s="94"/>
      <c r="APE30" s="27"/>
      <c r="APF30" s="99">
        <v>1.2504951167472855</v>
      </c>
      <c r="APG30" s="98">
        <v>52.952952028139535</v>
      </c>
      <c r="API30" s="88">
        <f t="shared" si="50"/>
        <v>40980.5</v>
      </c>
      <c r="APJ30" s="90">
        <v>3.5</v>
      </c>
      <c r="APK30" s="28">
        <v>9.1999999999999993</v>
      </c>
      <c r="APL30" s="25">
        <v>18</v>
      </c>
      <c r="APM30" s="30"/>
      <c r="APN30" s="27"/>
      <c r="APO30" s="30"/>
      <c r="APP30" s="27"/>
      <c r="APQ30" s="30"/>
      <c r="APR30" s="27"/>
      <c r="APS30" s="92"/>
      <c r="APT30" s="94"/>
      <c r="APU30" s="94"/>
      <c r="APV30" s="94"/>
      <c r="APW30" s="94"/>
      <c r="APX30" s="94"/>
      <c r="APY30" s="94"/>
      <c r="APZ30" s="94"/>
      <c r="AQA30" s="27"/>
      <c r="AQB30" s="99">
        <v>8.7598841471396014</v>
      </c>
      <c r="AQC30" s="98">
        <v>58.294715958556985</v>
      </c>
      <c r="AQE30" s="88">
        <f t="shared" si="51"/>
        <v>40980</v>
      </c>
      <c r="AQF30" s="90">
        <v>3.5</v>
      </c>
      <c r="AQG30" s="28">
        <v>8.5</v>
      </c>
      <c r="AQH30" s="25">
        <v>12</v>
      </c>
      <c r="AQI30" s="30"/>
      <c r="AQJ30" s="27"/>
      <c r="AQK30" s="30"/>
      <c r="AQL30" s="27"/>
      <c r="AQM30" s="30"/>
      <c r="AQN30" s="27"/>
      <c r="AQO30" s="92"/>
      <c r="AQP30" s="94"/>
      <c r="AQQ30" s="94"/>
      <c r="AQR30" s="94"/>
      <c r="AQS30" s="94"/>
      <c r="AQT30" s="94"/>
      <c r="AQU30" s="94"/>
      <c r="AQV30" s="94"/>
      <c r="AQW30" s="27"/>
      <c r="AQX30" s="99">
        <v>8.3827740594859534</v>
      </c>
      <c r="AQY30" s="98">
        <v>41.995472668027347</v>
      </c>
      <c r="ARA30" s="88">
        <f t="shared" si="52"/>
        <v>40982.5</v>
      </c>
      <c r="ARB30" s="90">
        <v>3.5</v>
      </c>
      <c r="ARC30" s="28">
        <v>8.1999999999999993</v>
      </c>
      <c r="ARD30" s="25">
        <v>16</v>
      </c>
      <c r="ARE30" s="30"/>
      <c r="ARF30" s="27"/>
      <c r="ARG30" s="30"/>
      <c r="ARH30" s="27"/>
      <c r="ARI30" s="30"/>
      <c r="ARJ30" s="27"/>
      <c r="ARK30" s="92"/>
      <c r="ARL30" s="94"/>
      <c r="ARM30" s="94"/>
      <c r="ARN30" s="94"/>
      <c r="ARO30" s="94"/>
      <c r="ARP30" s="94"/>
      <c r="ARQ30" s="94"/>
      <c r="ARR30" s="94"/>
      <c r="ARS30" s="27"/>
      <c r="ART30" s="99">
        <v>8.4394245999016988</v>
      </c>
      <c r="ARU30" s="98">
        <v>59.721747148954883</v>
      </c>
      <c r="ARW30" s="88">
        <f t="shared" si="53"/>
        <v>40983.5</v>
      </c>
      <c r="ARX30" s="90">
        <v>3.5</v>
      </c>
      <c r="ARY30" s="28">
        <v>5.0999999999999996</v>
      </c>
      <c r="ARZ30" s="25">
        <v>17</v>
      </c>
      <c r="ASA30" s="30"/>
      <c r="ASB30" s="27"/>
      <c r="ASC30" s="30"/>
      <c r="ASD30" s="27"/>
      <c r="ASE30" s="30"/>
      <c r="ASF30" s="27"/>
      <c r="ASG30" s="92"/>
      <c r="ASH30" s="94"/>
      <c r="ASI30" s="94"/>
      <c r="ASJ30" s="94"/>
      <c r="ASK30" s="94"/>
      <c r="ASL30" s="94"/>
      <c r="ASM30" s="94"/>
      <c r="ASN30" s="94"/>
      <c r="ASO30" s="27"/>
      <c r="ASP30" s="99">
        <v>5.6470672520430503</v>
      </c>
      <c r="ASQ30" s="98">
        <v>78.663296096907871</v>
      </c>
      <c r="ASS30" s="88">
        <f t="shared" si="54"/>
        <v>40981.5</v>
      </c>
      <c r="AST30" s="90">
        <v>3.5</v>
      </c>
      <c r="ASU30" s="28"/>
      <c r="ASV30" s="25"/>
      <c r="ASW30" s="30"/>
      <c r="ASX30" s="27"/>
      <c r="ASY30" s="30"/>
      <c r="ASZ30" s="27"/>
      <c r="ATA30" s="30"/>
      <c r="ATB30" s="27"/>
      <c r="ATC30" s="92"/>
      <c r="ATD30" s="94"/>
      <c r="ATE30" s="94"/>
      <c r="ATF30" s="94"/>
      <c r="ATG30" s="94"/>
      <c r="ATH30" s="94"/>
      <c r="ATI30" s="94"/>
      <c r="ATJ30" s="94"/>
      <c r="ATK30" s="27"/>
      <c r="ATL30" s="99">
        <v>2.4784046432917362</v>
      </c>
      <c r="ATM30" s="98">
        <v>124.56291924798282</v>
      </c>
      <c r="ATO30" s="88">
        <f t="shared" si="55"/>
        <v>40982.5</v>
      </c>
      <c r="ATP30" s="90">
        <v>3.5</v>
      </c>
      <c r="ATQ30" s="28">
        <v>3.5</v>
      </c>
      <c r="ATR30" s="25">
        <v>16.100000000000001</v>
      </c>
      <c r="ATS30" s="30"/>
      <c r="ATT30" s="27"/>
      <c r="ATU30" s="30"/>
      <c r="ATV30" s="27"/>
      <c r="ATW30" s="30"/>
      <c r="ATX30" s="27"/>
      <c r="ATY30" s="92"/>
      <c r="ATZ30" s="94"/>
      <c r="AUA30" s="94"/>
      <c r="AUB30" s="94"/>
      <c r="AUC30" s="94"/>
      <c r="AUD30" s="94"/>
      <c r="AUE30" s="94"/>
      <c r="AUF30" s="94"/>
      <c r="AUG30" s="27"/>
      <c r="AUH30" s="99">
        <v>3.3165520774603561</v>
      </c>
      <c r="AUI30" s="98">
        <v>72.57832920009588</v>
      </c>
      <c r="AUK30" s="88">
        <f t="shared" si="56"/>
        <v>40978.5</v>
      </c>
      <c r="AUL30" s="90">
        <v>3.5</v>
      </c>
      <c r="AUM30" s="28"/>
      <c r="AUN30" s="25">
        <v>18</v>
      </c>
      <c r="AUO30" s="30"/>
      <c r="AUP30" s="27"/>
      <c r="AUQ30" s="30"/>
      <c r="AUR30" s="27"/>
      <c r="AUS30" s="30"/>
      <c r="AUT30" s="27"/>
      <c r="AUU30" s="92"/>
      <c r="AUV30" s="94"/>
      <c r="AUW30" s="94"/>
      <c r="AUX30" s="94"/>
      <c r="AUY30" s="94"/>
      <c r="AUZ30" s="94"/>
      <c r="AVA30" s="94"/>
      <c r="AVB30" s="94"/>
      <c r="AVC30" s="27"/>
      <c r="AVD30" s="99"/>
      <c r="AVE30" s="98"/>
      <c r="AVG30" s="88">
        <f t="shared" si="57"/>
        <v>40981.5</v>
      </c>
      <c r="AVH30" s="90">
        <v>3.5</v>
      </c>
      <c r="AVI30" s="28">
        <v>3.8</v>
      </c>
      <c r="AVJ30" s="25">
        <v>17</v>
      </c>
      <c r="AVK30" s="30"/>
      <c r="AVL30" s="27"/>
      <c r="AVM30" s="30"/>
      <c r="AVN30" s="27"/>
      <c r="AVO30" s="30"/>
      <c r="AVP30" s="27"/>
      <c r="AVQ30" s="92"/>
      <c r="AVR30" s="94"/>
      <c r="AVS30" s="94"/>
      <c r="AVT30" s="94"/>
      <c r="AVU30" s="94"/>
      <c r="AVV30" s="94"/>
      <c r="AVW30" s="94"/>
      <c r="AVX30" s="94"/>
      <c r="AVY30" s="27"/>
      <c r="AVZ30" s="99">
        <v>4.5335910158446602</v>
      </c>
      <c r="AWA30" s="98">
        <v>84.914828889745209</v>
      </c>
      <c r="AWC30" s="88">
        <f t="shared" si="58"/>
        <v>40980</v>
      </c>
      <c r="AWD30" s="90">
        <v>3.5</v>
      </c>
      <c r="AWE30" s="28"/>
      <c r="AWF30" s="25"/>
      <c r="AWG30" s="30"/>
      <c r="AWH30" s="27"/>
      <c r="AWI30" s="30"/>
      <c r="AWJ30" s="27"/>
      <c r="AWK30" s="30"/>
      <c r="AWL30" s="27"/>
      <c r="AWM30" s="92"/>
      <c r="AWN30" s="94"/>
      <c r="AWO30" s="94"/>
      <c r="AWP30" s="94"/>
      <c r="AWQ30" s="94"/>
      <c r="AWR30" s="94"/>
      <c r="AWS30" s="94"/>
      <c r="AWT30" s="94"/>
      <c r="AWU30" s="27"/>
      <c r="AWV30" s="99"/>
      <c r="AWW30" s="98"/>
      <c r="AWY30" s="88">
        <f t="shared" si="59"/>
        <v>40978.5</v>
      </c>
      <c r="AWZ30" s="90">
        <v>3.5</v>
      </c>
      <c r="AXA30" s="28">
        <v>7.1</v>
      </c>
      <c r="AXB30" s="25">
        <v>16</v>
      </c>
      <c r="AXC30" s="30"/>
      <c r="AXD30" s="27"/>
      <c r="AXE30" s="30"/>
      <c r="AXF30" s="27"/>
      <c r="AXG30" s="30"/>
      <c r="AXH30" s="27"/>
      <c r="AXI30" s="92"/>
      <c r="AXJ30" s="94"/>
      <c r="AXK30" s="94"/>
      <c r="AXL30" s="94"/>
      <c r="AXM30" s="94"/>
      <c r="AXN30" s="94"/>
      <c r="AXO30" s="94"/>
      <c r="AXP30" s="94"/>
      <c r="AXQ30" s="27"/>
      <c r="AXR30" s="99">
        <v>7.6460456808588937</v>
      </c>
      <c r="AXS30" s="98">
        <v>89.97125463547016</v>
      </c>
      <c r="AXU30" s="88">
        <f t="shared" si="60"/>
        <v>40981.5</v>
      </c>
      <c r="AXV30" s="90">
        <v>3.5</v>
      </c>
      <c r="AXW30" s="28">
        <v>8.8000000000000007</v>
      </c>
      <c r="AXX30" s="25">
        <v>16.399999999999999</v>
      </c>
      <c r="AXY30" s="30"/>
      <c r="AXZ30" s="27"/>
      <c r="AYA30" s="30"/>
      <c r="AYB30" s="27"/>
      <c r="AYC30" s="30"/>
      <c r="AYD30" s="27"/>
      <c r="AYE30" s="92"/>
      <c r="AYF30" s="94"/>
      <c r="AYG30" s="94"/>
      <c r="AYH30" s="94"/>
      <c r="AYI30" s="94"/>
      <c r="AYJ30" s="94"/>
      <c r="AYK30" s="94"/>
      <c r="AYL30" s="94"/>
      <c r="AYM30" s="27"/>
      <c r="AYN30" s="99">
        <v>8.4331437908210347</v>
      </c>
      <c r="AYO30" s="98">
        <v>86.649042060340278</v>
      </c>
      <c r="AYQ30" s="88">
        <f t="shared" si="61"/>
        <v>40980.5</v>
      </c>
      <c r="AYR30" s="90">
        <v>3.5</v>
      </c>
      <c r="AYS30" s="28">
        <v>9.9700000000000006</v>
      </c>
      <c r="AYT30" s="25">
        <v>11.5</v>
      </c>
      <c r="AYU30" s="30"/>
      <c r="AYV30" s="27"/>
      <c r="AYW30" s="30"/>
      <c r="AYX30" s="27"/>
      <c r="AYY30" s="30"/>
      <c r="AYZ30" s="27"/>
      <c r="AZA30" s="92"/>
      <c r="AZB30" s="94"/>
      <c r="AZC30" s="94"/>
      <c r="AZD30" s="94"/>
      <c r="AZE30" s="94"/>
      <c r="AZF30" s="94"/>
      <c r="AZG30" s="94"/>
      <c r="AZH30" s="94"/>
      <c r="AZI30" s="27"/>
      <c r="AZJ30" s="99">
        <v>10.832777218962994</v>
      </c>
      <c r="AZK30" s="98">
        <v>9.7841934324199062</v>
      </c>
      <c r="AZM30" s="88">
        <f t="shared" si="62"/>
        <v>40981</v>
      </c>
      <c r="AZN30" s="90">
        <v>3.5</v>
      </c>
      <c r="AZO30" s="28">
        <v>8.8000000000000007</v>
      </c>
      <c r="AZP30" s="25">
        <v>16.399999999999999</v>
      </c>
      <c r="AZQ30" s="30"/>
      <c r="AZR30" s="27"/>
      <c r="AZS30" s="30"/>
      <c r="AZT30" s="27"/>
      <c r="AZU30" s="30"/>
      <c r="AZV30" s="27"/>
      <c r="AZW30" s="92"/>
      <c r="AZX30" s="94"/>
      <c r="AZY30" s="94"/>
      <c r="AZZ30" s="94"/>
      <c r="BAA30" s="94"/>
      <c r="BAB30" s="94"/>
      <c r="BAC30" s="94"/>
      <c r="BAD30" s="94"/>
      <c r="BAE30" s="27"/>
      <c r="BAF30" s="99">
        <v>7.8912138136824517</v>
      </c>
      <c r="BAG30" s="98">
        <v>64.771842102283486</v>
      </c>
      <c r="BAI30" s="88">
        <f t="shared" si="63"/>
        <v>40981</v>
      </c>
      <c r="BAJ30" s="90">
        <v>3.5</v>
      </c>
      <c r="BAK30" s="28"/>
      <c r="BAL30" s="25">
        <v>18</v>
      </c>
      <c r="BAM30" s="30"/>
      <c r="BAN30" s="27"/>
      <c r="BAO30" s="30"/>
      <c r="BAP30" s="27"/>
      <c r="BAQ30" s="30"/>
      <c r="BAR30" s="27"/>
      <c r="BAS30" s="92"/>
      <c r="BAT30" s="94"/>
      <c r="BAU30" s="94"/>
      <c r="BAV30" s="94"/>
      <c r="BAW30" s="94"/>
      <c r="BAX30" s="94"/>
      <c r="BAY30" s="94"/>
      <c r="BAZ30" s="94"/>
      <c r="BBA30" s="27"/>
      <c r="BBB30" s="99">
        <v>5.1778432540639034</v>
      </c>
      <c r="BBC30" s="98">
        <v>107.86704608710124</v>
      </c>
      <c r="BBE30" s="88">
        <f t="shared" si="64"/>
        <v>40979.5</v>
      </c>
      <c r="BBF30" s="90">
        <v>3.5</v>
      </c>
      <c r="BBG30" s="28"/>
      <c r="BBH30" s="25">
        <v>18</v>
      </c>
      <c r="BBI30" s="30"/>
      <c r="BBJ30" s="27"/>
      <c r="BBK30" s="30"/>
      <c r="BBL30" s="27"/>
      <c r="BBM30" s="30"/>
      <c r="BBN30" s="27"/>
      <c r="BBO30" s="92"/>
      <c r="BBP30" s="94"/>
      <c r="BBQ30" s="94"/>
      <c r="BBR30" s="94"/>
      <c r="BBS30" s="94"/>
      <c r="BBT30" s="94"/>
      <c r="BBU30" s="94"/>
      <c r="BBV30" s="94"/>
      <c r="BBW30" s="27"/>
      <c r="BBX30" s="99"/>
      <c r="BBY30" s="98"/>
      <c r="BCA30" s="88">
        <f t="shared" si="65"/>
        <v>40983</v>
      </c>
      <c r="BCB30" s="90">
        <v>3.5</v>
      </c>
      <c r="BCC30" s="28">
        <v>6.1</v>
      </c>
      <c r="BCD30" s="25">
        <v>16.100000000000001</v>
      </c>
      <c r="BCE30" s="30"/>
      <c r="BCF30" s="27"/>
      <c r="BCG30" s="30"/>
      <c r="BCH30" s="27"/>
      <c r="BCI30" s="30"/>
      <c r="BCJ30" s="27"/>
      <c r="BCK30" s="92"/>
      <c r="BCL30" s="94"/>
      <c r="BCM30" s="94"/>
      <c r="BCN30" s="94"/>
      <c r="BCO30" s="94"/>
      <c r="BCP30" s="94"/>
      <c r="BCQ30" s="94"/>
      <c r="BCR30" s="94"/>
      <c r="BCS30" s="27"/>
      <c r="BCT30" s="99">
        <v>4.7640724631626901</v>
      </c>
      <c r="BCU30" s="98">
        <v>95.789159243304908</v>
      </c>
      <c r="BCW30" s="88">
        <f t="shared" si="66"/>
        <v>40981.5</v>
      </c>
      <c r="BCX30" s="90">
        <v>3.5</v>
      </c>
      <c r="BCY30" s="28">
        <v>6.6</v>
      </c>
      <c r="BCZ30" s="25">
        <v>15.8</v>
      </c>
      <c r="BDA30" s="30"/>
      <c r="BDB30" s="27"/>
      <c r="BDC30" s="30"/>
      <c r="BDD30" s="27"/>
      <c r="BDE30" s="30"/>
      <c r="BDF30" s="27"/>
      <c r="BDG30" s="92"/>
      <c r="BDH30" s="94"/>
      <c r="BDI30" s="94"/>
      <c r="BDJ30" s="94"/>
      <c r="BDK30" s="94"/>
      <c r="BDL30" s="94"/>
      <c r="BDM30" s="94"/>
      <c r="BDN30" s="94"/>
      <c r="BDO30" s="27"/>
      <c r="BDP30" s="99">
        <v>6.7760032857810826</v>
      </c>
      <c r="BDQ30" s="98">
        <v>59.522474920503377</v>
      </c>
      <c r="BDS30" s="88">
        <f t="shared" si="67"/>
        <v>40979.5</v>
      </c>
      <c r="BDT30" s="90">
        <v>3.5</v>
      </c>
      <c r="BDU30" s="28">
        <v>5.9</v>
      </c>
      <c r="BDV30" s="25">
        <v>17</v>
      </c>
      <c r="BDW30" s="30"/>
      <c r="BDX30" s="27"/>
      <c r="BDY30" s="30"/>
      <c r="BDZ30" s="27"/>
      <c r="BEA30" s="30"/>
      <c r="BEB30" s="27"/>
      <c r="BEC30" s="92"/>
      <c r="BED30" s="94"/>
      <c r="BEE30" s="94"/>
      <c r="BEF30" s="94"/>
      <c r="BEG30" s="94"/>
      <c r="BEH30" s="94"/>
      <c r="BEI30" s="94"/>
      <c r="BEJ30" s="94"/>
      <c r="BEK30" s="27"/>
      <c r="BEL30" s="99">
        <v>5.9112525991004103</v>
      </c>
      <c r="BEM30" s="98">
        <v>137.74570931450378</v>
      </c>
      <c r="BEO30" s="88">
        <f t="shared" si="68"/>
        <v>40981</v>
      </c>
      <c r="BEP30" s="90">
        <v>3.5</v>
      </c>
      <c r="BEQ30" s="28"/>
      <c r="BER30" s="25">
        <v>16.7</v>
      </c>
      <c r="BES30" s="30"/>
      <c r="BET30" s="27"/>
      <c r="BEU30" s="30"/>
      <c r="BEV30" s="27"/>
      <c r="BEW30" s="30"/>
      <c r="BEX30" s="27"/>
      <c r="BEY30" s="92"/>
      <c r="BEZ30" s="94"/>
      <c r="BFA30" s="94"/>
      <c r="BFB30" s="94"/>
      <c r="BFC30" s="94"/>
      <c r="BFD30" s="94"/>
      <c r="BFE30" s="94"/>
      <c r="BFF30" s="94"/>
      <c r="BFG30" s="27"/>
      <c r="BFH30" s="99">
        <v>0.18067822378306095</v>
      </c>
      <c r="BFI30" s="98">
        <v>57.028753247045529</v>
      </c>
      <c r="BFK30" s="88">
        <f t="shared" si="69"/>
        <v>40981</v>
      </c>
      <c r="BFL30" s="90">
        <v>3.5</v>
      </c>
      <c r="BFM30" s="28"/>
      <c r="BFN30" s="25">
        <v>17.600000000000001</v>
      </c>
      <c r="BFO30" s="30"/>
      <c r="BFP30" s="27"/>
      <c r="BFQ30" s="30"/>
      <c r="BFR30" s="27"/>
      <c r="BFS30" s="30"/>
      <c r="BFT30" s="27"/>
      <c r="BFU30" s="92"/>
      <c r="BFV30" s="94"/>
      <c r="BFW30" s="94"/>
      <c r="BFX30" s="94"/>
      <c r="BFY30" s="94"/>
      <c r="BFZ30" s="94"/>
      <c r="BGA30" s="94"/>
      <c r="BGB30" s="94"/>
      <c r="BGC30" s="27"/>
      <c r="BGD30" s="99">
        <v>1.6006909789164916</v>
      </c>
      <c r="BGE30" s="98">
        <v>49.581856779803275</v>
      </c>
      <c r="BGG30" s="88">
        <f t="shared" si="70"/>
        <v>40980.5</v>
      </c>
      <c r="BGH30" s="90">
        <v>3.5</v>
      </c>
      <c r="BGI30" s="28">
        <v>9.1999999999999993</v>
      </c>
      <c r="BGJ30" s="25">
        <v>18</v>
      </c>
      <c r="BGK30" s="30"/>
      <c r="BGL30" s="27"/>
      <c r="BGM30" s="30"/>
      <c r="BGN30" s="27"/>
      <c r="BGO30" s="30"/>
      <c r="BGP30" s="27"/>
      <c r="BGQ30" s="92"/>
      <c r="BGR30" s="94"/>
      <c r="BGS30" s="94"/>
      <c r="BGT30" s="94"/>
      <c r="BGU30" s="94"/>
      <c r="BGV30" s="94"/>
      <c r="BGW30" s="94"/>
      <c r="BGX30" s="94"/>
      <c r="BGY30" s="27"/>
      <c r="BGZ30" s="99">
        <v>8.7680876870736828</v>
      </c>
      <c r="BHA30" s="98">
        <v>58.3262427753616</v>
      </c>
      <c r="BHC30" s="88">
        <f t="shared" si="71"/>
        <v>40980</v>
      </c>
      <c r="BHD30" s="90">
        <v>3.5</v>
      </c>
      <c r="BHE30" s="28">
        <v>8.5</v>
      </c>
      <c r="BHF30" s="25">
        <v>12</v>
      </c>
      <c r="BHG30" s="30"/>
      <c r="BHH30" s="27"/>
      <c r="BHI30" s="30"/>
      <c r="BHJ30" s="27"/>
      <c r="BHK30" s="30"/>
      <c r="BHL30" s="27"/>
      <c r="BHM30" s="92"/>
      <c r="BHN30" s="94"/>
      <c r="BHO30" s="94"/>
      <c r="BHP30" s="94"/>
      <c r="BHQ30" s="94"/>
      <c r="BHR30" s="94"/>
      <c r="BHS30" s="94"/>
      <c r="BHT30" s="94"/>
      <c r="BHU30" s="27"/>
      <c r="BHV30" s="99">
        <v>8.3474447542291426</v>
      </c>
      <c r="BHW30" s="98">
        <v>41.929361760309277</v>
      </c>
      <c r="BHY30" s="88">
        <f t="shared" si="72"/>
        <v>40982.5</v>
      </c>
      <c r="BHZ30" s="90">
        <v>3.5</v>
      </c>
      <c r="BIA30" s="28">
        <v>8.1999999999999993</v>
      </c>
      <c r="BIB30" s="25">
        <v>16</v>
      </c>
      <c r="BIC30" s="30"/>
      <c r="BID30" s="27"/>
      <c r="BIE30" s="30"/>
      <c r="BIF30" s="27"/>
      <c r="BIG30" s="30"/>
      <c r="BIH30" s="27"/>
      <c r="BII30" s="92"/>
      <c r="BIJ30" s="94"/>
      <c r="BIK30" s="94"/>
      <c r="BIL30" s="94"/>
      <c r="BIM30" s="94"/>
      <c r="BIN30" s="94"/>
      <c r="BIO30" s="94"/>
      <c r="BIP30" s="94"/>
      <c r="BIQ30" s="27"/>
      <c r="BIR30" s="99">
        <v>8.4889705100425097</v>
      </c>
      <c r="BIS30" s="98">
        <v>59.918009758175891</v>
      </c>
      <c r="BIU30" s="88">
        <f t="shared" si="73"/>
        <v>40983.5</v>
      </c>
      <c r="BIV30" s="90">
        <v>3.5</v>
      </c>
      <c r="BIW30" s="28">
        <v>5.0999999999999996</v>
      </c>
      <c r="BIX30" s="25">
        <v>17</v>
      </c>
      <c r="BIY30" s="30"/>
      <c r="BIZ30" s="27"/>
      <c r="BJA30" s="30"/>
      <c r="BJB30" s="27"/>
      <c r="BJC30" s="30"/>
      <c r="BJD30" s="27"/>
      <c r="BJE30" s="92"/>
      <c r="BJF30" s="94"/>
      <c r="BJG30" s="94"/>
      <c r="BJH30" s="94"/>
      <c r="BJI30" s="94"/>
      <c r="BJJ30" s="94"/>
      <c r="BJK30" s="94"/>
      <c r="BJL30" s="94"/>
      <c r="BJM30" s="27"/>
      <c r="BJN30" s="99">
        <v>5.6833250753668452</v>
      </c>
      <c r="BJO30" s="98">
        <v>81.554372668821713</v>
      </c>
      <c r="BJQ30" s="88">
        <f t="shared" si="74"/>
        <v>40981.5</v>
      </c>
      <c r="BJR30" s="90">
        <v>3.5</v>
      </c>
      <c r="BJS30" s="28"/>
      <c r="BJT30" s="25"/>
      <c r="BJU30" s="30"/>
      <c r="BJV30" s="27"/>
      <c r="BJW30" s="30"/>
      <c r="BJX30" s="27"/>
      <c r="BJY30" s="30"/>
      <c r="BJZ30" s="27"/>
      <c r="BKA30" s="92"/>
      <c r="BKB30" s="94"/>
      <c r="BKC30" s="94"/>
      <c r="BKD30" s="94"/>
      <c r="BKE30" s="94"/>
      <c r="BKF30" s="94"/>
      <c r="BKG30" s="94"/>
      <c r="BKH30" s="94"/>
      <c r="BKI30" s="27"/>
      <c r="BKJ30" s="99">
        <v>2.4883827398374798</v>
      </c>
      <c r="BKK30" s="98">
        <v>125.00992800178858</v>
      </c>
      <c r="BKM30" s="88">
        <f t="shared" si="75"/>
        <v>40982.5</v>
      </c>
      <c r="BKN30" s="90">
        <v>3.5</v>
      </c>
      <c r="BKO30" s="28">
        <v>3.5</v>
      </c>
      <c r="BKP30" s="25">
        <v>16.100000000000001</v>
      </c>
      <c r="BKQ30" s="30"/>
      <c r="BKR30" s="27"/>
      <c r="BKS30" s="30"/>
      <c r="BKT30" s="27"/>
      <c r="BKU30" s="30"/>
      <c r="BKV30" s="27"/>
      <c r="BKW30" s="92"/>
      <c r="BKX30" s="94"/>
      <c r="BKY30" s="94"/>
      <c r="BKZ30" s="94"/>
      <c r="BLA30" s="94"/>
      <c r="BLB30" s="94"/>
      <c r="BLC30" s="94"/>
      <c r="BLD30" s="94"/>
      <c r="BLE30" s="27"/>
      <c r="BLF30" s="99">
        <v>3.3934551952978973</v>
      </c>
      <c r="BLG30" s="98">
        <v>74.315177731756265</v>
      </c>
      <c r="BLI30" s="88">
        <f t="shared" si="76"/>
        <v>40978.5</v>
      </c>
      <c r="BLJ30" s="90">
        <v>3.5</v>
      </c>
      <c r="BLK30" s="28"/>
      <c r="BLL30" s="25">
        <v>18</v>
      </c>
      <c r="BLM30" s="30"/>
      <c r="BLN30" s="27"/>
      <c r="BLO30" s="30"/>
      <c r="BLP30" s="27"/>
      <c r="BLQ30" s="30"/>
      <c r="BLR30" s="27"/>
      <c r="BLS30" s="92"/>
      <c r="BLT30" s="94"/>
      <c r="BLU30" s="94"/>
      <c r="BLV30" s="94"/>
      <c r="BLW30" s="94"/>
      <c r="BLX30" s="94"/>
      <c r="BLY30" s="94"/>
      <c r="BLZ30" s="94"/>
      <c r="BMA30" s="27"/>
      <c r="BMB30" s="99"/>
      <c r="BMC30" s="98"/>
      <c r="BME30" s="88">
        <f t="shared" si="77"/>
        <v>40981.5</v>
      </c>
      <c r="BMF30" s="90">
        <v>3.5</v>
      </c>
      <c r="BMG30" s="28">
        <v>3.8</v>
      </c>
      <c r="BMH30" s="25">
        <v>17</v>
      </c>
      <c r="BMI30" s="30"/>
      <c r="BMJ30" s="27"/>
      <c r="BMK30" s="30"/>
      <c r="BML30" s="27"/>
      <c r="BMM30" s="30"/>
      <c r="BMN30" s="27"/>
      <c r="BMO30" s="92"/>
      <c r="BMP30" s="94"/>
      <c r="BMQ30" s="94"/>
      <c r="BMR30" s="94"/>
      <c r="BMS30" s="94"/>
      <c r="BMT30" s="94"/>
      <c r="BMU30" s="94"/>
      <c r="BMV30" s="94"/>
      <c r="BMW30" s="27"/>
      <c r="BMX30" s="99">
        <v>4.2448674276335598</v>
      </c>
      <c r="BMY30" s="98">
        <v>80.491161808189489</v>
      </c>
      <c r="BNA30" s="88">
        <f t="shared" si="78"/>
        <v>40980</v>
      </c>
      <c r="BNB30" s="90">
        <v>3.5</v>
      </c>
      <c r="BNC30" s="28"/>
      <c r="BND30" s="25"/>
      <c r="BNE30" s="30"/>
      <c r="BNF30" s="27"/>
      <c r="BNG30" s="30"/>
      <c r="BNH30" s="27"/>
      <c r="BNI30" s="30"/>
      <c r="BNJ30" s="27"/>
      <c r="BNK30" s="92"/>
      <c r="BNL30" s="94"/>
      <c r="BNM30" s="94"/>
      <c r="BNN30" s="94"/>
      <c r="BNO30" s="94"/>
      <c r="BNP30" s="94"/>
      <c r="BNQ30" s="94"/>
      <c r="BNR30" s="94"/>
      <c r="BNS30" s="27"/>
      <c r="BNT30" s="99"/>
      <c r="BNU30" s="98"/>
      <c r="BNW30" s="88">
        <f t="shared" si="79"/>
        <v>40978.5</v>
      </c>
      <c r="BNX30" s="90">
        <v>3.5</v>
      </c>
      <c r="BNY30" s="28">
        <v>7.1</v>
      </c>
      <c r="BNZ30" s="25">
        <v>16</v>
      </c>
      <c r="BOA30" s="30"/>
      <c r="BOB30" s="27"/>
      <c r="BOC30" s="30"/>
      <c r="BOD30" s="27"/>
      <c r="BOE30" s="30"/>
      <c r="BOF30" s="27"/>
      <c r="BOG30" s="92"/>
      <c r="BOH30" s="94"/>
      <c r="BOI30" s="94"/>
      <c r="BOJ30" s="94"/>
      <c r="BOK30" s="94"/>
      <c r="BOL30" s="94"/>
      <c r="BOM30" s="94"/>
      <c r="BON30" s="94"/>
      <c r="BOO30" s="27"/>
      <c r="BOP30" s="99">
        <v>8.1684643367568697</v>
      </c>
      <c r="BOQ30" s="98">
        <v>91.051476155098243</v>
      </c>
      <c r="BOS30" s="88">
        <f t="shared" si="80"/>
        <v>40981.5</v>
      </c>
      <c r="BOT30" s="90">
        <v>3.5</v>
      </c>
      <c r="BOU30" s="28">
        <v>8.8000000000000007</v>
      </c>
      <c r="BOV30" s="25">
        <v>16.399999999999999</v>
      </c>
      <c r="BOW30" s="30"/>
      <c r="BOX30" s="27"/>
      <c r="BOY30" s="30"/>
      <c r="BOZ30" s="27"/>
      <c r="BPA30" s="30"/>
      <c r="BPB30" s="27"/>
      <c r="BPC30" s="92"/>
      <c r="BPD30" s="94"/>
      <c r="BPE30" s="94"/>
      <c r="BPF30" s="94"/>
      <c r="BPG30" s="94"/>
      <c r="BPH30" s="94"/>
      <c r="BPI30" s="94"/>
      <c r="BPJ30" s="94"/>
      <c r="BPK30" s="27"/>
      <c r="BPL30" s="99">
        <v>8.74051329499407</v>
      </c>
      <c r="BPM30" s="98">
        <v>88.565232016705806</v>
      </c>
      <c r="BPO30" s="88">
        <f t="shared" si="81"/>
        <v>40980.5</v>
      </c>
      <c r="BPP30" s="90">
        <v>3.5</v>
      </c>
      <c r="BPQ30" s="28">
        <v>9.9700000000000006</v>
      </c>
      <c r="BPR30" s="25">
        <v>11.5</v>
      </c>
      <c r="BPS30" s="30"/>
      <c r="BPT30" s="27"/>
      <c r="BPU30" s="30"/>
      <c r="BPV30" s="27"/>
      <c r="BPW30" s="30"/>
      <c r="BPX30" s="27"/>
      <c r="BPY30" s="92"/>
      <c r="BPZ30" s="94"/>
      <c r="BQA30" s="94"/>
      <c r="BQB30" s="94"/>
      <c r="BQC30" s="94"/>
      <c r="BQD30" s="94"/>
      <c r="BQE30" s="94"/>
      <c r="BQF30" s="94"/>
      <c r="BQG30" s="27"/>
      <c r="BQH30" s="99">
        <v>10.834730739772667</v>
      </c>
      <c r="BQI30" s="98">
        <v>9.7581407444657717</v>
      </c>
      <c r="BQK30" s="88">
        <f t="shared" si="82"/>
        <v>40981</v>
      </c>
      <c r="BQL30" s="90">
        <v>3.5</v>
      </c>
      <c r="BQM30" s="28">
        <v>8.8000000000000007</v>
      </c>
      <c r="BQN30" s="25">
        <v>16.399999999999999</v>
      </c>
      <c r="BQO30" s="30"/>
      <c r="BQP30" s="27"/>
      <c r="BQQ30" s="30"/>
      <c r="BQR30" s="27"/>
      <c r="BQS30" s="30"/>
      <c r="BQT30" s="27"/>
      <c r="BQU30" s="92"/>
      <c r="BQV30" s="94"/>
      <c r="BQW30" s="94"/>
      <c r="BQX30" s="94"/>
      <c r="BQY30" s="94"/>
      <c r="BQZ30" s="94"/>
      <c r="BRA30" s="94"/>
      <c r="BRB30" s="94"/>
      <c r="BRC30" s="27"/>
      <c r="BRD30" s="99">
        <v>7.9510035326293487</v>
      </c>
      <c r="BRE30" s="98">
        <v>64.83897267217516</v>
      </c>
      <c r="BRG30" s="88">
        <f t="shared" si="83"/>
        <v>40981</v>
      </c>
      <c r="BRH30" s="90">
        <v>3.5</v>
      </c>
      <c r="BRI30" s="28"/>
      <c r="BRJ30" s="25">
        <v>18</v>
      </c>
      <c r="BRK30" s="30"/>
      <c r="BRL30" s="27"/>
      <c r="BRM30" s="30"/>
      <c r="BRN30" s="27"/>
      <c r="BRO30" s="30"/>
      <c r="BRP30" s="27"/>
      <c r="BRQ30" s="92"/>
      <c r="BRR30" s="94"/>
      <c r="BRS30" s="94"/>
      <c r="BRT30" s="94"/>
      <c r="BRU30" s="94"/>
      <c r="BRV30" s="94"/>
      <c r="BRW30" s="94"/>
      <c r="BRX30" s="94"/>
      <c r="BRY30" s="27"/>
      <c r="BRZ30" s="99">
        <v>5.2694146942325384</v>
      </c>
      <c r="BSA30" s="98">
        <v>101.62593719177151</v>
      </c>
      <c r="BSC30" s="88">
        <f t="shared" si="84"/>
        <v>40979.5</v>
      </c>
      <c r="BSD30" s="90">
        <v>3.5</v>
      </c>
      <c r="BSE30" s="28"/>
      <c r="BSF30" s="25">
        <v>18</v>
      </c>
      <c r="BSG30" s="30"/>
      <c r="BSH30" s="27"/>
      <c r="BSI30" s="30"/>
      <c r="BSJ30" s="27"/>
      <c r="BSK30" s="30"/>
      <c r="BSL30" s="27"/>
      <c r="BSM30" s="92"/>
      <c r="BSN30" s="94"/>
      <c r="BSO30" s="94"/>
      <c r="BSP30" s="94"/>
      <c r="BSQ30" s="94"/>
      <c r="BSR30" s="94"/>
      <c r="BSS30" s="94"/>
      <c r="BST30" s="94"/>
      <c r="BSU30" s="27"/>
      <c r="BSV30" s="99"/>
      <c r="BSW30" s="98"/>
      <c r="BSY30" s="88">
        <f t="shared" si="85"/>
        <v>40983</v>
      </c>
      <c r="BSZ30" s="90">
        <v>3.5</v>
      </c>
      <c r="BTA30" s="28">
        <v>6.1</v>
      </c>
      <c r="BTB30" s="25">
        <v>16.100000000000001</v>
      </c>
      <c r="BTC30" s="30"/>
      <c r="BTD30" s="27"/>
      <c r="BTE30" s="30"/>
      <c r="BTF30" s="27"/>
      <c r="BTG30" s="30"/>
      <c r="BTH30" s="27"/>
      <c r="BTI30" s="92"/>
      <c r="BTJ30" s="94"/>
      <c r="BTK30" s="94"/>
      <c r="BTL30" s="94"/>
      <c r="BTM30" s="94"/>
      <c r="BTN30" s="94"/>
      <c r="BTO30" s="94"/>
      <c r="BTP30" s="94"/>
      <c r="BTQ30" s="27"/>
      <c r="BTR30" s="99">
        <v>4.7449750216589512</v>
      </c>
      <c r="BTS30" s="98">
        <v>94.084093872337235</v>
      </c>
      <c r="BTU30" s="88">
        <f t="shared" si="86"/>
        <v>40981.5</v>
      </c>
      <c r="BTV30" s="90">
        <v>3.5</v>
      </c>
      <c r="BTW30" s="28">
        <v>6.6</v>
      </c>
      <c r="BTX30" s="25">
        <v>15.8</v>
      </c>
      <c r="BTY30" s="30"/>
      <c r="BTZ30" s="27"/>
      <c r="BUA30" s="30"/>
      <c r="BUB30" s="27"/>
      <c r="BUC30" s="30"/>
      <c r="BUD30" s="27"/>
      <c r="BUE30" s="92"/>
      <c r="BUF30" s="94"/>
      <c r="BUG30" s="94"/>
      <c r="BUH30" s="94"/>
      <c r="BUI30" s="94"/>
      <c r="BUJ30" s="94"/>
      <c r="BUK30" s="94"/>
      <c r="BUL30" s="94"/>
      <c r="BUM30" s="27"/>
      <c r="BUN30" s="99">
        <v>6.9762546352139712</v>
      </c>
      <c r="BUO30" s="98">
        <v>59.453391203675956</v>
      </c>
      <c r="BUQ30" s="88">
        <f t="shared" si="87"/>
        <v>40979.5</v>
      </c>
      <c r="BUR30" s="90">
        <v>3.5</v>
      </c>
      <c r="BUS30" s="28">
        <v>5.9</v>
      </c>
      <c r="BUT30" s="25">
        <v>17</v>
      </c>
      <c r="BUU30" s="30"/>
      <c r="BUV30" s="27"/>
      <c r="BUW30" s="30"/>
      <c r="BUX30" s="27"/>
      <c r="BUY30" s="30"/>
      <c r="BUZ30" s="27"/>
      <c r="BVA30" s="92"/>
      <c r="BVB30" s="94"/>
      <c r="BVC30" s="94"/>
      <c r="BVD30" s="94"/>
      <c r="BVE30" s="94"/>
      <c r="BVF30" s="94"/>
      <c r="BVG30" s="94"/>
      <c r="BVH30" s="94"/>
      <c r="BVI30" s="27"/>
      <c r="BVJ30" s="99">
        <v>5.9184687521880059</v>
      </c>
      <c r="BVK30" s="98">
        <v>123.02306808035327</v>
      </c>
      <c r="BVM30" s="88">
        <f t="shared" si="88"/>
        <v>40981</v>
      </c>
      <c r="BVN30" s="90">
        <v>3.5</v>
      </c>
      <c r="BVO30" s="28"/>
      <c r="BVP30" s="25">
        <v>16.7</v>
      </c>
      <c r="BVQ30" s="30"/>
      <c r="BVR30" s="27"/>
      <c r="BVS30" s="30"/>
      <c r="BVT30" s="27"/>
      <c r="BVU30" s="30"/>
      <c r="BVV30" s="27"/>
      <c r="BVW30" s="92"/>
      <c r="BVX30" s="94"/>
      <c r="BVY30" s="94"/>
      <c r="BVZ30" s="94"/>
      <c r="BWA30" s="94"/>
      <c r="BWB30" s="94"/>
      <c r="BWC30" s="94"/>
      <c r="BWD30" s="94"/>
      <c r="BWE30" s="27"/>
      <c r="BWF30" s="99">
        <v>0.12966627898694882</v>
      </c>
      <c r="BWG30" s="98">
        <v>56.859117902555091</v>
      </c>
      <c r="BWI30" s="88">
        <f t="shared" si="89"/>
        <v>40981</v>
      </c>
      <c r="BWJ30" s="90">
        <v>3.5</v>
      </c>
      <c r="BWK30" s="28"/>
      <c r="BWL30" s="25">
        <v>17.600000000000001</v>
      </c>
      <c r="BWM30" s="30"/>
      <c r="BWN30" s="27"/>
      <c r="BWO30" s="30"/>
      <c r="BWP30" s="27"/>
      <c r="BWQ30" s="30"/>
      <c r="BWR30" s="27"/>
      <c r="BWS30" s="92"/>
      <c r="BWT30" s="94"/>
      <c r="BWU30" s="94"/>
      <c r="BWV30" s="94"/>
      <c r="BWW30" s="94"/>
      <c r="BWX30" s="94"/>
      <c r="BWY30" s="94"/>
      <c r="BWZ30" s="94"/>
      <c r="BXA30" s="27"/>
      <c r="BXB30" s="99">
        <v>1.1615301433999987</v>
      </c>
      <c r="BXC30" s="98">
        <v>52.093491367178942</v>
      </c>
      <c r="BXE30" s="88">
        <f t="shared" si="90"/>
        <v>40980.5</v>
      </c>
      <c r="BXF30" s="90">
        <v>3.5</v>
      </c>
      <c r="BXG30" s="28">
        <v>9.1999999999999993</v>
      </c>
      <c r="BXH30" s="25">
        <v>18</v>
      </c>
      <c r="BXI30" s="30"/>
      <c r="BXJ30" s="27"/>
      <c r="BXK30" s="30"/>
      <c r="BXL30" s="27"/>
      <c r="BXM30" s="30"/>
      <c r="BXN30" s="27"/>
      <c r="BXO30" s="92"/>
      <c r="BXP30" s="94"/>
      <c r="BXQ30" s="94"/>
      <c r="BXR30" s="94"/>
      <c r="BXS30" s="94"/>
      <c r="BXT30" s="94"/>
      <c r="BXU30" s="94"/>
      <c r="BXV30" s="94"/>
      <c r="BXW30" s="27"/>
      <c r="BXX30" s="99">
        <v>8.7567582099487478</v>
      </c>
      <c r="BXY30" s="98">
        <v>57.628392605160315</v>
      </c>
      <c r="BYA30" s="88">
        <f t="shared" si="91"/>
        <v>40980</v>
      </c>
      <c r="BYB30" s="90">
        <v>3.5</v>
      </c>
      <c r="BYC30" s="28">
        <v>8.5</v>
      </c>
      <c r="BYD30" s="25">
        <v>12</v>
      </c>
      <c r="BYE30" s="30"/>
      <c r="BYF30" s="27"/>
      <c r="BYG30" s="30"/>
      <c r="BYH30" s="27"/>
      <c r="BYI30" s="30"/>
      <c r="BYJ30" s="27"/>
      <c r="BYK30" s="92"/>
      <c r="BYL30" s="94"/>
      <c r="BYM30" s="94"/>
      <c r="BYN30" s="94"/>
      <c r="BYO30" s="94"/>
      <c r="BYP30" s="94"/>
      <c r="BYQ30" s="94"/>
      <c r="BYR30" s="94"/>
      <c r="BYS30" s="27"/>
      <c r="BYT30" s="99">
        <v>8.3602509071711015</v>
      </c>
      <c r="BYU30" s="98">
        <v>41.764014850945756</v>
      </c>
      <c r="BYW30" s="88">
        <f t="shared" si="92"/>
        <v>40982.5</v>
      </c>
      <c r="BYX30" s="90">
        <v>3.5</v>
      </c>
      <c r="BYY30" s="28">
        <v>8.1999999999999993</v>
      </c>
      <c r="BYZ30" s="25">
        <v>16</v>
      </c>
      <c r="BZA30" s="30"/>
      <c r="BZB30" s="27"/>
      <c r="BZC30" s="30"/>
      <c r="BZD30" s="27"/>
      <c r="BZE30" s="30"/>
      <c r="BZF30" s="27"/>
      <c r="BZG30" s="92"/>
      <c r="BZH30" s="94"/>
      <c r="BZI30" s="94"/>
      <c r="BZJ30" s="94"/>
      <c r="BZK30" s="94"/>
      <c r="BZL30" s="94"/>
      <c r="BZM30" s="94"/>
      <c r="BZN30" s="94"/>
      <c r="BZO30" s="27"/>
      <c r="BZP30" s="99">
        <v>8.585726136093232</v>
      </c>
      <c r="BZQ30" s="98">
        <v>61.911772928878293</v>
      </c>
      <c r="BZS30" s="88">
        <f t="shared" si="93"/>
        <v>40983.5</v>
      </c>
      <c r="BZT30" s="90">
        <v>3.5</v>
      </c>
      <c r="BZU30" s="28">
        <v>5.0999999999999996</v>
      </c>
      <c r="BZV30" s="25">
        <v>17</v>
      </c>
      <c r="BZW30" s="30"/>
      <c r="BZX30" s="27"/>
      <c r="BZY30" s="30"/>
      <c r="BZZ30" s="27"/>
      <c r="CAA30" s="30"/>
      <c r="CAB30" s="27"/>
      <c r="CAC30" s="92"/>
      <c r="CAD30" s="94"/>
      <c r="CAE30" s="94"/>
      <c r="CAF30" s="94"/>
      <c r="CAG30" s="94"/>
      <c r="CAH30" s="94"/>
      <c r="CAI30" s="94"/>
      <c r="CAJ30" s="94"/>
      <c r="CAK30" s="27"/>
      <c r="CAL30" s="99">
        <v>5.6315547416298424</v>
      </c>
      <c r="CAM30" s="98">
        <v>79.555305353022803</v>
      </c>
      <c r="CAO30" s="88">
        <f t="shared" si="94"/>
        <v>40981.5</v>
      </c>
      <c r="CAP30" s="90">
        <v>3.5</v>
      </c>
      <c r="CAQ30" s="28"/>
      <c r="CAR30" s="25"/>
      <c r="CAS30" s="30"/>
      <c r="CAT30" s="27"/>
      <c r="CAU30" s="30"/>
      <c r="CAV30" s="27"/>
      <c r="CAW30" s="30"/>
      <c r="CAX30" s="27"/>
      <c r="CAY30" s="92"/>
      <c r="CAZ30" s="94"/>
      <c r="CBA30" s="94"/>
      <c r="CBB30" s="94"/>
      <c r="CBC30" s="94"/>
      <c r="CBD30" s="94"/>
      <c r="CBE30" s="94"/>
      <c r="CBF30" s="94"/>
      <c r="CBG30" s="27"/>
      <c r="CBH30" s="99">
        <v>2.8660780883468755</v>
      </c>
      <c r="CBI30" s="98">
        <v>102.76600653880108</v>
      </c>
      <c r="CBK30" s="88">
        <f t="shared" si="95"/>
        <v>40982.5</v>
      </c>
      <c r="CBL30" s="90">
        <v>3.5</v>
      </c>
      <c r="CBM30" s="28">
        <v>3.5</v>
      </c>
      <c r="CBN30" s="25">
        <v>16.100000000000001</v>
      </c>
      <c r="CBO30" s="30"/>
      <c r="CBP30" s="27"/>
      <c r="CBQ30" s="30"/>
      <c r="CBR30" s="27"/>
      <c r="CBS30" s="30"/>
      <c r="CBT30" s="27"/>
      <c r="CBU30" s="92"/>
      <c r="CBV30" s="94"/>
      <c r="CBW30" s="94"/>
      <c r="CBX30" s="94"/>
      <c r="CBY30" s="94"/>
      <c r="CBZ30" s="94"/>
      <c r="CCA30" s="94"/>
      <c r="CCB30" s="94"/>
      <c r="CCC30" s="27"/>
      <c r="CCD30" s="99">
        <v>3.3100444442142583</v>
      </c>
      <c r="CCE30" s="98">
        <v>74.084709859648612</v>
      </c>
      <c r="CCG30" s="88">
        <f t="shared" si="96"/>
        <v>40978.5</v>
      </c>
      <c r="CCH30" s="90">
        <v>3.5</v>
      </c>
      <c r="CCI30" s="28"/>
      <c r="CCJ30" s="25">
        <v>18</v>
      </c>
      <c r="CCK30" s="30"/>
      <c r="CCL30" s="27"/>
      <c r="CCM30" s="30"/>
      <c r="CCN30" s="27"/>
      <c r="CCO30" s="30"/>
      <c r="CCP30" s="27"/>
      <c r="CCQ30" s="92"/>
      <c r="CCR30" s="94"/>
      <c r="CCS30" s="94"/>
      <c r="CCT30" s="94"/>
      <c r="CCU30" s="94"/>
      <c r="CCV30" s="94"/>
      <c r="CCW30" s="94"/>
      <c r="CCX30" s="94"/>
      <c r="CCY30" s="27"/>
      <c r="CCZ30" s="99"/>
      <c r="CDA30" s="98"/>
      <c r="CDC30" s="88">
        <f t="shared" si="97"/>
        <v>40981.5</v>
      </c>
      <c r="CDD30" s="90">
        <v>3.5</v>
      </c>
      <c r="CDE30" s="28">
        <v>3.8</v>
      </c>
      <c r="CDF30" s="25">
        <v>17</v>
      </c>
      <c r="CDG30" s="30"/>
      <c r="CDH30" s="27"/>
      <c r="CDI30" s="30"/>
      <c r="CDJ30" s="27"/>
      <c r="CDK30" s="30"/>
      <c r="CDL30" s="27"/>
      <c r="CDM30" s="92"/>
      <c r="CDN30" s="94"/>
      <c r="CDO30" s="94"/>
      <c r="CDP30" s="94"/>
      <c r="CDQ30" s="94"/>
      <c r="CDR30" s="94"/>
      <c r="CDS30" s="94"/>
      <c r="CDT30" s="94"/>
      <c r="CDU30" s="27"/>
      <c r="CDV30" s="99">
        <v>4.2892727445102317</v>
      </c>
      <c r="CDW30" s="98">
        <v>84.129836231479558</v>
      </c>
      <c r="CDY30" s="88">
        <f t="shared" si="98"/>
        <v>40980</v>
      </c>
      <c r="CDZ30" s="90">
        <v>3.5</v>
      </c>
      <c r="CEA30" s="28"/>
      <c r="CEB30" s="25"/>
      <c r="CEC30" s="30"/>
      <c r="CED30" s="27"/>
      <c r="CEE30" s="30"/>
      <c r="CEF30" s="27"/>
      <c r="CEG30" s="30"/>
      <c r="CEH30" s="27"/>
      <c r="CEI30" s="92"/>
      <c r="CEJ30" s="94"/>
      <c r="CEK30" s="94"/>
      <c r="CEL30" s="94"/>
      <c r="CEM30" s="94"/>
      <c r="CEN30" s="94"/>
      <c r="CEO30" s="94"/>
      <c r="CEP30" s="94"/>
      <c r="CEQ30" s="27"/>
      <c r="CER30" s="99"/>
      <c r="CES30" s="98"/>
      <c r="CEU30" s="88">
        <f t="shared" si="99"/>
        <v>40978.5</v>
      </c>
      <c r="CEV30" s="90">
        <v>3.5</v>
      </c>
      <c r="CEW30" s="28">
        <v>7.1</v>
      </c>
      <c r="CEX30" s="25">
        <v>16</v>
      </c>
      <c r="CEY30" s="30"/>
      <c r="CEZ30" s="27"/>
      <c r="CFA30" s="30"/>
      <c r="CFB30" s="27"/>
      <c r="CFC30" s="30"/>
      <c r="CFD30" s="27"/>
      <c r="CFE30" s="92"/>
      <c r="CFF30" s="94"/>
      <c r="CFG30" s="94"/>
      <c r="CFH30" s="94"/>
      <c r="CFI30" s="94"/>
      <c r="CFJ30" s="94"/>
      <c r="CFK30" s="94"/>
      <c r="CFL30" s="94"/>
      <c r="CFM30" s="27"/>
      <c r="CFN30" s="99">
        <v>7.2734752768514372</v>
      </c>
      <c r="CFO30" s="98">
        <v>90.507669883027006</v>
      </c>
    </row>
    <row r="31" spans="1:2199">
      <c r="A31" s="88">
        <f t="shared" si="0"/>
        <v>40982</v>
      </c>
      <c r="B31" s="89">
        <v>4</v>
      </c>
      <c r="C31" s="28">
        <v>7</v>
      </c>
      <c r="D31" s="25">
        <v>12.5</v>
      </c>
      <c r="E31" s="30"/>
      <c r="F31" s="27"/>
      <c r="G31" s="30"/>
      <c r="H31" s="27"/>
      <c r="I31" s="30"/>
      <c r="J31" s="27"/>
      <c r="K31" s="92"/>
      <c r="L31" s="94"/>
      <c r="M31" s="94"/>
      <c r="N31" s="94"/>
      <c r="O31" s="94"/>
      <c r="P31" s="94"/>
      <c r="Q31" s="94"/>
      <c r="R31" s="94"/>
      <c r="S31" s="27"/>
      <c r="T31" s="97">
        <v>6.8200392502192129</v>
      </c>
      <c r="U31" s="98">
        <v>57.301458634169443</v>
      </c>
      <c r="W31" s="88">
        <f t="shared" si="1"/>
        <v>40981</v>
      </c>
      <c r="X31" s="89">
        <v>4</v>
      </c>
      <c r="Y31" s="28">
        <v>7.6</v>
      </c>
      <c r="Z31" s="25">
        <v>13</v>
      </c>
      <c r="AA31" s="30"/>
      <c r="AB31" s="27"/>
      <c r="AC31" s="30"/>
      <c r="AD31" s="27"/>
      <c r="AE31" s="30"/>
      <c r="AF31" s="27"/>
      <c r="AG31" s="92"/>
      <c r="AH31" s="94"/>
      <c r="AI31" s="94"/>
      <c r="AJ31" s="94"/>
      <c r="AK31" s="94"/>
      <c r="AL31" s="94"/>
      <c r="AM31" s="94"/>
      <c r="AN31" s="94"/>
      <c r="AO31" s="27"/>
      <c r="AP31" s="97">
        <v>8.5634179375076389</v>
      </c>
      <c r="AQ31" s="98">
        <v>49.44944823976715</v>
      </c>
      <c r="AS31" s="88">
        <f t="shared" si="2"/>
        <v>40981.5</v>
      </c>
      <c r="AT31" s="89">
        <v>4</v>
      </c>
      <c r="AU31" s="28">
        <v>10.8</v>
      </c>
      <c r="AV31" s="25">
        <v>15</v>
      </c>
      <c r="AW31" s="30"/>
      <c r="AX31" s="27"/>
      <c r="AY31" s="30"/>
      <c r="AZ31" s="27"/>
      <c r="BA31" s="30"/>
      <c r="BB31" s="27"/>
      <c r="BC31" s="92"/>
      <c r="BD31" s="94"/>
      <c r="BE31" s="94"/>
      <c r="BF31" s="94"/>
      <c r="BG31" s="94"/>
      <c r="BH31" s="94"/>
      <c r="BI31" s="94"/>
      <c r="BJ31" s="94"/>
      <c r="BK31" s="27"/>
      <c r="BL31" s="97">
        <v>11.810998428857914</v>
      </c>
      <c r="BM31" s="98">
        <v>15.994897601689498</v>
      </c>
      <c r="BO31" s="88">
        <f t="shared" si="3"/>
        <v>40981.5</v>
      </c>
      <c r="BP31" s="89">
        <v>4</v>
      </c>
      <c r="BQ31" s="28">
        <v>10.7</v>
      </c>
      <c r="BR31" s="25">
        <v>16</v>
      </c>
      <c r="BS31" s="30"/>
      <c r="BT31" s="27"/>
      <c r="BU31" s="30"/>
      <c r="BV31" s="27"/>
      <c r="BW31" s="30"/>
      <c r="BX31" s="27"/>
      <c r="BY31" s="92"/>
      <c r="BZ31" s="94"/>
      <c r="CA31" s="94"/>
      <c r="CB31" s="94"/>
      <c r="CC31" s="94"/>
      <c r="CD31" s="94"/>
      <c r="CE31" s="94"/>
      <c r="CF31" s="94"/>
      <c r="CG31" s="27"/>
      <c r="CH31" s="97">
        <v>10.37910587065036</v>
      </c>
      <c r="CI31" s="98">
        <v>39.300060141318404</v>
      </c>
      <c r="CK31" s="88">
        <f t="shared" si="4"/>
        <v>40980</v>
      </c>
      <c r="CL31" s="89">
        <v>4</v>
      </c>
      <c r="CM31" s="28"/>
      <c r="CN31" s="25">
        <v>17.7</v>
      </c>
      <c r="CO31" s="30"/>
      <c r="CP31" s="27"/>
      <c r="CQ31" s="30"/>
      <c r="CR31" s="27"/>
      <c r="CS31" s="30"/>
      <c r="CT31" s="27"/>
      <c r="CU31" s="92"/>
      <c r="CV31" s="94"/>
      <c r="CW31" s="94"/>
      <c r="CX31" s="94"/>
      <c r="CY31" s="94"/>
      <c r="CZ31" s="94"/>
      <c r="DA31" s="94"/>
      <c r="DB31" s="94"/>
      <c r="DC31" s="27"/>
      <c r="DD31" s="97">
        <v>0.38523753810371197</v>
      </c>
      <c r="DE31" s="98">
        <v>41.183618446984383</v>
      </c>
      <c r="DG31" s="88">
        <f t="shared" si="5"/>
        <v>40983.5</v>
      </c>
      <c r="DH31" s="89">
        <v>4</v>
      </c>
      <c r="DI31" s="28">
        <v>3.9</v>
      </c>
      <c r="DJ31" s="25">
        <v>16</v>
      </c>
      <c r="DK31" s="30"/>
      <c r="DL31" s="27"/>
      <c r="DM31" s="30"/>
      <c r="DN31" s="27"/>
      <c r="DO31" s="30"/>
      <c r="DP31" s="27"/>
      <c r="DQ31" s="92"/>
      <c r="DR31" s="94"/>
      <c r="DS31" s="94"/>
      <c r="DT31" s="94"/>
      <c r="DU31" s="94"/>
      <c r="DV31" s="94"/>
      <c r="DW31" s="94"/>
      <c r="DX31" s="94"/>
      <c r="DY31" s="27"/>
      <c r="DZ31" s="97">
        <v>3.7585474268553623</v>
      </c>
      <c r="EA31" s="98">
        <v>60.955387526387561</v>
      </c>
      <c r="EC31" s="88">
        <f t="shared" si="6"/>
        <v>40982</v>
      </c>
      <c r="ED31" s="89">
        <v>4</v>
      </c>
      <c r="EE31" s="28"/>
      <c r="EF31" s="25">
        <v>16</v>
      </c>
      <c r="EG31" s="30"/>
      <c r="EH31" s="27"/>
      <c r="EI31" s="30"/>
      <c r="EJ31" s="27"/>
      <c r="EK31" s="30"/>
      <c r="EL31" s="27"/>
      <c r="EM31" s="92"/>
      <c r="EN31" s="94"/>
      <c r="EO31" s="94"/>
      <c r="EP31" s="94"/>
      <c r="EQ31" s="94"/>
      <c r="ER31" s="94"/>
      <c r="ES31" s="94"/>
      <c r="ET31" s="94"/>
      <c r="EU31" s="27"/>
      <c r="EV31" s="97">
        <v>3.2092857933464241</v>
      </c>
      <c r="EW31" s="98">
        <v>76.068397245473975</v>
      </c>
      <c r="EY31" s="88">
        <f t="shared" si="7"/>
        <v>40980</v>
      </c>
      <c r="EZ31" s="89">
        <v>4</v>
      </c>
      <c r="FA31" s="28"/>
      <c r="FB31" s="25">
        <v>17</v>
      </c>
      <c r="FC31" s="30"/>
      <c r="FD31" s="27"/>
      <c r="FE31" s="30"/>
      <c r="FF31" s="27"/>
      <c r="FG31" s="30"/>
      <c r="FH31" s="27"/>
      <c r="FI31" s="92"/>
      <c r="FJ31" s="94"/>
      <c r="FK31" s="94"/>
      <c r="FL31" s="94"/>
      <c r="FM31" s="94"/>
      <c r="FN31" s="94"/>
      <c r="FO31" s="94"/>
      <c r="FP31" s="94"/>
      <c r="FQ31" s="27"/>
      <c r="FR31" s="97">
        <v>3.3133992960130074</v>
      </c>
      <c r="FS31" s="98">
        <v>145.54831756767311</v>
      </c>
      <c r="FU31" s="88">
        <f t="shared" si="8"/>
        <v>40981.5</v>
      </c>
      <c r="FV31" s="89">
        <v>4</v>
      </c>
      <c r="FW31" s="28"/>
      <c r="FX31" s="25">
        <v>17.8</v>
      </c>
      <c r="FY31" s="30"/>
      <c r="FZ31" s="27"/>
      <c r="GA31" s="30"/>
      <c r="GB31" s="27"/>
      <c r="GC31" s="30"/>
      <c r="GD31" s="27"/>
      <c r="GE31" s="92"/>
      <c r="GF31" s="94"/>
      <c r="GG31" s="94"/>
      <c r="GH31" s="94"/>
      <c r="GI31" s="94"/>
      <c r="GJ31" s="94"/>
      <c r="GK31" s="94"/>
      <c r="GL31" s="94"/>
      <c r="GM31" s="27"/>
      <c r="GN31" s="97">
        <v>-0.14184882330252227</v>
      </c>
      <c r="GO31" s="98">
        <v>46.41812683608665</v>
      </c>
      <c r="GQ31" s="88">
        <f t="shared" si="9"/>
        <v>40981.5</v>
      </c>
      <c r="GR31" s="89">
        <v>4</v>
      </c>
      <c r="GS31" s="28"/>
      <c r="GT31" s="25">
        <v>18</v>
      </c>
      <c r="GU31" s="30"/>
      <c r="GV31" s="27"/>
      <c r="GW31" s="30"/>
      <c r="GX31" s="27"/>
      <c r="GY31" s="30"/>
      <c r="GZ31" s="27"/>
      <c r="HA31" s="92"/>
      <c r="HB31" s="94"/>
      <c r="HC31" s="94"/>
      <c r="HD31" s="94"/>
      <c r="HE31" s="94"/>
      <c r="HF31" s="94"/>
      <c r="HG31" s="94"/>
      <c r="HH31" s="94"/>
      <c r="HI31" s="27"/>
      <c r="HJ31" s="97">
        <v>0.9539360843415694</v>
      </c>
      <c r="HK31" s="98">
        <v>45.869314893362564</v>
      </c>
      <c r="HM31" s="88">
        <f t="shared" si="10"/>
        <v>40981</v>
      </c>
      <c r="HN31" s="89">
        <v>4</v>
      </c>
      <c r="HO31" s="28">
        <v>8</v>
      </c>
      <c r="HP31" s="25">
        <v>17.899999999999999</v>
      </c>
      <c r="HQ31" s="30"/>
      <c r="HR31" s="27"/>
      <c r="HS31" s="30"/>
      <c r="HT31" s="27"/>
      <c r="HU31" s="30"/>
      <c r="HV31" s="27"/>
      <c r="HW31" s="92"/>
      <c r="HX31" s="94"/>
      <c r="HY31" s="94"/>
      <c r="HZ31" s="94"/>
      <c r="IA31" s="94"/>
      <c r="IB31" s="94"/>
      <c r="IC31" s="94"/>
      <c r="ID31" s="94"/>
      <c r="IE31" s="27"/>
      <c r="IF31" s="97">
        <v>7.8958417916653731</v>
      </c>
      <c r="IG31" s="98">
        <v>50.69060995576092</v>
      </c>
      <c r="II31" s="88">
        <f t="shared" si="11"/>
        <v>40980.5</v>
      </c>
      <c r="IJ31" s="89">
        <v>4</v>
      </c>
      <c r="IK31" s="28">
        <v>7.6</v>
      </c>
      <c r="IL31" s="25">
        <v>11.8</v>
      </c>
      <c r="IM31" s="30"/>
      <c r="IN31" s="27"/>
      <c r="IO31" s="30"/>
      <c r="IP31" s="27"/>
      <c r="IQ31" s="30"/>
      <c r="IR31" s="27"/>
      <c r="IS31" s="92"/>
      <c r="IT31" s="94"/>
      <c r="IU31" s="94"/>
      <c r="IV31" s="94"/>
      <c r="IW31" s="94"/>
      <c r="IX31" s="94"/>
      <c r="IY31" s="94"/>
      <c r="IZ31" s="94"/>
      <c r="JA31" s="27"/>
      <c r="JB31" s="97">
        <v>7.7895760776374088</v>
      </c>
      <c r="JC31" s="98">
        <v>43.101353676212057</v>
      </c>
      <c r="JE31" s="88">
        <f t="shared" si="12"/>
        <v>40983</v>
      </c>
      <c r="JF31" s="89">
        <v>4</v>
      </c>
      <c r="JG31" s="28">
        <v>7.8</v>
      </c>
      <c r="JH31" s="25">
        <v>16</v>
      </c>
      <c r="JI31" s="30"/>
      <c r="JJ31" s="27"/>
      <c r="JK31" s="30"/>
      <c r="JL31" s="27"/>
      <c r="JM31" s="30"/>
      <c r="JN31" s="27"/>
      <c r="JO31" s="92"/>
      <c r="JP31" s="94"/>
      <c r="JQ31" s="94"/>
      <c r="JR31" s="94"/>
      <c r="JS31" s="94"/>
      <c r="JT31" s="94"/>
      <c r="JU31" s="94"/>
      <c r="JV31" s="94"/>
      <c r="JW31" s="27"/>
      <c r="JX31" s="97">
        <v>7.5029438776251061</v>
      </c>
      <c r="JY31" s="98">
        <v>62.620610320982109</v>
      </c>
      <c r="KA31" s="88">
        <f t="shared" si="13"/>
        <v>40984</v>
      </c>
      <c r="KB31" s="89">
        <v>4</v>
      </c>
      <c r="KC31" s="28">
        <v>4.3</v>
      </c>
      <c r="KD31" s="25">
        <v>17</v>
      </c>
      <c r="KE31" s="30"/>
      <c r="KF31" s="27"/>
      <c r="KG31" s="30"/>
      <c r="KH31" s="27"/>
      <c r="KI31" s="30"/>
      <c r="KJ31" s="27"/>
      <c r="KK31" s="92"/>
      <c r="KL31" s="94"/>
      <c r="KM31" s="94"/>
      <c r="KN31" s="94"/>
      <c r="KO31" s="94"/>
      <c r="KP31" s="94"/>
      <c r="KQ31" s="94"/>
      <c r="KR31" s="94"/>
      <c r="KS31" s="27"/>
      <c r="KT31" s="97">
        <v>4.1775022093830385</v>
      </c>
      <c r="KU31" s="98">
        <v>71.483417426738981</v>
      </c>
      <c r="KW31" s="88">
        <f t="shared" si="14"/>
        <v>40982</v>
      </c>
      <c r="KX31" s="89">
        <v>4</v>
      </c>
      <c r="KY31" s="28"/>
      <c r="KZ31" s="25"/>
      <c r="LA31" s="30"/>
      <c r="LB31" s="27"/>
      <c r="LC31" s="30"/>
      <c r="LD31" s="27"/>
      <c r="LE31" s="30"/>
      <c r="LF31" s="27"/>
      <c r="LG31" s="92"/>
      <c r="LH31" s="94"/>
      <c r="LI31" s="94"/>
      <c r="LJ31" s="94"/>
      <c r="LK31" s="94"/>
      <c r="LL31" s="94"/>
      <c r="LM31" s="94"/>
      <c r="LN31" s="94"/>
      <c r="LO31" s="27"/>
      <c r="LP31" s="97">
        <v>1.5670828922793796</v>
      </c>
      <c r="LQ31" s="98">
        <v>69.96168435610096</v>
      </c>
      <c r="LS31" s="88">
        <f t="shared" si="15"/>
        <v>40983</v>
      </c>
      <c r="LT31" s="89">
        <v>4</v>
      </c>
      <c r="LU31" s="28"/>
      <c r="LV31" s="25"/>
      <c r="LW31" s="30"/>
      <c r="LX31" s="27"/>
      <c r="LY31" s="30"/>
      <c r="LZ31" s="27"/>
      <c r="MA31" s="30"/>
      <c r="MB31" s="27"/>
      <c r="MC31" s="92"/>
      <c r="MD31" s="94"/>
      <c r="ME31" s="94"/>
      <c r="MF31" s="94"/>
      <c r="MG31" s="94"/>
      <c r="MH31" s="94"/>
      <c r="MI31" s="94"/>
      <c r="MJ31" s="94"/>
      <c r="MK31" s="27"/>
      <c r="ML31" s="97">
        <v>2.5114982792129097</v>
      </c>
      <c r="MM31" s="98">
        <v>55.1469111949541</v>
      </c>
      <c r="MO31" s="88">
        <f t="shared" si="16"/>
        <v>40979</v>
      </c>
      <c r="MP31" s="89">
        <v>4</v>
      </c>
      <c r="MQ31" s="28"/>
      <c r="MR31" s="25">
        <v>18</v>
      </c>
      <c r="MS31" s="30"/>
      <c r="MT31" s="27"/>
      <c r="MU31" s="30"/>
      <c r="MV31" s="27"/>
      <c r="MW31" s="30"/>
      <c r="MX31" s="27"/>
      <c r="MY31" s="92"/>
      <c r="MZ31" s="94"/>
      <c r="NA31" s="94"/>
      <c r="NB31" s="94"/>
      <c r="NC31" s="94"/>
      <c r="ND31" s="94"/>
      <c r="NE31" s="94"/>
      <c r="NF31" s="94"/>
      <c r="NG31" s="27"/>
      <c r="NH31" s="97"/>
      <c r="NI31" s="98"/>
      <c r="NK31" s="88">
        <f t="shared" si="17"/>
        <v>40982</v>
      </c>
      <c r="NL31" s="89">
        <v>4</v>
      </c>
      <c r="NM31" s="28">
        <v>3.2</v>
      </c>
      <c r="NN31" s="25">
        <v>17.8</v>
      </c>
      <c r="NO31" s="30"/>
      <c r="NP31" s="27"/>
      <c r="NQ31" s="30"/>
      <c r="NR31" s="27"/>
      <c r="NS31" s="30"/>
      <c r="NT31" s="27"/>
      <c r="NU31" s="92"/>
      <c r="NV31" s="94"/>
      <c r="NW31" s="94"/>
      <c r="NX31" s="94"/>
      <c r="NY31" s="94"/>
      <c r="NZ31" s="94"/>
      <c r="OA31" s="94"/>
      <c r="OB31" s="94"/>
      <c r="OC31" s="27"/>
      <c r="OD31" s="97">
        <v>3.1611898742139988</v>
      </c>
      <c r="OE31" s="98">
        <v>62.024870104183158</v>
      </c>
      <c r="OG31" s="88">
        <f t="shared" si="18"/>
        <v>40980.5</v>
      </c>
      <c r="OH31" s="89">
        <v>4</v>
      </c>
      <c r="OI31" s="28"/>
      <c r="OJ31" s="25"/>
      <c r="OK31" s="30"/>
      <c r="OL31" s="27"/>
      <c r="OM31" s="30"/>
      <c r="ON31" s="27"/>
      <c r="OO31" s="30"/>
      <c r="OP31" s="27"/>
      <c r="OQ31" s="92"/>
      <c r="OR31" s="94"/>
      <c r="OS31" s="94"/>
      <c r="OT31" s="94"/>
      <c r="OU31" s="94"/>
      <c r="OV31" s="94"/>
      <c r="OW31" s="94"/>
      <c r="OX31" s="94"/>
      <c r="OY31" s="27"/>
      <c r="OZ31" s="97"/>
      <c r="PA31" s="98"/>
      <c r="PC31" s="88">
        <f t="shared" si="19"/>
        <v>40979</v>
      </c>
      <c r="PD31" s="89">
        <v>4</v>
      </c>
      <c r="PE31" s="28">
        <v>6.4</v>
      </c>
      <c r="PF31" s="25">
        <v>16</v>
      </c>
      <c r="PG31" s="30"/>
      <c r="PH31" s="27"/>
      <c r="PI31" s="30"/>
      <c r="PJ31" s="27"/>
      <c r="PK31" s="30"/>
      <c r="PL31" s="27"/>
      <c r="PM31" s="92"/>
      <c r="PN31" s="94"/>
      <c r="PO31" s="94"/>
      <c r="PP31" s="94"/>
      <c r="PQ31" s="94"/>
      <c r="PR31" s="94"/>
      <c r="PS31" s="94"/>
      <c r="PT31" s="94"/>
      <c r="PU31" s="27"/>
      <c r="PV31" s="97">
        <v>5.5823897049944815</v>
      </c>
      <c r="PW31" s="98">
        <v>76.185052379776877</v>
      </c>
      <c r="PY31" s="88">
        <f t="shared" si="20"/>
        <v>40982</v>
      </c>
      <c r="PZ31" s="89">
        <v>4</v>
      </c>
      <c r="QA31" s="28">
        <v>7.3</v>
      </c>
      <c r="QB31" s="25">
        <v>17</v>
      </c>
      <c r="QC31" s="30"/>
      <c r="QD31" s="27"/>
      <c r="QE31" s="30"/>
      <c r="QF31" s="27"/>
      <c r="QG31" s="30"/>
      <c r="QH31" s="27"/>
      <c r="QI31" s="92"/>
      <c r="QJ31" s="94"/>
      <c r="QK31" s="94"/>
      <c r="QL31" s="94"/>
      <c r="QM31" s="94"/>
      <c r="QN31" s="94"/>
      <c r="QO31" s="94"/>
      <c r="QP31" s="94"/>
      <c r="QQ31" s="27"/>
      <c r="QR31" s="97">
        <v>6.9960681301123477</v>
      </c>
      <c r="QS31" s="98">
        <v>112.33635295892674</v>
      </c>
      <c r="QU31" s="88">
        <f t="shared" si="21"/>
        <v>40981</v>
      </c>
      <c r="QV31" s="89">
        <v>4</v>
      </c>
      <c r="QW31" s="28">
        <v>9.65</v>
      </c>
      <c r="QX31" s="25">
        <v>12.5</v>
      </c>
      <c r="QY31" s="30"/>
      <c r="QZ31" s="27"/>
      <c r="RA31" s="30"/>
      <c r="RB31" s="27"/>
      <c r="RC31" s="30"/>
      <c r="RD31" s="27"/>
      <c r="RE31" s="92"/>
      <c r="RF31" s="94"/>
      <c r="RG31" s="94"/>
      <c r="RH31" s="94"/>
      <c r="RI31" s="94"/>
      <c r="RJ31" s="94"/>
      <c r="RK31" s="94"/>
      <c r="RL31" s="94"/>
      <c r="RM31" s="27"/>
      <c r="RN31" s="97">
        <v>10.818081059849026</v>
      </c>
      <c r="RO31" s="98">
        <v>2.7857478199844894</v>
      </c>
      <c r="RQ31" s="88">
        <f t="shared" si="22"/>
        <v>40981.5</v>
      </c>
      <c r="RR31" s="89">
        <v>4</v>
      </c>
      <c r="RS31" s="28">
        <v>7.3</v>
      </c>
      <c r="RT31" s="25">
        <v>17</v>
      </c>
      <c r="RU31" s="30"/>
      <c r="RV31" s="27"/>
      <c r="RW31" s="30"/>
      <c r="RX31" s="27"/>
      <c r="RY31" s="30"/>
      <c r="RZ31" s="27"/>
      <c r="SA31" s="92"/>
      <c r="SB31" s="94"/>
      <c r="SC31" s="94"/>
      <c r="SD31" s="94"/>
      <c r="SE31" s="94"/>
      <c r="SF31" s="94"/>
      <c r="SG31" s="94"/>
      <c r="SH31" s="94"/>
      <c r="SI31" s="27"/>
      <c r="SJ31" s="97">
        <v>6.6792500419641101</v>
      </c>
      <c r="SK31" s="98">
        <v>80.389237506802431</v>
      </c>
      <c r="SM31" s="88">
        <f t="shared" si="23"/>
        <v>40981.5</v>
      </c>
      <c r="SN31" s="89">
        <v>4</v>
      </c>
      <c r="SO31" s="28"/>
      <c r="SP31" s="25">
        <v>18</v>
      </c>
      <c r="SQ31" s="30"/>
      <c r="SR31" s="27"/>
      <c r="SS31" s="30"/>
      <c r="ST31" s="27"/>
      <c r="SU31" s="30"/>
      <c r="SV31" s="27"/>
      <c r="SW31" s="92"/>
      <c r="SX31" s="94"/>
      <c r="SY31" s="94"/>
      <c r="SZ31" s="94"/>
      <c r="TA31" s="94"/>
      <c r="TB31" s="94"/>
      <c r="TC31" s="94"/>
      <c r="TD31" s="94"/>
      <c r="TE31" s="27"/>
      <c r="TF31" s="97">
        <v>3.9702796907941242</v>
      </c>
      <c r="TG31" s="98">
        <v>90.949774685457427</v>
      </c>
      <c r="TI31" s="88">
        <f t="shared" si="24"/>
        <v>40980</v>
      </c>
      <c r="TJ31" s="89">
        <v>4</v>
      </c>
      <c r="TK31" s="28"/>
      <c r="TL31" s="25">
        <v>17.7</v>
      </c>
      <c r="TM31" s="30"/>
      <c r="TN31" s="27"/>
      <c r="TO31" s="30"/>
      <c r="TP31" s="27"/>
      <c r="TQ31" s="30"/>
      <c r="TR31" s="27"/>
      <c r="TS31" s="92"/>
      <c r="TT31" s="94"/>
      <c r="TU31" s="94"/>
      <c r="TV31" s="94"/>
      <c r="TW31" s="94"/>
      <c r="TX31" s="94"/>
      <c r="TY31" s="94"/>
      <c r="TZ31" s="94"/>
      <c r="UA31" s="27"/>
      <c r="UB31" s="97"/>
      <c r="UC31" s="98"/>
      <c r="UE31" s="88">
        <f t="shared" si="25"/>
        <v>40983.5</v>
      </c>
      <c r="UF31" s="89">
        <v>4</v>
      </c>
      <c r="UG31" s="28">
        <v>3.9</v>
      </c>
      <c r="UH31" s="25">
        <v>16</v>
      </c>
      <c r="UI31" s="30"/>
      <c r="UJ31" s="27"/>
      <c r="UK31" s="30"/>
      <c r="UL31" s="27"/>
      <c r="UM31" s="30"/>
      <c r="UN31" s="27"/>
      <c r="UO31" s="92"/>
      <c r="UP31" s="94"/>
      <c r="UQ31" s="94"/>
      <c r="UR31" s="94"/>
      <c r="US31" s="94"/>
      <c r="UT31" s="94"/>
      <c r="UU31" s="94"/>
      <c r="UV31" s="94"/>
      <c r="UW31" s="27"/>
      <c r="UX31" s="97">
        <v>3.7315227432370168</v>
      </c>
      <c r="UY31" s="98">
        <v>61.340456096158789</v>
      </c>
      <c r="VA31" s="88">
        <f t="shared" si="26"/>
        <v>40982</v>
      </c>
      <c r="VB31" s="89">
        <v>4</v>
      </c>
      <c r="VC31" s="28">
        <v>6</v>
      </c>
      <c r="VD31" s="25">
        <v>16</v>
      </c>
      <c r="VE31" s="30"/>
      <c r="VF31" s="27"/>
      <c r="VG31" s="30"/>
      <c r="VH31" s="27"/>
      <c r="VI31" s="30"/>
      <c r="VJ31" s="27"/>
      <c r="VK31" s="92"/>
      <c r="VL31" s="94"/>
      <c r="VM31" s="94"/>
      <c r="VN31" s="94"/>
      <c r="VO31" s="94"/>
      <c r="VP31" s="94"/>
      <c r="VQ31" s="94"/>
      <c r="VR31" s="94"/>
      <c r="VS31" s="27"/>
      <c r="VT31" s="97">
        <v>6.1524283206300456</v>
      </c>
      <c r="VU31" s="98">
        <v>49.397010499200917</v>
      </c>
      <c r="VW31" s="88">
        <f t="shared" si="27"/>
        <v>40980</v>
      </c>
      <c r="VX31" s="89">
        <v>4</v>
      </c>
      <c r="VY31" s="28"/>
      <c r="VZ31" s="25">
        <v>17</v>
      </c>
      <c r="WA31" s="30"/>
      <c r="WB31" s="27"/>
      <c r="WC31" s="30"/>
      <c r="WD31" s="27"/>
      <c r="WE31" s="30"/>
      <c r="WF31" s="27"/>
      <c r="WG31" s="92"/>
      <c r="WH31" s="94"/>
      <c r="WI31" s="94"/>
      <c r="WJ31" s="94"/>
      <c r="WK31" s="94"/>
      <c r="WL31" s="94"/>
      <c r="WM31" s="94"/>
      <c r="WN31" s="94"/>
      <c r="WO31" s="27"/>
      <c r="WP31" s="97">
        <v>3.8098652442869638</v>
      </c>
      <c r="WQ31" s="98">
        <v>115.48271693006744</v>
      </c>
      <c r="WS31" s="88">
        <f t="shared" si="28"/>
        <v>40981.5</v>
      </c>
      <c r="WT31" s="89">
        <v>4</v>
      </c>
      <c r="WU31" s="28"/>
      <c r="WV31" s="25">
        <v>17.8</v>
      </c>
      <c r="WW31" s="30"/>
      <c r="WX31" s="27"/>
      <c r="WY31" s="30"/>
      <c r="WZ31" s="27"/>
      <c r="XA31" s="30"/>
      <c r="XB31" s="27"/>
      <c r="XC31" s="92"/>
      <c r="XD31" s="94"/>
      <c r="XE31" s="94"/>
      <c r="XF31" s="94"/>
      <c r="XG31" s="94"/>
      <c r="XH31" s="94"/>
      <c r="XI31" s="94"/>
      <c r="XJ31" s="94"/>
      <c r="XK31" s="27"/>
      <c r="XL31" s="97">
        <v>-0.51285973806472474</v>
      </c>
      <c r="XM31" s="98">
        <v>38.082959223100843</v>
      </c>
      <c r="XO31" s="88">
        <f t="shared" si="29"/>
        <v>40981.5</v>
      </c>
      <c r="XP31" s="89">
        <v>4</v>
      </c>
      <c r="XQ31" s="28"/>
      <c r="XR31" s="25">
        <v>18</v>
      </c>
      <c r="XS31" s="30"/>
      <c r="XT31" s="27"/>
      <c r="XU31" s="30"/>
      <c r="XV31" s="27"/>
      <c r="XW31" s="30"/>
      <c r="XX31" s="27"/>
      <c r="XY31" s="92"/>
      <c r="XZ31" s="94"/>
      <c r="YA31" s="94"/>
      <c r="YB31" s="94"/>
      <c r="YC31" s="94"/>
      <c r="YD31" s="94"/>
      <c r="YE31" s="94"/>
      <c r="YF31" s="94"/>
      <c r="YG31" s="27"/>
      <c r="YH31" s="97">
        <v>0.9728206489777419</v>
      </c>
      <c r="YI31" s="98">
        <v>46.966366993210066</v>
      </c>
      <c r="YK31" s="88">
        <f t="shared" si="30"/>
        <v>40981</v>
      </c>
      <c r="YL31" s="89">
        <v>4</v>
      </c>
      <c r="YM31" s="28">
        <v>8</v>
      </c>
      <c r="YN31" s="25">
        <v>17.899999999999999</v>
      </c>
      <c r="YO31" s="30"/>
      <c r="YP31" s="27"/>
      <c r="YQ31" s="30"/>
      <c r="YR31" s="27"/>
      <c r="YS31" s="30"/>
      <c r="YT31" s="27"/>
      <c r="YU31" s="92"/>
      <c r="YV31" s="94"/>
      <c r="YW31" s="94"/>
      <c r="YX31" s="94"/>
      <c r="YY31" s="94"/>
      <c r="YZ31" s="94"/>
      <c r="ZA31" s="94"/>
      <c r="ZB31" s="94"/>
      <c r="ZC31" s="27"/>
      <c r="ZD31" s="97">
        <v>7.8606691315972252</v>
      </c>
      <c r="ZE31" s="98">
        <v>50.619005028426464</v>
      </c>
      <c r="ZG31" s="88">
        <f t="shared" si="31"/>
        <v>40980.5</v>
      </c>
      <c r="ZH31" s="89">
        <v>4</v>
      </c>
      <c r="ZI31" s="28">
        <v>7.6</v>
      </c>
      <c r="ZJ31" s="25">
        <v>11.8</v>
      </c>
      <c r="ZK31" s="30"/>
      <c r="ZL31" s="27"/>
      <c r="ZM31" s="30"/>
      <c r="ZN31" s="27"/>
      <c r="ZO31" s="30"/>
      <c r="ZP31" s="27"/>
      <c r="ZQ31" s="92"/>
      <c r="ZR31" s="94"/>
      <c r="ZS31" s="94"/>
      <c r="ZT31" s="94"/>
      <c r="ZU31" s="94"/>
      <c r="ZV31" s="94"/>
      <c r="ZW31" s="94"/>
      <c r="ZX31" s="94"/>
      <c r="ZY31" s="27"/>
      <c r="ZZ31" s="97">
        <v>7.7612473965461124</v>
      </c>
      <c r="AAA31" s="98">
        <v>43.277482884892613</v>
      </c>
      <c r="AAC31" s="88">
        <f t="shared" si="32"/>
        <v>40983</v>
      </c>
      <c r="AAD31" s="89">
        <v>4</v>
      </c>
      <c r="AAE31" s="28">
        <v>7.8</v>
      </c>
      <c r="AAF31" s="25">
        <v>16</v>
      </c>
      <c r="AAG31" s="30"/>
      <c r="AAH31" s="27"/>
      <c r="AAI31" s="30"/>
      <c r="AAJ31" s="27"/>
      <c r="AAK31" s="30"/>
      <c r="AAL31" s="27"/>
      <c r="AAM31" s="92"/>
      <c r="AAN31" s="94"/>
      <c r="AAO31" s="94"/>
      <c r="AAP31" s="94"/>
      <c r="AAQ31" s="94"/>
      <c r="AAR31" s="94"/>
      <c r="AAS31" s="94"/>
      <c r="AAT31" s="94"/>
      <c r="AAU31" s="27"/>
      <c r="AAV31" s="97">
        <v>7.4628613691498176</v>
      </c>
      <c r="AAW31" s="98">
        <v>64.485545883718927</v>
      </c>
      <c r="AAY31" s="88">
        <f t="shared" si="33"/>
        <v>40984</v>
      </c>
      <c r="AAZ31" s="89">
        <v>4</v>
      </c>
      <c r="ABA31" s="28">
        <v>4.3</v>
      </c>
      <c r="ABB31" s="25">
        <v>17</v>
      </c>
      <c r="ABC31" s="30"/>
      <c r="ABD31" s="27"/>
      <c r="ABE31" s="30"/>
      <c r="ABF31" s="27"/>
      <c r="ABG31" s="30"/>
      <c r="ABH31" s="27"/>
      <c r="ABI31" s="92"/>
      <c r="ABJ31" s="94"/>
      <c r="ABK31" s="94"/>
      <c r="ABL31" s="94"/>
      <c r="ABM31" s="94"/>
      <c r="ABN31" s="94"/>
      <c r="ABO31" s="94"/>
      <c r="ABP31" s="94"/>
      <c r="ABQ31" s="27"/>
      <c r="ABR31" s="97">
        <v>4.5036839093788101</v>
      </c>
      <c r="ABS31" s="98">
        <v>67.525521567140203</v>
      </c>
      <c r="ABU31" s="88">
        <f t="shared" si="34"/>
        <v>40982</v>
      </c>
      <c r="ABV31" s="89">
        <v>4</v>
      </c>
      <c r="ABW31" s="28"/>
      <c r="ABX31" s="25"/>
      <c r="ABY31" s="30"/>
      <c r="ABZ31" s="27"/>
      <c r="ACA31" s="30"/>
      <c r="ACB31" s="27"/>
      <c r="ACC31" s="30"/>
      <c r="ACD31" s="27"/>
      <c r="ACE31" s="92"/>
      <c r="ACF31" s="94"/>
      <c r="ACG31" s="94"/>
      <c r="ACH31" s="94"/>
      <c r="ACI31" s="94"/>
      <c r="ACJ31" s="94"/>
      <c r="ACK31" s="94"/>
      <c r="ACL31" s="94"/>
      <c r="ACM31" s="27"/>
      <c r="ACN31" s="97">
        <v>1.2590057002429758</v>
      </c>
      <c r="ACO31" s="98">
        <v>74.097518650341897</v>
      </c>
      <c r="ACQ31" s="88">
        <f t="shared" si="35"/>
        <v>40983</v>
      </c>
      <c r="ACR31" s="89">
        <v>4</v>
      </c>
      <c r="ACS31" s="28"/>
      <c r="ACT31" s="25"/>
      <c r="ACU31" s="30"/>
      <c r="ACV31" s="27"/>
      <c r="ACW31" s="30"/>
      <c r="ACX31" s="27"/>
      <c r="ACY31" s="30"/>
      <c r="ACZ31" s="27"/>
      <c r="ADA31" s="92"/>
      <c r="ADB31" s="94"/>
      <c r="ADC31" s="94"/>
      <c r="ADD31" s="94"/>
      <c r="ADE31" s="94"/>
      <c r="ADF31" s="94"/>
      <c r="ADG31" s="94"/>
      <c r="ADH31" s="94"/>
      <c r="ADI31" s="27"/>
      <c r="ADJ31" s="97">
        <v>2.3376614152190025</v>
      </c>
      <c r="ADK31" s="98">
        <v>55.246803705739687</v>
      </c>
      <c r="ADM31" s="88">
        <f t="shared" si="36"/>
        <v>40979</v>
      </c>
      <c r="ADN31" s="89">
        <v>4</v>
      </c>
      <c r="ADO31" s="28"/>
      <c r="ADP31" s="25">
        <v>18</v>
      </c>
      <c r="ADQ31" s="30"/>
      <c r="ADR31" s="27"/>
      <c r="ADS31" s="30"/>
      <c r="ADT31" s="27"/>
      <c r="ADU31" s="30"/>
      <c r="ADV31" s="27"/>
      <c r="ADW31" s="92"/>
      <c r="ADX31" s="94"/>
      <c r="ADY31" s="94"/>
      <c r="ADZ31" s="94"/>
      <c r="AEA31" s="94"/>
      <c r="AEB31" s="94"/>
      <c r="AEC31" s="94"/>
      <c r="AED31" s="94"/>
      <c r="AEE31" s="27"/>
      <c r="AEF31" s="97"/>
      <c r="AEG31" s="98"/>
      <c r="AEI31" s="88">
        <f t="shared" si="37"/>
        <v>40982</v>
      </c>
      <c r="AEJ31" s="89">
        <v>4</v>
      </c>
      <c r="AEK31" s="28">
        <v>3.2</v>
      </c>
      <c r="AEL31" s="25">
        <v>17.8</v>
      </c>
      <c r="AEM31" s="30"/>
      <c r="AEN31" s="27"/>
      <c r="AEO31" s="30"/>
      <c r="AEP31" s="27"/>
      <c r="AEQ31" s="30"/>
      <c r="AER31" s="27"/>
      <c r="AES31" s="92"/>
      <c r="AET31" s="94"/>
      <c r="AEU31" s="94"/>
      <c r="AEV31" s="94"/>
      <c r="AEW31" s="94"/>
      <c r="AEX31" s="94"/>
      <c r="AEY31" s="94"/>
      <c r="AEZ31" s="94"/>
      <c r="AFA31" s="27"/>
      <c r="AFB31" s="97">
        <v>3.2291762874615277</v>
      </c>
      <c r="AFC31" s="98">
        <v>67.920041301393184</v>
      </c>
      <c r="AFE31" s="88">
        <f t="shared" si="38"/>
        <v>40980.5</v>
      </c>
      <c r="AFF31" s="89">
        <v>4</v>
      </c>
      <c r="AFG31" s="28"/>
      <c r="AFH31" s="25"/>
      <c r="AFI31" s="30"/>
      <c r="AFJ31" s="27"/>
      <c r="AFK31" s="30"/>
      <c r="AFL31" s="27"/>
      <c r="AFM31" s="30"/>
      <c r="AFN31" s="27"/>
      <c r="AFO31" s="92"/>
      <c r="AFP31" s="94"/>
      <c r="AFQ31" s="94"/>
      <c r="AFR31" s="94"/>
      <c r="AFS31" s="94"/>
      <c r="AFT31" s="94"/>
      <c r="AFU31" s="94"/>
      <c r="AFV31" s="94"/>
      <c r="AFW31" s="27"/>
      <c r="AFX31" s="97"/>
      <c r="AFY31" s="98"/>
      <c r="AGA31" s="88">
        <f t="shared" si="39"/>
        <v>40979</v>
      </c>
      <c r="AGB31" s="89">
        <v>4</v>
      </c>
      <c r="AGC31" s="28">
        <v>6.4</v>
      </c>
      <c r="AGD31" s="25">
        <v>16</v>
      </c>
      <c r="AGE31" s="30"/>
      <c r="AGF31" s="27"/>
      <c r="AGG31" s="30"/>
      <c r="AGH31" s="27"/>
      <c r="AGI31" s="30"/>
      <c r="AGJ31" s="27"/>
      <c r="AGK31" s="92"/>
      <c r="AGL31" s="94"/>
      <c r="AGM31" s="94"/>
      <c r="AGN31" s="94"/>
      <c r="AGO31" s="94"/>
      <c r="AGP31" s="94"/>
      <c r="AGQ31" s="94"/>
      <c r="AGR31" s="94"/>
      <c r="AGS31" s="27"/>
      <c r="AGT31" s="97">
        <v>5.4212781646634021</v>
      </c>
      <c r="AGU31" s="98">
        <v>77.34387101630719</v>
      </c>
      <c r="AGW31" s="88">
        <f t="shared" si="40"/>
        <v>40982</v>
      </c>
      <c r="AGX31" s="89">
        <v>4</v>
      </c>
      <c r="AGY31" s="28">
        <v>7.3</v>
      </c>
      <c r="AGZ31" s="25">
        <v>17</v>
      </c>
      <c r="AHA31" s="30"/>
      <c r="AHB31" s="27"/>
      <c r="AHC31" s="30"/>
      <c r="AHD31" s="27"/>
      <c r="AHE31" s="30"/>
      <c r="AHF31" s="27"/>
      <c r="AHG31" s="92"/>
      <c r="AHH31" s="94"/>
      <c r="AHI31" s="94"/>
      <c r="AHJ31" s="94"/>
      <c r="AHK31" s="94"/>
      <c r="AHL31" s="94"/>
      <c r="AHM31" s="94"/>
      <c r="AHN31" s="94"/>
      <c r="AHO31" s="27"/>
      <c r="AHP31" s="97">
        <v>7.0975494828552197</v>
      </c>
      <c r="AHQ31" s="98">
        <v>100.72625837140136</v>
      </c>
      <c r="AHS31" s="88">
        <f t="shared" si="41"/>
        <v>40981</v>
      </c>
      <c r="AHT31" s="89">
        <v>4</v>
      </c>
      <c r="AHU31" s="28">
        <v>9.65</v>
      </c>
      <c r="AHV31" s="25">
        <v>12.5</v>
      </c>
      <c r="AHW31" s="30"/>
      <c r="AHX31" s="27"/>
      <c r="AHY31" s="30"/>
      <c r="AHZ31" s="27"/>
      <c r="AIA31" s="30"/>
      <c r="AIB31" s="27"/>
      <c r="AIC31" s="92"/>
      <c r="AID31" s="94"/>
      <c r="AIE31" s="94"/>
      <c r="AIF31" s="94"/>
      <c r="AIG31" s="94"/>
      <c r="AIH31" s="94"/>
      <c r="AII31" s="94"/>
      <c r="AIJ31" s="94"/>
      <c r="AIK31" s="27"/>
      <c r="AIL31" s="97">
        <v>10.814468221447916</v>
      </c>
      <c r="AIM31" s="98">
        <v>2.8358710347696818</v>
      </c>
      <c r="AIO31" s="88">
        <f t="shared" si="42"/>
        <v>40981.5</v>
      </c>
      <c r="AIP31" s="89">
        <v>4</v>
      </c>
      <c r="AIQ31" s="28">
        <v>7.3</v>
      </c>
      <c r="AIR31" s="25">
        <v>17</v>
      </c>
      <c r="AIS31" s="30"/>
      <c r="AIT31" s="27"/>
      <c r="AIU31" s="30"/>
      <c r="AIV31" s="27"/>
      <c r="AIW31" s="30"/>
      <c r="AIX31" s="27"/>
      <c r="AIY31" s="92"/>
      <c r="AIZ31" s="94"/>
      <c r="AJA31" s="94"/>
      <c r="AJB31" s="94"/>
      <c r="AJC31" s="94"/>
      <c r="AJD31" s="94"/>
      <c r="AJE31" s="94"/>
      <c r="AJF31" s="94"/>
      <c r="AJG31" s="27"/>
      <c r="AJH31" s="97">
        <v>6.7856639126475526</v>
      </c>
      <c r="AJI31" s="98">
        <v>79.544245116173755</v>
      </c>
      <c r="AJK31" s="88">
        <f t="shared" si="43"/>
        <v>40981.5</v>
      </c>
      <c r="AJL31" s="89">
        <v>4</v>
      </c>
      <c r="AJM31" s="28"/>
      <c r="AJN31" s="25">
        <v>18</v>
      </c>
      <c r="AJO31" s="30"/>
      <c r="AJP31" s="27"/>
      <c r="AJQ31" s="30"/>
      <c r="AJR31" s="27"/>
      <c r="AJS31" s="30"/>
      <c r="AJT31" s="27"/>
      <c r="AJU31" s="92"/>
      <c r="AJV31" s="94"/>
      <c r="AJW31" s="94"/>
      <c r="AJX31" s="94"/>
      <c r="AJY31" s="94"/>
      <c r="AJZ31" s="94"/>
      <c r="AKA31" s="94"/>
      <c r="AKB31" s="94"/>
      <c r="AKC31" s="27"/>
      <c r="AKD31" s="97">
        <v>4.0375676787182391</v>
      </c>
      <c r="AKE31" s="98">
        <v>91.467297168318169</v>
      </c>
      <c r="AKG31" s="88">
        <f t="shared" si="44"/>
        <v>40980</v>
      </c>
      <c r="AKH31" s="89">
        <v>4</v>
      </c>
      <c r="AKI31" s="28"/>
      <c r="AKJ31" s="25">
        <v>17.7</v>
      </c>
      <c r="AKK31" s="30"/>
      <c r="AKL31" s="27"/>
      <c r="AKM31" s="30"/>
      <c r="AKN31" s="27"/>
      <c r="AKO31" s="30"/>
      <c r="AKP31" s="27"/>
      <c r="AKQ31" s="92"/>
      <c r="AKR31" s="94"/>
      <c r="AKS31" s="94"/>
      <c r="AKT31" s="94"/>
      <c r="AKU31" s="94"/>
      <c r="AKV31" s="94"/>
      <c r="AKW31" s="94"/>
      <c r="AKX31" s="94"/>
      <c r="AKY31" s="27"/>
      <c r="AKZ31" s="97"/>
      <c r="ALA31" s="98"/>
      <c r="ALC31" s="88">
        <f t="shared" si="45"/>
        <v>40983.5</v>
      </c>
      <c r="ALD31" s="89">
        <v>4</v>
      </c>
      <c r="ALE31" s="28">
        <v>3.9</v>
      </c>
      <c r="ALF31" s="25">
        <v>16</v>
      </c>
      <c r="ALG31" s="30"/>
      <c r="ALH31" s="27"/>
      <c r="ALI31" s="30"/>
      <c r="ALJ31" s="27"/>
      <c r="ALK31" s="30"/>
      <c r="ALL31" s="27"/>
      <c r="ALM31" s="92"/>
      <c r="ALN31" s="94"/>
      <c r="ALO31" s="94"/>
      <c r="ALP31" s="94"/>
      <c r="ALQ31" s="94"/>
      <c r="ALR31" s="94"/>
      <c r="ALS31" s="94"/>
      <c r="ALT31" s="94"/>
      <c r="ALU31" s="27"/>
      <c r="ALV31" s="97">
        <v>3.7530831601448091</v>
      </c>
      <c r="ALW31" s="98">
        <v>60.981496052297771</v>
      </c>
      <c r="ALY31" s="88">
        <f t="shared" si="46"/>
        <v>40982</v>
      </c>
      <c r="ALZ31" s="89">
        <v>4</v>
      </c>
      <c r="AMA31" s="28">
        <v>6</v>
      </c>
      <c r="AMB31" s="25">
        <v>16</v>
      </c>
      <c r="AMC31" s="30"/>
      <c r="AMD31" s="27"/>
      <c r="AME31" s="30"/>
      <c r="AMF31" s="27"/>
      <c r="AMG31" s="30"/>
      <c r="AMH31" s="27"/>
      <c r="AMI31" s="92"/>
      <c r="AMJ31" s="94"/>
      <c r="AMK31" s="94"/>
      <c r="AML31" s="94"/>
      <c r="AMM31" s="94"/>
      <c r="AMN31" s="94"/>
      <c r="AMO31" s="94"/>
      <c r="AMP31" s="94"/>
      <c r="AMQ31" s="27"/>
      <c r="AMR31" s="97">
        <v>6.1635475863021538</v>
      </c>
      <c r="AMS31" s="98">
        <v>49.261398994174108</v>
      </c>
      <c r="AMU31" s="88">
        <f t="shared" si="47"/>
        <v>40980</v>
      </c>
      <c r="AMV31" s="89">
        <v>4</v>
      </c>
      <c r="AMW31" s="28"/>
      <c r="AMX31" s="25">
        <v>17</v>
      </c>
      <c r="AMY31" s="30"/>
      <c r="AMZ31" s="27"/>
      <c r="ANA31" s="30"/>
      <c r="ANB31" s="27"/>
      <c r="ANC31" s="30"/>
      <c r="AND31" s="27"/>
      <c r="ANE31" s="92"/>
      <c r="ANF31" s="94"/>
      <c r="ANG31" s="94"/>
      <c r="ANH31" s="94"/>
      <c r="ANI31" s="94"/>
      <c r="ANJ31" s="94"/>
      <c r="ANK31" s="94"/>
      <c r="ANL31" s="94"/>
      <c r="ANM31" s="27"/>
      <c r="ANN31" s="97">
        <v>3.4547749285459752</v>
      </c>
      <c r="ANO31" s="98">
        <v>135.83801442059999</v>
      </c>
      <c r="ANQ31" s="88">
        <f t="shared" si="48"/>
        <v>40981.5</v>
      </c>
      <c r="ANR31" s="89">
        <v>4</v>
      </c>
      <c r="ANS31" s="28"/>
      <c r="ANT31" s="25">
        <v>17.8</v>
      </c>
      <c r="ANU31" s="30"/>
      <c r="ANV31" s="27"/>
      <c r="ANW31" s="30"/>
      <c r="ANX31" s="27"/>
      <c r="ANY31" s="30"/>
      <c r="ANZ31" s="27"/>
      <c r="AOA31" s="92"/>
      <c r="AOB31" s="94"/>
      <c r="AOC31" s="94"/>
      <c r="AOD31" s="94"/>
      <c r="AOE31" s="94"/>
      <c r="AOF31" s="94"/>
      <c r="AOG31" s="94"/>
      <c r="AOH31" s="94"/>
      <c r="AOI31" s="27"/>
      <c r="AOJ31" s="97">
        <v>-0.52080637720813461</v>
      </c>
      <c r="AOK31" s="98">
        <v>38.119395141199412</v>
      </c>
      <c r="AOM31" s="88">
        <f t="shared" si="49"/>
        <v>40981.5</v>
      </c>
      <c r="AON31" s="89">
        <v>4</v>
      </c>
      <c r="AOO31" s="28"/>
      <c r="AOP31" s="25">
        <v>18</v>
      </c>
      <c r="AOQ31" s="30"/>
      <c r="AOR31" s="27"/>
      <c r="AOS31" s="30"/>
      <c r="AOT31" s="27"/>
      <c r="AOU31" s="30"/>
      <c r="AOV31" s="27"/>
      <c r="AOW31" s="92"/>
      <c r="AOX31" s="94"/>
      <c r="AOY31" s="94"/>
      <c r="AOZ31" s="94"/>
      <c r="APA31" s="94"/>
      <c r="APB31" s="94"/>
      <c r="APC31" s="94"/>
      <c r="APD31" s="94"/>
      <c r="APE31" s="27"/>
      <c r="APF31" s="97">
        <v>0.51620934112845074</v>
      </c>
      <c r="APG31" s="98">
        <v>46.713083122830355</v>
      </c>
      <c r="API31" s="88">
        <f t="shared" si="50"/>
        <v>40981</v>
      </c>
      <c r="APJ31" s="89">
        <v>4</v>
      </c>
      <c r="APK31" s="28">
        <v>8</v>
      </c>
      <c r="APL31" s="25">
        <v>17.899999999999999</v>
      </c>
      <c r="APM31" s="30"/>
      <c r="APN31" s="27"/>
      <c r="APO31" s="30"/>
      <c r="APP31" s="27"/>
      <c r="APQ31" s="30"/>
      <c r="APR31" s="27"/>
      <c r="APS31" s="92"/>
      <c r="APT31" s="94"/>
      <c r="APU31" s="94"/>
      <c r="APV31" s="94"/>
      <c r="APW31" s="94"/>
      <c r="APX31" s="94"/>
      <c r="APY31" s="94"/>
      <c r="APZ31" s="94"/>
      <c r="AQA31" s="27"/>
      <c r="AQB31" s="97">
        <v>7.8726274522259789</v>
      </c>
      <c r="AQC31" s="98">
        <v>50.894396841713849</v>
      </c>
      <c r="AQE31" s="88">
        <f t="shared" si="51"/>
        <v>40980.5</v>
      </c>
      <c r="AQF31" s="89">
        <v>4</v>
      </c>
      <c r="AQG31" s="28">
        <v>7.6</v>
      </c>
      <c r="AQH31" s="25">
        <v>11.8</v>
      </c>
      <c r="AQI31" s="30"/>
      <c r="AQJ31" s="27"/>
      <c r="AQK31" s="30"/>
      <c r="AQL31" s="27"/>
      <c r="AQM31" s="30"/>
      <c r="AQN31" s="27"/>
      <c r="AQO31" s="92"/>
      <c r="AQP31" s="94"/>
      <c r="AQQ31" s="94"/>
      <c r="AQR31" s="94"/>
      <c r="AQS31" s="94"/>
      <c r="AQT31" s="94"/>
      <c r="AQU31" s="94"/>
      <c r="AQV31" s="94"/>
      <c r="AQW31" s="27"/>
      <c r="AQX31" s="97">
        <v>7.7800330378910862</v>
      </c>
      <c r="AQY31" s="98">
        <v>43.427088710067324</v>
      </c>
      <c r="ARA31" s="88">
        <f t="shared" si="52"/>
        <v>40983</v>
      </c>
      <c r="ARB31" s="89">
        <v>4</v>
      </c>
      <c r="ARC31" s="28">
        <v>7.8</v>
      </c>
      <c r="ARD31" s="25">
        <v>16</v>
      </c>
      <c r="ARE31" s="30"/>
      <c r="ARF31" s="27"/>
      <c r="ARG31" s="30"/>
      <c r="ARH31" s="27"/>
      <c r="ARI31" s="30"/>
      <c r="ARJ31" s="27"/>
      <c r="ARK31" s="92"/>
      <c r="ARL31" s="94"/>
      <c r="ARM31" s="94"/>
      <c r="ARN31" s="94"/>
      <c r="ARO31" s="94"/>
      <c r="ARP31" s="94"/>
      <c r="ARQ31" s="94"/>
      <c r="ARR31" s="94"/>
      <c r="ARS31" s="27"/>
      <c r="ART31" s="97">
        <v>7.4586902677408791</v>
      </c>
      <c r="ARU31" s="98">
        <v>63.065815971389171</v>
      </c>
      <c r="ARW31" s="88">
        <f t="shared" si="53"/>
        <v>40984</v>
      </c>
      <c r="ARX31" s="89">
        <v>4</v>
      </c>
      <c r="ARY31" s="28">
        <v>4.3</v>
      </c>
      <c r="ARZ31" s="25">
        <v>17</v>
      </c>
      <c r="ASA31" s="30"/>
      <c r="ASB31" s="27"/>
      <c r="ASC31" s="30"/>
      <c r="ASD31" s="27"/>
      <c r="ASE31" s="30"/>
      <c r="ASF31" s="27"/>
      <c r="ASG31" s="92"/>
      <c r="ASH31" s="94"/>
      <c r="ASI31" s="94"/>
      <c r="ASJ31" s="94"/>
      <c r="ASK31" s="94"/>
      <c r="ASL31" s="94"/>
      <c r="ASM31" s="94"/>
      <c r="ASN31" s="94"/>
      <c r="ASO31" s="27"/>
      <c r="ASP31" s="97">
        <v>4.4930883024046624</v>
      </c>
      <c r="ASQ31" s="98">
        <v>67.127936452433104</v>
      </c>
      <c r="ASS31" s="88">
        <f t="shared" si="54"/>
        <v>40982</v>
      </c>
      <c r="AST31" s="89">
        <v>4</v>
      </c>
      <c r="ASU31" s="28"/>
      <c r="ASV31" s="25"/>
      <c r="ASW31" s="30"/>
      <c r="ASX31" s="27"/>
      <c r="ASY31" s="30"/>
      <c r="ASZ31" s="27"/>
      <c r="ATA31" s="30"/>
      <c r="ATB31" s="27"/>
      <c r="ATC31" s="92"/>
      <c r="ATD31" s="94"/>
      <c r="ATE31" s="94"/>
      <c r="ATF31" s="94"/>
      <c r="ATG31" s="94"/>
      <c r="ATH31" s="94"/>
      <c r="ATI31" s="94"/>
      <c r="ATJ31" s="94"/>
      <c r="ATK31" s="27"/>
      <c r="ATL31" s="97">
        <v>0.78001405925151368</v>
      </c>
      <c r="ATM31" s="98">
        <v>85.386078658308108</v>
      </c>
      <c r="ATO31" s="88">
        <f t="shared" si="55"/>
        <v>40983</v>
      </c>
      <c r="ATP31" s="89">
        <v>4</v>
      </c>
      <c r="ATQ31" s="28"/>
      <c r="ATR31" s="25"/>
      <c r="ATS31" s="30"/>
      <c r="ATT31" s="27"/>
      <c r="ATU31" s="30"/>
      <c r="ATV31" s="27"/>
      <c r="ATW31" s="30"/>
      <c r="ATX31" s="27"/>
      <c r="ATY31" s="92"/>
      <c r="ATZ31" s="94"/>
      <c r="AUA31" s="94"/>
      <c r="AUB31" s="94"/>
      <c r="AUC31" s="94"/>
      <c r="AUD31" s="94"/>
      <c r="AUE31" s="94"/>
      <c r="AUF31" s="94"/>
      <c r="AUG31" s="27"/>
      <c r="AUH31" s="97">
        <v>2.3404940315024789</v>
      </c>
      <c r="AUI31" s="98">
        <v>54.13798842274953</v>
      </c>
      <c r="AUK31" s="88">
        <f t="shared" si="56"/>
        <v>40979</v>
      </c>
      <c r="AUL31" s="89">
        <v>4</v>
      </c>
      <c r="AUM31" s="28"/>
      <c r="AUN31" s="25">
        <v>18</v>
      </c>
      <c r="AUO31" s="30"/>
      <c r="AUP31" s="27"/>
      <c r="AUQ31" s="30"/>
      <c r="AUR31" s="27"/>
      <c r="AUS31" s="30"/>
      <c r="AUT31" s="27"/>
      <c r="AUU31" s="92"/>
      <c r="AUV31" s="94"/>
      <c r="AUW31" s="94"/>
      <c r="AUX31" s="94"/>
      <c r="AUY31" s="94"/>
      <c r="AUZ31" s="94"/>
      <c r="AVA31" s="94"/>
      <c r="AVB31" s="94"/>
      <c r="AVC31" s="27"/>
      <c r="AVD31" s="97"/>
      <c r="AVE31" s="98"/>
      <c r="AVG31" s="88">
        <f t="shared" si="57"/>
        <v>40982</v>
      </c>
      <c r="AVH31" s="89">
        <v>4</v>
      </c>
      <c r="AVI31" s="28">
        <v>3.2</v>
      </c>
      <c r="AVJ31" s="25">
        <v>17.8</v>
      </c>
      <c r="AVK31" s="30"/>
      <c r="AVL31" s="27"/>
      <c r="AVM31" s="30"/>
      <c r="AVN31" s="27"/>
      <c r="AVO31" s="30"/>
      <c r="AVP31" s="27"/>
      <c r="AVQ31" s="92"/>
      <c r="AVR31" s="94"/>
      <c r="AVS31" s="94"/>
      <c r="AVT31" s="94"/>
      <c r="AVU31" s="94"/>
      <c r="AVV31" s="94"/>
      <c r="AVW31" s="94"/>
      <c r="AVX31" s="94"/>
      <c r="AVY31" s="27"/>
      <c r="AVZ31" s="97">
        <v>3.2865942286572096</v>
      </c>
      <c r="AWA31" s="98">
        <v>71.399287146531975</v>
      </c>
      <c r="AWC31" s="88">
        <f t="shared" si="58"/>
        <v>40980.5</v>
      </c>
      <c r="AWD31" s="89">
        <v>4</v>
      </c>
      <c r="AWE31" s="28"/>
      <c r="AWF31" s="25"/>
      <c r="AWG31" s="30"/>
      <c r="AWH31" s="27"/>
      <c r="AWI31" s="30"/>
      <c r="AWJ31" s="27"/>
      <c r="AWK31" s="30"/>
      <c r="AWL31" s="27"/>
      <c r="AWM31" s="92"/>
      <c r="AWN31" s="94"/>
      <c r="AWO31" s="94"/>
      <c r="AWP31" s="94"/>
      <c r="AWQ31" s="94"/>
      <c r="AWR31" s="94"/>
      <c r="AWS31" s="94"/>
      <c r="AWT31" s="94"/>
      <c r="AWU31" s="27"/>
      <c r="AWV31" s="97"/>
      <c r="AWW31" s="98"/>
      <c r="AWY31" s="88">
        <f t="shared" si="59"/>
        <v>40979</v>
      </c>
      <c r="AWZ31" s="89">
        <v>4</v>
      </c>
      <c r="AXA31" s="28">
        <v>6.4</v>
      </c>
      <c r="AXB31" s="25">
        <v>16</v>
      </c>
      <c r="AXC31" s="30"/>
      <c r="AXD31" s="27"/>
      <c r="AXE31" s="30"/>
      <c r="AXF31" s="27"/>
      <c r="AXG31" s="30"/>
      <c r="AXH31" s="27"/>
      <c r="AXI31" s="92"/>
      <c r="AXJ31" s="94"/>
      <c r="AXK31" s="94"/>
      <c r="AXL31" s="94"/>
      <c r="AXM31" s="94"/>
      <c r="AXN31" s="94"/>
      <c r="AXO31" s="94"/>
      <c r="AXP31" s="94"/>
      <c r="AXQ31" s="27"/>
      <c r="AXR31" s="97">
        <v>6.2662326849432706</v>
      </c>
      <c r="AXS31" s="98">
        <v>82.774083125638114</v>
      </c>
      <c r="AXU31" s="88">
        <f t="shared" si="60"/>
        <v>40982</v>
      </c>
      <c r="AXV31" s="89">
        <v>4</v>
      </c>
      <c r="AXW31" s="28">
        <v>7.3</v>
      </c>
      <c r="AXX31" s="25">
        <v>17</v>
      </c>
      <c r="AXY31" s="30"/>
      <c r="AXZ31" s="27"/>
      <c r="AYA31" s="30"/>
      <c r="AYB31" s="27"/>
      <c r="AYC31" s="30"/>
      <c r="AYD31" s="27"/>
      <c r="AYE31" s="92"/>
      <c r="AYF31" s="94"/>
      <c r="AYG31" s="94"/>
      <c r="AYH31" s="94"/>
      <c r="AYI31" s="94"/>
      <c r="AYJ31" s="94"/>
      <c r="AYK31" s="94"/>
      <c r="AYL31" s="94"/>
      <c r="AYM31" s="27"/>
      <c r="AYN31" s="97">
        <v>6.9340909551482941</v>
      </c>
      <c r="AYO31" s="98">
        <v>111.14331884483518</v>
      </c>
      <c r="AYQ31" s="88">
        <f t="shared" si="61"/>
        <v>40981</v>
      </c>
      <c r="AYR31" s="89">
        <v>4</v>
      </c>
      <c r="AYS31" s="28">
        <v>9.65</v>
      </c>
      <c r="AYT31" s="25">
        <v>12.5</v>
      </c>
      <c r="AYU31" s="30"/>
      <c r="AYV31" s="27"/>
      <c r="AYW31" s="30"/>
      <c r="AYX31" s="27"/>
      <c r="AYY31" s="30"/>
      <c r="AYZ31" s="27"/>
      <c r="AZA31" s="92"/>
      <c r="AZB31" s="94"/>
      <c r="AZC31" s="94"/>
      <c r="AZD31" s="94"/>
      <c r="AZE31" s="94"/>
      <c r="AZF31" s="94"/>
      <c r="AZG31" s="94"/>
      <c r="AZH31" s="94"/>
      <c r="AZI31" s="27"/>
      <c r="AZJ31" s="97">
        <v>10.814540666855791</v>
      </c>
      <c r="AZK31" s="98">
        <v>2.8318552433239472</v>
      </c>
      <c r="AZM31" s="88">
        <f t="shared" si="62"/>
        <v>40981.5</v>
      </c>
      <c r="AZN31" s="89">
        <v>4</v>
      </c>
      <c r="AZO31" s="28">
        <v>7.3</v>
      </c>
      <c r="AZP31" s="25">
        <v>17</v>
      </c>
      <c r="AZQ31" s="30"/>
      <c r="AZR31" s="27"/>
      <c r="AZS31" s="30"/>
      <c r="AZT31" s="27"/>
      <c r="AZU31" s="30"/>
      <c r="AZV31" s="27"/>
      <c r="AZW31" s="92"/>
      <c r="AZX31" s="94"/>
      <c r="AZY31" s="94"/>
      <c r="AZZ31" s="94"/>
      <c r="BAA31" s="94"/>
      <c r="BAB31" s="94"/>
      <c r="BAC31" s="94"/>
      <c r="BAD31" s="94"/>
      <c r="BAE31" s="27"/>
      <c r="BAF31" s="97">
        <v>6.7228142488842</v>
      </c>
      <c r="BAG31" s="98">
        <v>79.828209148077775</v>
      </c>
      <c r="BAI31" s="88">
        <f t="shared" si="63"/>
        <v>40981.5</v>
      </c>
      <c r="BAJ31" s="89">
        <v>4</v>
      </c>
      <c r="BAK31" s="28"/>
      <c r="BAL31" s="25">
        <v>18</v>
      </c>
      <c r="BAM31" s="30"/>
      <c r="BAN31" s="27"/>
      <c r="BAO31" s="30"/>
      <c r="BAP31" s="27"/>
      <c r="BAQ31" s="30"/>
      <c r="BAR31" s="27"/>
      <c r="BAS31" s="92"/>
      <c r="BAT31" s="94"/>
      <c r="BAU31" s="94"/>
      <c r="BAV31" s="94"/>
      <c r="BAW31" s="94"/>
      <c r="BAX31" s="94"/>
      <c r="BAY31" s="94"/>
      <c r="BAZ31" s="94"/>
      <c r="BBA31" s="27"/>
      <c r="BBB31" s="97">
        <v>3.5826630853057626</v>
      </c>
      <c r="BBC31" s="98">
        <v>93.956791764232506</v>
      </c>
      <c r="BBE31" s="88">
        <f t="shared" si="64"/>
        <v>40980</v>
      </c>
      <c r="BBF31" s="89">
        <v>4</v>
      </c>
      <c r="BBG31" s="28"/>
      <c r="BBH31" s="25">
        <v>17.7</v>
      </c>
      <c r="BBI31" s="30"/>
      <c r="BBJ31" s="27"/>
      <c r="BBK31" s="30"/>
      <c r="BBL31" s="27"/>
      <c r="BBM31" s="30"/>
      <c r="BBN31" s="27"/>
      <c r="BBO31" s="92"/>
      <c r="BBP31" s="94"/>
      <c r="BBQ31" s="94"/>
      <c r="BBR31" s="94"/>
      <c r="BBS31" s="94"/>
      <c r="BBT31" s="94"/>
      <c r="BBU31" s="94"/>
      <c r="BBV31" s="94"/>
      <c r="BBW31" s="27"/>
      <c r="BBX31" s="97"/>
      <c r="BBY31" s="98"/>
      <c r="BCA31" s="88">
        <f t="shared" si="65"/>
        <v>40983.5</v>
      </c>
      <c r="BCB31" s="89">
        <v>4</v>
      </c>
      <c r="BCC31" s="28">
        <v>3.9</v>
      </c>
      <c r="BCD31" s="25">
        <v>16</v>
      </c>
      <c r="BCE31" s="30"/>
      <c r="BCF31" s="27"/>
      <c r="BCG31" s="30"/>
      <c r="BCH31" s="27"/>
      <c r="BCI31" s="30"/>
      <c r="BCJ31" s="27"/>
      <c r="BCK31" s="92"/>
      <c r="BCL31" s="94"/>
      <c r="BCM31" s="94"/>
      <c r="BCN31" s="94"/>
      <c r="BCO31" s="94"/>
      <c r="BCP31" s="94"/>
      <c r="BCQ31" s="94"/>
      <c r="BCR31" s="94"/>
      <c r="BCS31" s="27"/>
      <c r="BCT31" s="97">
        <v>3.7363126220430676</v>
      </c>
      <c r="BCU31" s="98">
        <v>62.986399253790935</v>
      </c>
      <c r="BCW31" s="88">
        <f t="shared" si="66"/>
        <v>40982</v>
      </c>
      <c r="BCX31" s="89">
        <v>4</v>
      </c>
      <c r="BCY31" s="28">
        <v>6</v>
      </c>
      <c r="BCZ31" s="25">
        <v>16</v>
      </c>
      <c r="BDA31" s="30"/>
      <c r="BDB31" s="27"/>
      <c r="BDC31" s="30"/>
      <c r="BDD31" s="27"/>
      <c r="BDE31" s="30"/>
      <c r="BDF31" s="27"/>
      <c r="BDG31" s="92"/>
      <c r="BDH31" s="94"/>
      <c r="BDI31" s="94"/>
      <c r="BDJ31" s="94"/>
      <c r="BDK31" s="94"/>
      <c r="BDL31" s="94"/>
      <c r="BDM31" s="94"/>
      <c r="BDN31" s="94"/>
      <c r="BDO31" s="27"/>
      <c r="BDP31" s="97">
        <v>5.9403355651467038</v>
      </c>
      <c r="BDQ31" s="98">
        <v>48.403287122290457</v>
      </c>
      <c r="BDS31" s="88">
        <f t="shared" si="67"/>
        <v>40980</v>
      </c>
      <c r="BDT31" s="89">
        <v>4</v>
      </c>
      <c r="BDU31" s="28"/>
      <c r="BDV31" s="25">
        <v>17</v>
      </c>
      <c r="BDW31" s="30"/>
      <c r="BDX31" s="27"/>
      <c r="BDY31" s="30"/>
      <c r="BDZ31" s="27"/>
      <c r="BEA31" s="30"/>
      <c r="BEB31" s="27"/>
      <c r="BEC31" s="92"/>
      <c r="BED31" s="94"/>
      <c r="BEE31" s="94"/>
      <c r="BEF31" s="94"/>
      <c r="BEG31" s="94"/>
      <c r="BEH31" s="94"/>
      <c r="BEI31" s="94"/>
      <c r="BEJ31" s="94"/>
      <c r="BEK31" s="27"/>
      <c r="BEL31" s="97">
        <v>3.7475792516694102</v>
      </c>
      <c r="BEM31" s="98">
        <v>121.11741305201264</v>
      </c>
      <c r="BEO31" s="88">
        <f t="shared" si="68"/>
        <v>40981.5</v>
      </c>
      <c r="BEP31" s="89">
        <v>4</v>
      </c>
      <c r="BEQ31" s="28"/>
      <c r="BER31" s="25">
        <v>17.8</v>
      </c>
      <c r="BES31" s="30"/>
      <c r="BET31" s="27"/>
      <c r="BEU31" s="30"/>
      <c r="BEV31" s="27"/>
      <c r="BEW31" s="30"/>
      <c r="BEX31" s="27"/>
      <c r="BEY31" s="92"/>
      <c r="BEZ31" s="94"/>
      <c r="BFA31" s="94"/>
      <c r="BFB31" s="94"/>
      <c r="BFC31" s="94"/>
      <c r="BFD31" s="94"/>
      <c r="BFE31" s="94"/>
      <c r="BFF31" s="94"/>
      <c r="BFG31" s="27"/>
      <c r="BFH31" s="97">
        <v>-0.50328140719100123</v>
      </c>
      <c r="BFI31" s="98">
        <v>38.303572269233278</v>
      </c>
      <c r="BFK31" s="88">
        <f t="shared" si="69"/>
        <v>40981.5</v>
      </c>
      <c r="BFL31" s="89">
        <v>4</v>
      </c>
      <c r="BFM31" s="28"/>
      <c r="BFN31" s="25">
        <v>18</v>
      </c>
      <c r="BFO31" s="30"/>
      <c r="BFP31" s="27"/>
      <c r="BFQ31" s="30"/>
      <c r="BFR31" s="27"/>
      <c r="BFS31" s="30"/>
      <c r="BFT31" s="27"/>
      <c r="BFU31" s="92"/>
      <c r="BFV31" s="94"/>
      <c r="BFW31" s="94"/>
      <c r="BFX31" s="94"/>
      <c r="BFY31" s="94"/>
      <c r="BFZ31" s="94"/>
      <c r="BGA31" s="94"/>
      <c r="BGB31" s="94"/>
      <c r="BGC31" s="27"/>
      <c r="BGD31" s="97">
        <v>0.89690304885162675</v>
      </c>
      <c r="BGE31" s="98">
        <v>45.767051067540919</v>
      </c>
      <c r="BGG31" s="88">
        <f t="shared" si="70"/>
        <v>40981</v>
      </c>
      <c r="BGH31" s="89">
        <v>4</v>
      </c>
      <c r="BGI31" s="28">
        <v>8</v>
      </c>
      <c r="BGJ31" s="25">
        <v>17.899999999999999</v>
      </c>
      <c r="BGK31" s="30"/>
      <c r="BGL31" s="27"/>
      <c r="BGM31" s="30"/>
      <c r="BGN31" s="27"/>
      <c r="BGO31" s="30"/>
      <c r="BGP31" s="27"/>
      <c r="BGQ31" s="92"/>
      <c r="BGR31" s="94"/>
      <c r="BGS31" s="94"/>
      <c r="BGT31" s="94"/>
      <c r="BGU31" s="94"/>
      <c r="BGV31" s="94"/>
      <c r="BGW31" s="94"/>
      <c r="BGX31" s="94"/>
      <c r="BGY31" s="27"/>
      <c r="BGZ31" s="97">
        <v>7.8791743110884802</v>
      </c>
      <c r="BHA31" s="98">
        <v>51.034572202466606</v>
      </c>
      <c r="BHC31" s="88">
        <f t="shared" si="71"/>
        <v>40980.5</v>
      </c>
      <c r="BHD31" s="89">
        <v>4</v>
      </c>
      <c r="BHE31" s="28">
        <v>7.6</v>
      </c>
      <c r="BHF31" s="25">
        <v>11.8</v>
      </c>
      <c r="BHG31" s="30"/>
      <c r="BHH31" s="27"/>
      <c r="BHI31" s="30"/>
      <c r="BHJ31" s="27"/>
      <c r="BHK31" s="30"/>
      <c r="BHL31" s="27"/>
      <c r="BHM31" s="92"/>
      <c r="BHN31" s="94"/>
      <c r="BHO31" s="94"/>
      <c r="BHP31" s="94"/>
      <c r="BHQ31" s="94"/>
      <c r="BHR31" s="94"/>
      <c r="BHS31" s="94"/>
      <c r="BHT31" s="94"/>
      <c r="BHU31" s="27"/>
      <c r="BHV31" s="97">
        <v>7.7459793190212052</v>
      </c>
      <c r="BHW31" s="98">
        <v>43.343057741516283</v>
      </c>
      <c r="BHY31" s="88">
        <f t="shared" si="72"/>
        <v>40983</v>
      </c>
      <c r="BHZ31" s="89">
        <v>4</v>
      </c>
      <c r="BIA31" s="28">
        <v>7.8</v>
      </c>
      <c r="BIB31" s="25">
        <v>16</v>
      </c>
      <c r="BIC31" s="30"/>
      <c r="BID31" s="27"/>
      <c r="BIE31" s="30"/>
      <c r="BIF31" s="27"/>
      <c r="BIG31" s="30"/>
      <c r="BIH31" s="27"/>
      <c r="BII31" s="92"/>
      <c r="BIJ31" s="94"/>
      <c r="BIK31" s="94"/>
      <c r="BIL31" s="94"/>
      <c r="BIM31" s="94"/>
      <c r="BIN31" s="94"/>
      <c r="BIO31" s="94"/>
      <c r="BIP31" s="94"/>
      <c r="BIQ31" s="27"/>
      <c r="BIR31" s="97">
        <v>7.5035901034738064</v>
      </c>
      <c r="BIS31" s="98">
        <v>63.396171431209595</v>
      </c>
      <c r="BIU31" s="88">
        <f t="shared" si="73"/>
        <v>40984</v>
      </c>
      <c r="BIV31" s="89">
        <v>4</v>
      </c>
      <c r="BIW31" s="28">
        <v>4.3</v>
      </c>
      <c r="BIX31" s="25">
        <v>17</v>
      </c>
      <c r="BIY31" s="30"/>
      <c r="BIZ31" s="27"/>
      <c r="BJA31" s="30"/>
      <c r="BJB31" s="27"/>
      <c r="BJC31" s="30"/>
      <c r="BJD31" s="27"/>
      <c r="BJE31" s="92"/>
      <c r="BJF31" s="94"/>
      <c r="BJG31" s="94"/>
      <c r="BJH31" s="94"/>
      <c r="BJI31" s="94"/>
      <c r="BJJ31" s="94"/>
      <c r="BJK31" s="94"/>
      <c r="BJL31" s="94"/>
      <c r="BJM31" s="27"/>
      <c r="BJN31" s="97">
        <v>4.4930345281875184</v>
      </c>
      <c r="BJO31" s="98">
        <v>68.652794177103473</v>
      </c>
      <c r="BJQ31" s="88">
        <f t="shared" si="74"/>
        <v>40982</v>
      </c>
      <c r="BJR31" s="89">
        <v>4</v>
      </c>
      <c r="BJS31" s="28"/>
      <c r="BJT31" s="25"/>
      <c r="BJU31" s="30"/>
      <c r="BJV31" s="27"/>
      <c r="BJW31" s="30"/>
      <c r="BJX31" s="27"/>
      <c r="BJY31" s="30"/>
      <c r="BJZ31" s="27"/>
      <c r="BKA31" s="92"/>
      <c r="BKB31" s="94"/>
      <c r="BKC31" s="94"/>
      <c r="BKD31" s="94"/>
      <c r="BKE31" s="94"/>
      <c r="BKF31" s="94"/>
      <c r="BKG31" s="94"/>
      <c r="BKH31" s="94"/>
      <c r="BKI31" s="27"/>
      <c r="BKJ31" s="97">
        <v>0.78822383627479597</v>
      </c>
      <c r="BKK31" s="98">
        <v>85.383410702763257</v>
      </c>
      <c r="BKM31" s="88">
        <f t="shared" si="75"/>
        <v>40983</v>
      </c>
      <c r="BKN31" s="89">
        <v>4</v>
      </c>
      <c r="BKO31" s="28"/>
      <c r="BKP31" s="25"/>
      <c r="BKQ31" s="30"/>
      <c r="BKR31" s="27"/>
      <c r="BKS31" s="30"/>
      <c r="BKT31" s="27"/>
      <c r="BKU31" s="30"/>
      <c r="BKV31" s="27"/>
      <c r="BKW31" s="92"/>
      <c r="BKX31" s="94"/>
      <c r="BKY31" s="94"/>
      <c r="BKZ31" s="94"/>
      <c r="BLA31" s="94"/>
      <c r="BLB31" s="94"/>
      <c r="BLC31" s="94"/>
      <c r="BLD31" s="94"/>
      <c r="BLE31" s="27"/>
      <c r="BLF31" s="97">
        <v>2.3910490334323233</v>
      </c>
      <c r="BLG31" s="98">
        <v>55.639647502478773</v>
      </c>
      <c r="BLI31" s="88">
        <f t="shared" si="76"/>
        <v>40979</v>
      </c>
      <c r="BLJ31" s="89">
        <v>4</v>
      </c>
      <c r="BLK31" s="28"/>
      <c r="BLL31" s="25">
        <v>18</v>
      </c>
      <c r="BLM31" s="30"/>
      <c r="BLN31" s="27"/>
      <c r="BLO31" s="30"/>
      <c r="BLP31" s="27"/>
      <c r="BLQ31" s="30"/>
      <c r="BLR31" s="27"/>
      <c r="BLS31" s="92"/>
      <c r="BLT31" s="94"/>
      <c r="BLU31" s="94"/>
      <c r="BLV31" s="94"/>
      <c r="BLW31" s="94"/>
      <c r="BLX31" s="94"/>
      <c r="BLY31" s="94"/>
      <c r="BLZ31" s="94"/>
      <c r="BMA31" s="27"/>
      <c r="BMB31" s="97"/>
      <c r="BMC31" s="98"/>
      <c r="BME31" s="88">
        <f t="shared" si="77"/>
        <v>40982</v>
      </c>
      <c r="BMF31" s="89">
        <v>4</v>
      </c>
      <c r="BMG31" s="28">
        <v>3.2</v>
      </c>
      <c r="BMH31" s="25">
        <v>17.8</v>
      </c>
      <c r="BMI31" s="30"/>
      <c r="BMJ31" s="27"/>
      <c r="BMK31" s="30"/>
      <c r="BML31" s="27"/>
      <c r="BMM31" s="30"/>
      <c r="BMN31" s="27"/>
      <c r="BMO31" s="92"/>
      <c r="BMP31" s="94"/>
      <c r="BMQ31" s="94"/>
      <c r="BMR31" s="94"/>
      <c r="BMS31" s="94"/>
      <c r="BMT31" s="94"/>
      <c r="BMU31" s="94"/>
      <c r="BMV31" s="94"/>
      <c r="BMW31" s="27"/>
      <c r="BMX31" s="97">
        <v>3.1310257099221297</v>
      </c>
      <c r="BMY31" s="98">
        <v>61.713368972870931</v>
      </c>
      <c r="BNA31" s="88">
        <f t="shared" si="78"/>
        <v>40980.5</v>
      </c>
      <c r="BNB31" s="89">
        <v>4</v>
      </c>
      <c r="BNC31" s="28"/>
      <c r="BND31" s="25"/>
      <c r="BNE31" s="30"/>
      <c r="BNF31" s="27"/>
      <c r="BNG31" s="30"/>
      <c r="BNH31" s="27"/>
      <c r="BNI31" s="30"/>
      <c r="BNJ31" s="27"/>
      <c r="BNK31" s="92"/>
      <c r="BNL31" s="94"/>
      <c r="BNM31" s="94"/>
      <c r="BNN31" s="94"/>
      <c r="BNO31" s="94"/>
      <c r="BNP31" s="94"/>
      <c r="BNQ31" s="94"/>
      <c r="BNR31" s="94"/>
      <c r="BNS31" s="27"/>
      <c r="BNT31" s="97"/>
      <c r="BNU31" s="98"/>
      <c r="BNW31" s="88">
        <f t="shared" si="79"/>
        <v>40979</v>
      </c>
      <c r="BNX31" s="89">
        <v>4</v>
      </c>
      <c r="BNY31" s="28">
        <v>6.4</v>
      </c>
      <c r="BNZ31" s="25">
        <v>16</v>
      </c>
      <c r="BOA31" s="30"/>
      <c r="BOB31" s="27"/>
      <c r="BOC31" s="30"/>
      <c r="BOD31" s="27"/>
      <c r="BOE31" s="30"/>
      <c r="BOF31" s="27"/>
      <c r="BOG31" s="92"/>
      <c r="BOH31" s="94"/>
      <c r="BOI31" s="94"/>
      <c r="BOJ31" s="94"/>
      <c r="BOK31" s="94"/>
      <c r="BOL31" s="94"/>
      <c r="BOM31" s="94"/>
      <c r="BON31" s="94"/>
      <c r="BOO31" s="27"/>
      <c r="BOP31" s="97">
        <v>6.7479870059809191</v>
      </c>
      <c r="BOQ31" s="98">
        <v>86.044636085545221</v>
      </c>
      <c r="BOS31" s="88">
        <f t="shared" si="80"/>
        <v>40982</v>
      </c>
      <c r="BOT31" s="89">
        <v>4</v>
      </c>
      <c r="BOU31" s="28">
        <v>7.3</v>
      </c>
      <c r="BOV31" s="25">
        <v>17</v>
      </c>
      <c r="BOW31" s="30"/>
      <c r="BOX31" s="27"/>
      <c r="BOY31" s="30"/>
      <c r="BOZ31" s="27"/>
      <c r="BPA31" s="30"/>
      <c r="BPB31" s="27"/>
      <c r="BPC31" s="92"/>
      <c r="BPD31" s="94"/>
      <c r="BPE31" s="94"/>
      <c r="BPF31" s="94"/>
      <c r="BPG31" s="94"/>
      <c r="BPH31" s="94"/>
      <c r="BPI31" s="94"/>
      <c r="BPJ31" s="94"/>
      <c r="BPK31" s="27"/>
      <c r="BPL31" s="97">
        <v>7.2228238111010139</v>
      </c>
      <c r="BPM31" s="98">
        <v>108.52882328040396</v>
      </c>
      <c r="BPO31" s="88">
        <f t="shared" si="81"/>
        <v>40981</v>
      </c>
      <c r="BPP31" s="89">
        <v>4</v>
      </c>
      <c r="BPQ31" s="28">
        <v>9.65</v>
      </c>
      <c r="BPR31" s="25">
        <v>12.5</v>
      </c>
      <c r="BPS31" s="30"/>
      <c r="BPT31" s="27"/>
      <c r="BPU31" s="30"/>
      <c r="BPV31" s="27"/>
      <c r="BPW31" s="30"/>
      <c r="BPX31" s="27"/>
      <c r="BPY31" s="92"/>
      <c r="BPZ31" s="94"/>
      <c r="BQA31" s="94"/>
      <c r="BQB31" s="94"/>
      <c r="BQC31" s="94"/>
      <c r="BQD31" s="94"/>
      <c r="BQE31" s="94"/>
      <c r="BQF31" s="94"/>
      <c r="BQG31" s="27"/>
      <c r="BQH31" s="97">
        <v>10.817000843224772</v>
      </c>
      <c r="BQI31" s="98">
        <v>2.7973041620194894</v>
      </c>
      <c r="BQK31" s="88">
        <f t="shared" si="82"/>
        <v>40981.5</v>
      </c>
      <c r="BQL31" s="89">
        <v>4</v>
      </c>
      <c r="BQM31" s="28">
        <v>7.3</v>
      </c>
      <c r="BQN31" s="25">
        <v>17</v>
      </c>
      <c r="BQO31" s="30"/>
      <c r="BQP31" s="27"/>
      <c r="BQQ31" s="30"/>
      <c r="BQR31" s="27"/>
      <c r="BQS31" s="30"/>
      <c r="BQT31" s="27"/>
      <c r="BQU31" s="92"/>
      <c r="BQV31" s="94"/>
      <c r="BQW31" s="94"/>
      <c r="BQX31" s="94"/>
      <c r="BQY31" s="94"/>
      <c r="BQZ31" s="94"/>
      <c r="BRA31" s="94"/>
      <c r="BRB31" s="94"/>
      <c r="BRC31" s="27"/>
      <c r="BRD31" s="97">
        <v>6.7806950142957065</v>
      </c>
      <c r="BRE31" s="98">
        <v>79.972065555653714</v>
      </c>
      <c r="BRG31" s="88">
        <f t="shared" si="83"/>
        <v>40981.5</v>
      </c>
      <c r="BRH31" s="89">
        <v>4</v>
      </c>
      <c r="BRI31" s="28"/>
      <c r="BRJ31" s="25">
        <v>18</v>
      </c>
      <c r="BRK31" s="30"/>
      <c r="BRL31" s="27"/>
      <c r="BRM31" s="30"/>
      <c r="BRN31" s="27"/>
      <c r="BRO31" s="30"/>
      <c r="BRP31" s="27"/>
      <c r="BRQ31" s="92"/>
      <c r="BRR31" s="94"/>
      <c r="BRS31" s="94"/>
      <c r="BRT31" s="94"/>
      <c r="BRU31" s="94"/>
      <c r="BRV31" s="94"/>
      <c r="BRW31" s="94"/>
      <c r="BRX31" s="94"/>
      <c r="BRY31" s="27"/>
      <c r="BRZ31" s="97">
        <v>3.7620526881276208</v>
      </c>
      <c r="BSA31" s="98">
        <v>89.52281801374788</v>
      </c>
      <c r="BSC31" s="88">
        <f t="shared" si="84"/>
        <v>40980</v>
      </c>
      <c r="BSD31" s="89">
        <v>4</v>
      </c>
      <c r="BSE31" s="28"/>
      <c r="BSF31" s="25">
        <v>17.7</v>
      </c>
      <c r="BSG31" s="30"/>
      <c r="BSH31" s="27"/>
      <c r="BSI31" s="30"/>
      <c r="BSJ31" s="27"/>
      <c r="BSK31" s="30"/>
      <c r="BSL31" s="27"/>
      <c r="BSM31" s="92"/>
      <c r="BSN31" s="94"/>
      <c r="BSO31" s="94"/>
      <c r="BSP31" s="94"/>
      <c r="BSQ31" s="94"/>
      <c r="BSR31" s="94"/>
      <c r="BSS31" s="94"/>
      <c r="BST31" s="94"/>
      <c r="BSU31" s="27"/>
      <c r="BSV31" s="97"/>
      <c r="BSW31" s="98"/>
      <c r="BSY31" s="88">
        <f t="shared" si="85"/>
        <v>40983.5</v>
      </c>
      <c r="BSZ31" s="89">
        <v>4</v>
      </c>
      <c r="BTA31" s="28">
        <v>3.9</v>
      </c>
      <c r="BTB31" s="25">
        <v>16</v>
      </c>
      <c r="BTC31" s="30"/>
      <c r="BTD31" s="27"/>
      <c r="BTE31" s="30"/>
      <c r="BTF31" s="27"/>
      <c r="BTG31" s="30"/>
      <c r="BTH31" s="27"/>
      <c r="BTI31" s="92"/>
      <c r="BTJ31" s="94"/>
      <c r="BTK31" s="94"/>
      <c r="BTL31" s="94"/>
      <c r="BTM31" s="94"/>
      <c r="BTN31" s="94"/>
      <c r="BTO31" s="94"/>
      <c r="BTP31" s="94"/>
      <c r="BTQ31" s="27"/>
      <c r="BTR31" s="97">
        <v>3.7482704480191029</v>
      </c>
      <c r="BTS31" s="98">
        <v>61.056257919897305</v>
      </c>
      <c r="BTU31" s="88">
        <f t="shared" si="86"/>
        <v>40982</v>
      </c>
      <c r="BTV31" s="89">
        <v>4</v>
      </c>
      <c r="BTW31" s="28">
        <v>6</v>
      </c>
      <c r="BTX31" s="25">
        <v>16</v>
      </c>
      <c r="BTY31" s="30"/>
      <c r="BTZ31" s="27"/>
      <c r="BUA31" s="30"/>
      <c r="BUB31" s="27"/>
      <c r="BUC31" s="30"/>
      <c r="BUD31" s="27"/>
      <c r="BUE31" s="92"/>
      <c r="BUF31" s="94"/>
      <c r="BUG31" s="94"/>
      <c r="BUH31" s="94"/>
      <c r="BUI31" s="94"/>
      <c r="BUJ31" s="94"/>
      <c r="BUK31" s="94"/>
      <c r="BUL31" s="94"/>
      <c r="BUM31" s="27"/>
      <c r="BUN31" s="97">
        <v>6.1274981853538808</v>
      </c>
      <c r="BUO31" s="98">
        <v>49.693517407323178</v>
      </c>
      <c r="BUQ31" s="88">
        <f t="shared" si="87"/>
        <v>40980</v>
      </c>
      <c r="BUR31" s="89">
        <v>4</v>
      </c>
      <c r="BUS31" s="28"/>
      <c r="BUT31" s="25">
        <v>17</v>
      </c>
      <c r="BUU31" s="30"/>
      <c r="BUV31" s="27"/>
      <c r="BUW31" s="30"/>
      <c r="BUX31" s="27"/>
      <c r="BUY31" s="30"/>
      <c r="BUZ31" s="27"/>
      <c r="BVA31" s="92"/>
      <c r="BVB31" s="94"/>
      <c r="BVC31" s="94"/>
      <c r="BVD31" s="94"/>
      <c r="BVE31" s="94"/>
      <c r="BVF31" s="94"/>
      <c r="BVG31" s="94"/>
      <c r="BVH31" s="94"/>
      <c r="BVI31" s="27"/>
      <c r="BVJ31" s="97">
        <v>4.0340051392333498</v>
      </c>
      <c r="BVK31" s="98">
        <v>106.13221008515561</v>
      </c>
      <c r="BVM31" s="88">
        <f t="shared" si="88"/>
        <v>40981.5</v>
      </c>
      <c r="BVN31" s="89">
        <v>4</v>
      </c>
      <c r="BVO31" s="28"/>
      <c r="BVP31" s="25">
        <v>17.8</v>
      </c>
      <c r="BVQ31" s="30"/>
      <c r="BVR31" s="27"/>
      <c r="BVS31" s="30"/>
      <c r="BVT31" s="27"/>
      <c r="BVU31" s="30"/>
      <c r="BVV31" s="27"/>
      <c r="BVW31" s="92"/>
      <c r="BVX31" s="94"/>
      <c r="BVY31" s="94"/>
      <c r="BVZ31" s="94"/>
      <c r="BWA31" s="94"/>
      <c r="BWB31" s="94"/>
      <c r="BWC31" s="94"/>
      <c r="BWD31" s="94"/>
      <c r="BWE31" s="27"/>
      <c r="BWF31" s="97">
        <v>-0.54345834673561355</v>
      </c>
      <c r="BWG31" s="98">
        <v>37.467517590893294</v>
      </c>
      <c r="BWI31" s="88">
        <f t="shared" si="89"/>
        <v>40981.5</v>
      </c>
      <c r="BWJ31" s="89">
        <v>4</v>
      </c>
      <c r="BWK31" s="28"/>
      <c r="BWL31" s="25">
        <v>18</v>
      </c>
      <c r="BWM31" s="30"/>
      <c r="BWN31" s="27"/>
      <c r="BWO31" s="30"/>
      <c r="BWP31" s="27"/>
      <c r="BWQ31" s="30"/>
      <c r="BWR31" s="27"/>
      <c r="BWS31" s="92"/>
      <c r="BWT31" s="94"/>
      <c r="BWU31" s="94"/>
      <c r="BWV31" s="94"/>
      <c r="BWW31" s="94"/>
      <c r="BWX31" s="94"/>
      <c r="BWY31" s="94"/>
      <c r="BWZ31" s="94"/>
      <c r="BXA31" s="27"/>
      <c r="BXB31" s="97">
        <v>0.45414555025149905</v>
      </c>
      <c r="BXC31" s="98">
        <v>44.786363268625323</v>
      </c>
      <c r="BXE31" s="88">
        <f t="shared" si="90"/>
        <v>40981</v>
      </c>
      <c r="BXF31" s="89">
        <v>4</v>
      </c>
      <c r="BXG31" s="28">
        <v>8</v>
      </c>
      <c r="BXH31" s="25">
        <v>17.899999999999999</v>
      </c>
      <c r="BXI31" s="30"/>
      <c r="BXJ31" s="27"/>
      <c r="BXK31" s="30"/>
      <c r="BXL31" s="27"/>
      <c r="BXM31" s="30"/>
      <c r="BXN31" s="27"/>
      <c r="BXO31" s="92"/>
      <c r="BXP31" s="94"/>
      <c r="BXQ31" s="94"/>
      <c r="BXR31" s="94"/>
      <c r="BXS31" s="94"/>
      <c r="BXT31" s="94"/>
      <c r="BXU31" s="94"/>
      <c r="BXV31" s="94"/>
      <c r="BXW31" s="27"/>
      <c r="BXX31" s="97">
        <v>7.8790205146440471</v>
      </c>
      <c r="BXY31" s="98">
        <v>50.388276663368572</v>
      </c>
      <c r="BYA31" s="88">
        <f t="shared" si="91"/>
        <v>40980.5</v>
      </c>
      <c r="BYB31" s="89">
        <v>4</v>
      </c>
      <c r="BYC31" s="28">
        <v>7.6</v>
      </c>
      <c r="BYD31" s="25">
        <v>11.8</v>
      </c>
      <c r="BYE31" s="30"/>
      <c r="BYF31" s="27"/>
      <c r="BYG31" s="30"/>
      <c r="BYH31" s="27"/>
      <c r="BYI31" s="30"/>
      <c r="BYJ31" s="27"/>
      <c r="BYK31" s="92"/>
      <c r="BYL31" s="94"/>
      <c r="BYM31" s="94"/>
      <c r="BYN31" s="94"/>
      <c r="BYO31" s="94"/>
      <c r="BYP31" s="94"/>
      <c r="BYQ31" s="94"/>
      <c r="BYR31" s="94"/>
      <c r="BYS31" s="27"/>
      <c r="BYT31" s="97">
        <v>7.7612163483225238</v>
      </c>
      <c r="BYU31" s="98">
        <v>43.207016703481422</v>
      </c>
      <c r="BYW31" s="88">
        <f t="shared" si="92"/>
        <v>40983</v>
      </c>
      <c r="BYX31" s="89">
        <v>4</v>
      </c>
      <c r="BYY31" s="28">
        <v>7.8</v>
      </c>
      <c r="BYZ31" s="25">
        <v>16</v>
      </c>
      <c r="BZA31" s="30"/>
      <c r="BZB31" s="27"/>
      <c r="BZC31" s="30"/>
      <c r="BZD31" s="27"/>
      <c r="BZE31" s="30"/>
      <c r="BZF31" s="27"/>
      <c r="BZG31" s="92"/>
      <c r="BZH31" s="94"/>
      <c r="BZI31" s="94"/>
      <c r="BZJ31" s="94"/>
      <c r="BZK31" s="94"/>
      <c r="BZL31" s="94"/>
      <c r="BZM31" s="94"/>
      <c r="BZN31" s="94"/>
      <c r="BZO31" s="27"/>
      <c r="BZP31" s="97">
        <v>7.5670730626721756</v>
      </c>
      <c r="BZQ31" s="98">
        <v>65.370902380510614</v>
      </c>
      <c r="BZS31" s="88">
        <f t="shared" si="93"/>
        <v>40984</v>
      </c>
      <c r="BZT31" s="89">
        <v>4</v>
      </c>
      <c r="BZU31" s="28">
        <v>4.3</v>
      </c>
      <c r="BZV31" s="25">
        <v>17</v>
      </c>
      <c r="BZW31" s="30"/>
      <c r="BZX31" s="27"/>
      <c r="BZY31" s="30"/>
      <c r="BZZ31" s="27"/>
      <c r="CAA31" s="30"/>
      <c r="CAB31" s="27"/>
      <c r="CAC31" s="92"/>
      <c r="CAD31" s="94"/>
      <c r="CAE31" s="94"/>
      <c r="CAF31" s="94"/>
      <c r="CAG31" s="94"/>
      <c r="CAH31" s="94"/>
      <c r="CAI31" s="94"/>
      <c r="CAJ31" s="94"/>
      <c r="CAK31" s="27"/>
      <c r="CAL31" s="97">
        <v>4.4720266002628364</v>
      </c>
      <c r="CAM31" s="98">
        <v>66.996970016190346</v>
      </c>
      <c r="CAO31" s="88">
        <f t="shared" si="94"/>
        <v>40982</v>
      </c>
      <c r="CAP31" s="89">
        <v>4</v>
      </c>
      <c r="CAQ31" s="28"/>
      <c r="CAR31" s="25"/>
      <c r="CAS31" s="30"/>
      <c r="CAT31" s="27"/>
      <c r="CAU31" s="30"/>
      <c r="CAV31" s="27"/>
      <c r="CAW31" s="30"/>
      <c r="CAX31" s="27"/>
      <c r="CAY31" s="92"/>
      <c r="CAZ31" s="94"/>
      <c r="CBA31" s="94"/>
      <c r="CBB31" s="94"/>
      <c r="CBC31" s="94"/>
      <c r="CBD31" s="94"/>
      <c r="CBE31" s="94"/>
      <c r="CBF31" s="94"/>
      <c r="CBG31" s="27"/>
      <c r="CBH31" s="97">
        <v>1.4663113321273733</v>
      </c>
      <c r="CBI31" s="98">
        <v>71.423989156912072</v>
      </c>
      <c r="CBK31" s="88">
        <f t="shared" si="95"/>
        <v>40983</v>
      </c>
      <c r="CBL31" s="89">
        <v>4</v>
      </c>
      <c r="CBM31" s="28"/>
      <c r="CBN31" s="25"/>
      <c r="CBO31" s="30"/>
      <c r="CBP31" s="27"/>
      <c r="CBQ31" s="30"/>
      <c r="CBR31" s="27"/>
      <c r="CBS31" s="30"/>
      <c r="CBT31" s="27"/>
      <c r="CBU31" s="92"/>
      <c r="CBV31" s="94"/>
      <c r="CBW31" s="94"/>
      <c r="CBX31" s="94"/>
      <c r="CBY31" s="94"/>
      <c r="CBZ31" s="94"/>
      <c r="CCA31" s="94"/>
      <c r="CCB31" s="94"/>
      <c r="CCC31" s="27"/>
      <c r="CCD31" s="97">
        <v>2.3149695512160049</v>
      </c>
      <c r="CCE31" s="98">
        <v>55.083835551359108</v>
      </c>
      <c r="CCG31" s="88">
        <f t="shared" si="96"/>
        <v>40979</v>
      </c>
      <c r="CCH31" s="89">
        <v>4</v>
      </c>
      <c r="CCI31" s="28"/>
      <c r="CCJ31" s="25">
        <v>18</v>
      </c>
      <c r="CCK31" s="30"/>
      <c r="CCL31" s="27"/>
      <c r="CCM31" s="30"/>
      <c r="CCN31" s="27"/>
      <c r="CCO31" s="30"/>
      <c r="CCP31" s="27"/>
      <c r="CCQ31" s="92"/>
      <c r="CCR31" s="94"/>
      <c r="CCS31" s="94"/>
      <c r="CCT31" s="94"/>
      <c r="CCU31" s="94"/>
      <c r="CCV31" s="94"/>
      <c r="CCW31" s="94"/>
      <c r="CCX31" s="94"/>
      <c r="CCY31" s="27"/>
      <c r="CCZ31" s="97"/>
      <c r="CDA31" s="98"/>
      <c r="CDC31" s="88">
        <f t="shared" si="97"/>
        <v>40982</v>
      </c>
      <c r="CDD31" s="89">
        <v>4</v>
      </c>
      <c r="CDE31" s="28">
        <v>3.2</v>
      </c>
      <c r="CDF31" s="25">
        <v>17.8</v>
      </c>
      <c r="CDG31" s="30"/>
      <c r="CDH31" s="27"/>
      <c r="CDI31" s="30"/>
      <c r="CDJ31" s="27"/>
      <c r="CDK31" s="30"/>
      <c r="CDL31" s="27"/>
      <c r="CDM31" s="92"/>
      <c r="CDN31" s="94"/>
      <c r="CDO31" s="94"/>
      <c r="CDP31" s="94"/>
      <c r="CDQ31" s="94"/>
      <c r="CDR31" s="94"/>
      <c r="CDS31" s="94"/>
      <c r="CDT31" s="94"/>
      <c r="CDU31" s="27"/>
      <c r="CDV31" s="97">
        <v>3.1125458660626837</v>
      </c>
      <c r="CDW31" s="98">
        <v>65.549425286037405</v>
      </c>
      <c r="CDY31" s="88">
        <f t="shared" si="98"/>
        <v>40980.5</v>
      </c>
      <c r="CDZ31" s="89">
        <v>4</v>
      </c>
      <c r="CEA31" s="28"/>
      <c r="CEB31" s="25"/>
      <c r="CEC31" s="30"/>
      <c r="CED31" s="27"/>
      <c r="CEE31" s="30"/>
      <c r="CEF31" s="27"/>
      <c r="CEG31" s="30"/>
      <c r="CEH31" s="27"/>
      <c r="CEI31" s="92"/>
      <c r="CEJ31" s="94"/>
      <c r="CEK31" s="94"/>
      <c r="CEL31" s="94"/>
      <c r="CEM31" s="94"/>
      <c r="CEN31" s="94"/>
      <c r="CEO31" s="94"/>
      <c r="CEP31" s="94"/>
      <c r="CEQ31" s="27"/>
      <c r="CER31" s="97"/>
      <c r="CES31" s="98"/>
      <c r="CEU31" s="88">
        <f t="shared" si="99"/>
        <v>40979</v>
      </c>
      <c r="CEV31" s="89">
        <v>4</v>
      </c>
      <c r="CEW31" s="28">
        <v>6.4</v>
      </c>
      <c r="CEX31" s="25">
        <v>16</v>
      </c>
      <c r="CEY31" s="30"/>
      <c r="CEZ31" s="27"/>
      <c r="CFA31" s="30"/>
      <c r="CFB31" s="27"/>
      <c r="CFC31" s="30"/>
      <c r="CFD31" s="27"/>
      <c r="CFE31" s="92"/>
      <c r="CFF31" s="94"/>
      <c r="CFG31" s="94"/>
      <c r="CFH31" s="94"/>
      <c r="CFI31" s="94"/>
      <c r="CFJ31" s="94"/>
      <c r="CFK31" s="94"/>
      <c r="CFL31" s="94"/>
      <c r="CFM31" s="27"/>
      <c r="CFN31" s="97">
        <v>5.8941387619022159</v>
      </c>
      <c r="CFO31" s="98">
        <v>82.372736855953491</v>
      </c>
    </row>
    <row r="32" spans="1:2199">
      <c r="A32" s="88">
        <f t="shared" si="0"/>
        <v>40982.5</v>
      </c>
      <c r="B32" s="90">
        <v>4.5</v>
      </c>
      <c r="C32" s="28">
        <v>6.2</v>
      </c>
      <c r="D32" s="25">
        <v>14</v>
      </c>
      <c r="E32" s="30"/>
      <c r="F32" s="27"/>
      <c r="G32" s="30"/>
      <c r="H32" s="27"/>
      <c r="I32" s="30"/>
      <c r="J32" s="27"/>
      <c r="K32" s="92"/>
      <c r="L32" s="94"/>
      <c r="M32" s="94"/>
      <c r="N32" s="94"/>
      <c r="O32" s="94"/>
      <c r="P32" s="94"/>
      <c r="Q32" s="94"/>
      <c r="R32" s="94"/>
      <c r="S32" s="27"/>
      <c r="T32" s="99">
        <v>6.0701538938666912</v>
      </c>
      <c r="U32" s="98">
        <v>48.806933137708725</v>
      </c>
      <c r="W32" s="88">
        <f t="shared" si="1"/>
        <v>40981.5</v>
      </c>
      <c r="X32" s="90">
        <v>4.5</v>
      </c>
      <c r="Y32" s="28">
        <v>7.6</v>
      </c>
      <c r="Z32" s="25">
        <v>14</v>
      </c>
      <c r="AA32" s="30"/>
      <c r="AB32" s="27"/>
      <c r="AC32" s="30"/>
      <c r="AD32" s="27"/>
      <c r="AE32" s="30"/>
      <c r="AF32" s="27"/>
      <c r="AG32" s="92"/>
      <c r="AH32" s="94"/>
      <c r="AI32" s="94"/>
      <c r="AJ32" s="94"/>
      <c r="AK32" s="94"/>
      <c r="AL32" s="94"/>
      <c r="AM32" s="94"/>
      <c r="AN32" s="94"/>
      <c r="AO32" s="27"/>
      <c r="AP32" s="99">
        <v>7.8311283344874782</v>
      </c>
      <c r="AQ32" s="98">
        <v>47.052013141722405</v>
      </c>
      <c r="AS32" s="88">
        <f t="shared" si="2"/>
        <v>40982</v>
      </c>
      <c r="AT32" s="90">
        <v>4.5</v>
      </c>
      <c r="AU32" s="28">
        <v>10.6</v>
      </c>
      <c r="AV32" s="25">
        <v>15</v>
      </c>
      <c r="AW32" s="30"/>
      <c r="AX32" s="27"/>
      <c r="AY32" s="30"/>
      <c r="AZ32" s="27"/>
      <c r="BA32" s="30"/>
      <c r="BB32" s="27"/>
      <c r="BC32" s="92"/>
      <c r="BD32" s="94"/>
      <c r="BE32" s="94"/>
      <c r="BF32" s="94"/>
      <c r="BG32" s="94"/>
      <c r="BH32" s="94"/>
      <c r="BI32" s="94"/>
      <c r="BJ32" s="94"/>
      <c r="BK32" s="27"/>
      <c r="BL32" s="99">
        <v>11.532300378324486</v>
      </c>
      <c r="BM32" s="98">
        <v>24.506708085475463</v>
      </c>
      <c r="BO32" s="88">
        <f t="shared" si="3"/>
        <v>40982</v>
      </c>
      <c r="BP32" s="90">
        <v>4.5</v>
      </c>
      <c r="BQ32" s="28">
        <v>9.6</v>
      </c>
      <c r="BR32" s="25">
        <v>17</v>
      </c>
      <c r="BS32" s="30"/>
      <c r="BT32" s="27"/>
      <c r="BU32" s="30"/>
      <c r="BV32" s="27"/>
      <c r="BW32" s="30"/>
      <c r="BX32" s="27"/>
      <c r="BY32" s="92"/>
      <c r="BZ32" s="94"/>
      <c r="CA32" s="94"/>
      <c r="CB32" s="94"/>
      <c r="CC32" s="94"/>
      <c r="CD32" s="94"/>
      <c r="CE32" s="94"/>
      <c r="CF32" s="94"/>
      <c r="CG32" s="27"/>
      <c r="CH32" s="99">
        <v>9.7679283745992151</v>
      </c>
      <c r="CI32" s="98">
        <v>40.677535681958034</v>
      </c>
      <c r="CK32" s="88">
        <f t="shared" si="4"/>
        <v>40980.5</v>
      </c>
      <c r="CL32" s="90">
        <v>4.5</v>
      </c>
      <c r="CM32" s="28"/>
      <c r="CN32" s="25">
        <v>18</v>
      </c>
      <c r="CO32" s="30"/>
      <c r="CP32" s="27"/>
      <c r="CQ32" s="30"/>
      <c r="CR32" s="27"/>
      <c r="CS32" s="30"/>
      <c r="CT32" s="27"/>
      <c r="CU32" s="92"/>
      <c r="CV32" s="94"/>
      <c r="CW32" s="94"/>
      <c r="CX32" s="94"/>
      <c r="CY32" s="94"/>
      <c r="CZ32" s="94"/>
      <c r="DA32" s="94"/>
      <c r="DB32" s="94"/>
      <c r="DC32" s="27"/>
      <c r="DD32" s="99">
        <v>-0.11287593703753009</v>
      </c>
      <c r="DE32" s="98">
        <v>28.517715677483423</v>
      </c>
      <c r="DG32" s="88">
        <f t="shared" si="5"/>
        <v>40984</v>
      </c>
      <c r="DH32" s="90">
        <v>4.5</v>
      </c>
      <c r="DI32" s="28">
        <v>2.9</v>
      </c>
      <c r="DJ32" s="25">
        <v>18.399999999999999</v>
      </c>
      <c r="DK32" s="30"/>
      <c r="DL32" s="27"/>
      <c r="DM32" s="30"/>
      <c r="DN32" s="27"/>
      <c r="DO32" s="30"/>
      <c r="DP32" s="27"/>
      <c r="DQ32" s="92"/>
      <c r="DR32" s="94"/>
      <c r="DS32" s="94"/>
      <c r="DT32" s="94"/>
      <c r="DU32" s="94"/>
      <c r="DV32" s="94"/>
      <c r="DW32" s="94"/>
      <c r="DX32" s="94"/>
      <c r="DY32" s="27"/>
      <c r="DZ32" s="99">
        <v>3.0313248275208662</v>
      </c>
      <c r="EA32" s="98">
        <v>43.367236374015164</v>
      </c>
      <c r="EC32" s="88">
        <f t="shared" si="6"/>
        <v>40982.5</v>
      </c>
      <c r="ED32" s="90">
        <v>4.5</v>
      </c>
      <c r="EE32" s="28"/>
      <c r="EF32" s="25">
        <v>16.899999999999999</v>
      </c>
      <c r="EG32" s="30"/>
      <c r="EH32" s="27"/>
      <c r="EI32" s="30"/>
      <c r="EJ32" s="27"/>
      <c r="EK32" s="30"/>
      <c r="EL32" s="27"/>
      <c r="EM32" s="92"/>
      <c r="EN32" s="94"/>
      <c r="EO32" s="94"/>
      <c r="EP32" s="94"/>
      <c r="EQ32" s="94"/>
      <c r="ER32" s="94"/>
      <c r="ES32" s="94"/>
      <c r="ET32" s="94"/>
      <c r="EU32" s="27"/>
      <c r="EV32" s="99">
        <v>2.2089639866029263</v>
      </c>
      <c r="EW32" s="98">
        <v>61.468947924515128</v>
      </c>
      <c r="EY32" s="88">
        <f t="shared" si="7"/>
        <v>40980.5</v>
      </c>
      <c r="EZ32" s="90">
        <v>4.5</v>
      </c>
      <c r="FA32" s="28"/>
      <c r="FB32" s="25">
        <v>18</v>
      </c>
      <c r="FC32" s="30"/>
      <c r="FD32" s="27"/>
      <c r="FE32" s="30"/>
      <c r="FF32" s="27"/>
      <c r="FG32" s="30"/>
      <c r="FH32" s="27"/>
      <c r="FI32" s="92"/>
      <c r="FJ32" s="94"/>
      <c r="FK32" s="94"/>
      <c r="FL32" s="94"/>
      <c r="FM32" s="94"/>
      <c r="FN32" s="94"/>
      <c r="FO32" s="94"/>
      <c r="FP32" s="94"/>
      <c r="FQ32" s="27"/>
      <c r="FR32" s="99">
        <v>1.4134396010244865</v>
      </c>
      <c r="FS32" s="98">
        <v>101.43083513527274</v>
      </c>
      <c r="FU32" s="88">
        <f t="shared" si="8"/>
        <v>40982</v>
      </c>
      <c r="FV32" s="90">
        <v>4.5</v>
      </c>
      <c r="FW32" s="28"/>
      <c r="FX32" s="25">
        <v>18.100000000000001</v>
      </c>
      <c r="FY32" s="30"/>
      <c r="FZ32" s="27"/>
      <c r="GA32" s="30"/>
      <c r="GB32" s="27"/>
      <c r="GC32" s="30"/>
      <c r="GD32" s="27"/>
      <c r="GE32" s="92"/>
      <c r="GF32" s="94"/>
      <c r="GG32" s="94"/>
      <c r="GH32" s="94"/>
      <c r="GI32" s="94"/>
      <c r="GJ32" s="94"/>
      <c r="GK32" s="94"/>
      <c r="GL32" s="94"/>
      <c r="GM32" s="27"/>
      <c r="GN32" s="99">
        <v>-0.64815967647872152</v>
      </c>
      <c r="GO32" s="98">
        <v>23.231310325931492</v>
      </c>
      <c r="GQ32" s="88">
        <f t="shared" si="9"/>
        <v>40982</v>
      </c>
      <c r="GR32" s="90">
        <v>4.5</v>
      </c>
      <c r="GS32" s="28"/>
      <c r="GT32" s="25">
        <v>18</v>
      </c>
      <c r="GU32" s="30"/>
      <c r="GV32" s="27"/>
      <c r="GW32" s="30"/>
      <c r="GX32" s="27"/>
      <c r="GY32" s="30"/>
      <c r="GZ32" s="27"/>
      <c r="HA32" s="92"/>
      <c r="HB32" s="94"/>
      <c r="HC32" s="94"/>
      <c r="HD32" s="94"/>
      <c r="HE32" s="94"/>
      <c r="HF32" s="94"/>
      <c r="HG32" s="94"/>
      <c r="HH32" s="94"/>
      <c r="HI32" s="27"/>
      <c r="HJ32" s="99">
        <v>0.3994546622921526</v>
      </c>
      <c r="HK32" s="98">
        <v>30.15670852651515</v>
      </c>
      <c r="HM32" s="88">
        <f t="shared" si="10"/>
        <v>40981.5</v>
      </c>
      <c r="HN32" s="90">
        <v>4.5</v>
      </c>
      <c r="HO32" s="28">
        <v>7.3</v>
      </c>
      <c r="HP32" s="25">
        <v>18</v>
      </c>
      <c r="HQ32" s="30"/>
      <c r="HR32" s="27"/>
      <c r="HS32" s="30"/>
      <c r="HT32" s="27"/>
      <c r="HU32" s="30"/>
      <c r="HV32" s="27"/>
      <c r="HW32" s="92"/>
      <c r="HX32" s="94"/>
      <c r="HY32" s="94"/>
      <c r="HZ32" s="94"/>
      <c r="IA32" s="94"/>
      <c r="IB32" s="94"/>
      <c r="IC32" s="94"/>
      <c r="ID32" s="94"/>
      <c r="IE32" s="27"/>
      <c r="IF32" s="99">
        <v>7.0734142243444316</v>
      </c>
      <c r="IG32" s="98">
        <v>53.527965927959322</v>
      </c>
      <c r="II32" s="88">
        <f t="shared" si="11"/>
        <v>40981</v>
      </c>
      <c r="IJ32" s="90">
        <v>4.5</v>
      </c>
      <c r="IK32" s="28">
        <v>7.3</v>
      </c>
      <c r="IL32" s="25">
        <v>11.8</v>
      </c>
      <c r="IM32" s="30"/>
      <c r="IN32" s="27"/>
      <c r="IO32" s="30"/>
      <c r="IP32" s="27"/>
      <c r="IQ32" s="30"/>
      <c r="IR32" s="27"/>
      <c r="IS32" s="92"/>
      <c r="IT32" s="94"/>
      <c r="IU32" s="94"/>
      <c r="IV32" s="94"/>
      <c r="IW32" s="94"/>
      <c r="IX32" s="94"/>
      <c r="IY32" s="94"/>
      <c r="IZ32" s="94"/>
      <c r="JA32" s="27"/>
      <c r="JB32" s="99">
        <v>7.2128482324239185</v>
      </c>
      <c r="JC32" s="98">
        <v>39.43597964699228</v>
      </c>
      <c r="JE32" s="88">
        <f t="shared" si="12"/>
        <v>40983.5</v>
      </c>
      <c r="JF32" s="90">
        <v>4.5</v>
      </c>
      <c r="JG32" s="28">
        <v>6.7</v>
      </c>
      <c r="JH32" s="25">
        <v>15.9</v>
      </c>
      <c r="JI32" s="30"/>
      <c r="JJ32" s="27"/>
      <c r="JK32" s="30"/>
      <c r="JL32" s="27"/>
      <c r="JM32" s="30"/>
      <c r="JN32" s="27"/>
      <c r="JO32" s="92"/>
      <c r="JP32" s="94"/>
      <c r="JQ32" s="94"/>
      <c r="JR32" s="94"/>
      <c r="JS32" s="94"/>
      <c r="JT32" s="94"/>
      <c r="JU32" s="94"/>
      <c r="JV32" s="94"/>
      <c r="JW32" s="27"/>
      <c r="JX32" s="99">
        <v>6.5038444621320233</v>
      </c>
      <c r="JY32" s="98">
        <v>63.691328516536139</v>
      </c>
      <c r="KA32" s="88">
        <f t="shared" si="13"/>
        <v>40984.5</v>
      </c>
      <c r="KB32" s="90">
        <v>4.5</v>
      </c>
      <c r="KC32" s="28">
        <v>3.1</v>
      </c>
      <c r="KD32" s="25">
        <v>17</v>
      </c>
      <c r="KE32" s="30"/>
      <c r="KF32" s="27"/>
      <c r="KG32" s="30"/>
      <c r="KH32" s="27"/>
      <c r="KI32" s="30"/>
      <c r="KJ32" s="27"/>
      <c r="KK32" s="92"/>
      <c r="KL32" s="94"/>
      <c r="KM32" s="94"/>
      <c r="KN32" s="94"/>
      <c r="KO32" s="94"/>
      <c r="KP32" s="94"/>
      <c r="KQ32" s="94"/>
      <c r="KR32" s="94"/>
      <c r="KS32" s="27"/>
      <c r="KT32" s="99">
        <v>3.0978044516453878</v>
      </c>
      <c r="KU32" s="98">
        <v>66.60891631077952</v>
      </c>
      <c r="KW32" s="88">
        <f t="shared" si="14"/>
        <v>40982.5</v>
      </c>
      <c r="KX32" s="90">
        <v>4.5</v>
      </c>
      <c r="KY32" s="28"/>
      <c r="KZ32" s="25"/>
      <c r="LA32" s="30"/>
      <c r="LB32" s="27"/>
      <c r="LC32" s="30"/>
      <c r="LD32" s="27"/>
      <c r="LE32" s="30"/>
      <c r="LF32" s="27"/>
      <c r="LG32" s="92"/>
      <c r="LH32" s="94"/>
      <c r="LI32" s="94"/>
      <c r="LJ32" s="94"/>
      <c r="LK32" s="94"/>
      <c r="LL32" s="94"/>
      <c r="LM32" s="94"/>
      <c r="LN32" s="94"/>
      <c r="LO32" s="27"/>
      <c r="LP32" s="99">
        <v>0.63499738070843648</v>
      </c>
      <c r="LQ32" s="98">
        <v>51.835109557799846</v>
      </c>
      <c r="LS32" s="88">
        <f t="shared" si="15"/>
        <v>40983.5</v>
      </c>
      <c r="LT32" s="90">
        <v>4.5</v>
      </c>
      <c r="LU32" s="28"/>
      <c r="LV32" s="25"/>
      <c r="LW32" s="30"/>
      <c r="LX32" s="27"/>
      <c r="LY32" s="30"/>
      <c r="LZ32" s="27"/>
      <c r="MA32" s="30"/>
      <c r="MB32" s="27"/>
      <c r="MC32" s="92"/>
      <c r="MD32" s="94"/>
      <c r="ME32" s="94"/>
      <c r="MF32" s="94"/>
      <c r="MG32" s="94"/>
      <c r="MH32" s="94"/>
      <c r="MI32" s="94"/>
      <c r="MJ32" s="94"/>
      <c r="MK32" s="27"/>
      <c r="ML32" s="99">
        <v>1.7040610109976218</v>
      </c>
      <c r="MM32" s="98">
        <v>50.848834161982985</v>
      </c>
      <c r="MO32" s="88">
        <f t="shared" si="16"/>
        <v>40979.5</v>
      </c>
      <c r="MP32" s="90">
        <v>4.5</v>
      </c>
      <c r="MQ32" s="28"/>
      <c r="MR32" s="25">
        <v>18</v>
      </c>
      <c r="MS32" s="30"/>
      <c r="MT32" s="27"/>
      <c r="MU32" s="30"/>
      <c r="MV32" s="27"/>
      <c r="MW32" s="30"/>
      <c r="MX32" s="27"/>
      <c r="MY32" s="92"/>
      <c r="MZ32" s="94"/>
      <c r="NA32" s="94"/>
      <c r="NB32" s="94"/>
      <c r="NC32" s="94"/>
      <c r="ND32" s="94"/>
      <c r="NE32" s="94"/>
      <c r="NF32" s="94"/>
      <c r="NG32" s="27"/>
      <c r="NH32" s="99"/>
      <c r="NI32" s="98"/>
      <c r="NK32" s="88">
        <f t="shared" si="17"/>
        <v>40982.5</v>
      </c>
      <c r="NL32" s="90">
        <v>4.5</v>
      </c>
      <c r="NM32" s="28">
        <v>2.2999999999999998</v>
      </c>
      <c r="NN32" s="25">
        <v>18.100000000000001</v>
      </c>
      <c r="NO32" s="30"/>
      <c r="NP32" s="27"/>
      <c r="NQ32" s="30"/>
      <c r="NR32" s="27"/>
      <c r="NS32" s="30"/>
      <c r="NT32" s="27"/>
      <c r="NU32" s="92"/>
      <c r="NV32" s="94"/>
      <c r="NW32" s="94"/>
      <c r="NX32" s="94"/>
      <c r="NY32" s="94"/>
      <c r="NZ32" s="94"/>
      <c r="OA32" s="94"/>
      <c r="OB32" s="94"/>
      <c r="OC32" s="27"/>
      <c r="OD32" s="99">
        <v>2.2016242588034474</v>
      </c>
      <c r="OE32" s="98">
        <v>60.156657401560196</v>
      </c>
      <c r="OG32" s="88">
        <f t="shared" si="18"/>
        <v>40981</v>
      </c>
      <c r="OH32" s="90">
        <v>4.5</v>
      </c>
      <c r="OI32" s="28"/>
      <c r="OJ32" s="25"/>
      <c r="OK32" s="30"/>
      <c r="OL32" s="27"/>
      <c r="OM32" s="30"/>
      <c r="ON32" s="27"/>
      <c r="OO32" s="30"/>
      <c r="OP32" s="27"/>
      <c r="OQ32" s="92"/>
      <c r="OR32" s="94"/>
      <c r="OS32" s="94"/>
      <c r="OT32" s="94"/>
      <c r="OU32" s="94"/>
      <c r="OV32" s="94"/>
      <c r="OW32" s="94"/>
      <c r="OX32" s="94"/>
      <c r="OY32" s="27"/>
      <c r="OZ32" s="99"/>
      <c r="PA32" s="98"/>
      <c r="PC32" s="88">
        <f t="shared" si="19"/>
        <v>40979.5</v>
      </c>
      <c r="PD32" s="90">
        <v>4.5</v>
      </c>
      <c r="PE32" s="28">
        <v>5.5</v>
      </c>
      <c r="PF32" s="25">
        <v>16</v>
      </c>
      <c r="PG32" s="30"/>
      <c r="PH32" s="27"/>
      <c r="PI32" s="30"/>
      <c r="PJ32" s="27"/>
      <c r="PK32" s="30"/>
      <c r="PL32" s="27"/>
      <c r="PM32" s="92"/>
      <c r="PN32" s="94"/>
      <c r="PO32" s="94"/>
      <c r="PP32" s="94"/>
      <c r="PQ32" s="94"/>
      <c r="PR32" s="94"/>
      <c r="PS32" s="94"/>
      <c r="PT32" s="94"/>
      <c r="PU32" s="27"/>
      <c r="PV32" s="99">
        <v>4.3720388023872383</v>
      </c>
      <c r="PW32" s="98">
        <v>77.121269791302922</v>
      </c>
      <c r="PY32" s="88">
        <f t="shared" si="20"/>
        <v>40982.5</v>
      </c>
      <c r="PZ32" s="90">
        <v>4.5</v>
      </c>
      <c r="QA32" s="28">
        <v>5</v>
      </c>
      <c r="QB32" s="25">
        <v>17</v>
      </c>
      <c r="QC32" s="30"/>
      <c r="QD32" s="27"/>
      <c r="QE32" s="30"/>
      <c r="QF32" s="27"/>
      <c r="QG32" s="30"/>
      <c r="QH32" s="27"/>
      <c r="QI32" s="92"/>
      <c r="QJ32" s="94"/>
      <c r="QK32" s="94"/>
      <c r="QL32" s="94"/>
      <c r="QM32" s="94"/>
      <c r="QN32" s="94"/>
      <c r="QO32" s="94"/>
      <c r="QP32" s="94"/>
      <c r="QQ32" s="27"/>
      <c r="QR32" s="99">
        <v>5.0891600490779068</v>
      </c>
      <c r="QS32" s="98">
        <v>127.84918605619113</v>
      </c>
      <c r="QU32" s="88">
        <f t="shared" si="21"/>
        <v>40981.5</v>
      </c>
      <c r="QV32" s="90">
        <v>4.5</v>
      </c>
      <c r="QW32" s="28">
        <v>9.4</v>
      </c>
      <c r="QX32" s="25">
        <v>12</v>
      </c>
      <c r="QY32" s="30"/>
      <c r="QZ32" s="27"/>
      <c r="RA32" s="30"/>
      <c r="RB32" s="27"/>
      <c r="RC32" s="30"/>
      <c r="RD32" s="27"/>
      <c r="RE32" s="92"/>
      <c r="RF32" s="94"/>
      <c r="RG32" s="94"/>
      <c r="RH32" s="94"/>
      <c r="RI32" s="94"/>
      <c r="RJ32" s="94"/>
      <c r="RK32" s="94"/>
      <c r="RL32" s="94"/>
      <c r="RM32" s="27"/>
      <c r="RN32" s="99">
        <v>10.794385018130718</v>
      </c>
      <c r="RO32" s="98">
        <v>9.6342189668246174</v>
      </c>
      <c r="RQ32" s="88">
        <f t="shared" si="22"/>
        <v>40982</v>
      </c>
      <c r="RR32" s="90">
        <v>4.5</v>
      </c>
      <c r="RS32" s="28">
        <v>5</v>
      </c>
      <c r="RT32" s="25">
        <v>17</v>
      </c>
      <c r="RU32" s="30"/>
      <c r="RV32" s="27"/>
      <c r="RW32" s="30"/>
      <c r="RX32" s="27"/>
      <c r="RY32" s="30"/>
      <c r="RZ32" s="27"/>
      <c r="SA32" s="92"/>
      <c r="SB32" s="94"/>
      <c r="SC32" s="94"/>
      <c r="SD32" s="94"/>
      <c r="SE32" s="94"/>
      <c r="SF32" s="94"/>
      <c r="SG32" s="94"/>
      <c r="SH32" s="94"/>
      <c r="SI32" s="27"/>
      <c r="SJ32" s="99">
        <v>5.3525333468990057</v>
      </c>
      <c r="SK32" s="98">
        <v>82.15170092491546</v>
      </c>
      <c r="SM32" s="88">
        <f t="shared" si="23"/>
        <v>40982</v>
      </c>
      <c r="SN32" s="90">
        <v>4.5</v>
      </c>
      <c r="SO32" s="28"/>
      <c r="SP32" s="25">
        <v>18</v>
      </c>
      <c r="SQ32" s="30"/>
      <c r="SR32" s="27"/>
      <c r="SS32" s="30"/>
      <c r="ST32" s="27"/>
      <c r="SU32" s="30"/>
      <c r="SV32" s="27"/>
      <c r="SW32" s="92"/>
      <c r="SX32" s="94"/>
      <c r="SY32" s="94"/>
      <c r="SZ32" s="94"/>
      <c r="TA32" s="94"/>
      <c r="TB32" s="94"/>
      <c r="TC32" s="94"/>
      <c r="TD32" s="94"/>
      <c r="TE32" s="27"/>
      <c r="TF32" s="99">
        <v>2.6346919434043055</v>
      </c>
      <c r="TG32" s="98">
        <v>78.002074431198196</v>
      </c>
      <c r="TI32" s="88">
        <f t="shared" si="24"/>
        <v>40980.5</v>
      </c>
      <c r="TJ32" s="90">
        <v>4.5</v>
      </c>
      <c r="TK32" s="28"/>
      <c r="TL32" s="25">
        <v>18</v>
      </c>
      <c r="TM32" s="30"/>
      <c r="TN32" s="27"/>
      <c r="TO32" s="30"/>
      <c r="TP32" s="27"/>
      <c r="TQ32" s="30"/>
      <c r="TR32" s="27"/>
      <c r="TS32" s="92"/>
      <c r="TT32" s="94"/>
      <c r="TU32" s="94"/>
      <c r="TV32" s="94"/>
      <c r="TW32" s="94"/>
      <c r="TX32" s="94"/>
      <c r="TY32" s="94"/>
      <c r="TZ32" s="94"/>
      <c r="UA32" s="27"/>
      <c r="UB32" s="99"/>
      <c r="UC32" s="98"/>
      <c r="UE32" s="88">
        <f t="shared" si="25"/>
        <v>40984</v>
      </c>
      <c r="UF32" s="90">
        <v>4.5</v>
      </c>
      <c r="UG32" s="28">
        <v>2.9</v>
      </c>
      <c r="UH32" s="25">
        <v>18.399999999999999</v>
      </c>
      <c r="UI32" s="30"/>
      <c r="UJ32" s="27"/>
      <c r="UK32" s="30"/>
      <c r="UL32" s="27"/>
      <c r="UM32" s="30"/>
      <c r="UN32" s="27"/>
      <c r="UO32" s="92"/>
      <c r="UP32" s="94"/>
      <c r="UQ32" s="94"/>
      <c r="UR32" s="94"/>
      <c r="US32" s="94"/>
      <c r="UT32" s="94"/>
      <c r="UU32" s="94"/>
      <c r="UV32" s="94"/>
      <c r="UW32" s="27"/>
      <c r="UX32" s="99">
        <v>2.9987775942309858</v>
      </c>
      <c r="UY32" s="98">
        <v>43.704144537116228</v>
      </c>
      <c r="VA32" s="88">
        <f t="shared" si="26"/>
        <v>40982.5</v>
      </c>
      <c r="VB32" s="90">
        <v>4.5</v>
      </c>
      <c r="VC32" s="28">
        <v>5.4</v>
      </c>
      <c r="VD32" s="25">
        <v>16.899999999999999</v>
      </c>
      <c r="VE32" s="30"/>
      <c r="VF32" s="27"/>
      <c r="VG32" s="30"/>
      <c r="VH32" s="27"/>
      <c r="VI32" s="30"/>
      <c r="VJ32" s="27"/>
      <c r="VK32" s="92"/>
      <c r="VL32" s="94"/>
      <c r="VM32" s="94"/>
      <c r="VN32" s="94"/>
      <c r="VO32" s="94"/>
      <c r="VP32" s="94"/>
      <c r="VQ32" s="94"/>
      <c r="VR32" s="94"/>
      <c r="VS32" s="27"/>
      <c r="VT32" s="99">
        <v>5.3512626071359852</v>
      </c>
      <c r="VU32" s="98">
        <v>53.772852079173028</v>
      </c>
      <c r="VW32" s="88">
        <f t="shared" si="27"/>
        <v>40980.5</v>
      </c>
      <c r="VX32" s="90">
        <v>4.5</v>
      </c>
      <c r="VY32" s="28"/>
      <c r="VZ32" s="25">
        <v>18</v>
      </c>
      <c r="WA32" s="30"/>
      <c r="WB32" s="27"/>
      <c r="WC32" s="30"/>
      <c r="WD32" s="27"/>
      <c r="WE32" s="30"/>
      <c r="WF32" s="27"/>
      <c r="WG32" s="92"/>
      <c r="WH32" s="94"/>
      <c r="WI32" s="94"/>
      <c r="WJ32" s="94"/>
      <c r="WK32" s="94"/>
      <c r="WL32" s="94"/>
      <c r="WM32" s="94"/>
      <c r="WN32" s="94"/>
      <c r="WO32" s="27"/>
      <c r="WP32" s="99">
        <v>2.188231074896458</v>
      </c>
      <c r="WQ32" s="98">
        <v>92.435777151617756</v>
      </c>
      <c r="WS32" s="88">
        <f t="shared" si="28"/>
        <v>40982</v>
      </c>
      <c r="WT32" s="90">
        <v>4.5</v>
      </c>
      <c r="WU32" s="28"/>
      <c r="WV32" s="25">
        <v>18.100000000000001</v>
      </c>
      <c r="WW32" s="30"/>
      <c r="WX32" s="27"/>
      <c r="WY32" s="30"/>
      <c r="WZ32" s="27"/>
      <c r="XA32" s="30"/>
      <c r="XB32" s="27"/>
      <c r="XC32" s="92"/>
      <c r="XD32" s="94"/>
      <c r="XE32" s="94"/>
      <c r="XF32" s="94"/>
      <c r="XG32" s="94"/>
      <c r="XH32" s="94"/>
      <c r="XI32" s="94"/>
      <c r="XJ32" s="94"/>
      <c r="XK32" s="27"/>
      <c r="XL32" s="99">
        <v>-0.88134818263124193</v>
      </c>
      <c r="XM32" s="98">
        <v>15.485836053072994</v>
      </c>
      <c r="XO32" s="88">
        <f t="shared" si="29"/>
        <v>40982</v>
      </c>
      <c r="XP32" s="90">
        <v>4.5</v>
      </c>
      <c r="XQ32" s="28"/>
      <c r="XR32" s="25">
        <v>18</v>
      </c>
      <c r="XS32" s="30"/>
      <c r="XT32" s="27"/>
      <c r="XU32" s="30"/>
      <c r="XV32" s="27"/>
      <c r="XW32" s="30"/>
      <c r="XX32" s="27"/>
      <c r="XY32" s="92"/>
      <c r="XZ32" s="94"/>
      <c r="YA32" s="94"/>
      <c r="YB32" s="94"/>
      <c r="YC32" s="94"/>
      <c r="YD32" s="94"/>
      <c r="YE32" s="94"/>
      <c r="YF32" s="94"/>
      <c r="YG32" s="27"/>
      <c r="YH32" s="99">
        <v>0.40423486433815131</v>
      </c>
      <c r="YI32" s="98">
        <v>30.864503531746312</v>
      </c>
      <c r="YK32" s="88">
        <f t="shared" si="30"/>
        <v>40981.5</v>
      </c>
      <c r="YL32" s="90">
        <v>4.5</v>
      </c>
      <c r="YM32" s="28">
        <v>7.3</v>
      </c>
      <c r="YN32" s="25">
        <v>18</v>
      </c>
      <c r="YO32" s="30"/>
      <c r="YP32" s="27"/>
      <c r="YQ32" s="30"/>
      <c r="YR32" s="27"/>
      <c r="YS32" s="30"/>
      <c r="YT32" s="27"/>
      <c r="YU32" s="92"/>
      <c r="YV32" s="94"/>
      <c r="YW32" s="94"/>
      <c r="YX32" s="94"/>
      <c r="YY32" s="94"/>
      <c r="YZ32" s="94"/>
      <c r="ZA32" s="94"/>
      <c r="ZB32" s="94"/>
      <c r="ZC32" s="27"/>
      <c r="ZD32" s="99">
        <v>7.0403314231231766</v>
      </c>
      <c r="ZE32" s="98">
        <v>53.369082836574279</v>
      </c>
      <c r="ZG32" s="88">
        <f t="shared" si="31"/>
        <v>40981</v>
      </c>
      <c r="ZH32" s="90">
        <v>4.5</v>
      </c>
      <c r="ZI32" s="28">
        <v>7.3</v>
      </c>
      <c r="ZJ32" s="25">
        <v>11.8</v>
      </c>
      <c r="ZK32" s="30"/>
      <c r="ZL32" s="27"/>
      <c r="ZM32" s="30"/>
      <c r="ZN32" s="27"/>
      <c r="ZO32" s="30"/>
      <c r="ZP32" s="27"/>
      <c r="ZQ32" s="92"/>
      <c r="ZR32" s="94"/>
      <c r="ZS32" s="94"/>
      <c r="ZT32" s="94"/>
      <c r="ZU32" s="94"/>
      <c r="ZV32" s="94"/>
      <c r="ZW32" s="94"/>
      <c r="ZX32" s="94"/>
      <c r="ZY32" s="27"/>
      <c r="ZZ32" s="99">
        <v>7.1817925772744839</v>
      </c>
      <c r="AAA32" s="98">
        <v>39.59399463385089</v>
      </c>
      <c r="AAC32" s="88">
        <f t="shared" si="32"/>
        <v>40983.5</v>
      </c>
      <c r="AAD32" s="90">
        <v>4.5</v>
      </c>
      <c r="AAE32" s="28">
        <v>6.7</v>
      </c>
      <c r="AAF32" s="25">
        <v>15.9</v>
      </c>
      <c r="AAG32" s="30"/>
      <c r="AAH32" s="27"/>
      <c r="AAI32" s="30"/>
      <c r="AAJ32" s="27"/>
      <c r="AAK32" s="30"/>
      <c r="AAL32" s="27"/>
      <c r="AAM32" s="92"/>
      <c r="AAN32" s="94"/>
      <c r="AAO32" s="94"/>
      <c r="AAP32" s="94"/>
      <c r="AAQ32" s="94"/>
      <c r="AAR32" s="94"/>
      <c r="AAS32" s="94"/>
      <c r="AAT32" s="94"/>
      <c r="AAU32" s="27"/>
      <c r="AAV32" s="99">
        <v>6.4369252940292538</v>
      </c>
      <c r="AAW32" s="98">
        <v>65.133306010266224</v>
      </c>
      <c r="AAY32" s="88">
        <f t="shared" si="33"/>
        <v>40984.5</v>
      </c>
      <c r="AAZ32" s="90">
        <v>4.5</v>
      </c>
      <c r="ABA32" s="28">
        <v>3.1</v>
      </c>
      <c r="ABB32" s="25">
        <v>17</v>
      </c>
      <c r="ABC32" s="30"/>
      <c r="ABD32" s="27"/>
      <c r="ABE32" s="30"/>
      <c r="ABF32" s="27"/>
      <c r="ABG32" s="30"/>
      <c r="ABH32" s="27"/>
      <c r="ABI32" s="92"/>
      <c r="ABJ32" s="94"/>
      <c r="ABK32" s="94"/>
      <c r="ABL32" s="94"/>
      <c r="ABM32" s="94"/>
      <c r="ABN32" s="94"/>
      <c r="ABO32" s="94"/>
      <c r="ABP32" s="94"/>
      <c r="ABQ32" s="27"/>
      <c r="ABR32" s="99">
        <v>3.4269608897194384</v>
      </c>
      <c r="ABS32" s="98">
        <v>68.464894723484122</v>
      </c>
      <c r="ABU32" s="88">
        <f t="shared" si="34"/>
        <v>40982.5</v>
      </c>
      <c r="ABV32" s="90">
        <v>4.5</v>
      </c>
      <c r="ABW32" s="28"/>
      <c r="ABX32" s="25"/>
      <c r="ABY32" s="30"/>
      <c r="ABZ32" s="27"/>
      <c r="ACA32" s="30"/>
      <c r="ACB32" s="27"/>
      <c r="ACC32" s="30"/>
      <c r="ACD32" s="27"/>
      <c r="ACE32" s="92"/>
      <c r="ACF32" s="94"/>
      <c r="ACG32" s="94"/>
      <c r="ACH32" s="94"/>
      <c r="ACI32" s="94"/>
      <c r="ACJ32" s="94"/>
      <c r="ACK32" s="94"/>
      <c r="ACL32" s="94"/>
      <c r="ACM32" s="27"/>
      <c r="ACN32" s="99">
        <v>0.29736043153621566</v>
      </c>
      <c r="ACO32" s="98">
        <v>52.258609795575794</v>
      </c>
      <c r="ACQ32" s="88">
        <f t="shared" si="35"/>
        <v>40983.5</v>
      </c>
      <c r="ACR32" s="90">
        <v>4.5</v>
      </c>
      <c r="ACS32" s="28"/>
      <c r="ACT32" s="25"/>
      <c r="ACU32" s="30"/>
      <c r="ACV32" s="27"/>
      <c r="ACW32" s="30"/>
      <c r="ACX32" s="27"/>
      <c r="ACY32" s="30"/>
      <c r="ACZ32" s="27"/>
      <c r="ADA32" s="92"/>
      <c r="ADB32" s="94"/>
      <c r="ADC32" s="94"/>
      <c r="ADD32" s="94"/>
      <c r="ADE32" s="94"/>
      <c r="ADF32" s="94"/>
      <c r="ADG32" s="94"/>
      <c r="ADH32" s="94"/>
      <c r="ADI32" s="27"/>
      <c r="ADJ32" s="99">
        <v>1.5361950477217199</v>
      </c>
      <c r="ADK32" s="98">
        <v>50.244215842084884</v>
      </c>
      <c r="ADM32" s="88">
        <f t="shared" si="36"/>
        <v>40979.5</v>
      </c>
      <c r="ADN32" s="90">
        <v>4.5</v>
      </c>
      <c r="ADO32" s="28"/>
      <c r="ADP32" s="25">
        <v>18</v>
      </c>
      <c r="ADQ32" s="30"/>
      <c r="ADR32" s="27"/>
      <c r="ADS32" s="30"/>
      <c r="ADT32" s="27"/>
      <c r="ADU32" s="30"/>
      <c r="ADV32" s="27"/>
      <c r="ADW32" s="92"/>
      <c r="ADX32" s="94"/>
      <c r="ADY32" s="94"/>
      <c r="ADZ32" s="94"/>
      <c r="AEA32" s="94"/>
      <c r="AEB32" s="94"/>
      <c r="AEC32" s="94"/>
      <c r="AED32" s="94"/>
      <c r="AEE32" s="27"/>
      <c r="AEF32" s="99"/>
      <c r="AEG32" s="98"/>
      <c r="AEI32" s="88">
        <f t="shared" si="37"/>
        <v>40982.5</v>
      </c>
      <c r="AEJ32" s="90">
        <v>4.5</v>
      </c>
      <c r="AEK32" s="28">
        <v>2.2999999999999998</v>
      </c>
      <c r="AEL32" s="25">
        <v>18.100000000000001</v>
      </c>
      <c r="AEM32" s="30"/>
      <c r="AEN32" s="27"/>
      <c r="AEO32" s="30"/>
      <c r="AEP32" s="27"/>
      <c r="AEQ32" s="30"/>
      <c r="AER32" s="27"/>
      <c r="AES32" s="92"/>
      <c r="AET32" s="94"/>
      <c r="AEU32" s="94"/>
      <c r="AEV32" s="94"/>
      <c r="AEW32" s="94"/>
      <c r="AEX32" s="94"/>
      <c r="AEY32" s="94"/>
      <c r="AEZ32" s="94"/>
      <c r="AFA32" s="27"/>
      <c r="AFB32" s="99">
        <v>2.1314055785909471</v>
      </c>
      <c r="AFC32" s="98">
        <v>69.717991582695504</v>
      </c>
      <c r="AFE32" s="88">
        <f t="shared" si="38"/>
        <v>40981</v>
      </c>
      <c r="AFF32" s="90">
        <v>4.5</v>
      </c>
      <c r="AFG32" s="28"/>
      <c r="AFH32" s="25"/>
      <c r="AFI32" s="30"/>
      <c r="AFJ32" s="27"/>
      <c r="AFK32" s="30"/>
      <c r="AFL32" s="27"/>
      <c r="AFM32" s="30"/>
      <c r="AFN32" s="27"/>
      <c r="AFO32" s="92"/>
      <c r="AFP32" s="94"/>
      <c r="AFQ32" s="94"/>
      <c r="AFR32" s="94"/>
      <c r="AFS32" s="94"/>
      <c r="AFT32" s="94"/>
      <c r="AFU32" s="94"/>
      <c r="AFV32" s="94"/>
      <c r="AFW32" s="27"/>
      <c r="AFX32" s="99"/>
      <c r="AFY32" s="98"/>
      <c r="AGA32" s="88">
        <f t="shared" si="39"/>
        <v>40979.5</v>
      </c>
      <c r="AGB32" s="90">
        <v>4.5</v>
      </c>
      <c r="AGC32" s="28">
        <v>5.5</v>
      </c>
      <c r="AGD32" s="25">
        <v>16</v>
      </c>
      <c r="AGE32" s="30"/>
      <c r="AGF32" s="27"/>
      <c r="AGG32" s="30"/>
      <c r="AGH32" s="27"/>
      <c r="AGI32" s="30"/>
      <c r="AGJ32" s="27"/>
      <c r="AGK32" s="92"/>
      <c r="AGL32" s="94"/>
      <c r="AGM32" s="94"/>
      <c r="AGN32" s="94"/>
      <c r="AGO32" s="94"/>
      <c r="AGP32" s="94"/>
      <c r="AGQ32" s="94"/>
      <c r="AGR32" s="94"/>
      <c r="AGS32" s="27"/>
      <c r="AGT32" s="99">
        <v>4.1497515792318298</v>
      </c>
      <c r="AGU32" s="98">
        <v>82.383944865619483</v>
      </c>
      <c r="AGW32" s="88">
        <f t="shared" si="40"/>
        <v>40982.5</v>
      </c>
      <c r="AGX32" s="90">
        <v>4.5</v>
      </c>
      <c r="AGY32" s="28">
        <v>5</v>
      </c>
      <c r="AGZ32" s="25">
        <v>17</v>
      </c>
      <c r="AHA32" s="30"/>
      <c r="AHB32" s="27"/>
      <c r="AHC32" s="30"/>
      <c r="AHD32" s="27"/>
      <c r="AHE32" s="30"/>
      <c r="AHF32" s="27"/>
      <c r="AHG32" s="92"/>
      <c r="AHH32" s="94"/>
      <c r="AHI32" s="94"/>
      <c r="AHJ32" s="94"/>
      <c r="AHK32" s="94"/>
      <c r="AHL32" s="94"/>
      <c r="AHM32" s="94"/>
      <c r="AHN32" s="94"/>
      <c r="AHO32" s="27"/>
      <c r="AHP32" s="99">
        <v>5.1073044385109734</v>
      </c>
      <c r="AHQ32" s="98">
        <v>140.75304762417929</v>
      </c>
      <c r="AHS32" s="88">
        <f t="shared" si="41"/>
        <v>40981.5</v>
      </c>
      <c r="AHT32" s="90">
        <v>4.5</v>
      </c>
      <c r="AHU32" s="28">
        <v>9.4</v>
      </c>
      <c r="AHV32" s="25">
        <v>12</v>
      </c>
      <c r="AHW32" s="30"/>
      <c r="AHX32" s="27"/>
      <c r="AHY32" s="30"/>
      <c r="AHZ32" s="27"/>
      <c r="AIA32" s="30"/>
      <c r="AIB32" s="27"/>
      <c r="AIC32" s="92"/>
      <c r="AID32" s="94"/>
      <c r="AIE32" s="94"/>
      <c r="AIF32" s="94"/>
      <c r="AIG32" s="94"/>
      <c r="AIH32" s="94"/>
      <c r="AII32" s="94"/>
      <c r="AIJ32" s="94"/>
      <c r="AIK32" s="27"/>
      <c r="AIL32" s="99">
        <v>10.789678548844389</v>
      </c>
      <c r="AIM32" s="98">
        <v>9.7129088772717385</v>
      </c>
      <c r="AIO32" s="88">
        <f t="shared" si="42"/>
        <v>40982</v>
      </c>
      <c r="AIP32" s="90">
        <v>4.5</v>
      </c>
      <c r="AIQ32" s="28">
        <v>5</v>
      </c>
      <c r="AIR32" s="25">
        <v>17</v>
      </c>
      <c r="AIS32" s="30"/>
      <c r="AIT32" s="27"/>
      <c r="AIU32" s="30"/>
      <c r="AIV32" s="27"/>
      <c r="AIW32" s="30"/>
      <c r="AIX32" s="27"/>
      <c r="AIY32" s="92"/>
      <c r="AIZ32" s="94"/>
      <c r="AJA32" s="94"/>
      <c r="AJB32" s="94"/>
      <c r="AJC32" s="94"/>
      <c r="AJD32" s="94"/>
      <c r="AJE32" s="94"/>
      <c r="AJF32" s="94"/>
      <c r="AJG32" s="27"/>
      <c r="AJH32" s="99">
        <v>5.4723245647102807</v>
      </c>
      <c r="AJI32" s="98">
        <v>81.399228736641376</v>
      </c>
      <c r="AJK32" s="88">
        <f t="shared" si="43"/>
        <v>40982</v>
      </c>
      <c r="AJL32" s="90">
        <v>4.5</v>
      </c>
      <c r="AJM32" s="28"/>
      <c r="AJN32" s="25">
        <v>18</v>
      </c>
      <c r="AJO32" s="30"/>
      <c r="AJP32" s="27"/>
      <c r="AJQ32" s="30"/>
      <c r="AJR32" s="27"/>
      <c r="AJS32" s="30"/>
      <c r="AJT32" s="27"/>
      <c r="AJU32" s="92"/>
      <c r="AJV32" s="94"/>
      <c r="AJW32" s="94"/>
      <c r="AJX32" s="94"/>
      <c r="AJY32" s="94"/>
      <c r="AJZ32" s="94"/>
      <c r="AKA32" s="94"/>
      <c r="AKB32" s="94"/>
      <c r="AKC32" s="27"/>
      <c r="AKD32" s="99">
        <v>2.6842713792514075</v>
      </c>
      <c r="AKE32" s="98">
        <v>78.520005306259804</v>
      </c>
      <c r="AKG32" s="88">
        <f t="shared" si="44"/>
        <v>40980.5</v>
      </c>
      <c r="AKH32" s="90">
        <v>4.5</v>
      </c>
      <c r="AKI32" s="28"/>
      <c r="AKJ32" s="25">
        <v>18</v>
      </c>
      <c r="AKK32" s="30"/>
      <c r="AKL32" s="27"/>
      <c r="AKM32" s="30"/>
      <c r="AKN32" s="27"/>
      <c r="AKO32" s="30"/>
      <c r="AKP32" s="27"/>
      <c r="AKQ32" s="92"/>
      <c r="AKR32" s="94"/>
      <c r="AKS32" s="94"/>
      <c r="AKT32" s="94"/>
      <c r="AKU32" s="94"/>
      <c r="AKV32" s="94"/>
      <c r="AKW32" s="94"/>
      <c r="AKX32" s="94"/>
      <c r="AKY32" s="27"/>
      <c r="AKZ32" s="99"/>
      <c r="ALA32" s="98"/>
      <c r="ALC32" s="88">
        <f t="shared" si="45"/>
        <v>40984</v>
      </c>
      <c r="ALD32" s="90">
        <v>4.5</v>
      </c>
      <c r="ALE32" s="28">
        <v>2.9</v>
      </c>
      <c r="ALF32" s="25">
        <v>18.399999999999999</v>
      </c>
      <c r="ALG32" s="30"/>
      <c r="ALH32" s="27"/>
      <c r="ALI32" s="30"/>
      <c r="ALJ32" s="27"/>
      <c r="ALK32" s="30"/>
      <c r="ALL32" s="27"/>
      <c r="ALM32" s="92"/>
      <c r="ALN32" s="94"/>
      <c r="ALO32" s="94"/>
      <c r="ALP32" s="94"/>
      <c r="ALQ32" s="94"/>
      <c r="ALR32" s="94"/>
      <c r="ALS32" s="94"/>
      <c r="ALT32" s="94"/>
      <c r="ALU32" s="27"/>
      <c r="ALV32" s="99">
        <v>3.025464776194275</v>
      </c>
      <c r="ALW32" s="98">
        <v>43.39902211224863</v>
      </c>
      <c r="ALY32" s="88">
        <f t="shared" si="46"/>
        <v>40982.5</v>
      </c>
      <c r="ALZ32" s="90">
        <v>4.5</v>
      </c>
      <c r="AMA32" s="28">
        <v>5.4</v>
      </c>
      <c r="AMB32" s="25">
        <v>16.899999999999999</v>
      </c>
      <c r="AMC32" s="30"/>
      <c r="AMD32" s="27"/>
      <c r="AME32" s="30"/>
      <c r="AMF32" s="27"/>
      <c r="AMG32" s="30"/>
      <c r="AMH32" s="27"/>
      <c r="AMI32" s="92"/>
      <c r="AMJ32" s="94"/>
      <c r="AMK32" s="94"/>
      <c r="AML32" s="94"/>
      <c r="AMM32" s="94"/>
      <c r="AMN32" s="94"/>
      <c r="AMO32" s="94"/>
      <c r="AMP32" s="94"/>
      <c r="AMQ32" s="27"/>
      <c r="AMR32" s="99">
        <v>5.3644674515976609</v>
      </c>
      <c r="AMS32" s="98">
        <v>53.651615449007252</v>
      </c>
      <c r="AMU32" s="88">
        <f t="shared" si="47"/>
        <v>40980.5</v>
      </c>
      <c r="AMV32" s="90">
        <v>4.5</v>
      </c>
      <c r="AMW32" s="28"/>
      <c r="AMX32" s="25">
        <v>18</v>
      </c>
      <c r="AMY32" s="30"/>
      <c r="AMZ32" s="27"/>
      <c r="ANA32" s="30"/>
      <c r="ANB32" s="27"/>
      <c r="ANC32" s="30"/>
      <c r="AND32" s="27"/>
      <c r="ANE32" s="92"/>
      <c r="ANF32" s="94"/>
      <c r="ANG32" s="94"/>
      <c r="ANH32" s="94"/>
      <c r="ANI32" s="94"/>
      <c r="ANJ32" s="94"/>
      <c r="ANK32" s="94"/>
      <c r="ANL32" s="94"/>
      <c r="ANM32" s="27"/>
      <c r="ANN32" s="99">
        <v>1.6301668970692971</v>
      </c>
      <c r="ANO32" s="98">
        <v>99.804278710768813</v>
      </c>
      <c r="ANQ32" s="88">
        <f t="shared" si="48"/>
        <v>40982</v>
      </c>
      <c r="ANR32" s="90">
        <v>4.5</v>
      </c>
      <c r="ANS32" s="28"/>
      <c r="ANT32" s="25">
        <v>18.100000000000001</v>
      </c>
      <c r="ANU32" s="30"/>
      <c r="ANV32" s="27"/>
      <c r="ANW32" s="30"/>
      <c r="ANX32" s="27"/>
      <c r="ANY32" s="30"/>
      <c r="ANZ32" s="27"/>
      <c r="AOA32" s="92"/>
      <c r="AOB32" s="94"/>
      <c r="AOC32" s="94"/>
      <c r="AOD32" s="94"/>
      <c r="AOE32" s="94"/>
      <c r="AOF32" s="94"/>
      <c r="AOG32" s="94"/>
      <c r="AOH32" s="94"/>
      <c r="AOI32" s="27"/>
      <c r="AOJ32" s="99">
        <v>-0.88847970315634817</v>
      </c>
      <c r="AOK32" s="98">
        <v>15.401842711113327</v>
      </c>
      <c r="AOM32" s="88">
        <f t="shared" si="49"/>
        <v>40982</v>
      </c>
      <c r="AON32" s="90">
        <v>4.5</v>
      </c>
      <c r="AOO32" s="28"/>
      <c r="AOP32" s="25">
        <v>18</v>
      </c>
      <c r="AOQ32" s="30"/>
      <c r="AOR32" s="27"/>
      <c r="AOS32" s="30"/>
      <c r="AOT32" s="27"/>
      <c r="AOU32" s="30"/>
      <c r="AOV32" s="27"/>
      <c r="AOW32" s="92"/>
      <c r="AOX32" s="94"/>
      <c r="AOY32" s="94"/>
      <c r="AOZ32" s="94"/>
      <c r="APA32" s="94"/>
      <c r="APB32" s="94"/>
      <c r="APC32" s="94"/>
      <c r="APD32" s="94"/>
      <c r="APE32" s="27"/>
      <c r="APF32" s="99">
        <v>-2.7553560220253549E-2</v>
      </c>
      <c r="APG32" s="98">
        <v>28.710789543917809</v>
      </c>
      <c r="API32" s="88">
        <f t="shared" si="50"/>
        <v>40981.5</v>
      </c>
      <c r="APJ32" s="90">
        <v>4.5</v>
      </c>
      <c r="APK32" s="28">
        <v>7.3</v>
      </c>
      <c r="APL32" s="25">
        <v>18</v>
      </c>
      <c r="APM32" s="30"/>
      <c r="APN32" s="27"/>
      <c r="APO32" s="30"/>
      <c r="APP32" s="27"/>
      <c r="APQ32" s="30"/>
      <c r="APR32" s="27"/>
      <c r="APS32" s="92"/>
      <c r="APT32" s="94"/>
      <c r="APU32" s="94"/>
      <c r="APV32" s="94"/>
      <c r="APW32" s="94"/>
      <c r="APX32" s="94"/>
      <c r="APY32" s="94"/>
      <c r="APZ32" s="94"/>
      <c r="AQA32" s="27"/>
      <c r="AQB32" s="99">
        <v>7.0483913553584774</v>
      </c>
      <c r="AQC32" s="98">
        <v>53.583529376622558</v>
      </c>
      <c r="AQE32" s="88">
        <f t="shared" si="51"/>
        <v>40981</v>
      </c>
      <c r="AQF32" s="90">
        <v>4.5</v>
      </c>
      <c r="AQG32" s="28">
        <v>7.3</v>
      </c>
      <c r="AQH32" s="25">
        <v>11.8</v>
      </c>
      <c r="AQI32" s="30"/>
      <c r="AQJ32" s="27"/>
      <c r="AQK32" s="30"/>
      <c r="AQL32" s="27"/>
      <c r="AQM32" s="30"/>
      <c r="AQN32" s="27"/>
      <c r="AQO32" s="92"/>
      <c r="AQP32" s="94"/>
      <c r="AQQ32" s="94"/>
      <c r="AQR32" s="94"/>
      <c r="AQS32" s="94"/>
      <c r="AQT32" s="94"/>
      <c r="AQU32" s="94"/>
      <c r="AQV32" s="94"/>
      <c r="AQW32" s="27"/>
      <c r="AQX32" s="99">
        <v>7.1979931183501655</v>
      </c>
      <c r="AQY32" s="98">
        <v>39.754613383159366</v>
      </c>
      <c r="ARA32" s="88">
        <f t="shared" si="52"/>
        <v>40983.5</v>
      </c>
      <c r="ARB32" s="90">
        <v>4.5</v>
      </c>
      <c r="ARC32" s="28">
        <v>6.7</v>
      </c>
      <c r="ARD32" s="25">
        <v>15.9</v>
      </c>
      <c r="ARE32" s="30"/>
      <c r="ARF32" s="27"/>
      <c r="ARG32" s="30"/>
      <c r="ARH32" s="27"/>
      <c r="ARI32" s="30"/>
      <c r="ARJ32" s="27"/>
      <c r="ARK32" s="92"/>
      <c r="ARL32" s="94"/>
      <c r="ARM32" s="94"/>
      <c r="ARN32" s="94"/>
      <c r="ARO32" s="94"/>
      <c r="ARP32" s="94"/>
      <c r="ARQ32" s="94"/>
      <c r="ARR32" s="94"/>
      <c r="ARS32" s="27"/>
      <c r="ART32" s="99">
        <v>6.4539649098979162</v>
      </c>
      <c r="ARU32" s="98">
        <v>63.960425610346682</v>
      </c>
      <c r="ARW32" s="88">
        <f t="shared" si="53"/>
        <v>40984.5</v>
      </c>
      <c r="ARX32" s="90">
        <v>4.5</v>
      </c>
      <c r="ARY32" s="28">
        <v>3.1</v>
      </c>
      <c r="ARZ32" s="25">
        <v>17</v>
      </c>
      <c r="ASA32" s="30"/>
      <c r="ASB32" s="27"/>
      <c r="ASC32" s="30"/>
      <c r="ASD32" s="27"/>
      <c r="ASE32" s="30"/>
      <c r="ASF32" s="27"/>
      <c r="ASG32" s="92"/>
      <c r="ASH32" s="94"/>
      <c r="ASI32" s="94"/>
      <c r="ASJ32" s="94"/>
      <c r="ASK32" s="94"/>
      <c r="ASL32" s="94"/>
      <c r="ASM32" s="94"/>
      <c r="ASN32" s="94"/>
      <c r="ASO32" s="27"/>
      <c r="ASP32" s="99">
        <v>3.4095729992399542</v>
      </c>
      <c r="ASQ32" s="98">
        <v>69.201164127722237</v>
      </c>
      <c r="ASS32" s="88">
        <f t="shared" si="54"/>
        <v>40982.5</v>
      </c>
      <c r="AST32" s="90">
        <v>4.5</v>
      </c>
      <c r="ASU32" s="28"/>
      <c r="ASV32" s="25"/>
      <c r="ASW32" s="30"/>
      <c r="ASX32" s="27"/>
      <c r="ASY32" s="30"/>
      <c r="ASZ32" s="27"/>
      <c r="ATA32" s="30"/>
      <c r="ATB32" s="27"/>
      <c r="ATC32" s="92"/>
      <c r="ATD32" s="94"/>
      <c r="ATE32" s="94"/>
      <c r="ATF32" s="94"/>
      <c r="ATG32" s="94"/>
      <c r="ATH32" s="94"/>
      <c r="ATI32" s="94"/>
      <c r="ATJ32" s="94"/>
      <c r="ATK32" s="27"/>
      <c r="ATL32" s="99">
        <v>-0.24453611908644818</v>
      </c>
      <c r="ATM32" s="98">
        <v>51.87384019274571</v>
      </c>
      <c r="ATO32" s="88">
        <f t="shared" si="55"/>
        <v>40983.5</v>
      </c>
      <c r="ATP32" s="90">
        <v>4.5</v>
      </c>
      <c r="ATQ32" s="28"/>
      <c r="ATR32" s="25"/>
      <c r="ATS32" s="30"/>
      <c r="ATT32" s="27"/>
      <c r="ATU32" s="30"/>
      <c r="ATV32" s="27"/>
      <c r="ATW32" s="30"/>
      <c r="ATX32" s="27"/>
      <c r="ATY32" s="92"/>
      <c r="ATZ32" s="94"/>
      <c r="AUA32" s="94"/>
      <c r="AUB32" s="94"/>
      <c r="AUC32" s="94"/>
      <c r="AUD32" s="94"/>
      <c r="AUE32" s="94"/>
      <c r="AUF32" s="94"/>
      <c r="AUG32" s="27"/>
      <c r="AUH32" s="99">
        <v>1.5528385665819604</v>
      </c>
      <c r="AUI32" s="98">
        <v>49.564564669906368</v>
      </c>
      <c r="AUK32" s="88">
        <f t="shared" si="56"/>
        <v>40979.5</v>
      </c>
      <c r="AUL32" s="90">
        <v>4.5</v>
      </c>
      <c r="AUM32" s="28"/>
      <c r="AUN32" s="25">
        <v>18</v>
      </c>
      <c r="AUO32" s="30"/>
      <c r="AUP32" s="27"/>
      <c r="AUQ32" s="30"/>
      <c r="AUR32" s="27"/>
      <c r="AUS32" s="30"/>
      <c r="AUT32" s="27"/>
      <c r="AUU32" s="92"/>
      <c r="AUV32" s="94"/>
      <c r="AUW32" s="94"/>
      <c r="AUX32" s="94"/>
      <c r="AUY32" s="94"/>
      <c r="AUZ32" s="94"/>
      <c r="AVA32" s="94"/>
      <c r="AVB32" s="94"/>
      <c r="AVC32" s="27"/>
      <c r="AVD32" s="99"/>
      <c r="AVE32" s="98"/>
      <c r="AVG32" s="88">
        <f t="shared" si="57"/>
        <v>40982.5</v>
      </c>
      <c r="AVH32" s="90">
        <v>4.5</v>
      </c>
      <c r="AVI32" s="28">
        <v>2.2999999999999998</v>
      </c>
      <c r="AVJ32" s="25">
        <v>18.100000000000001</v>
      </c>
      <c r="AVK32" s="30"/>
      <c r="AVL32" s="27"/>
      <c r="AVM32" s="30"/>
      <c r="AVN32" s="27"/>
      <c r="AVO32" s="30"/>
      <c r="AVP32" s="27"/>
      <c r="AVQ32" s="92"/>
      <c r="AVR32" s="94"/>
      <c r="AVS32" s="94"/>
      <c r="AVT32" s="94"/>
      <c r="AVU32" s="94"/>
      <c r="AVV32" s="94"/>
      <c r="AVW32" s="94"/>
      <c r="AVX32" s="94"/>
      <c r="AVY32" s="27"/>
      <c r="AVZ32" s="99">
        <v>2.1527082650615004</v>
      </c>
      <c r="AWA32" s="98">
        <v>71.064963196315887</v>
      </c>
      <c r="AWC32" s="88">
        <f t="shared" si="58"/>
        <v>40981</v>
      </c>
      <c r="AWD32" s="90">
        <v>4.5</v>
      </c>
      <c r="AWE32" s="28"/>
      <c r="AWF32" s="25"/>
      <c r="AWG32" s="30"/>
      <c r="AWH32" s="27"/>
      <c r="AWI32" s="30"/>
      <c r="AWJ32" s="27"/>
      <c r="AWK32" s="30"/>
      <c r="AWL32" s="27"/>
      <c r="AWM32" s="92"/>
      <c r="AWN32" s="94"/>
      <c r="AWO32" s="94"/>
      <c r="AWP32" s="94"/>
      <c r="AWQ32" s="94"/>
      <c r="AWR32" s="94"/>
      <c r="AWS32" s="94"/>
      <c r="AWT32" s="94"/>
      <c r="AWU32" s="27"/>
      <c r="AWV32" s="99"/>
      <c r="AWW32" s="98"/>
      <c r="AWY32" s="88">
        <f t="shared" si="59"/>
        <v>40979.5</v>
      </c>
      <c r="AWZ32" s="90">
        <v>4.5</v>
      </c>
      <c r="AXA32" s="28">
        <v>5.5</v>
      </c>
      <c r="AXB32" s="25">
        <v>16</v>
      </c>
      <c r="AXC32" s="30"/>
      <c r="AXD32" s="27"/>
      <c r="AXE32" s="30"/>
      <c r="AXF32" s="27"/>
      <c r="AXG32" s="30"/>
      <c r="AXH32" s="27"/>
      <c r="AXI32" s="92"/>
      <c r="AXJ32" s="94"/>
      <c r="AXK32" s="94"/>
      <c r="AXL32" s="94"/>
      <c r="AXM32" s="94"/>
      <c r="AXN32" s="94"/>
      <c r="AXO32" s="94"/>
      <c r="AXP32" s="94"/>
      <c r="AXQ32" s="27"/>
      <c r="AXR32" s="99">
        <v>4.8778764437838547</v>
      </c>
      <c r="AXS32" s="98">
        <v>91.024055037118686</v>
      </c>
      <c r="AXU32" s="88">
        <f t="shared" si="60"/>
        <v>40982.5</v>
      </c>
      <c r="AXV32" s="90">
        <v>4.5</v>
      </c>
      <c r="AXW32" s="28">
        <v>5</v>
      </c>
      <c r="AXX32" s="25">
        <v>17</v>
      </c>
      <c r="AXY32" s="30"/>
      <c r="AXZ32" s="27"/>
      <c r="AYA32" s="30"/>
      <c r="AYB32" s="27"/>
      <c r="AYC32" s="30"/>
      <c r="AYD32" s="27"/>
      <c r="AYE32" s="92"/>
      <c r="AYF32" s="94"/>
      <c r="AYG32" s="94"/>
      <c r="AYH32" s="94"/>
      <c r="AYI32" s="94"/>
      <c r="AYJ32" s="94"/>
      <c r="AYK32" s="94"/>
      <c r="AYL32" s="94"/>
      <c r="AYM32" s="27"/>
      <c r="AYN32" s="99">
        <v>4.9940195427192036</v>
      </c>
      <c r="AYO32" s="98">
        <v>128.59833332194725</v>
      </c>
      <c r="AYQ32" s="88">
        <f t="shared" si="61"/>
        <v>40981.5</v>
      </c>
      <c r="AYR32" s="90">
        <v>4.5</v>
      </c>
      <c r="AYS32" s="28">
        <v>9.4</v>
      </c>
      <c r="AYT32" s="25">
        <v>12</v>
      </c>
      <c r="AYU32" s="30"/>
      <c r="AYV32" s="27"/>
      <c r="AYW32" s="30"/>
      <c r="AYX32" s="27"/>
      <c r="AYY32" s="30"/>
      <c r="AYZ32" s="27"/>
      <c r="AZA32" s="92"/>
      <c r="AZB32" s="94"/>
      <c r="AZC32" s="94"/>
      <c r="AZD32" s="94"/>
      <c r="AZE32" s="94"/>
      <c r="AZF32" s="94"/>
      <c r="AZG32" s="94"/>
      <c r="AZH32" s="94"/>
      <c r="AZI32" s="27"/>
      <c r="AZJ32" s="99">
        <v>10.789846621590021</v>
      </c>
      <c r="AZK32" s="98">
        <v>9.7057456606294412</v>
      </c>
      <c r="AZM32" s="88">
        <f t="shared" si="62"/>
        <v>40982</v>
      </c>
      <c r="AZN32" s="90">
        <v>4.5</v>
      </c>
      <c r="AZO32" s="28">
        <v>5</v>
      </c>
      <c r="AZP32" s="25">
        <v>17</v>
      </c>
      <c r="AZQ32" s="30"/>
      <c r="AZR32" s="27"/>
      <c r="AZS32" s="30"/>
      <c r="AZT32" s="27"/>
      <c r="AZU32" s="30"/>
      <c r="AZV32" s="27"/>
      <c r="AZW32" s="92"/>
      <c r="AZX32" s="94"/>
      <c r="AZY32" s="94"/>
      <c r="AZZ32" s="94"/>
      <c r="BAA32" s="94"/>
      <c r="BAB32" s="94"/>
      <c r="BAC32" s="94"/>
      <c r="BAD32" s="94"/>
      <c r="BAE32" s="27"/>
      <c r="BAF32" s="99">
        <v>5.4059100119291115</v>
      </c>
      <c r="BAG32" s="98">
        <v>81.559784496803502</v>
      </c>
      <c r="BAI32" s="88">
        <f t="shared" si="63"/>
        <v>40982</v>
      </c>
      <c r="BAJ32" s="90">
        <v>4.5</v>
      </c>
      <c r="BAK32" s="28"/>
      <c r="BAL32" s="25">
        <v>18</v>
      </c>
      <c r="BAM32" s="30"/>
      <c r="BAN32" s="27"/>
      <c r="BAO32" s="30"/>
      <c r="BAP32" s="27"/>
      <c r="BAQ32" s="30"/>
      <c r="BAR32" s="27"/>
      <c r="BAS32" s="92"/>
      <c r="BAT32" s="94"/>
      <c r="BAU32" s="94"/>
      <c r="BAV32" s="94"/>
      <c r="BAW32" s="94"/>
      <c r="BAX32" s="94"/>
      <c r="BAY32" s="94"/>
      <c r="BAZ32" s="94"/>
      <c r="BBA32" s="27"/>
      <c r="BBB32" s="99">
        <v>2.284886276164805</v>
      </c>
      <c r="BBC32" s="98">
        <v>73.313276770918222</v>
      </c>
      <c r="BBE32" s="88">
        <f t="shared" si="64"/>
        <v>40980.5</v>
      </c>
      <c r="BBF32" s="90">
        <v>4.5</v>
      </c>
      <c r="BBG32" s="28"/>
      <c r="BBH32" s="25">
        <v>18</v>
      </c>
      <c r="BBI32" s="30"/>
      <c r="BBJ32" s="27"/>
      <c r="BBK32" s="30"/>
      <c r="BBL32" s="27"/>
      <c r="BBM32" s="30"/>
      <c r="BBN32" s="27"/>
      <c r="BBO32" s="92"/>
      <c r="BBP32" s="94"/>
      <c r="BBQ32" s="94"/>
      <c r="BBR32" s="94"/>
      <c r="BBS32" s="94"/>
      <c r="BBT32" s="94"/>
      <c r="BBU32" s="94"/>
      <c r="BBV32" s="94"/>
      <c r="BBW32" s="27"/>
      <c r="BBX32" s="99"/>
      <c r="BBY32" s="98"/>
      <c r="BCA32" s="88">
        <f t="shared" si="65"/>
        <v>40984</v>
      </c>
      <c r="BCB32" s="90">
        <v>4.5</v>
      </c>
      <c r="BCC32" s="28">
        <v>2.9</v>
      </c>
      <c r="BCD32" s="25">
        <v>18.399999999999999</v>
      </c>
      <c r="BCE32" s="30"/>
      <c r="BCF32" s="27"/>
      <c r="BCG32" s="30"/>
      <c r="BCH32" s="27"/>
      <c r="BCI32" s="30"/>
      <c r="BCJ32" s="27"/>
      <c r="BCK32" s="92"/>
      <c r="BCL32" s="94"/>
      <c r="BCM32" s="94"/>
      <c r="BCN32" s="94"/>
      <c r="BCO32" s="94"/>
      <c r="BCP32" s="94"/>
      <c r="BCQ32" s="94"/>
      <c r="BCR32" s="94"/>
      <c r="BCS32" s="27"/>
      <c r="BCT32" s="99">
        <v>2.9791213329238735</v>
      </c>
      <c r="BCU32" s="98">
        <v>45.052702661045089</v>
      </c>
      <c r="BCW32" s="88">
        <f t="shared" si="66"/>
        <v>40982.5</v>
      </c>
      <c r="BCX32" s="90">
        <v>4.5</v>
      </c>
      <c r="BCY32" s="28">
        <v>5.4</v>
      </c>
      <c r="BCZ32" s="25">
        <v>16.899999999999999</v>
      </c>
      <c r="BDA32" s="30"/>
      <c r="BDB32" s="27"/>
      <c r="BDC32" s="30"/>
      <c r="BDD32" s="27"/>
      <c r="BDE32" s="30"/>
      <c r="BDF32" s="27"/>
      <c r="BDG32" s="92"/>
      <c r="BDH32" s="94"/>
      <c r="BDI32" s="94"/>
      <c r="BDJ32" s="94"/>
      <c r="BDK32" s="94"/>
      <c r="BDL32" s="94"/>
      <c r="BDM32" s="94"/>
      <c r="BDN32" s="94"/>
      <c r="BDO32" s="27"/>
      <c r="BDP32" s="99">
        <v>5.1684613411926783</v>
      </c>
      <c r="BDQ32" s="98">
        <v>51.540452761096418</v>
      </c>
      <c r="BDS32" s="88">
        <f t="shared" si="67"/>
        <v>40980.5</v>
      </c>
      <c r="BDT32" s="90">
        <v>4.5</v>
      </c>
      <c r="BDU32" s="28"/>
      <c r="BDV32" s="25">
        <v>18</v>
      </c>
      <c r="BDW32" s="30"/>
      <c r="BDX32" s="27"/>
      <c r="BDY32" s="30"/>
      <c r="BDZ32" s="27"/>
      <c r="BEA32" s="30"/>
      <c r="BEB32" s="27"/>
      <c r="BEC32" s="92"/>
      <c r="BED32" s="94"/>
      <c r="BEE32" s="94"/>
      <c r="BEF32" s="94"/>
      <c r="BEG32" s="94"/>
      <c r="BEH32" s="94"/>
      <c r="BEI32" s="94"/>
      <c r="BEJ32" s="94"/>
      <c r="BEK32" s="27"/>
      <c r="BEL32" s="99">
        <v>2.0580692563763465</v>
      </c>
      <c r="BEM32" s="98">
        <v>95.556389111923991</v>
      </c>
      <c r="BEO32" s="88">
        <f t="shared" si="68"/>
        <v>40982</v>
      </c>
      <c r="BEP32" s="90">
        <v>4.5</v>
      </c>
      <c r="BEQ32" s="28"/>
      <c r="BER32" s="25">
        <v>18.100000000000001</v>
      </c>
      <c r="BES32" s="30"/>
      <c r="BET32" s="27"/>
      <c r="BEU32" s="30"/>
      <c r="BEV32" s="27"/>
      <c r="BEW32" s="30"/>
      <c r="BEX32" s="27"/>
      <c r="BEY32" s="92"/>
      <c r="BEZ32" s="94"/>
      <c r="BFA32" s="94"/>
      <c r="BFB32" s="94"/>
      <c r="BFC32" s="94"/>
      <c r="BFD32" s="94"/>
      <c r="BFE32" s="94"/>
      <c r="BFF32" s="94"/>
      <c r="BFG32" s="27"/>
      <c r="BFH32" s="99">
        <v>-0.87542986028868663</v>
      </c>
      <c r="BFI32" s="98">
        <v>15.688246736922606</v>
      </c>
      <c r="BFK32" s="88">
        <f t="shared" si="69"/>
        <v>40982</v>
      </c>
      <c r="BFL32" s="90">
        <v>4.5</v>
      </c>
      <c r="BFM32" s="28"/>
      <c r="BFN32" s="25">
        <v>18</v>
      </c>
      <c r="BFO32" s="30"/>
      <c r="BFP32" s="27"/>
      <c r="BFQ32" s="30"/>
      <c r="BFR32" s="27"/>
      <c r="BFS32" s="30"/>
      <c r="BFT32" s="27"/>
      <c r="BFU32" s="92"/>
      <c r="BFV32" s="94"/>
      <c r="BFW32" s="94"/>
      <c r="BFX32" s="94"/>
      <c r="BFY32" s="94"/>
      <c r="BFZ32" s="94"/>
      <c r="BGA32" s="94"/>
      <c r="BGB32" s="94"/>
      <c r="BGC32" s="27"/>
      <c r="BGD32" s="99">
        <v>0.34590108021035038</v>
      </c>
      <c r="BGE32" s="98">
        <v>29.892329517645006</v>
      </c>
      <c r="BGG32" s="88">
        <f t="shared" si="70"/>
        <v>40981.5</v>
      </c>
      <c r="BGH32" s="90">
        <v>4.5</v>
      </c>
      <c r="BGI32" s="28">
        <v>7.3</v>
      </c>
      <c r="BGJ32" s="25">
        <v>18</v>
      </c>
      <c r="BGK32" s="30"/>
      <c r="BGL32" s="27"/>
      <c r="BGM32" s="30"/>
      <c r="BGN32" s="27"/>
      <c r="BGO32" s="30"/>
      <c r="BGP32" s="27"/>
      <c r="BGQ32" s="92"/>
      <c r="BGR32" s="94"/>
      <c r="BGS32" s="94"/>
      <c r="BGT32" s="94"/>
      <c r="BGU32" s="94"/>
      <c r="BGV32" s="94"/>
      <c r="BGW32" s="94"/>
      <c r="BGX32" s="94"/>
      <c r="BGY32" s="27"/>
      <c r="BGZ32" s="99">
        <v>7.0516445693806116</v>
      </c>
      <c r="BHA32" s="98">
        <v>53.817112698510648</v>
      </c>
      <c r="BHC32" s="88">
        <f t="shared" si="71"/>
        <v>40981</v>
      </c>
      <c r="BHD32" s="90">
        <v>4.5</v>
      </c>
      <c r="BHE32" s="28">
        <v>7.3</v>
      </c>
      <c r="BHF32" s="25">
        <v>11.8</v>
      </c>
      <c r="BHG32" s="30"/>
      <c r="BHH32" s="27"/>
      <c r="BHI32" s="30"/>
      <c r="BHJ32" s="27"/>
      <c r="BHK32" s="30"/>
      <c r="BHL32" s="27"/>
      <c r="BHM32" s="92"/>
      <c r="BHN32" s="94"/>
      <c r="BHO32" s="94"/>
      <c r="BHP32" s="94"/>
      <c r="BHQ32" s="94"/>
      <c r="BHR32" s="94"/>
      <c r="BHS32" s="94"/>
      <c r="BHT32" s="94"/>
      <c r="BHU32" s="27"/>
      <c r="BHV32" s="99">
        <v>7.1654910439092667</v>
      </c>
      <c r="BHW32" s="98">
        <v>39.654745174560574</v>
      </c>
      <c r="BHY32" s="88">
        <f t="shared" si="72"/>
        <v>40983.5</v>
      </c>
      <c r="BHZ32" s="90">
        <v>4.5</v>
      </c>
      <c r="BIA32" s="28">
        <v>6.7</v>
      </c>
      <c r="BIB32" s="25">
        <v>15.9</v>
      </c>
      <c r="BIC32" s="30"/>
      <c r="BID32" s="27"/>
      <c r="BIE32" s="30"/>
      <c r="BIF32" s="27"/>
      <c r="BIG32" s="30"/>
      <c r="BIH32" s="27"/>
      <c r="BII32" s="92"/>
      <c r="BIJ32" s="94"/>
      <c r="BIK32" s="94"/>
      <c r="BIL32" s="94"/>
      <c r="BIM32" s="94"/>
      <c r="BIN32" s="94"/>
      <c r="BIO32" s="94"/>
      <c r="BIP32" s="94"/>
      <c r="BIQ32" s="27"/>
      <c r="BIR32" s="99">
        <v>6.4921423175715809</v>
      </c>
      <c r="BIS32" s="98">
        <v>64.405464012361392</v>
      </c>
      <c r="BIU32" s="88">
        <f t="shared" si="73"/>
        <v>40984.5</v>
      </c>
      <c r="BIV32" s="90">
        <v>4.5</v>
      </c>
      <c r="BIW32" s="28">
        <v>3.1</v>
      </c>
      <c r="BIX32" s="25">
        <v>17</v>
      </c>
      <c r="BIY32" s="30"/>
      <c r="BIZ32" s="27"/>
      <c r="BJA32" s="30"/>
      <c r="BJB32" s="27"/>
      <c r="BJC32" s="30"/>
      <c r="BJD32" s="27"/>
      <c r="BJE32" s="92"/>
      <c r="BJF32" s="94"/>
      <c r="BJG32" s="94"/>
      <c r="BJH32" s="94"/>
      <c r="BJI32" s="94"/>
      <c r="BJJ32" s="94"/>
      <c r="BJK32" s="94"/>
      <c r="BJL32" s="94"/>
      <c r="BJM32" s="27"/>
      <c r="BJN32" s="99">
        <v>3.4024248532065409</v>
      </c>
      <c r="BJO32" s="98">
        <v>69.214122639497944</v>
      </c>
      <c r="BJQ32" s="88">
        <f t="shared" si="74"/>
        <v>40982.5</v>
      </c>
      <c r="BJR32" s="90">
        <v>4.5</v>
      </c>
      <c r="BJS32" s="28"/>
      <c r="BJT32" s="25"/>
      <c r="BJU32" s="30"/>
      <c r="BJV32" s="27"/>
      <c r="BJW32" s="30"/>
      <c r="BJX32" s="27"/>
      <c r="BJY32" s="30"/>
      <c r="BJZ32" s="27"/>
      <c r="BKA32" s="92"/>
      <c r="BKB32" s="94"/>
      <c r="BKC32" s="94"/>
      <c r="BKD32" s="94"/>
      <c r="BKE32" s="94"/>
      <c r="BKF32" s="94"/>
      <c r="BKG32" s="94"/>
      <c r="BKH32" s="94"/>
      <c r="BKI32" s="27"/>
      <c r="BKJ32" s="99">
        <v>-0.23603799532969569</v>
      </c>
      <c r="BKK32" s="98">
        <v>51.880037094733254</v>
      </c>
      <c r="BKM32" s="88">
        <f t="shared" si="75"/>
        <v>40983.5</v>
      </c>
      <c r="BKN32" s="90">
        <v>4.5</v>
      </c>
      <c r="BKO32" s="28"/>
      <c r="BKP32" s="25"/>
      <c r="BKQ32" s="30"/>
      <c r="BKR32" s="27"/>
      <c r="BKS32" s="30"/>
      <c r="BKT32" s="27"/>
      <c r="BKU32" s="30"/>
      <c r="BKV32" s="27"/>
      <c r="BKW32" s="92"/>
      <c r="BKX32" s="94"/>
      <c r="BKY32" s="94"/>
      <c r="BKZ32" s="94"/>
      <c r="BLA32" s="94"/>
      <c r="BLB32" s="94"/>
      <c r="BLC32" s="94"/>
      <c r="BLD32" s="94"/>
      <c r="BLE32" s="27"/>
      <c r="BLF32" s="99">
        <v>1.5816422508699941</v>
      </c>
      <c r="BLG32" s="98">
        <v>50.764026930809791</v>
      </c>
      <c r="BLI32" s="88">
        <f t="shared" si="76"/>
        <v>40979.5</v>
      </c>
      <c r="BLJ32" s="90">
        <v>4.5</v>
      </c>
      <c r="BLK32" s="28"/>
      <c r="BLL32" s="25">
        <v>18</v>
      </c>
      <c r="BLM32" s="30"/>
      <c r="BLN32" s="27"/>
      <c r="BLO32" s="30"/>
      <c r="BLP32" s="27"/>
      <c r="BLQ32" s="30"/>
      <c r="BLR32" s="27"/>
      <c r="BLS32" s="92"/>
      <c r="BLT32" s="94"/>
      <c r="BLU32" s="94"/>
      <c r="BLV32" s="94"/>
      <c r="BLW32" s="94"/>
      <c r="BLX32" s="94"/>
      <c r="BLY32" s="94"/>
      <c r="BLZ32" s="94"/>
      <c r="BMA32" s="27"/>
      <c r="BMB32" s="99"/>
      <c r="BMC32" s="98"/>
      <c r="BME32" s="88">
        <f t="shared" si="77"/>
        <v>40982.5</v>
      </c>
      <c r="BMF32" s="90">
        <v>4.5</v>
      </c>
      <c r="BMG32" s="28">
        <v>2.2999999999999998</v>
      </c>
      <c r="BMH32" s="25">
        <v>18.100000000000001</v>
      </c>
      <c r="BMI32" s="30"/>
      <c r="BMJ32" s="27"/>
      <c r="BMK32" s="30"/>
      <c r="BML32" s="27"/>
      <c r="BMM32" s="30"/>
      <c r="BMN32" s="27"/>
      <c r="BMO32" s="92"/>
      <c r="BMP32" s="94"/>
      <c r="BMQ32" s="94"/>
      <c r="BMR32" s="94"/>
      <c r="BMS32" s="94"/>
      <c r="BMT32" s="94"/>
      <c r="BMU32" s="94"/>
      <c r="BMV32" s="94"/>
      <c r="BMW32" s="27"/>
      <c r="BMX32" s="99">
        <v>2.1754947273678571</v>
      </c>
      <c r="BMY32" s="98">
        <v>59.949449374168893</v>
      </c>
      <c r="BNA32" s="88">
        <f t="shared" si="78"/>
        <v>40981</v>
      </c>
      <c r="BNB32" s="90">
        <v>4.5</v>
      </c>
      <c r="BNC32" s="28"/>
      <c r="BND32" s="25"/>
      <c r="BNE32" s="30"/>
      <c r="BNF32" s="27"/>
      <c r="BNG32" s="30"/>
      <c r="BNH32" s="27"/>
      <c r="BNI32" s="30"/>
      <c r="BNJ32" s="27"/>
      <c r="BNK32" s="92"/>
      <c r="BNL32" s="94"/>
      <c r="BNM32" s="94"/>
      <c r="BNN32" s="94"/>
      <c r="BNO32" s="94"/>
      <c r="BNP32" s="94"/>
      <c r="BNQ32" s="94"/>
      <c r="BNR32" s="94"/>
      <c r="BNS32" s="27"/>
      <c r="BNT32" s="99"/>
      <c r="BNU32" s="98"/>
      <c r="BNW32" s="88">
        <f t="shared" si="79"/>
        <v>40979.5</v>
      </c>
      <c r="BNX32" s="90">
        <v>4.5</v>
      </c>
      <c r="BNY32" s="28">
        <v>5.5</v>
      </c>
      <c r="BNZ32" s="25">
        <v>16</v>
      </c>
      <c r="BOA32" s="30"/>
      <c r="BOB32" s="27"/>
      <c r="BOC32" s="30"/>
      <c r="BOD32" s="27"/>
      <c r="BOE32" s="30"/>
      <c r="BOF32" s="27"/>
      <c r="BOG32" s="92"/>
      <c r="BOH32" s="94"/>
      <c r="BOI32" s="94"/>
      <c r="BOJ32" s="94"/>
      <c r="BOK32" s="94"/>
      <c r="BOL32" s="94"/>
      <c r="BOM32" s="94"/>
      <c r="BON32" s="94"/>
      <c r="BOO32" s="27"/>
      <c r="BOP32" s="99">
        <v>5.2543470963312666</v>
      </c>
      <c r="BOQ32" s="98">
        <v>99.744419319519821</v>
      </c>
      <c r="BOS32" s="88">
        <f t="shared" si="80"/>
        <v>40982.5</v>
      </c>
      <c r="BOT32" s="90">
        <v>4.5</v>
      </c>
      <c r="BOU32" s="28">
        <v>5</v>
      </c>
      <c r="BOV32" s="25">
        <v>17</v>
      </c>
      <c r="BOW32" s="30"/>
      <c r="BOX32" s="27"/>
      <c r="BOY32" s="30"/>
      <c r="BOZ32" s="27"/>
      <c r="BPA32" s="30"/>
      <c r="BPB32" s="27"/>
      <c r="BPC32" s="92"/>
      <c r="BPD32" s="94"/>
      <c r="BPE32" s="94"/>
      <c r="BPF32" s="94"/>
      <c r="BPG32" s="94"/>
      <c r="BPH32" s="94"/>
      <c r="BPI32" s="94"/>
      <c r="BPJ32" s="94"/>
      <c r="BPK32" s="27"/>
      <c r="BPL32" s="99">
        <v>5.1573085304369926</v>
      </c>
      <c r="BPM32" s="98">
        <v>146.19821072678235</v>
      </c>
      <c r="BPO32" s="88">
        <f t="shared" si="81"/>
        <v>40981.5</v>
      </c>
      <c r="BPP32" s="90">
        <v>4.5</v>
      </c>
      <c r="BPQ32" s="28">
        <v>9.4</v>
      </c>
      <c r="BPR32" s="25">
        <v>12</v>
      </c>
      <c r="BPS32" s="30"/>
      <c r="BPT32" s="27"/>
      <c r="BPU32" s="30"/>
      <c r="BPV32" s="27"/>
      <c r="BPW32" s="30"/>
      <c r="BPX32" s="27"/>
      <c r="BPY32" s="92"/>
      <c r="BPZ32" s="94"/>
      <c r="BQA32" s="94"/>
      <c r="BQB32" s="94"/>
      <c r="BQC32" s="94"/>
      <c r="BQD32" s="94"/>
      <c r="BQE32" s="94"/>
      <c r="BQF32" s="94"/>
      <c r="BQG32" s="27"/>
      <c r="BQH32" s="99">
        <v>10.79306355672972</v>
      </c>
      <c r="BQI32" s="98">
        <v>9.6511739253972308</v>
      </c>
      <c r="BQK32" s="88">
        <f t="shared" si="82"/>
        <v>40982</v>
      </c>
      <c r="BQL32" s="90">
        <v>4.5</v>
      </c>
      <c r="BQM32" s="28">
        <v>5</v>
      </c>
      <c r="BQN32" s="25">
        <v>17</v>
      </c>
      <c r="BQO32" s="30"/>
      <c r="BQP32" s="27"/>
      <c r="BQQ32" s="30"/>
      <c r="BQR32" s="27"/>
      <c r="BQS32" s="30"/>
      <c r="BQT32" s="27"/>
      <c r="BQU32" s="92"/>
      <c r="BQV32" s="94"/>
      <c r="BQW32" s="94"/>
      <c r="BQX32" s="94"/>
      <c r="BQY32" s="94"/>
      <c r="BQZ32" s="94"/>
      <c r="BRA32" s="94"/>
      <c r="BRB32" s="94"/>
      <c r="BRC32" s="27"/>
      <c r="BRD32" s="99">
        <v>5.4603096523829393</v>
      </c>
      <c r="BRE32" s="98">
        <v>81.80622719737687</v>
      </c>
      <c r="BRG32" s="88">
        <f t="shared" si="83"/>
        <v>40982</v>
      </c>
      <c r="BRH32" s="90">
        <v>4.5</v>
      </c>
      <c r="BRI32" s="28"/>
      <c r="BRJ32" s="25">
        <v>18</v>
      </c>
      <c r="BRK32" s="30"/>
      <c r="BRL32" s="27"/>
      <c r="BRM32" s="30"/>
      <c r="BRN32" s="27"/>
      <c r="BRO32" s="30"/>
      <c r="BRP32" s="27"/>
      <c r="BRQ32" s="92"/>
      <c r="BRR32" s="94"/>
      <c r="BRS32" s="94"/>
      <c r="BRT32" s="94"/>
      <c r="BRU32" s="94"/>
      <c r="BRV32" s="94"/>
      <c r="BRW32" s="94"/>
      <c r="BRX32" s="94"/>
      <c r="BRY32" s="27"/>
      <c r="BRZ32" s="99">
        <v>2.5104554020708298</v>
      </c>
      <c r="BSA32" s="98">
        <v>71.480705383076639</v>
      </c>
      <c r="BSC32" s="88">
        <f t="shared" si="84"/>
        <v>40980.5</v>
      </c>
      <c r="BSD32" s="90">
        <v>4.5</v>
      </c>
      <c r="BSE32" s="28"/>
      <c r="BSF32" s="25">
        <v>18</v>
      </c>
      <c r="BSG32" s="30"/>
      <c r="BSH32" s="27"/>
      <c r="BSI32" s="30"/>
      <c r="BSJ32" s="27"/>
      <c r="BSK32" s="30"/>
      <c r="BSL32" s="27"/>
      <c r="BSM32" s="92"/>
      <c r="BSN32" s="94"/>
      <c r="BSO32" s="94"/>
      <c r="BSP32" s="94"/>
      <c r="BSQ32" s="94"/>
      <c r="BSR32" s="94"/>
      <c r="BSS32" s="94"/>
      <c r="BST32" s="94"/>
      <c r="BSU32" s="27"/>
      <c r="BSV32" s="99"/>
      <c r="BSW32" s="98"/>
      <c r="BSY32" s="88">
        <f t="shared" si="85"/>
        <v>40984</v>
      </c>
      <c r="BSZ32" s="90">
        <v>4.5</v>
      </c>
      <c r="BTA32" s="28">
        <v>2.9</v>
      </c>
      <c r="BTB32" s="25">
        <v>18.399999999999999</v>
      </c>
      <c r="BTC32" s="30"/>
      <c r="BTD32" s="27"/>
      <c r="BTE32" s="30"/>
      <c r="BTF32" s="27"/>
      <c r="BTG32" s="30"/>
      <c r="BTH32" s="27"/>
      <c r="BTI32" s="92"/>
      <c r="BTJ32" s="94"/>
      <c r="BTK32" s="94"/>
      <c r="BTL32" s="94"/>
      <c r="BTM32" s="94"/>
      <c r="BTN32" s="94"/>
      <c r="BTO32" s="94"/>
      <c r="BTP32" s="94"/>
      <c r="BTQ32" s="27"/>
      <c r="BTR32" s="99">
        <v>3.0195710894596353</v>
      </c>
      <c r="BTS32" s="98">
        <v>43.458493927618491</v>
      </c>
      <c r="BTU32" s="88">
        <f t="shared" si="86"/>
        <v>40982.5</v>
      </c>
      <c r="BTV32" s="90">
        <v>4.5</v>
      </c>
      <c r="BTW32" s="28">
        <v>5.4</v>
      </c>
      <c r="BTX32" s="25">
        <v>16.899999999999999</v>
      </c>
      <c r="BTY32" s="30"/>
      <c r="BTZ32" s="27"/>
      <c r="BUA32" s="30"/>
      <c r="BUB32" s="27"/>
      <c r="BUC32" s="30"/>
      <c r="BUD32" s="27"/>
      <c r="BUE32" s="92"/>
      <c r="BUF32" s="94"/>
      <c r="BUG32" s="94"/>
      <c r="BUH32" s="94"/>
      <c r="BUI32" s="94"/>
      <c r="BUJ32" s="94"/>
      <c r="BUK32" s="94"/>
      <c r="BUL32" s="94"/>
      <c r="BUM32" s="27"/>
      <c r="BUN32" s="99">
        <v>5.3212387631377718</v>
      </c>
      <c r="BUO32" s="98">
        <v>54.09010878005266</v>
      </c>
      <c r="BUQ32" s="88">
        <f t="shared" si="87"/>
        <v>40980.5</v>
      </c>
      <c r="BUR32" s="90">
        <v>4.5</v>
      </c>
      <c r="BUS32" s="28"/>
      <c r="BUT32" s="25">
        <v>18</v>
      </c>
      <c r="BUU32" s="30"/>
      <c r="BUV32" s="27"/>
      <c r="BUW32" s="30"/>
      <c r="BUX32" s="27"/>
      <c r="BUY32" s="30"/>
      <c r="BUZ32" s="27"/>
      <c r="BVA32" s="92"/>
      <c r="BVB32" s="94"/>
      <c r="BVC32" s="94"/>
      <c r="BVD32" s="94"/>
      <c r="BVE32" s="94"/>
      <c r="BVF32" s="94"/>
      <c r="BVG32" s="94"/>
      <c r="BVH32" s="94"/>
      <c r="BVI32" s="27"/>
      <c r="BVJ32" s="99">
        <v>2.5042585906749806</v>
      </c>
      <c r="BVK32" s="98">
        <v>89.09270539664216</v>
      </c>
      <c r="BVM32" s="88">
        <f t="shared" si="88"/>
        <v>40982</v>
      </c>
      <c r="BVN32" s="90">
        <v>4.5</v>
      </c>
      <c r="BVO32" s="28"/>
      <c r="BVP32" s="25">
        <v>18.100000000000001</v>
      </c>
      <c r="BVQ32" s="30"/>
      <c r="BVR32" s="27"/>
      <c r="BVS32" s="30"/>
      <c r="BVT32" s="27"/>
      <c r="BVU32" s="30"/>
      <c r="BVV32" s="27"/>
      <c r="BVW32" s="92"/>
      <c r="BVX32" s="94"/>
      <c r="BVY32" s="94"/>
      <c r="BVZ32" s="94"/>
      <c r="BWA32" s="94"/>
      <c r="BWB32" s="94"/>
      <c r="BWC32" s="94"/>
      <c r="BWD32" s="94"/>
      <c r="BWE32" s="27"/>
      <c r="BWF32" s="99">
        <v>-0.90155289005683237</v>
      </c>
      <c r="BWG32" s="98">
        <v>14.900721480944139</v>
      </c>
      <c r="BWI32" s="88">
        <f t="shared" si="89"/>
        <v>40982</v>
      </c>
      <c r="BWJ32" s="90">
        <v>4.5</v>
      </c>
      <c r="BWK32" s="28"/>
      <c r="BWL32" s="25">
        <v>18</v>
      </c>
      <c r="BWM32" s="30"/>
      <c r="BWN32" s="27"/>
      <c r="BWO32" s="30"/>
      <c r="BWP32" s="27"/>
      <c r="BWQ32" s="30"/>
      <c r="BWR32" s="27"/>
      <c r="BWS32" s="92"/>
      <c r="BWT32" s="94"/>
      <c r="BWU32" s="94"/>
      <c r="BWV32" s="94"/>
      <c r="BWW32" s="94"/>
      <c r="BWX32" s="94"/>
      <c r="BWY32" s="94"/>
      <c r="BWZ32" s="94"/>
      <c r="BXA32" s="27"/>
      <c r="BXB32" s="99">
        <v>-5.6950206277849434E-2</v>
      </c>
      <c r="BXC32" s="98">
        <v>26.824245012969946</v>
      </c>
      <c r="BXE32" s="88">
        <f t="shared" si="90"/>
        <v>40981.5</v>
      </c>
      <c r="BXF32" s="90">
        <v>4.5</v>
      </c>
      <c r="BXG32" s="28">
        <v>7.3</v>
      </c>
      <c r="BXH32" s="25">
        <v>18</v>
      </c>
      <c r="BXI32" s="30"/>
      <c r="BXJ32" s="27"/>
      <c r="BXK32" s="30"/>
      <c r="BXL32" s="27"/>
      <c r="BXM32" s="30"/>
      <c r="BXN32" s="27"/>
      <c r="BXO32" s="92"/>
      <c r="BXP32" s="94"/>
      <c r="BXQ32" s="94"/>
      <c r="BXR32" s="94"/>
      <c r="BXS32" s="94"/>
      <c r="BXT32" s="94"/>
      <c r="BXU32" s="94"/>
      <c r="BXV32" s="94"/>
      <c r="BXW32" s="27"/>
      <c r="BXX32" s="99">
        <v>7.0612157716164932</v>
      </c>
      <c r="BXY32" s="98">
        <v>53.260349933123322</v>
      </c>
      <c r="BYA32" s="88">
        <f t="shared" si="91"/>
        <v>40981</v>
      </c>
      <c r="BYB32" s="90">
        <v>4.5</v>
      </c>
      <c r="BYC32" s="28">
        <v>7.3</v>
      </c>
      <c r="BYD32" s="25">
        <v>11.8</v>
      </c>
      <c r="BYE32" s="30"/>
      <c r="BYF32" s="27"/>
      <c r="BYG32" s="30"/>
      <c r="BYH32" s="27"/>
      <c r="BYI32" s="30"/>
      <c r="BYJ32" s="27"/>
      <c r="BYK32" s="92"/>
      <c r="BYL32" s="94"/>
      <c r="BYM32" s="94"/>
      <c r="BYN32" s="94"/>
      <c r="BYO32" s="94"/>
      <c r="BYP32" s="94"/>
      <c r="BYQ32" s="94"/>
      <c r="BYR32" s="94"/>
      <c r="BYS32" s="27"/>
      <c r="BYT32" s="99">
        <v>7.18264090793273</v>
      </c>
      <c r="BYU32" s="98">
        <v>39.551270661963009</v>
      </c>
      <c r="BYW32" s="88">
        <f t="shared" si="92"/>
        <v>40983.5</v>
      </c>
      <c r="BYX32" s="90">
        <v>4.5</v>
      </c>
      <c r="BYY32" s="28">
        <v>6.7</v>
      </c>
      <c r="BYZ32" s="25">
        <v>15.9</v>
      </c>
      <c r="BZA32" s="30"/>
      <c r="BZB32" s="27"/>
      <c r="BZC32" s="30"/>
      <c r="BZD32" s="27"/>
      <c r="BZE32" s="30"/>
      <c r="BZF32" s="27"/>
      <c r="BZG32" s="92"/>
      <c r="BZH32" s="94"/>
      <c r="BZI32" s="94"/>
      <c r="BZJ32" s="94"/>
      <c r="BZK32" s="94"/>
      <c r="BZL32" s="94"/>
      <c r="BZM32" s="94"/>
      <c r="BZN32" s="94"/>
      <c r="BZO32" s="27"/>
      <c r="BZP32" s="99">
        <v>6.5261344764083233</v>
      </c>
      <c r="BZQ32" s="98">
        <v>66.035707596377435</v>
      </c>
      <c r="BZS32" s="88">
        <f t="shared" si="93"/>
        <v>40984.5</v>
      </c>
      <c r="BZT32" s="90">
        <v>4.5</v>
      </c>
      <c r="BZU32" s="28">
        <v>3.1</v>
      </c>
      <c r="BZV32" s="25">
        <v>17</v>
      </c>
      <c r="BZW32" s="30"/>
      <c r="BZX32" s="27"/>
      <c r="BZY32" s="30"/>
      <c r="BZZ32" s="27"/>
      <c r="CAA32" s="30"/>
      <c r="CAB32" s="27"/>
      <c r="CAC32" s="92"/>
      <c r="CAD32" s="94"/>
      <c r="CAE32" s="94"/>
      <c r="CAF32" s="94"/>
      <c r="CAG32" s="94"/>
      <c r="CAH32" s="94"/>
      <c r="CAI32" s="94"/>
      <c r="CAJ32" s="94"/>
      <c r="CAK32" s="27"/>
      <c r="CAL32" s="99">
        <v>3.402020753482677</v>
      </c>
      <c r="CAM32" s="98">
        <v>68.076547986893814</v>
      </c>
      <c r="CAO32" s="88">
        <f t="shared" si="94"/>
        <v>40982.5</v>
      </c>
      <c r="CAP32" s="90">
        <v>4.5</v>
      </c>
      <c r="CAQ32" s="28"/>
      <c r="CAR32" s="25"/>
      <c r="CAS32" s="30"/>
      <c r="CAT32" s="27"/>
      <c r="CAU32" s="30"/>
      <c r="CAV32" s="27"/>
      <c r="CAW32" s="30"/>
      <c r="CAX32" s="27"/>
      <c r="CAY32" s="92"/>
      <c r="CAZ32" s="94"/>
      <c r="CBA32" s="94"/>
      <c r="CBB32" s="94"/>
      <c r="CBC32" s="94"/>
      <c r="CBD32" s="94"/>
      <c r="CBE32" s="94"/>
      <c r="CBF32" s="94"/>
      <c r="CBG32" s="27"/>
      <c r="CBH32" s="99">
        <v>0.52607751376889567</v>
      </c>
      <c r="CBI32" s="98">
        <v>51.830978026746138</v>
      </c>
      <c r="CBK32" s="88">
        <f t="shared" si="95"/>
        <v>40983.5</v>
      </c>
      <c r="CBL32" s="90">
        <v>4.5</v>
      </c>
      <c r="CBM32" s="28"/>
      <c r="CBN32" s="25"/>
      <c r="CBO32" s="30"/>
      <c r="CBP32" s="27"/>
      <c r="CBQ32" s="30"/>
      <c r="CBR32" s="27"/>
      <c r="CBS32" s="30"/>
      <c r="CBT32" s="27"/>
      <c r="CBU32" s="92"/>
      <c r="CBV32" s="94"/>
      <c r="CBW32" s="94"/>
      <c r="CBX32" s="94"/>
      <c r="CBY32" s="94"/>
      <c r="CBZ32" s="94"/>
      <c r="CCA32" s="94"/>
      <c r="CCB32" s="94"/>
      <c r="CCC32" s="27"/>
      <c r="CCD32" s="99">
        <v>1.5167974180277997</v>
      </c>
      <c r="CCE32" s="98">
        <v>50.029257148906403</v>
      </c>
      <c r="CCG32" s="88">
        <f t="shared" si="96"/>
        <v>40979.5</v>
      </c>
      <c r="CCH32" s="90">
        <v>4.5</v>
      </c>
      <c r="CCI32" s="28"/>
      <c r="CCJ32" s="25">
        <v>18</v>
      </c>
      <c r="CCK32" s="30"/>
      <c r="CCL32" s="27"/>
      <c r="CCM32" s="30"/>
      <c r="CCN32" s="27"/>
      <c r="CCO32" s="30"/>
      <c r="CCP32" s="27"/>
      <c r="CCQ32" s="92"/>
      <c r="CCR32" s="94"/>
      <c r="CCS32" s="94"/>
      <c r="CCT32" s="94"/>
      <c r="CCU32" s="94"/>
      <c r="CCV32" s="94"/>
      <c r="CCW32" s="94"/>
      <c r="CCX32" s="94"/>
      <c r="CCY32" s="27"/>
      <c r="CCZ32" s="99"/>
      <c r="CDA32" s="98"/>
      <c r="CDC32" s="88">
        <f t="shared" si="97"/>
        <v>40982.5</v>
      </c>
      <c r="CDD32" s="90">
        <v>4.5</v>
      </c>
      <c r="CDE32" s="28">
        <v>2.2999999999999998</v>
      </c>
      <c r="CDF32" s="25">
        <v>18.100000000000001</v>
      </c>
      <c r="CDG32" s="30"/>
      <c r="CDH32" s="27"/>
      <c r="CDI32" s="30"/>
      <c r="CDJ32" s="27"/>
      <c r="CDK32" s="30"/>
      <c r="CDL32" s="27"/>
      <c r="CDM32" s="92"/>
      <c r="CDN32" s="94"/>
      <c r="CDO32" s="94"/>
      <c r="CDP32" s="94"/>
      <c r="CDQ32" s="94"/>
      <c r="CDR32" s="94"/>
      <c r="CDS32" s="94"/>
      <c r="CDT32" s="94"/>
      <c r="CDU32" s="27"/>
      <c r="CDV32" s="99">
        <v>2.0944370311215721</v>
      </c>
      <c r="CDW32" s="98">
        <v>63.651016397939877</v>
      </c>
      <c r="CDY32" s="88">
        <f t="shared" si="98"/>
        <v>40981</v>
      </c>
      <c r="CDZ32" s="90">
        <v>4.5</v>
      </c>
      <c r="CEA32" s="28"/>
      <c r="CEB32" s="25"/>
      <c r="CEC32" s="30"/>
      <c r="CED32" s="27"/>
      <c r="CEE32" s="30"/>
      <c r="CEF32" s="27"/>
      <c r="CEG32" s="30"/>
      <c r="CEH32" s="27"/>
      <c r="CEI32" s="92"/>
      <c r="CEJ32" s="94"/>
      <c r="CEK32" s="94"/>
      <c r="CEL32" s="94"/>
      <c r="CEM32" s="94"/>
      <c r="CEN32" s="94"/>
      <c r="CEO32" s="94"/>
      <c r="CEP32" s="94"/>
      <c r="CEQ32" s="27"/>
      <c r="CER32" s="99"/>
      <c r="CES32" s="98"/>
      <c r="CEU32" s="88">
        <f t="shared" si="99"/>
        <v>40979.5</v>
      </c>
      <c r="CEV32" s="90">
        <v>4.5</v>
      </c>
      <c r="CEW32" s="28">
        <v>5.5</v>
      </c>
      <c r="CEX32" s="25">
        <v>16</v>
      </c>
      <c r="CEY32" s="30"/>
      <c r="CEZ32" s="27"/>
      <c r="CFA32" s="30"/>
      <c r="CFB32" s="27"/>
      <c r="CFC32" s="30"/>
      <c r="CFD32" s="27"/>
      <c r="CFE32" s="92"/>
      <c r="CFF32" s="94"/>
      <c r="CFG32" s="94"/>
      <c r="CFH32" s="94"/>
      <c r="CFI32" s="94"/>
      <c r="CFJ32" s="94"/>
      <c r="CFK32" s="94"/>
      <c r="CFL32" s="94"/>
      <c r="CFM32" s="27"/>
      <c r="CFN32" s="99">
        <v>4.5342781244792283</v>
      </c>
      <c r="CFO32" s="98">
        <v>88.2323085509246</v>
      </c>
    </row>
    <row r="33" spans="1:2199">
      <c r="A33" s="88">
        <f t="shared" si="0"/>
        <v>40983</v>
      </c>
      <c r="B33" s="89">
        <v>5</v>
      </c>
      <c r="C33" s="28">
        <v>5.8</v>
      </c>
      <c r="D33" s="25">
        <v>15.5</v>
      </c>
      <c r="E33" s="30"/>
      <c r="F33" s="27"/>
      <c r="G33" s="30"/>
      <c r="H33" s="27"/>
      <c r="I33" s="30"/>
      <c r="J33" s="27"/>
      <c r="K33" s="92"/>
      <c r="L33" s="94"/>
      <c r="M33" s="94"/>
      <c r="N33" s="94"/>
      <c r="O33" s="94"/>
      <c r="P33" s="94"/>
      <c r="Q33" s="94"/>
      <c r="R33" s="94"/>
      <c r="S33" s="27"/>
      <c r="T33" s="97">
        <v>5.4675110219203411</v>
      </c>
      <c r="U33" s="98">
        <v>42.76833264750384</v>
      </c>
      <c r="W33" s="88">
        <f t="shared" si="1"/>
        <v>40982</v>
      </c>
      <c r="X33" s="89">
        <v>5</v>
      </c>
      <c r="Y33" s="28">
        <v>7</v>
      </c>
      <c r="Z33" s="25">
        <v>15.5</v>
      </c>
      <c r="AA33" s="30"/>
      <c r="AB33" s="27"/>
      <c r="AC33" s="30"/>
      <c r="AD33" s="27"/>
      <c r="AE33" s="30"/>
      <c r="AF33" s="27"/>
      <c r="AG33" s="92"/>
      <c r="AH33" s="94"/>
      <c r="AI33" s="94"/>
      <c r="AJ33" s="94"/>
      <c r="AK33" s="94"/>
      <c r="AL33" s="94"/>
      <c r="AM33" s="94"/>
      <c r="AN33" s="94"/>
      <c r="AO33" s="27"/>
      <c r="AP33" s="97">
        <v>7.2385708815623575</v>
      </c>
      <c r="AQ33" s="98">
        <v>36.071633630029496</v>
      </c>
      <c r="AS33" s="88">
        <f t="shared" si="2"/>
        <v>40982.5</v>
      </c>
      <c r="AT33" s="89">
        <v>5</v>
      </c>
      <c r="AU33" s="28">
        <v>10.199999999999999</v>
      </c>
      <c r="AV33" s="25">
        <v>15.5</v>
      </c>
      <c r="AW33" s="30"/>
      <c r="AX33" s="27"/>
      <c r="AY33" s="30"/>
      <c r="AZ33" s="27"/>
      <c r="BA33" s="30"/>
      <c r="BB33" s="27"/>
      <c r="BC33" s="92"/>
      <c r="BD33" s="94"/>
      <c r="BE33" s="94"/>
      <c r="BF33" s="94"/>
      <c r="BG33" s="94"/>
      <c r="BH33" s="94"/>
      <c r="BI33" s="94"/>
      <c r="BJ33" s="94"/>
      <c r="BK33" s="27"/>
      <c r="BL33" s="97">
        <v>11.065555388469582</v>
      </c>
      <c r="BM33" s="98">
        <v>38.005472755524345</v>
      </c>
      <c r="BO33" s="88">
        <f t="shared" si="3"/>
        <v>40982.5</v>
      </c>
      <c r="BP33" s="89">
        <v>5</v>
      </c>
      <c r="BQ33" s="28">
        <v>9.3000000000000007</v>
      </c>
      <c r="BR33" s="25">
        <v>15</v>
      </c>
      <c r="BS33" s="30"/>
      <c r="BT33" s="27"/>
      <c r="BU33" s="30"/>
      <c r="BV33" s="27"/>
      <c r="BW33" s="30"/>
      <c r="BX33" s="27"/>
      <c r="BY33" s="92"/>
      <c r="BZ33" s="94"/>
      <c r="CA33" s="94"/>
      <c r="CB33" s="94"/>
      <c r="CC33" s="94"/>
      <c r="CD33" s="94"/>
      <c r="CE33" s="94"/>
      <c r="CF33" s="94"/>
      <c r="CG33" s="27"/>
      <c r="CH33" s="97">
        <v>9.0832272231522779</v>
      </c>
      <c r="CI33" s="98">
        <v>47.748234167164647</v>
      </c>
      <c r="CK33" s="88">
        <f t="shared" si="4"/>
        <v>40981</v>
      </c>
      <c r="CL33" s="89">
        <v>5</v>
      </c>
      <c r="CM33" s="28"/>
      <c r="CN33" s="25">
        <v>18</v>
      </c>
      <c r="CO33" s="30"/>
      <c r="CP33" s="27"/>
      <c r="CQ33" s="30"/>
      <c r="CR33" s="27"/>
      <c r="CS33" s="30"/>
      <c r="CT33" s="27"/>
      <c r="CU33" s="92"/>
      <c r="CV33" s="94"/>
      <c r="CW33" s="94"/>
      <c r="CX33" s="94"/>
      <c r="CY33" s="94"/>
      <c r="CZ33" s="94"/>
      <c r="DA33" s="94"/>
      <c r="DB33" s="94"/>
      <c r="DC33" s="27"/>
      <c r="DD33" s="97">
        <v>-0.43287768108871189</v>
      </c>
      <c r="DE33" s="98">
        <v>15.480173870409052</v>
      </c>
      <c r="DG33" s="88">
        <f t="shared" si="5"/>
        <v>40984.5</v>
      </c>
      <c r="DH33" s="89">
        <v>5</v>
      </c>
      <c r="DI33" s="28"/>
      <c r="DJ33" s="25">
        <v>19.600000000000001</v>
      </c>
      <c r="DK33" s="30"/>
      <c r="DL33" s="27"/>
      <c r="DM33" s="30"/>
      <c r="DN33" s="27"/>
      <c r="DO33" s="30"/>
      <c r="DP33" s="27"/>
      <c r="DQ33" s="92"/>
      <c r="DR33" s="94"/>
      <c r="DS33" s="94"/>
      <c r="DT33" s="94"/>
      <c r="DU33" s="94"/>
      <c r="DV33" s="94"/>
      <c r="DW33" s="94"/>
      <c r="DX33" s="94"/>
      <c r="DY33" s="27"/>
      <c r="DZ33" s="97">
        <v>2.3998287052085328</v>
      </c>
      <c r="EA33" s="98">
        <v>42.323376627440283</v>
      </c>
      <c r="EC33" s="88">
        <f t="shared" si="6"/>
        <v>40983</v>
      </c>
      <c r="ED33" s="89">
        <v>5</v>
      </c>
      <c r="EE33" s="28"/>
      <c r="EF33" s="25">
        <v>17</v>
      </c>
      <c r="EG33" s="30"/>
      <c r="EH33" s="27"/>
      <c r="EI33" s="30"/>
      <c r="EJ33" s="27"/>
      <c r="EK33" s="30"/>
      <c r="EL33" s="27"/>
      <c r="EM33" s="92"/>
      <c r="EN33" s="94"/>
      <c r="EO33" s="94"/>
      <c r="EP33" s="94"/>
      <c r="EQ33" s="94"/>
      <c r="ER33" s="94"/>
      <c r="ES33" s="94"/>
      <c r="ET33" s="94"/>
      <c r="EU33" s="27"/>
      <c r="EV33" s="97">
        <v>1.4227219319169737</v>
      </c>
      <c r="EW33" s="98">
        <v>43.590472158427779</v>
      </c>
      <c r="EY33" s="88">
        <f t="shared" si="7"/>
        <v>40981</v>
      </c>
      <c r="EZ33" s="89">
        <v>5</v>
      </c>
      <c r="FA33" s="28"/>
      <c r="FB33" s="25">
        <v>18</v>
      </c>
      <c r="FC33" s="30"/>
      <c r="FD33" s="27"/>
      <c r="FE33" s="30"/>
      <c r="FF33" s="27"/>
      <c r="FG33" s="30"/>
      <c r="FH33" s="27"/>
      <c r="FI33" s="92"/>
      <c r="FJ33" s="94"/>
      <c r="FK33" s="94"/>
      <c r="FL33" s="94"/>
      <c r="FM33" s="94"/>
      <c r="FN33" s="94"/>
      <c r="FO33" s="94"/>
      <c r="FP33" s="94"/>
      <c r="FQ33" s="27"/>
      <c r="FR33" s="97">
        <v>0.22949019374948179</v>
      </c>
      <c r="FS33" s="98">
        <v>56.737824058250183</v>
      </c>
      <c r="FU33" s="88">
        <f t="shared" si="8"/>
        <v>40982.5</v>
      </c>
      <c r="FV33" s="89">
        <v>5</v>
      </c>
      <c r="FW33" s="28"/>
      <c r="FX33" s="25">
        <v>18.100000000000001</v>
      </c>
      <c r="FY33" s="30"/>
      <c r="FZ33" s="27"/>
      <c r="GA33" s="30"/>
      <c r="GB33" s="27"/>
      <c r="GC33" s="30"/>
      <c r="GD33" s="27"/>
      <c r="GE33" s="92"/>
      <c r="GF33" s="94"/>
      <c r="GG33" s="94"/>
      <c r="GH33" s="94"/>
      <c r="GI33" s="94"/>
      <c r="GJ33" s="94"/>
      <c r="GK33" s="94"/>
      <c r="GL33" s="94"/>
      <c r="GM33" s="27"/>
      <c r="GN33" s="97">
        <v>-0.92891132316315106</v>
      </c>
      <c r="GO33" s="98">
        <v>17.847167400605809</v>
      </c>
      <c r="GQ33" s="88">
        <f t="shared" si="9"/>
        <v>40982.5</v>
      </c>
      <c r="GR33" s="89">
        <v>5</v>
      </c>
      <c r="GS33" s="28"/>
      <c r="GT33" s="25">
        <v>18</v>
      </c>
      <c r="GU33" s="30"/>
      <c r="GV33" s="27"/>
      <c r="GW33" s="30"/>
      <c r="GX33" s="27"/>
      <c r="GY33" s="30"/>
      <c r="GZ33" s="27"/>
      <c r="HA33" s="92"/>
      <c r="HB33" s="94"/>
      <c r="HC33" s="94"/>
      <c r="HD33" s="94"/>
      <c r="HE33" s="94"/>
      <c r="HF33" s="94"/>
      <c r="HG33" s="94"/>
      <c r="HH33" s="94"/>
      <c r="HI33" s="27"/>
      <c r="HJ33" s="97">
        <v>-1.0287053360172412E-2</v>
      </c>
      <c r="HK33" s="98">
        <v>28.378573832617377</v>
      </c>
      <c r="HM33" s="88">
        <f t="shared" si="10"/>
        <v>40982</v>
      </c>
      <c r="HN33" s="89">
        <v>5</v>
      </c>
      <c r="HO33" s="28">
        <v>6.2</v>
      </c>
      <c r="HP33" s="25">
        <v>18.100000000000001</v>
      </c>
      <c r="HQ33" s="30"/>
      <c r="HR33" s="27"/>
      <c r="HS33" s="30"/>
      <c r="HT33" s="27"/>
      <c r="HU33" s="30"/>
      <c r="HV33" s="27"/>
      <c r="HW33" s="92"/>
      <c r="HX33" s="94"/>
      <c r="HY33" s="94"/>
      <c r="HZ33" s="94"/>
      <c r="IA33" s="94"/>
      <c r="IB33" s="94"/>
      <c r="IC33" s="94"/>
      <c r="ID33" s="94"/>
      <c r="IE33" s="27"/>
      <c r="IF33" s="97">
        <v>6.3004591142205664</v>
      </c>
      <c r="IG33" s="98">
        <v>44.186135053781413</v>
      </c>
      <c r="II33" s="88">
        <f t="shared" si="11"/>
        <v>40981.5</v>
      </c>
      <c r="IJ33" s="89">
        <v>5</v>
      </c>
      <c r="IK33" s="28">
        <v>6.6</v>
      </c>
      <c r="IL33" s="25">
        <v>11.8</v>
      </c>
      <c r="IM33" s="30"/>
      <c r="IN33" s="27"/>
      <c r="IO33" s="30"/>
      <c r="IP33" s="27"/>
      <c r="IQ33" s="30"/>
      <c r="IR33" s="27"/>
      <c r="IS33" s="92"/>
      <c r="IT33" s="94"/>
      <c r="IU33" s="94"/>
      <c r="IV33" s="94"/>
      <c r="IW33" s="94"/>
      <c r="IX33" s="94"/>
      <c r="IY33" s="94"/>
      <c r="IZ33" s="94"/>
      <c r="JA33" s="27"/>
      <c r="JB33" s="97">
        <v>6.6597997597582319</v>
      </c>
      <c r="JC33" s="98">
        <v>40.409738133179331</v>
      </c>
      <c r="JE33" s="88">
        <f t="shared" si="12"/>
        <v>40984</v>
      </c>
      <c r="JF33" s="89">
        <v>5</v>
      </c>
      <c r="JG33" s="28">
        <v>5.5</v>
      </c>
      <c r="JH33" s="25">
        <v>16</v>
      </c>
      <c r="JI33" s="30"/>
      <c r="JJ33" s="27"/>
      <c r="JK33" s="30"/>
      <c r="JL33" s="27"/>
      <c r="JM33" s="30"/>
      <c r="JN33" s="27"/>
      <c r="JO33" s="92"/>
      <c r="JP33" s="94"/>
      <c r="JQ33" s="94"/>
      <c r="JR33" s="94"/>
      <c r="JS33" s="94"/>
      <c r="JT33" s="94"/>
      <c r="JU33" s="94"/>
      <c r="JV33" s="94"/>
      <c r="JW33" s="27"/>
      <c r="JX33" s="97">
        <v>5.5776126543910971</v>
      </c>
      <c r="JY33" s="98">
        <v>56.378436106608227</v>
      </c>
      <c r="KA33" s="88">
        <f t="shared" si="13"/>
        <v>40985</v>
      </c>
      <c r="KB33" s="89">
        <v>5</v>
      </c>
      <c r="KC33" s="28">
        <v>2.2000000000000002</v>
      </c>
      <c r="KD33" s="25">
        <v>17.8</v>
      </c>
      <c r="KE33" s="30"/>
      <c r="KF33" s="27"/>
      <c r="KG33" s="30"/>
      <c r="KH33" s="27"/>
      <c r="KI33" s="30"/>
      <c r="KJ33" s="27"/>
      <c r="KK33" s="92"/>
      <c r="KL33" s="94"/>
      <c r="KM33" s="94"/>
      <c r="KN33" s="94"/>
      <c r="KO33" s="94"/>
      <c r="KP33" s="94"/>
      <c r="KQ33" s="94"/>
      <c r="KR33" s="94"/>
      <c r="KS33" s="27"/>
      <c r="KT33" s="97">
        <v>2.2043206128655819</v>
      </c>
      <c r="KU33" s="98">
        <v>48.784210868414355</v>
      </c>
      <c r="KW33" s="88">
        <f t="shared" si="14"/>
        <v>40983</v>
      </c>
      <c r="KX33" s="89">
        <v>5</v>
      </c>
      <c r="KY33" s="28"/>
      <c r="KZ33" s="25"/>
      <c r="LA33" s="30"/>
      <c r="LB33" s="27"/>
      <c r="LC33" s="30"/>
      <c r="LD33" s="27"/>
      <c r="LE33" s="30"/>
      <c r="LF33" s="27"/>
      <c r="LG33" s="92"/>
      <c r="LH33" s="94"/>
      <c r="LI33" s="94"/>
      <c r="LJ33" s="94"/>
      <c r="LK33" s="94"/>
      <c r="LL33" s="94"/>
      <c r="LM33" s="94"/>
      <c r="LN33" s="94"/>
      <c r="LO33" s="27"/>
      <c r="LP33" s="97">
        <v>3.6645323243588934E-2</v>
      </c>
      <c r="LQ33" s="98">
        <v>27.783620782510724</v>
      </c>
      <c r="LS33" s="88">
        <f t="shared" si="15"/>
        <v>40984</v>
      </c>
      <c r="LT33" s="89">
        <v>5</v>
      </c>
      <c r="LU33" s="28"/>
      <c r="LV33" s="25"/>
      <c r="LW33" s="30"/>
      <c r="LX33" s="27"/>
      <c r="LY33" s="30"/>
      <c r="LZ33" s="27"/>
      <c r="MA33" s="30"/>
      <c r="MB33" s="27"/>
      <c r="MC33" s="92"/>
      <c r="MD33" s="94"/>
      <c r="ME33" s="94"/>
      <c r="MF33" s="94"/>
      <c r="MG33" s="94"/>
      <c r="MH33" s="94"/>
      <c r="MI33" s="94"/>
      <c r="MJ33" s="94"/>
      <c r="MK33" s="27"/>
      <c r="ML33" s="97">
        <v>1.0672472190965965</v>
      </c>
      <c r="MM33" s="98">
        <v>34.397208221299636</v>
      </c>
      <c r="MO33" s="88">
        <f t="shared" si="16"/>
        <v>40980</v>
      </c>
      <c r="MP33" s="89">
        <v>5</v>
      </c>
      <c r="MQ33" s="28"/>
      <c r="MR33" s="25">
        <v>18</v>
      </c>
      <c r="MS33" s="30"/>
      <c r="MT33" s="27"/>
      <c r="MU33" s="30"/>
      <c r="MV33" s="27"/>
      <c r="MW33" s="30"/>
      <c r="MX33" s="27"/>
      <c r="MY33" s="92"/>
      <c r="MZ33" s="94"/>
      <c r="NA33" s="94"/>
      <c r="NB33" s="94"/>
      <c r="NC33" s="94"/>
      <c r="ND33" s="94"/>
      <c r="NE33" s="94"/>
      <c r="NF33" s="94"/>
      <c r="NG33" s="27"/>
      <c r="NH33" s="97"/>
      <c r="NI33" s="98"/>
      <c r="NK33" s="88">
        <f t="shared" si="17"/>
        <v>40983</v>
      </c>
      <c r="NL33" s="89">
        <v>5</v>
      </c>
      <c r="NM33" s="28"/>
      <c r="NN33" s="25"/>
      <c r="NO33" s="30"/>
      <c r="NP33" s="27"/>
      <c r="NQ33" s="30"/>
      <c r="NR33" s="27"/>
      <c r="NS33" s="30"/>
      <c r="NT33" s="27"/>
      <c r="NU33" s="92"/>
      <c r="NV33" s="94"/>
      <c r="NW33" s="94"/>
      <c r="NX33" s="94"/>
      <c r="NY33" s="94"/>
      <c r="NZ33" s="94"/>
      <c r="OA33" s="94"/>
      <c r="OB33" s="94"/>
      <c r="OC33" s="27"/>
      <c r="OD33" s="97">
        <v>1.385453841594867</v>
      </c>
      <c r="OE33" s="98">
        <v>43.650757066913748</v>
      </c>
      <c r="OG33" s="88">
        <f t="shared" si="18"/>
        <v>40981.5</v>
      </c>
      <c r="OH33" s="89">
        <v>5</v>
      </c>
      <c r="OI33" s="28"/>
      <c r="OJ33" s="25"/>
      <c r="OK33" s="30"/>
      <c r="OL33" s="27"/>
      <c r="OM33" s="30"/>
      <c r="ON33" s="27"/>
      <c r="OO33" s="30"/>
      <c r="OP33" s="27"/>
      <c r="OQ33" s="92"/>
      <c r="OR33" s="94"/>
      <c r="OS33" s="94"/>
      <c r="OT33" s="94"/>
      <c r="OU33" s="94"/>
      <c r="OV33" s="94"/>
      <c r="OW33" s="94"/>
      <c r="OX33" s="94"/>
      <c r="OY33" s="27"/>
      <c r="OZ33" s="97"/>
      <c r="PA33" s="98"/>
      <c r="PC33" s="88">
        <f t="shared" si="19"/>
        <v>40980</v>
      </c>
      <c r="PD33" s="89">
        <v>5</v>
      </c>
      <c r="PE33" s="28">
        <v>4.5</v>
      </c>
      <c r="PF33" s="25">
        <v>15.9</v>
      </c>
      <c r="PG33" s="30"/>
      <c r="PH33" s="27"/>
      <c r="PI33" s="30"/>
      <c r="PJ33" s="27"/>
      <c r="PK33" s="30"/>
      <c r="PL33" s="27"/>
      <c r="PM33" s="92"/>
      <c r="PN33" s="94"/>
      <c r="PO33" s="94"/>
      <c r="PP33" s="94"/>
      <c r="PQ33" s="94"/>
      <c r="PR33" s="94"/>
      <c r="PS33" s="94"/>
      <c r="PT33" s="94"/>
      <c r="PU33" s="27"/>
      <c r="PV33" s="97">
        <v>3.2706711624956184</v>
      </c>
      <c r="PW33" s="98">
        <v>63.393002736164284</v>
      </c>
      <c r="PY33" s="88">
        <f t="shared" si="20"/>
        <v>40983</v>
      </c>
      <c r="PZ33" s="89">
        <v>5</v>
      </c>
      <c r="QA33" s="28"/>
      <c r="QB33" s="25">
        <v>17</v>
      </c>
      <c r="QC33" s="30"/>
      <c r="QD33" s="27"/>
      <c r="QE33" s="30"/>
      <c r="QF33" s="27"/>
      <c r="QG33" s="30"/>
      <c r="QH33" s="27"/>
      <c r="QI33" s="92"/>
      <c r="QJ33" s="94"/>
      <c r="QK33" s="94"/>
      <c r="QL33" s="94"/>
      <c r="QM33" s="94"/>
      <c r="QN33" s="94"/>
      <c r="QO33" s="94"/>
      <c r="QP33" s="94"/>
      <c r="QQ33" s="27"/>
      <c r="QR33" s="97">
        <v>3.2929718308484275</v>
      </c>
      <c r="QS33" s="98">
        <v>111.3115399162136</v>
      </c>
      <c r="QU33" s="88">
        <f t="shared" si="21"/>
        <v>40982</v>
      </c>
      <c r="QV33" s="89">
        <v>5</v>
      </c>
      <c r="QW33" s="28">
        <v>8.9600000000000009</v>
      </c>
      <c r="QX33" s="25">
        <v>13</v>
      </c>
      <c r="QY33" s="30"/>
      <c r="QZ33" s="27"/>
      <c r="RA33" s="30"/>
      <c r="RB33" s="27"/>
      <c r="RC33" s="30"/>
      <c r="RD33" s="27"/>
      <c r="RE33" s="92"/>
      <c r="RF33" s="94"/>
      <c r="RG33" s="94"/>
      <c r="RH33" s="94"/>
      <c r="RI33" s="94"/>
      <c r="RJ33" s="94"/>
      <c r="RK33" s="94"/>
      <c r="RL33" s="94"/>
      <c r="RM33" s="27"/>
      <c r="RN33" s="97">
        <v>10.760645879572431</v>
      </c>
      <c r="RO33" s="98">
        <v>3.734370164995926</v>
      </c>
      <c r="RQ33" s="88">
        <f t="shared" si="22"/>
        <v>40982.5</v>
      </c>
      <c r="RR33" s="89">
        <v>5</v>
      </c>
      <c r="RS33" s="28"/>
      <c r="RT33" s="25">
        <v>17</v>
      </c>
      <c r="RU33" s="30"/>
      <c r="RV33" s="27"/>
      <c r="RW33" s="30"/>
      <c r="RX33" s="27"/>
      <c r="RY33" s="30"/>
      <c r="RZ33" s="27"/>
      <c r="SA33" s="92"/>
      <c r="SB33" s="94"/>
      <c r="SC33" s="94"/>
      <c r="SD33" s="94"/>
      <c r="SE33" s="94"/>
      <c r="SF33" s="94"/>
      <c r="SG33" s="94"/>
      <c r="SH33" s="94"/>
      <c r="SI33" s="27"/>
      <c r="SJ33" s="97">
        <v>4.1037146874878729</v>
      </c>
      <c r="SK33" s="98">
        <v>76.415722589153688</v>
      </c>
      <c r="SM33" s="88">
        <f t="shared" si="23"/>
        <v>40982.5</v>
      </c>
      <c r="SN33" s="89">
        <v>5</v>
      </c>
      <c r="SO33" s="28"/>
      <c r="SP33" s="25">
        <v>18</v>
      </c>
      <c r="SQ33" s="30"/>
      <c r="SR33" s="27"/>
      <c r="SS33" s="30"/>
      <c r="ST33" s="27"/>
      <c r="SU33" s="30"/>
      <c r="SV33" s="27"/>
      <c r="SW33" s="92"/>
      <c r="SX33" s="94"/>
      <c r="SY33" s="94"/>
      <c r="SZ33" s="94"/>
      <c r="TA33" s="94"/>
      <c r="TB33" s="94"/>
      <c r="TC33" s="94"/>
      <c r="TD33" s="94"/>
      <c r="TE33" s="27"/>
      <c r="TF33" s="97">
        <v>1.5295530220460296</v>
      </c>
      <c r="TG33" s="98">
        <v>64.901269221651603</v>
      </c>
      <c r="TI33" s="88">
        <f t="shared" si="24"/>
        <v>40981</v>
      </c>
      <c r="TJ33" s="89">
        <v>5</v>
      </c>
      <c r="TK33" s="28"/>
      <c r="TL33" s="25">
        <v>18</v>
      </c>
      <c r="TM33" s="30"/>
      <c r="TN33" s="27"/>
      <c r="TO33" s="30"/>
      <c r="TP33" s="27"/>
      <c r="TQ33" s="30"/>
      <c r="TR33" s="27"/>
      <c r="TS33" s="92"/>
      <c r="TT33" s="94"/>
      <c r="TU33" s="94"/>
      <c r="TV33" s="94"/>
      <c r="TW33" s="94"/>
      <c r="TX33" s="94"/>
      <c r="TY33" s="94"/>
      <c r="TZ33" s="94"/>
      <c r="UA33" s="27"/>
      <c r="UB33" s="97"/>
      <c r="UC33" s="98"/>
      <c r="UE33" s="88">
        <f t="shared" si="25"/>
        <v>40984.5</v>
      </c>
      <c r="UF33" s="89">
        <v>5</v>
      </c>
      <c r="UG33" s="28"/>
      <c r="UH33" s="25">
        <v>19.600000000000001</v>
      </c>
      <c r="UI33" s="30"/>
      <c r="UJ33" s="27"/>
      <c r="UK33" s="30"/>
      <c r="UL33" s="27"/>
      <c r="UM33" s="30"/>
      <c r="UN33" s="27"/>
      <c r="UO33" s="92"/>
      <c r="UP33" s="94"/>
      <c r="UQ33" s="94"/>
      <c r="UR33" s="94"/>
      <c r="US33" s="94"/>
      <c r="UT33" s="94"/>
      <c r="UU33" s="94"/>
      <c r="UV33" s="94"/>
      <c r="UW33" s="27"/>
      <c r="UX33" s="97">
        <v>2.3609099900878801</v>
      </c>
      <c r="UY33" s="98">
        <v>42.758661900676231</v>
      </c>
      <c r="VA33" s="88">
        <f t="shared" si="26"/>
        <v>40983</v>
      </c>
      <c r="VB33" s="89">
        <v>5</v>
      </c>
      <c r="VC33" s="28">
        <v>4.7</v>
      </c>
      <c r="VD33" s="25">
        <v>17</v>
      </c>
      <c r="VE33" s="30"/>
      <c r="VF33" s="27"/>
      <c r="VG33" s="30"/>
      <c r="VH33" s="27"/>
      <c r="VI33" s="30"/>
      <c r="VJ33" s="27"/>
      <c r="VK33" s="92"/>
      <c r="VL33" s="94"/>
      <c r="VM33" s="94"/>
      <c r="VN33" s="94"/>
      <c r="VO33" s="94"/>
      <c r="VP33" s="94"/>
      <c r="VQ33" s="94"/>
      <c r="VR33" s="94"/>
      <c r="VS33" s="27"/>
      <c r="VT33" s="97">
        <v>4.5456249931134272</v>
      </c>
      <c r="VU33" s="98">
        <v>48.223263866621394</v>
      </c>
      <c r="VW33" s="88">
        <f t="shared" si="27"/>
        <v>40981</v>
      </c>
      <c r="VX33" s="89">
        <v>5</v>
      </c>
      <c r="VY33" s="28"/>
      <c r="VZ33" s="25">
        <v>18</v>
      </c>
      <c r="WA33" s="30"/>
      <c r="WB33" s="27"/>
      <c r="WC33" s="30"/>
      <c r="WD33" s="27"/>
      <c r="WE33" s="30"/>
      <c r="WF33" s="27"/>
      <c r="WG33" s="92"/>
      <c r="WH33" s="94"/>
      <c r="WI33" s="94"/>
      <c r="WJ33" s="94"/>
      <c r="WK33" s="94"/>
      <c r="WL33" s="94"/>
      <c r="WM33" s="94"/>
      <c r="WN33" s="94"/>
      <c r="WO33" s="27"/>
      <c r="WP33" s="97">
        <v>0.98571050760858681</v>
      </c>
      <c r="WQ33" s="98">
        <v>62.894288511031576</v>
      </c>
      <c r="WS33" s="88">
        <f t="shared" si="28"/>
        <v>40982.5</v>
      </c>
      <c r="WT33" s="89">
        <v>5</v>
      </c>
      <c r="WU33" s="28"/>
      <c r="WV33" s="25">
        <v>18.100000000000001</v>
      </c>
      <c r="WW33" s="30"/>
      <c r="WX33" s="27"/>
      <c r="WY33" s="30"/>
      <c r="WZ33" s="27"/>
      <c r="XA33" s="30"/>
      <c r="XB33" s="27"/>
      <c r="XC33" s="92"/>
      <c r="XD33" s="94"/>
      <c r="XE33" s="94"/>
      <c r="XF33" s="94"/>
      <c r="XG33" s="94"/>
      <c r="XH33" s="94"/>
      <c r="XI33" s="94"/>
      <c r="XJ33" s="94"/>
      <c r="XK33" s="27"/>
      <c r="XL33" s="97">
        <v>-1.0651084643305477</v>
      </c>
      <c r="XM33" s="98">
        <v>13.177156517613433</v>
      </c>
      <c r="XO33" s="88">
        <f t="shared" si="29"/>
        <v>40982.5</v>
      </c>
      <c r="XP33" s="89">
        <v>5</v>
      </c>
      <c r="XQ33" s="28"/>
      <c r="XR33" s="25">
        <v>18</v>
      </c>
      <c r="XS33" s="30"/>
      <c r="XT33" s="27"/>
      <c r="XU33" s="30"/>
      <c r="XV33" s="27"/>
      <c r="XW33" s="30"/>
      <c r="XX33" s="27"/>
      <c r="XY33" s="92"/>
      <c r="XZ33" s="94"/>
      <c r="YA33" s="94"/>
      <c r="YB33" s="94"/>
      <c r="YC33" s="94"/>
      <c r="YD33" s="94"/>
      <c r="YE33" s="94"/>
      <c r="YF33" s="94"/>
      <c r="YG33" s="27"/>
      <c r="YH33" s="97">
        <v>-1.3706772392525716E-2</v>
      </c>
      <c r="YI33" s="98">
        <v>28.760977163818723</v>
      </c>
      <c r="YK33" s="88">
        <f t="shared" si="30"/>
        <v>40982</v>
      </c>
      <c r="YL33" s="89">
        <v>5</v>
      </c>
      <c r="YM33" s="28">
        <v>6.2</v>
      </c>
      <c r="YN33" s="25">
        <v>18.100000000000001</v>
      </c>
      <c r="YO33" s="30"/>
      <c r="YP33" s="27"/>
      <c r="YQ33" s="30"/>
      <c r="YR33" s="27"/>
      <c r="YS33" s="30"/>
      <c r="YT33" s="27"/>
      <c r="YU33" s="92"/>
      <c r="YV33" s="94"/>
      <c r="YW33" s="94"/>
      <c r="YX33" s="94"/>
      <c r="YY33" s="94"/>
      <c r="YZ33" s="94"/>
      <c r="ZA33" s="94"/>
      <c r="ZB33" s="94"/>
      <c r="ZC33" s="27"/>
      <c r="ZD33" s="97">
        <v>6.2708631634566938</v>
      </c>
      <c r="ZE33" s="98">
        <v>43.944158656048145</v>
      </c>
      <c r="ZG33" s="88">
        <f t="shared" si="31"/>
        <v>40981.5</v>
      </c>
      <c r="ZH33" s="89">
        <v>5</v>
      </c>
      <c r="ZI33" s="28">
        <v>6.6</v>
      </c>
      <c r="ZJ33" s="25">
        <v>11.8</v>
      </c>
      <c r="ZK33" s="30"/>
      <c r="ZL33" s="27"/>
      <c r="ZM33" s="30"/>
      <c r="ZN33" s="27"/>
      <c r="ZO33" s="30"/>
      <c r="ZP33" s="27"/>
      <c r="ZQ33" s="92"/>
      <c r="ZR33" s="94"/>
      <c r="ZS33" s="94"/>
      <c r="ZT33" s="94"/>
      <c r="ZU33" s="94"/>
      <c r="ZV33" s="94"/>
      <c r="ZW33" s="94"/>
      <c r="ZX33" s="94"/>
      <c r="ZY33" s="27"/>
      <c r="ZZ33" s="97">
        <v>6.6263170141002661</v>
      </c>
      <c r="AAA33" s="98">
        <v>40.550382210697272</v>
      </c>
      <c r="AAC33" s="88">
        <f t="shared" si="32"/>
        <v>40984</v>
      </c>
      <c r="AAD33" s="89">
        <v>5</v>
      </c>
      <c r="AAE33" s="28">
        <v>5.5</v>
      </c>
      <c r="AAF33" s="25">
        <v>16</v>
      </c>
      <c r="AAG33" s="30"/>
      <c r="AAH33" s="27"/>
      <c r="AAI33" s="30"/>
      <c r="AAJ33" s="27"/>
      <c r="AAK33" s="30"/>
      <c r="AAL33" s="27"/>
      <c r="AAM33" s="92"/>
      <c r="AAN33" s="94"/>
      <c r="AAO33" s="94"/>
      <c r="AAP33" s="94"/>
      <c r="AAQ33" s="94"/>
      <c r="AAR33" s="94"/>
      <c r="AAS33" s="94"/>
      <c r="AAT33" s="94"/>
      <c r="AAU33" s="27"/>
      <c r="AAV33" s="97">
        <v>5.4921961309241603</v>
      </c>
      <c r="AAW33" s="98">
        <v>57.309443691076581</v>
      </c>
      <c r="AAY33" s="88">
        <f t="shared" si="33"/>
        <v>40985</v>
      </c>
      <c r="AAZ33" s="89">
        <v>5</v>
      </c>
      <c r="ABA33" s="28">
        <v>2.2000000000000002</v>
      </c>
      <c r="ABB33" s="25">
        <v>17.8</v>
      </c>
      <c r="ABC33" s="30"/>
      <c r="ABD33" s="27"/>
      <c r="ABE33" s="30"/>
      <c r="ABF33" s="27"/>
      <c r="ABG33" s="30"/>
      <c r="ABH33" s="27"/>
      <c r="ABI33" s="92"/>
      <c r="ABJ33" s="94"/>
      <c r="ABK33" s="94"/>
      <c r="ABL33" s="94"/>
      <c r="ABM33" s="94"/>
      <c r="ABN33" s="94"/>
      <c r="ABO33" s="94"/>
      <c r="ABP33" s="94"/>
      <c r="ABQ33" s="27"/>
      <c r="ABR33" s="97">
        <v>2.4671829419762248</v>
      </c>
      <c r="ABS33" s="98">
        <v>53.732891644460942</v>
      </c>
      <c r="ABU33" s="88">
        <f t="shared" si="34"/>
        <v>40983</v>
      </c>
      <c r="ABV33" s="89">
        <v>5</v>
      </c>
      <c r="ABW33" s="28"/>
      <c r="ABX33" s="25"/>
      <c r="ABY33" s="30"/>
      <c r="ABZ33" s="27"/>
      <c r="ACA33" s="30"/>
      <c r="ACB33" s="27"/>
      <c r="ACC33" s="30"/>
      <c r="ACD33" s="27"/>
      <c r="ACE33" s="92"/>
      <c r="ACF33" s="94"/>
      <c r="ACG33" s="94"/>
      <c r="ACH33" s="94"/>
      <c r="ACI33" s="94"/>
      <c r="ACJ33" s="94"/>
      <c r="ACK33" s="94"/>
      <c r="ACL33" s="94"/>
      <c r="ACM33" s="27"/>
      <c r="ACN33" s="97">
        <v>-0.28057002975151246</v>
      </c>
      <c r="ACO33" s="98">
        <v>25.788242717201534</v>
      </c>
      <c r="ACQ33" s="88">
        <f t="shared" si="35"/>
        <v>40984</v>
      </c>
      <c r="ACR33" s="89">
        <v>5</v>
      </c>
      <c r="ACS33" s="28"/>
      <c r="ACT33" s="25"/>
      <c r="ACU33" s="30"/>
      <c r="ACV33" s="27"/>
      <c r="ACW33" s="30"/>
      <c r="ACX33" s="27"/>
      <c r="ACY33" s="30"/>
      <c r="ACZ33" s="27"/>
      <c r="ADA33" s="92"/>
      <c r="ADB33" s="94"/>
      <c r="ADC33" s="94"/>
      <c r="ADD33" s="94"/>
      <c r="ADE33" s="94"/>
      <c r="ADF33" s="94"/>
      <c r="ADG33" s="94"/>
      <c r="ADH33" s="94"/>
      <c r="ADI33" s="27"/>
      <c r="ADJ33" s="97">
        <v>0.91406044510666895</v>
      </c>
      <c r="ADK33" s="98">
        <v>33.37366080372702</v>
      </c>
      <c r="ADM33" s="88">
        <f t="shared" si="36"/>
        <v>40980</v>
      </c>
      <c r="ADN33" s="89">
        <v>5</v>
      </c>
      <c r="ADO33" s="28"/>
      <c r="ADP33" s="25">
        <v>18</v>
      </c>
      <c r="ADQ33" s="30"/>
      <c r="ADR33" s="27"/>
      <c r="ADS33" s="30"/>
      <c r="ADT33" s="27"/>
      <c r="ADU33" s="30"/>
      <c r="ADV33" s="27"/>
      <c r="ADW33" s="92"/>
      <c r="ADX33" s="94"/>
      <c r="ADY33" s="94"/>
      <c r="ADZ33" s="94"/>
      <c r="AEA33" s="94"/>
      <c r="AEB33" s="94"/>
      <c r="AEC33" s="94"/>
      <c r="AED33" s="94"/>
      <c r="AEE33" s="27"/>
      <c r="AEF33" s="97"/>
      <c r="AEG33" s="98"/>
      <c r="AEI33" s="88">
        <f t="shared" si="37"/>
        <v>40983</v>
      </c>
      <c r="AEJ33" s="89">
        <v>5</v>
      </c>
      <c r="AEK33" s="28"/>
      <c r="AEL33" s="25"/>
      <c r="AEM33" s="30"/>
      <c r="AEN33" s="27"/>
      <c r="AEO33" s="30"/>
      <c r="AEP33" s="27"/>
      <c r="AEQ33" s="30"/>
      <c r="AER33" s="27"/>
      <c r="AES33" s="92"/>
      <c r="AET33" s="94"/>
      <c r="AEU33" s="94"/>
      <c r="AEV33" s="94"/>
      <c r="AEW33" s="94"/>
      <c r="AEX33" s="94"/>
      <c r="AEY33" s="94"/>
      <c r="AEZ33" s="94"/>
      <c r="AFA33" s="27"/>
      <c r="AFB33" s="97">
        <v>1.1455545344837326</v>
      </c>
      <c r="AFC33" s="98">
        <v>53.832569560306233</v>
      </c>
      <c r="AFE33" s="88">
        <f t="shared" si="38"/>
        <v>40981.5</v>
      </c>
      <c r="AFF33" s="89">
        <v>5</v>
      </c>
      <c r="AFG33" s="28"/>
      <c r="AFH33" s="25"/>
      <c r="AFI33" s="30"/>
      <c r="AFJ33" s="27"/>
      <c r="AFK33" s="30"/>
      <c r="AFL33" s="27"/>
      <c r="AFM33" s="30"/>
      <c r="AFN33" s="27"/>
      <c r="AFO33" s="92"/>
      <c r="AFP33" s="94"/>
      <c r="AFQ33" s="94"/>
      <c r="AFR33" s="94"/>
      <c r="AFS33" s="94"/>
      <c r="AFT33" s="94"/>
      <c r="AFU33" s="94"/>
      <c r="AFV33" s="94"/>
      <c r="AFW33" s="27"/>
      <c r="AFX33" s="97"/>
      <c r="AFY33" s="98"/>
      <c r="AGA33" s="88">
        <f t="shared" si="39"/>
        <v>40980</v>
      </c>
      <c r="AGB33" s="89">
        <v>5</v>
      </c>
      <c r="AGC33" s="28">
        <v>4.5</v>
      </c>
      <c r="AGD33" s="25">
        <v>15.9</v>
      </c>
      <c r="AGE33" s="30"/>
      <c r="AGF33" s="27"/>
      <c r="AGG33" s="30"/>
      <c r="AGH33" s="27"/>
      <c r="AGI33" s="30"/>
      <c r="AGJ33" s="27"/>
      <c r="AGK33" s="92"/>
      <c r="AGL33" s="94"/>
      <c r="AGM33" s="94"/>
      <c r="AGN33" s="94"/>
      <c r="AGO33" s="94"/>
      <c r="AGP33" s="94"/>
      <c r="AGQ33" s="94"/>
      <c r="AGR33" s="94"/>
      <c r="AGS33" s="27"/>
      <c r="AGT33" s="97">
        <v>2.9398185810020379</v>
      </c>
      <c r="AGU33" s="98">
        <v>70.266767229119552</v>
      </c>
      <c r="AGW33" s="88">
        <f t="shared" si="40"/>
        <v>40983</v>
      </c>
      <c r="AGX33" s="89">
        <v>5</v>
      </c>
      <c r="AGY33" s="28"/>
      <c r="AGZ33" s="25">
        <v>17</v>
      </c>
      <c r="AHA33" s="30"/>
      <c r="AHB33" s="27"/>
      <c r="AHC33" s="30"/>
      <c r="AHD33" s="27"/>
      <c r="AHE33" s="30"/>
      <c r="AHF33" s="27"/>
      <c r="AHG33" s="92"/>
      <c r="AHH33" s="94"/>
      <c r="AHI33" s="94"/>
      <c r="AHJ33" s="94"/>
      <c r="AHK33" s="94"/>
      <c r="AHL33" s="94"/>
      <c r="AHM33" s="94"/>
      <c r="AHN33" s="94"/>
      <c r="AHO33" s="27"/>
      <c r="AHP33" s="97">
        <v>3.1960004515476377</v>
      </c>
      <c r="AHQ33" s="98">
        <v>114.39033291759858</v>
      </c>
      <c r="AHS33" s="88">
        <f t="shared" si="41"/>
        <v>40982</v>
      </c>
      <c r="AHT33" s="89">
        <v>5</v>
      </c>
      <c r="AHU33" s="28">
        <v>8.9600000000000009</v>
      </c>
      <c r="AHV33" s="25">
        <v>13</v>
      </c>
      <c r="AHW33" s="30"/>
      <c r="AHX33" s="27"/>
      <c r="AHY33" s="30"/>
      <c r="AHZ33" s="27"/>
      <c r="AIA33" s="30"/>
      <c r="AIB33" s="27"/>
      <c r="AIC33" s="92"/>
      <c r="AID33" s="94"/>
      <c r="AIE33" s="94"/>
      <c r="AIF33" s="94"/>
      <c r="AIG33" s="94"/>
      <c r="AIH33" s="94"/>
      <c r="AII33" s="94"/>
      <c r="AIJ33" s="94"/>
      <c r="AIK33" s="27"/>
      <c r="AIL33" s="97">
        <v>10.754218043820007</v>
      </c>
      <c r="AIM33" s="98">
        <v>3.8551767641760444</v>
      </c>
      <c r="AIO33" s="88">
        <f t="shared" si="42"/>
        <v>40982.5</v>
      </c>
      <c r="AIP33" s="89">
        <v>5</v>
      </c>
      <c r="AIQ33" s="28"/>
      <c r="AIR33" s="25">
        <v>17</v>
      </c>
      <c r="AIS33" s="30"/>
      <c r="AIT33" s="27"/>
      <c r="AIU33" s="30"/>
      <c r="AIV33" s="27"/>
      <c r="AIW33" s="30"/>
      <c r="AIX33" s="27"/>
      <c r="AIY33" s="92"/>
      <c r="AIZ33" s="94"/>
      <c r="AJA33" s="94"/>
      <c r="AJB33" s="94"/>
      <c r="AJC33" s="94"/>
      <c r="AJD33" s="94"/>
      <c r="AJE33" s="94"/>
      <c r="AJF33" s="94"/>
      <c r="AJG33" s="27"/>
      <c r="AJH33" s="97">
        <v>4.2332261661812334</v>
      </c>
      <c r="AJI33" s="98">
        <v>75.939600344194886</v>
      </c>
      <c r="AJK33" s="88">
        <f t="shared" si="43"/>
        <v>40982.5</v>
      </c>
      <c r="AJL33" s="89">
        <v>5</v>
      </c>
      <c r="AJM33" s="28"/>
      <c r="AJN33" s="25">
        <v>18</v>
      </c>
      <c r="AJO33" s="30"/>
      <c r="AJP33" s="27"/>
      <c r="AJQ33" s="30"/>
      <c r="AJR33" s="27"/>
      <c r="AJS33" s="30"/>
      <c r="AJT33" s="27"/>
      <c r="AJU33" s="92"/>
      <c r="AJV33" s="94"/>
      <c r="AJW33" s="94"/>
      <c r="AJX33" s="94"/>
      <c r="AJY33" s="94"/>
      <c r="AJZ33" s="94"/>
      <c r="AKA33" s="94"/>
      <c r="AKB33" s="94"/>
      <c r="AKC33" s="27"/>
      <c r="AKD33" s="97">
        <v>1.5916131626452037</v>
      </c>
      <c r="AKE33" s="98">
        <v>63.586085839968469</v>
      </c>
      <c r="AKG33" s="88">
        <f t="shared" si="44"/>
        <v>40981</v>
      </c>
      <c r="AKH33" s="89">
        <v>5</v>
      </c>
      <c r="AKI33" s="28"/>
      <c r="AKJ33" s="25">
        <v>18</v>
      </c>
      <c r="AKK33" s="30"/>
      <c r="AKL33" s="27"/>
      <c r="AKM33" s="30"/>
      <c r="AKN33" s="27"/>
      <c r="AKO33" s="30"/>
      <c r="AKP33" s="27"/>
      <c r="AKQ33" s="92"/>
      <c r="AKR33" s="94"/>
      <c r="AKS33" s="94"/>
      <c r="AKT33" s="94"/>
      <c r="AKU33" s="94"/>
      <c r="AKV33" s="94"/>
      <c r="AKW33" s="94"/>
      <c r="AKX33" s="94"/>
      <c r="AKY33" s="27"/>
      <c r="AKZ33" s="97"/>
      <c r="ALA33" s="98"/>
      <c r="ALC33" s="88">
        <f t="shared" si="45"/>
        <v>40984.5</v>
      </c>
      <c r="ALD33" s="89">
        <v>5</v>
      </c>
      <c r="ALE33" s="28"/>
      <c r="ALF33" s="25">
        <v>19.600000000000001</v>
      </c>
      <c r="ALG33" s="30"/>
      <c r="ALH33" s="27"/>
      <c r="ALI33" s="30"/>
      <c r="ALJ33" s="27"/>
      <c r="ALK33" s="30"/>
      <c r="ALL33" s="27"/>
      <c r="ALM33" s="92"/>
      <c r="ALN33" s="94"/>
      <c r="ALO33" s="94"/>
      <c r="ALP33" s="94"/>
      <c r="ALQ33" s="94"/>
      <c r="ALR33" s="94"/>
      <c r="ALS33" s="94"/>
      <c r="ALT33" s="94"/>
      <c r="ALU33" s="27"/>
      <c r="ALV33" s="97">
        <v>2.3930463949124028</v>
      </c>
      <c r="ALW33" s="98">
        <v>42.398874805134895</v>
      </c>
      <c r="ALY33" s="88">
        <f t="shared" si="46"/>
        <v>40983</v>
      </c>
      <c r="ALZ33" s="89">
        <v>5</v>
      </c>
      <c r="AMA33" s="28">
        <v>4.7</v>
      </c>
      <c r="AMB33" s="25">
        <v>17</v>
      </c>
      <c r="AMC33" s="30"/>
      <c r="AMD33" s="27"/>
      <c r="AME33" s="30"/>
      <c r="AMF33" s="27"/>
      <c r="AMG33" s="30"/>
      <c r="AMH33" s="27"/>
      <c r="AMI33" s="92"/>
      <c r="AMJ33" s="94"/>
      <c r="AMK33" s="94"/>
      <c r="AML33" s="94"/>
      <c r="AMM33" s="94"/>
      <c r="AMN33" s="94"/>
      <c r="AMO33" s="94"/>
      <c r="AMP33" s="94"/>
      <c r="AMQ33" s="27"/>
      <c r="AMR33" s="97">
        <v>4.5607360964315946</v>
      </c>
      <c r="AMS33" s="98">
        <v>48.111434561548201</v>
      </c>
      <c r="AMU33" s="88">
        <f t="shared" si="47"/>
        <v>40981</v>
      </c>
      <c r="AMV33" s="89">
        <v>5</v>
      </c>
      <c r="AMW33" s="28"/>
      <c r="AMX33" s="25">
        <v>18</v>
      </c>
      <c r="AMY33" s="30"/>
      <c r="AMZ33" s="27"/>
      <c r="ANA33" s="30"/>
      <c r="ANB33" s="27"/>
      <c r="ANC33" s="30"/>
      <c r="AND33" s="27"/>
      <c r="ANE33" s="92"/>
      <c r="ANF33" s="94"/>
      <c r="ANG33" s="94"/>
      <c r="ANH33" s="94"/>
      <c r="ANI33" s="94"/>
      <c r="ANJ33" s="94"/>
      <c r="ANK33" s="94"/>
      <c r="ANL33" s="94"/>
      <c r="ANM33" s="27"/>
      <c r="ANN33" s="97">
        <v>0.41871870945647283</v>
      </c>
      <c r="ANO33" s="98">
        <v>59.84172240117968</v>
      </c>
      <c r="ANQ33" s="88">
        <f t="shared" si="48"/>
        <v>40982.5</v>
      </c>
      <c r="ANR33" s="89">
        <v>5</v>
      </c>
      <c r="ANS33" s="28"/>
      <c r="ANT33" s="25">
        <v>18.100000000000001</v>
      </c>
      <c r="ANU33" s="30"/>
      <c r="ANV33" s="27"/>
      <c r="ANW33" s="30"/>
      <c r="ANX33" s="27"/>
      <c r="ANY33" s="30"/>
      <c r="ANZ33" s="27"/>
      <c r="AOA33" s="92"/>
      <c r="AOB33" s="94"/>
      <c r="AOC33" s="94"/>
      <c r="AOD33" s="94"/>
      <c r="AOE33" s="94"/>
      <c r="AOF33" s="94"/>
      <c r="AOG33" s="94"/>
      <c r="AOH33" s="94"/>
      <c r="AOI33" s="27"/>
      <c r="AOJ33" s="97">
        <v>-1.0706722951514882</v>
      </c>
      <c r="AOK33" s="98">
        <v>13.085998654936272</v>
      </c>
      <c r="AOM33" s="88">
        <f t="shared" si="49"/>
        <v>40982.5</v>
      </c>
      <c r="AON33" s="89">
        <v>5</v>
      </c>
      <c r="AOO33" s="28"/>
      <c r="AOP33" s="25">
        <v>18</v>
      </c>
      <c r="AOQ33" s="30"/>
      <c r="AOR33" s="27"/>
      <c r="AOS33" s="30"/>
      <c r="AOT33" s="27"/>
      <c r="AOU33" s="30"/>
      <c r="AOV33" s="27"/>
      <c r="AOW33" s="92"/>
      <c r="AOX33" s="94"/>
      <c r="AOY33" s="94"/>
      <c r="AOZ33" s="94"/>
      <c r="APA33" s="94"/>
      <c r="APB33" s="94"/>
      <c r="APC33" s="94"/>
      <c r="APD33" s="94"/>
      <c r="APE33" s="27"/>
      <c r="APF33" s="97">
        <v>-0.39891039005654066</v>
      </c>
      <c r="APG33" s="98">
        <v>25.683664286518592</v>
      </c>
      <c r="API33" s="88">
        <f t="shared" si="50"/>
        <v>40982</v>
      </c>
      <c r="APJ33" s="89">
        <v>5</v>
      </c>
      <c r="APK33" s="28">
        <v>6.2</v>
      </c>
      <c r="APL33" s="25">
        <v>18.100000000000001</v>
      </c>
      <c r="APM33" s="30"/>
      <c r="APN33" s="27"/>
      <c r="APO33" s="30"/>
      <c r="APP33" s="27"/>
      <c r="APQ33" s="30"/>
      <c r="APR33" s="27"/>
      <c r="APS33" s="92"/>
      <c r="APT33" s="94"/>
      <c r="APU33" s="94"/>
      <c r="APV33" s="94"/>
      <c r="APW33" s="94"/>
      <c r="APX33" s="94"/>
      <c r="APY33" s="94"/>
      <c r="APZ33" s="94"/>
      <c r="AQA33" s="27"/>
      <c r="AQB33" s="97">
        <v>6.2758989391556783</v>
      </c>
      <c r="AQC33" s="98">
        <v>44.109494141301909</v>
      </c>
      <c r="AQE33" s="88">
        <f t="shared" si="51"/>
        <v>40981.5</v>
      </c>
      <c r="AQF33" s="89">
        <v>5</v>
      </c>
      <c r="AQG33" s="28">
        <v>6.6</v>
      </c>
      <c r="AQH33" s="25">
        <v>11.8</v>
      </c>
      <c r="AQI33" s="30"/>
      <c r="AQJ33" s="27"/>
      <c r="AQK33" s="30"/>
      <c r="AQL33" s="27"/>
      <c r="AQM33" s="30"/>
      <c r="AQN33" s="27"/>
      <c r="AQO33" s="92"/>
      <c r="AQP33" s="94"/>
      <c r="AQQ33" s="94"/>
      <c r="AQR33" s="94"/>
      <c r="AQS33" s="94"/>
      <c r="AQT33" s="94"/>
      <c r="AQU33" s="94"/>
      <c r="AQV33" s="94"/>
      <c r="AQW33" s="27"/>
      <c r="AQX33" s="97">
        <v>6.6397405161462215</v>
      </c>
      <c r="AQY33" s="98">
        <v>40.723664438526988</v>
      </c>
      <c r="ARA33" s="88">
        <f t="shared" si="52"/>
        <v>40984</v>
      </c>
      <c r="ARB33" s="89">
        <v>5</v>
      </c>
      <c r="ARC33" s="28">
        <v>5.5</v>
      </c>
      <c r="ARD33" s="25">
        <v>16</v>
      </c>
      <c r="ARE33" s="30"/>
      <c r="ARF33" s="27"/>
      <c r="ARG33" s="30"/>
      <c r="ARH33" s="27"/>
      <c r="ARI33" s="30"/>
      <c r="ARJ33" s="27"/>
      <c r="ARK33" s="92"/>
      <c r="ARL33" s="94"/>
      <c r="ARM33" s="94"/>
      <c r="ARN33" s="94"/>
      <c r="ARO33" s="94"/>
      <c r="ARP33" s="94"/>
      <c r="ARQ33" s="94"/>
      <c r="ARR33" s="94"/>
      <c r="ARS33" s="27"/>
      <c r="ART33" s="97">
        <v>5.5252471700097772</v>
      </c>
      <c r="ARU33" s="98">
        <v>56.460451210696682</v>
      </c>
      <c r="ARW33" s="88">
        <f t="shared" si="53"/>
        <v>40985</v>
      </c>
      <c r="ARX33" s="89">
        <v>5</v>
      </c>
      <c r="ARY33" s="28">
        <v>2.2000000000000002</v>
      </c>
      <c r="ARZ33" s="25">
        <v>17.8</v>
      </c>
      <c r="ASA33" s="30"/>
      <c r="ASB33" s="27"/>
      <c r="ASC33" s="30"/>
      <c r="ASD33" s="27"/>
      <c r="ASE33" s="30"/>
      <c r="ASF33" s="27"/>
      <c r="ASG33" s="92"/>
      <c r="ASH33" s="94"/>
      <c r="ASI33" s="94"/>
      <c r="ASJ33" s="94"/>
      <c r="ASK33" s="94"/>
      <c r="ASL33" s="94"/>
      <c r="ASM33" s="94"/>
      <c r="ASN33" s="94"/>
      <c r="ASO33" s="27"/>
      <c r="ASP33" s="97">
        <v>2.4323842805947624</v>
      </c>
      <c r="ASQ33" s="98">
        <v>54.91930543059847</v>
      </c>
      <c r="ASS33" s="88">
        <f t="shared" si="54"/>
        <v>40983</v>
      </c>
      <c r="AST33" s="89">
        <v>5</v>
      </c>
      <c r="ASU33" s="28"/>
      <c r="ASV33" s="25"/>
      <c r="ASW33" s="30"/>
      <c r="ASX33" s="27"/>
      <c r="ASY33" s="30"/>
      <c r="ASZ33" s="27"/>
      <c r="ATA33" s="30"/>
      <c r="ATB33" s="27"/>
      <c r="ATC33" s="92"/>
      <c r="ATD33" s="94"/>
      <c r="ATE33" s="94"/>
      <c r="ATF33" s="94"/>
      <c r="ATG33" s="94"/>
      <c r="ATH33" s="94"/>
      <c r="ATI33" s="94"/>
      <c r="ATJ33" s="94"/>
      <c r="ATK33" s="27"/>
      <c r="ATL33" s="97">
        <v>-0.74747677408337965</v>
      </c>
      <c r="ATM33" s="98">
        <v>19.719280361497319</v>
      </c>
      <c r="ATO33" s="88">
        <f t="shared" si="55"/>
        <v>40984</v>
      </c>
      <c r="ATP33" s="89">
        <v>5</v>
      </c>
      <c r="ATQ33" s="28"/>
      <c r="ATR33" s="25"/>
      <c r="ATS33" s="30"/>
      <c r="ATT33" s="27"/>
      <c r="ATU33" s="30"/>
      <c r="ATV33" s="27"/>
      <c r="ATW33" s="30"/>
      <c r="ATX33" s="27"/>
      <c r="ATY33" s="92"/>
      <c r="ATZ33" s="94"/>
      <c r="AUA33" s="94"/>
      <c r="AUB33" s="94"/>
      <c r="AUC33" s="94"/>
      <c r="AUD33" s="94"/>
      <c r="AUE33" s="94"/>
      <c r="AUF33" s="94"/>
      <c r="AUG33" s="27"/>
      <c r="AUH33" s="97">
        <v>0.93824772114497224</v>
      </c>
      <c r="AUI33" s="98">
        <v>33.037414574593157</v>
      </c>
      <c r="AUK33" s="88">
        <f t="shared" si="56"/>
        <v>40980</v>
      </c>
      <c r="AUL33" s="89">
        <v>5</v>
      </c>
      <c r="AUM33" s="28"/>
      <c r="AUN33" s="25">
        <v>18</v>
      </c>
      <c r="AUO33" s="30"/>
      <c r="AUP33" s="27"/>
      <c r="AUQ33" s="30"/>
      <c r="AUR33" s="27"/>
      <c r="AUS33" s="30"/>
      <c r="AUT33" s="27"/>
      <c r="AUU33" s="92"/>
      <c r="AUV33" s="94"/>
      <c r="AUW33" s="94"/>
      <c r="AUX33" s="94"/>
      <c r="AUY33" s="94"/>
      <c r="AUZ33" s="94"/>
      <c r="AVA33" s="94"/>
      <c r="AVB33" s="94"/>
      <c r="AVC33" s="27"/>
      <c r="AVD33" s="97"/>
      <c r="AVE33" s="98"/>
      <c r="AVG33" s="88">
        <f t="shared" si="57"/>
        <v>40983</v>
      </c>
      <c r="AVH33" s="89">
        <v>5</v>
      </c>
      <c r="AVI33" s="28"/>
      <c r="AVJ33" s="25"/>
      <c r="AVK33" s="30"/>
      <c r="AVL33" s="27"/>
      <c r="AVM33" s="30"/>
      <c r="AVN33" s="27"/>
      <c r="AVO33" s="30"/>
      <c r="AVP33" s="27"/>
      <c r="AVQ33" s="92"/>
      <c r="AVR33" s="94"/>
      <c r="AVS33" s="94"/>
      <c r="AVT33" s="94"/>
      <c r="AVU33" s="94"/>
      <c r="AVV33" s="94"/>
      <c r="AVW33" s="94"/>
      <c r="AVX33" s="94"/>
      <c r="AVY33" s="27"/>
      <c r="AVZ33" s="97">
        <v>1.1723962173087981</v>
      </c>
      <c r="AWA33" s="98">
        <v>52.561786158097831</v>
      </c>
      <c r="AWC33" s="88">
        <f t="shared" si="58"/>
        <v>40981.5</v>
      </c>
      <c r="AWD33" s="89">
        <v>5</v>
      </c>
      <c r="AWE33" s="28"/>
      <c r="AWF33" s="25"/>
      <c r="AWG33" s="30"/>
      <c r="AWH33" s="27"/>
      <c r="AWI33" s="30"/>
      <c r="AWJ33" s="27"/>
      <c r="AWK33" s="30"/>
      <c r="AWL33" s="27"/>
      <c r="AWM33" s="92"/>
      <c r="AWN33" s="94"/>
      <c r="AWO33" s="94"/>
      <c r="AWP33" s="94"/>
      <c r="AWQ33" s="94"/>
      <c r="AWR33" s="94"/>
      <c r="AWS33" s="94"/>
      <c r="AWT33" s="94"/>
      <c r="AWU33" s="27"/>
      <c r="AWV33" s="97"/>
      <c r="AWW33" s="98"/>
      <c r="AWY33" s="88">
        <f t="shared" si="59"/>
        <v>40980</v>
      </c>
      <c r="AWZ33" s="89">
        <v>5</v>
      </c>
      <c r="AXA33" s="28">
        <v>4.5</v>
      </c>
      <c r="AXB33" s="25">
        <v>15.9</v>
      </c>
      <c r="AXC33" s="30"/>
      <c r="AXD33" s="27"/>
      <c r="AXE33" s="30"/>
      <c r="AXF33" s="27"/>
      <c r="AXG33" s="30"/>
      <c r="AXH33" s="27"/>
      <c r="AXI33" s="92"/>
      <c r="AXJ33" s="94"/>
      <c r="AXK33" s="94"/>
      <c r="AXL33" s="94"/>
      <c r="AXM33" s="94"/>
      <c r="AXN33" s="94"/>
      <c r="AXO33" s="94"/>
      <c r="AXP33" s="94"/>
      <c r="AXQ33" s="27"/>
      <c r="AXR33" s="97">
        <v>3.47728540934069</v>
      </c>
      <c r="AXS33" s="98">
        <v>83.317352560084103</v>
      </c>
      <c r="AXU33" s="88">
        <f t="shared" si="60"/>
        <v>40983</v>
      </c>
      <c r="AXV33" s="89">
        <v>5</v>
      </c>
      <c r="AXW33" s="28"/>
      <c r="AXX33" s="25">
        <v>17</v>
      </c>
      <c r="AXY33" s="30"/>
      <c r="AXZ33" s="27"/>
      <c r="AYA33" s="30"/>
      <c r="AYB33" s="27"/>
      <c r="AYC33" s="30"/>
      <c r="AYD33" s="27"/>
      <c r="AYE33" s="92"/>
      <c r="AYF33" s="94"/>
      <c r="AYG33" s="94"/>
      <c r="AYH33" s="94"/>
      <c r="AYI33" s="94"/>
      <c r="AYJ33" s="94"/>
      <c r="AYK33" s="94"/>
      <c r="AYL33" s="94"/>
      <c r="AYM33" s="27"/>
      <c r="AYN33" s="97">
        <v>3.2550276434028778</v>
      </c>
      <c r="AYO33" s="98">
        <v>105.0903374918133</v>
      </c>
      <c r="AYQ33" s="88">
        <f t="shared" si="61"/>
        <v>40982</v>
      </c>
      <c r="AYR33" s="89">
        <v>5</v>
      </c>
      <c r="AYS33" s="28">
        <v>8.9600000000000009</v>
      </c>
      <c r="AYT33" s="25">
        <v>13</v>
      </c>
      <c r="AYU33" s="30"/>
      <c r="AYV33" s="27"/>
      <c r="AYW33" s="30"/>
      <c r="AYX33" s="27"/>
      <c r="AYY33" s="30"/>
      <c r="AYZ33" s="27"/>
      <c r="AZA33" s="92"/>
      <c r="AZB33" s="94"/>
      <c r="AZC33" s="94"/>
      <c r="AZD33" s="94"/>
      <c r="AZE33" s="94"/>
      <c r="AZF33" s="94"/>
      <c r="AZG33" s="94"/>
      <c r="AZH33" s="94"/>
      <c r="AZI33" s="27"/>
      <c r="AZJ33" s="97">
        <v>10.754555883222666</v>
      </c>
      <c r="AZK33" s="98">
        <v>3.842789300725272</v>
      </c>
      <c r="AZM33" s="88">
        <f t="shared" si="62"/>
        <v>40982.5</v>
      </c>
      <c r="AZN33" s="89">
        <v>5</v>
      </c>
      <c r="AZO33" s="28"/>
      <c r="AZP33" s="25">
        <v>17</v>
      </c>
      <c r="AZQ33" s="30"/>
      <c r="AZR33" s="27"/>
      <c r="AZS33" s="30"/>
      <c r="AZT33" s="27"/>
      <c r="AZU33" s="30"/>
      <c r="AZV33" s="27"/>
      <c r="AZW33" s="92"/>
      <c r="AZX33" s="94"/>
      <c r="AZY33" s="94"/>
      <c r="AZZ33" s="94"/>
      <c r="BAA33" s="94"/>
      <c r="BAB33" s="94"/>
      <c r="BAC33" s="94"/>
      <c r="BAD33" s="94"/>
      <c r="BAE33" s="27"/>
      <c r="BAF33" s="97">
        <v>4.1660691373553203</v>
      </c>
      <c r="BAG33" s="98">
        <v>75.913322571548505</v>
      </c>
      <c r="BAI33" s="88">
        <f t="shared" si="63"/>
        <v>40982.5</v>
      </c>
      <c r="BAJ33" s="89">
        <v>5</v>
      </c>
      <c r="BAK33" s="28"/>
      <c r="BAL33" s="25">
        <v>18</v>
      </c>
      <c r="BAM33" s="30"/>
      <c r="BAN33" s="27"/>
      <c r="BAO33" s="30"/>
      <c r="BAP33" s="27"/>
      <c r="BAQ33" s="30"/>
      <c r="BAR33" s="27"/>
      <c r="BAS33" s="92"/>
      <c r="BAT33" s="94"/>
      <c r="BAU33" s="94"/>
      <c r="BAV33" s="94"/>
      <c r="BAW33" s="94"/>
      <c r="BAX33" s="94"/>
      <c r="BAY33" s="94"/>
      <c r="BAZ33" s="94"/>
      <c r="BBA33" s="27"/>
      <c r="BBB33" s="97">
        <v>1.2867396349477158</v>
      </c>
      <c r="BBC33" s="98">
        <v>57.792293389795645</v>
      </c>
      <c r="BBE33" s="88">
        <f t="shared" si="64"/>
        <v>40981</v>
      </c>
      <c r="BBF33" s="89">
        <v>5</v>
      </c>
      <c r="BBG33" s="28"/>
      <c r="BBH33" s="25">
        <v>18</v>
      </c>
      <c r="BBI33" s="30"/>
      <c r="BBJ33" s="27"/>
      <c r="BBK33" s="30"/>
      <c r="BBL33" s="27"/>
      <c r="BBM33" s="30"/>
      <c r="BBN33" s="27"/>
      <c r="BBO33" s="92"/>
      <c r="BBP33" s="94"/>
      <c r="BBQ33" s="94"/>
      <c r="BBR33" s="94"/>
      <c r="BBS33" s="94"/>
      <c r="BBT33" s="94"/>
      <c r="BBU33" s="94"/>
      <c r="BBV33" s="94"/>
      <c r="BBW33" s="27"/>
      <c r="BBX33" s="97"/>
      <c r="BBY33" s="98"/>
      <c r="BCA33" s="88">
        <f t="shared" si="65"/>
        <v>40984.5</v>
      </c>
      <c r="BCB33" s="89">
        <v>5</v>
      </c>
      <c r="BCC33" s="28"/>
      <c r="BCD33" s="25">
        <v>19.600000000000001</v>
      </c>
      <c r="BCE33" s="30"/>
      <c r="BCF33" s="27"/>
      <c r="BCG33" s="30"/>
      <c r="BCH33" s="27"/>
      <c r="BCI33" s="30"/>
      <c r="BCJ33" s="27"/>
      <c r="BCK33" s="92"/>
      <c r="BCL33" s="94"/>
      <c r="BCM33" s="94"/>
      <c r="BCN33" s="94"/>
      <c r="BCO33" s="94"/>
      <c r="BCP33" s="94"/>
      <c r="BCQ33" s="94"/>
      <c r="BCR33" s="94"/>
      <c r="BCS33" s="27"/>
      <c r="BCT33" s="97">
        <v>2.3217441732123043</v>
      </c>
      <c r="BCU33" s="98">
        <v>43.836502141395677</v>
      </c>
      <c r="BCW33" s="88">
        <f t="shared" si="66"/>
        <v>40983</v>
      </c>
      <c r="BCX33" s="89">
        <v>5</v>
      </c>
      <c r="BCY33" s="28">
        <v>4.7</v>
      </c>
      <c r="BCZ33" s="25">
        <v>17</v>
      </c>
      <c r="BDA33" s="30"/>
      <c r="BDB33" s="27"/>
      <c r="BDC33" s="30"/>
      <c r="BDD33" s="27"/>
      <c r="BDE33" s="30"/>
      <c r="BDF33" s="27"/>
      <c r="BDG33" s="92"/>
      <c r="BDH33" s="94"/>
      <c r="BDI33" s="94"/>
      <c r="BDJ33" s="94"/>
      <c r="BDK33" s="94"/>
      <c r="BDL33" s="94"/>
      <c r="BDM33" s="94"/>
      <c r="BDN33" s="94"/>
      <c r="BDO33" s="27"/>
      <c r="BDP33" s="97">
        <v>4.4142934838678833</v>
      </c>
      <c r="BDQ33" s="98">
        <v>44.558141011800437</v>
      </c>
      <c r="BDS33" s="88">
        <f t="shared" si="67"/>
        <v>40981</v>
      </c>
      <c r="BDT33" s="89">
        <v>5</v>
      </c>
      <c r="BDU33" s="28"/>
      <c r="BDV33" s="25">
        <v>18</v>
      </c>
      <c r="BDW33" s="30"/>
      <c r="BDX33" s="27"/>
      <c r="BDY33" s="30"/>
      <c r="BDZ33" s="27"/>
      <c r="BEA33" s="30"/>
      <c r="BEB33" s="27"/>
      <c r="BEC33" s="92"/>
      <c r="BED33" s="94"/>
      <c r="BEE33" s="94"/>
      <c r="BEF33" s="94"/>
      <c r="BEG33" s="94"/>
      <c r="BEH33" s="94"/>
      <c r="BEI33" s="94"/>
      <c r="BEJ33" s="94"/>
      <c r="BEK33" s="27"/>
      <c r="BEL33" s="97">
        <v>0.83032298157168594</v>
      </c>
      <c r="BEM33" s="98">
        <v>63.481458459283331</v>
      </c>
      <c r="BEO33" s="88">
        <f t="shared" si="68"/>
        <v>40982.5</v>
      </c>
      <c r="BEP33" s="89">
        <v>5</v>
      </c>
      <c r="BEQ33" s="28"/>
      <c r="BER33" s="25">
        <v>18.100000000000001</v>
      </c>
      <c r="BES33" s="30"/>
      <c r="BET33" s="27"/>
      <c r="BEU33" s="30"/>
      <c r="BEV33" s="27"/>
      <c r="BEW33" s="30"/>
      <c r="BEX33" s="27"/>
      <c r="BEY33" s="92"/>
      <c r="BEZ33" s="94"/>
      <c r="BFA33" s="94"/>
      <c r="BFB33" s="94"/>
      <c r="BFC33" s="94"/>
      <c r="BFD33" s="94"/>
      <c r="BFE33" s="94"/>
      <c r="BFF33" s="94"/>
      <c r="BFG33" s="27"/>
      <c r="BFH33" s="97">
        <v>-1.0616464865942981</v>
      </c>
      <c r="BFI33" s="98">
        <v>13.293210236941567</v>
      </c>
      <c r="BFK33" s="88">
        <f t="shared" si="69"/>
        <v>40982.5</v>
      </c>
      <c r="BFL33" s="89">
        <v>5</v>
      </c>
      <c r="BFM33" s="28"/>
      <c r="BFN33" s="25">
        <v>18</v>
      </c>
      <c r="BFO33" s="30"/>
      <c r="BFP33" s="27"/>
      <c r="BFQ33" s="30"/>
      <c r="BFR33" s="27"/>
      <c r="BFS33" s="30"/>
      <c r="BFT33" s="27"/>
      <c r="BFU33" s="92"/>
      <c r="BFV33" s="94"/>
      <c r="BFW33" s="94"/>
      <c r="BFX33" s="94"/>
      <c r="BFY33" s="94"/>
      <c r="BFZ33" s="94"/>
      <c r="BGA33" s="94"/>
      <c r="BGB33" s="94"/>
      <c r="BGC33" s="27"/>
      <c r="BGD33" s="97">
        <v>-5.8631501456026434E-2</v>
      </c>
      <c r="BGE33" s="98">
        <v>28.045221011180207</v>
      </c>
      <c r="BGG33" s="88">
        <f t="shared" si="70"/>
        <v>40982</v>
      </c>
      <c r="BGH33" s="89">
        <v>5</v>
      </c>
      <c r="BGI33" s="28">
        <v>6.2</v>
      </c>
      <c r="BGJ33" s="25">
        <v>18.100000000000001</v>
      </c>
      <c r="BGK33" s="30"/>
      <c r="BGL33" s="27"/>
      <c r="BGM33" s="30"/>
      <c r="BGN33" s="27"/>
      <c r="BGO33" s="30"/>
      <c r="BGP33" s="27"/>
      <c r="BGQ33" s="92"/>
      <c r="BGR33" s="94"/>
      <c r="BGS33" s="94"/>
      <c r="BGT33" s="94"/>
      <c r="BGU33" s="94"/>
      <c r="BGV33" s="94"/>
      <c r="BGW33" s="94"/>
      <c r="BGX33" s="94"/>
      <c r="BGY33" s="27"/>
      <c r="BGZ33" s="97">
        <v>6.274415436839381</v>
      </c>
      <c r="BHA33" s="98">
        <v>44.427246530749841</v>
      </c>
      <c r="BHC33" s="88">
        <f t="shared" si="71"/>
        <v>40981.5</v>
      </c>
      <c r="BHD33" s="89">
        <v>5</v>
      </c>
      <c r="BHE33" s="28">
        <v>6.6</v>
      </c>
      <c r="BHF33" s="25">
        <v>11.8</v>
      </c>
      <c r="BHG33" s="30"/>
      <c r="BHH33" s="27"/>
      <c r="BHI33" s="30"/>
      <c r="BHJ33" s="27"/>
      <c r="BHK33" s="30"/>
      <c r="BHL33" s="27"/>
      <c r="BHM33" s="92"/>
      <c r="BHN33" s="94"/>
      <c r="BHO33" s="94"/>
      <c r="BHP33" s="94"/>
      <c r="BHQ33" s="94"/>
      <c r="BHR33" s="94"/>
      <c r="BHS33" s="94"/>
      <c r="BHT33" s="94"/>
      <c r="BHU33" s="27"/>
      <c r="BHV33" s="97">
        <v>6.6090481469583668</v>
      </c>
      <c r="BHW33" s="98">
        <v>40.607902332429383</v>
      </c>
      <c r="BHY33" s="88">
        <f t="shared" si="72"/>
        <v>40984</v>
      </c>
      <c r="BHZ33" s="89">
        <v>5</v>
      </c>
      <c r="BIA33" s="28">
        <v>5.5</v>
      </c>
      <c r="BIB33" s="25">
        <v>16</v>
      </c>
      <c r="BIC33" s="30"/>
      <c r="BID33" s="27"/>
      <c r="BIE33" s="30"/>
      <c r="BIF33" s="27"/>
      <c r="BIG33" s="30"/>
      <c r="BIH33" s="27"/>
      <c r="BII33" s="92"/>
      <c r="BIJ33" s="94"/>
      <c r="BIK33" s="94"/>
      <c r="BIL33" s="94"/>
      <c r="BIM33" s="94"/>
      <c r="BIN33" s="94"/>
      <c r="BIO33" s="94"/>
      <c r="BIP33" s="94"/>
      <c r="BIQ33" s="27"/>
      <c r="BIR33" s="97">
        <v>5.5552945301084629</v>
      </c>
      <c r="BIS33" s="98">
        <v>56.977167630045869</v>
      </c>
      <c r="BIU33" s="88">
        <f t="shared" si="73"/>
        <v>40985</v>
      </c>
      <c r="BIV33" s="89">
        <v>5</v>
      </c>
      <c r="BIW33" s="28">
        <v>2.2000000000000002</v>
      </c>
      <c r="BIX33" s="25">
        <v>17.8</v>
      </c>
      <c r="BIY33" s="30"/>
      <c r="BIZ33" s="27"/>
      <c r="BJA33" s="30"/>
      <c r="BJB33" s="27"/>
      <c r="BJC33" s="30"/>
      <c r="BJD33" s="27"/>
      <c r="BJE33" s="92"/>
      <c r="BJF33" s="94"/>
      <c r="BJG33" s="94"/>
      <c r="BJH33" s="94"/>
      <c r="BJI33" s="94"/>
      <c r="BJJ33" s="94"/>
      <c r="BJK33" s="94"/>
      <c r="BJL33" s="94"/>
      <c r="BJM33" s="27"/>
      <c r="BJN33" s="97">
        <v>2.4313857597609565</v>
      </c>
      <c r="BJO33" s="98">
        <v>54.375338969350167</v>
      </c>
      <c r="BJQ33" s="88">
        <f t="shared" si="74"/>
        <v>40983</v>
      </c>
      <c r="BJR33" s="89">
        <v>5</v>
      </c>
      <c r="BJS33" s="28"/>
      <c r="BJT33" s="25"/>
      <c r="BJU33" s="30"/>
      <c r="BJV33" s="27"/>
      <c r="BJW33" s="30"/>
      <c r="BJX33" s="27"/>
      <c r="BJY33" s="30"/>
      <c r="BJZ33" s="27"/>
      <c r="BKA33" s="92"/>
      <c r="BKB33" s="94"/>
      <c r="BKC33" s="94"/>
      <c r="BKD33" s="94"/>
      <c r="BKE33" s="94"/>
      <c r="BKF33" s="94"/>
      <c r="BKG33" s="94"/>
      <c r="BKH33" s="94"/>
      <c r="BKI33" s="27"/>
      <c r="BKJ33" s="97">
        <v>-0.74008444002755769</v>
      </c>
      <c r="BKK33" s="98">
        <v>19.813801239837858</v>
      </c>
      <c r="BKM33" s="88">
        <f t="shared" si="75"/>
        <v>40984</v>
      </c>
      <c r="BKN33" s="89">
        <v>5</v>
      </c>
      <c r="BKO33" s="28"/>
      <c r="BKP33" s="25"/>
      <c r="BKQ33" s="30"/>
      <c r="BKR33" s="27"/>
      <c r="BKS33" s="30"/>
      <c r="BKT33" s="27"/>
      <c r="BKU33" s="30"/>
      <c r="BKV33" s="27"/>
      <c r="BKW33" s="92"/>
      <c r="BKX33" s="94"/>
      <c r="BKY33" s="94"/>
      <c r="BKZ33" s="94"/>
      <c r="BLA33" s="94"/>
      <c r="BLB33" s="94"/>
      <c r="BLC33" s="94"/>
      <c r="BLD33" s="94"/>
      <c r="BLE33" s="27"/>
      <c r="BLF33" s="97">
        <v>0.95053283795632315</v>
      </c>
      <c r="BLG33" s="98">
        <v>33.920301941119725</v>
      </c>
      <c r="BLI33" s="88">
        <f t="shared" si="76"/>
        <v>40980</v>
      </c>
      <c r="BLJ33" s="89">
        <v>5</v>
      </c>
      <c r="BLK33" s="28"/>
      <c r="BLL33" s="25">
        <v>18</v>
      </c>
      <c r="BLM33" s="30"/>
      <c r="BLN33" s="27"/>
      <c r="BLO33" s="30"/>
      <c r="BLP33" s="27"/>
      <c r="BLQ33" s="30"/>
      <c r="BLR33" s="27"/>
      <c r="BLS33" s="92"/>
      <c r="BLT33" s="94"/>
      <c r="BLU33" s="94"/>
      <c r="BLV33" s="94"/>
      <c r="BLW33" s="94"/>
      <c r="BLX33" s="94"/>
      <c r="BLY33" s="94"/>
      <c r="BLZ33" s="94"/>
      <c r="BMA33" s="27"/>
      <c r="BMB33" s="97"/>
      <c r="BMC33" s="98"/>
      <c r="BME33" s="88">
        <f t="shared" si="77"/>
        <v>40983</v>
      </c>
      <c r="BMF33" s="89">
        <v>5</v>
      </c>
      <c r="BMG33" s="28"/>
      <c r="BMH33" s="25"/>
      <c r="BMI33" s="30"/>
      <c r="BMJ33" s="27"/>
      <c r="BMK33" s="30"/>
      <c r="BML33" s="27"/>
      <c r="BMM33" s="30"/>
      <c r="BMN33" s="27"/>
      <c r="BMO33" s="92"/>
      <c r="BMP33" s="94"/>
      <c r="BMQ33" s="94"/>
      <c r="BMR33" s="94"/>
      <c r="BMS33" s="94"/>
      <c r="BMT33" s="94"/>
      <c r="BMU33" s="94"/>
      <c r="BMV33" s="94"/>
      <c r="BMW33" s="27"/>
      <c r="BMX33" s="97">
        <v>1.3619315008670134</v>
      </c>
      <c r="BMY33" s="98">
        <v>43.520159262444132</v>
      </c>
      <c r="BNA33" s="88">
        <f t="shared" si="78"/>
        <v>40981.5</v>
      </c>
      <c r="BNB33" s="89">
        <v>5</v>
      </c>
      <c r="BNC33" s="28"/>
      <c r="BND33" s="25"/>
      <c r="BNE33" s="30"/>
      <c r="BNF33" s="27"/>
      <c r="BNG33" s="30"/>
      <c r="BNH33" s="27"/>
      <c r="BNI33" s="30"/>
      <c r="BNJ33" s="27"/>
      <c r="BNK33" s="92"/>
      <c r="BNL33" s="94"/>
      <c r="BNM33" s="94"/>
      <c r="BNN33" s="94"/>
      <c r="BNO33" s="94"/>
      <c r="BNP33" s="94"/>
      <c r="BNQ33" s="94"/>
      <c r="BNR33" s="94"/>
      <c r="BNS33" s="27"/>
      <c r="BNT33" s="97"/>
      <c r="BNU33" s="98"/>
      <c r="BNW33" s="88">
        <f t="shared" si="79"/>
        <v>40980</v>
      </c>
      <c r="BNX33" s="89">
        <v>5</v>
      </c>
      <c r="BNY33" s="28">
        <v>4.5</v>
      </c>
      <c r="BNZ33" s="25">
        <v>15.9</v>
      </c>
      <c r="BOA33" s="30"/>
      <c r="BOB33" s="27"/>
      <c r="BOC33" s="30"/>
      <c r="BOD33" s="27"/>
      <c r="BOE33" s="30"/>
      <c r="BOF33" s="27"/>
      <c r="BOG33" s="92"/>
      <c r="BOH33" s="94"/>
      <c r="BOI33" s="94"/>
      <c r="BOJ33" s="94"/>
      <c r="BOK33" s="94"/>
      <c r="BOL33" s="94"/>
      <c r="BOM33" s="94"/>
      <c r="BON33" s="94"/>
      <c r="BOO33" s="27"/>
      <c r="BOP33" s="97">
        <v>3.6504980694849087</v>
      </c>
      <c r="BOQ33" s="98">
        <v>97.230170771684797</v>
      </c>
      <c r="BOS33" s="88">
        <f t="shared" si="80"/>
        <v>40983</v>
      </c>
      <c r="BOT33" s="89">
        <v>5</v>
      </c>
      <c r="BOU33" s="28"/>
      <c r="BOV33" s="25">
        <v>17</v>
      </c>
      <c r="BOW33" s="30"/>
      <c r="BOX33" s="27"/>
      <c r="BOY33" s="30"/>
      <c r="BOZ33" s="27"/>
      <c r="BPA33" s="30"/>
      <c r="BPB33" s="27"/>
      <c r="BPC33" s="92"/>
      <c r="BPD33" s="94"/>
      <c r="BPE33" s="94"/>
      <c r="BPF33" s="94"/>
      <c r="BPG33" s="94"/>
      <c r="BPH33" s="94"/>
      <c r="BPI33" s="94"/>
      <c r="BPJ33" s="94"/>
      <c r="BPK33" s="27"/>
      <c r="BPL33" s="97">
        <v>3.1275980023021095</v>
      </c>
      <c r="BPM33" s="98">
        <v>123.02731709283182</v>
      </c>
      <c r="BPO33" s="88">
        <f t="shared" si="81"/>
        <v>40982</v>
      </c>
      <c r="BPP33" s="89">
        <v>5</v>
      </c>
      <c r="BPQ33" s="28">
        <v>8.9600000000000009</v>
      </c>
      <c r="BPR33" s="25">
        <v>13</v>
      </c>
      <c r="BPS33" s="30"/>
      <c r="BPT33" s="27"/>
      <c r="BPU33" s="30"/>
      <c r="BPV33" s="27"/>
      <c r="BPW33" s="30"/>
      <c r="BPX33" s="27"/>
      <c r="BPY33" s="92"/>
      <c r="BPZ33" s="94"/>
      <c r="BQA33" s="94"/>
      <c r="BQB33" s="94"/>
      <c r="BQC33" s="94"/>
      <c r="BQD33" s="94"/>
      <c r="BQE33" s="94"/>
      <c r="BQF33" s="94"/>
      <c r="BQG33" s="27"/>
      <c r="BQH33" s="97">
        <v>10.758971993008968</v>
      </c>
      <c r="BQI33" s="98">
        <v>3.7584221554773842</v>
      </c>
      <c r="BQK33" s="88">
        <f t="shared" si="82"/>
        <v>40982.5</v>
      </c>
      <c r="BQL33" s="89">
        <v>5</v>
      </c>
      <c r="BQM33" s="28"/>
      <c r="BQN33" s="25">
        <v>17</v>
      </c>
      <c r="BQO33" s="30"/>
      <c r="BQP33" s="27"/>
      <c r="BQQ33" s="30"/>
      <c r="BQR33" s="27"/>
      <c r="BQS33" s="30"/>
      <c r="BQT33" s="27"/>
      <c r="BQU33" s="92"/>
      <c r="BQV33" s="94"/>
      <c r="BQW33" s="94"/>
      <c r="BQX33" s="94"/>
      <c r="BQY33" s="94"/>
      <c r="BQZ33" s="94"/>
      <c r="BRA33" s="94"/>
      <c r="BRB33" s="94"/>
      <c r="BRC33" s="27"/>
      <c r="BRD33" s="97">
        <v>4.2154934734860641</v>
      </c>
      <c r="BRE33" s="98">
        <v>76.243016904789513</v>
      </c>
      <c r="BRG33" s="88">
        <f t="shared" si="83"/>
        <v>40982.5</v>
      </c>
      <c r="BRH33" s="89">
        <v>5</v>
      </c>
      <c r="BRI33" s="28"/>
      <c r="BRJ33" s="25">
        <v>18</v>
      </c>
      <c r="BRK33" s="30"/>
      <c r="BRL33" s="27"/>
      <c r="BRM33" s="30"/>
      <c r="BRN33" s="27"/>
      <c r="BRO33" s="30"/>
      <c r="BRP33" s="27"/>
      <c r="BRQ33" s="92"/>
      <c r="BRR33" s="94"/>
      <c r="BRS33" s="94"/>
      <c r="BRT33" s="94"/>
      <c r="BRU33" s="94"/>
      <c r="BRV33" s="94"/>
      <c r="BRW33" s="94"/>
      <c r="BRX33" s="94"/>
      <c r="BRY33" s="27"/>
      <c r="BRZ33" s="97">
        <v>1.5193434647677446</v>
      </c>
      <c r="BSA33" s="98">
        <v>58.123960297622226</v>
      </c>
      <c r="BSC33" s="88">
        <f t="shared" si="84"/>
        <v>40981</v>
      </c>
      <c r="BSD33" s="89">
        <v>5</v>
      </c>
      <c r="BSE33" s="28"/>
      <c r="BSF33" s="25">
        <v>18</v>
      </c>
      <c r="BSG33" s="30"/>
      <c r="BSH33" s="27"/>
      <c r="BSI33" s="30"/>
      <c r="BSJ33" s="27"/>
      <c r="BSK33" s="30"/>
      <c r="BSL33" s="27"/>
      <c r="BSM33" s="92"/>
      <c r="BSN33" s="94"/>
      <c r="BSO33" s="94"/>
      <c r="BSP33" s="94"/>
      <c r="BSQ33" s="94"/>
      <c r="BSR33" s="94"/>
      <c r="BSS33" s="94"/>
      <c r="BST33" s="94"/>
      <c r="BSU33" s="27"/>
      <c r="BSV33" s="97"/>
      <c r="BSW33" s="98"/>
      <c r="BSY33" s="88">
        <f t="shared" si="85"/>
        <v>40984.5</v>
      </c>
      <c r="BSZ33" s="89">
        <v>5</v>
      </c>
      <c r="BTA33" s="28"/>
      <c r="BTB33" s="25">
        <v>19.600000000000001</v>
      </c>
      <c r="BTC33" s="30"/>
      <c r="BTD33" s="27"/>
      <c r="BTE33" s="30"/>
      <c r="BTF33" s="27"/>
      <c r="BTG33" s="30"/>
      <c r="BTH33" s="27"/>
      <c r="BTI33" s="92"/>
      <c r="BTJ33" s="94"/>
      <c r="BTK33" s="94"/>
      <c r="BTL33" s="94"/>
      <c r="BTM33" s="94"/>
      <c r="BTN33" s="94"/>
      <c r="BTO33" s="94"/>
      <c r="BTP33" s="94"/>
      <c r="BTQ33" s="27"/>
      <c r="BTR33" s="97">
        <v>2.3864149258092469</v>
      </c>
      <c r="BTS33" s="98">
        <v>42.436112686907002</v>
      </c>
      <c r="BTU33" s="88">
        <f t="shared" si="86"/>
        <v>40983</v>
      </c>
      <c r="BTV33" s="89">
        <v>5</v>
      </c>
      <c r="BTW33" s="28">
        <v>4.7</v>
      </c>
      <c r="BTX33" s="25">
        <v>17</v>
      </c>
      <c r="BTY33" s="30"/>
      <c r="BTZ33" s="27"/>
      <c r="BUA33" s="30"/>
      <c r="BUB33" s="27"/>
      <c r="BUC33" s="30"/>
      <c r="BUD33" s="27"/>
      <c r="BUE33" s="92"/>
      <c r="BUF33" s="94"/>
      <c r="BUG33" s="94"/>
      <c r="BUH33" s="94"/>
      <c r="BUI33" s="94"/>
      <c r="BUJ33" s="94"/>
      <c r="BUK33" s="94"/>
      <c r="BUL33" s="94"/>
      <c r="BUM33" s="27"/>
      <c r="BUN33" s="97">
        <v>4.5099366879998213</v>
      </c>
      <c r="BUO33" s="98">
        <v>48.583193546031836</v>
      </c>
      <c r="BUQ33" s="88">
        <f t="shared" si="87"/>
        <v>40981</v>
      </c>
      <c r="BUR33" s="89">
        <v>5</v>
      </c>
      <c r="BUS33" s="28"/>
      <c r="BUT33" s="25">
        <v>18</v>
      </c>
      <c r="BUU33" s="30"/>
      <c r="BUV33" s="27"/>
      <c r="BUW33" s="30"/>
      <c r="BUX33" s="27"/>
      <c r="BUY33" s="30"/>
      <c r="BUZ33" s="27"/>
      <c r="BVA33" s="92"/>
      <c r="BVB33" s="94"/>
      <c r="BVC33" s="94"/>
      <c r="BVD33" s="94"/>
      <c r="BVE33" s="94"/>
      <c r="BVF33" s="94"/>
      <c r="BVG33" s="94"/>
      <c r="BVH33" s="94"/>
      <c r="BVI33" s="27"/>
      <c r="BVJ33" s="97">
        <v>1.3058676363772916</v>
      </c>
      <c r="BVK33" s="98">
        <v>64.319565108926383</v>
      </c>
      <c r="BVM33" s="88">
        <f t="shared" si="88"/>
        <v>40982.5</v>
      </c>
      <c r="BVN33" s="89">
        <v>5</v>
      </c>
      <c r="BVO33" s="28"/>
      <c r="BVP33" s="25">
        <v>18.100000000000001</v>
      </c>
      <c r="BVQ33" s="30"/>
      <c r="BVR33" s="27"/>
      <c r="BVS33" s="30"/>
      <c r="BVT33" s="27"/>
      <c r="BVU33" s="30"/>
      <c r="BVV33" s="27"/>
      <c r="BVW33" s="92"/>
      <c r="BVX33" s="94"/>
      <c r="BVY33" s="94"/>
      <c r="BVZ33" s="94"/>
      <c r="BWA33" s="94"/>
      <c r="BWB33" s="94"/>
      <c r="BWC33" s="94"/>
      <c r="BWD33" s="94"/>
      <c r="BWE33" s="27"/>
      <c r="BWF33" s="97">
        <v>-1.0779577047858773</v>
      </c>
      <c r="BWG33" s="98">
        <v>12.82027384841502</v>
      </c>
      <c r="BWI33" s="88">
        <f t="shared" si="89"/>
        <v>40982.5</v>
      </c>
      <c r="BWJ33" s="89">
        <v>5</v>
      </c>
      <c r="BWK33" s="28"/>
      <c r="BWL33" s="25">
        <v>18</v>
      </c>
      <c r="BWM33" s="30"/>
      <c r="BWN33" s="27"/>
      <c r="BWO33" s="30"/>
      <c r="BWP33" s="27"/>
      <c r="BWQ33" s="30"/>
      <c r="BWR33" s="27"/>
      <c r="BWS33" s="92"/>
      <c r="BWT33" s="94"/>
      <c r="BWU33" s="94"/>
      <c r="BWV33" s="94"/>
      <c r="BWW33" s="94"/>
      <c r="BWX33" s="94"/>
      <c r="BWY33" s="94"/>
      <c r="BWZ33" s="94"/>
      <c r="BXA33" s="27"/>
      <c r="BXB33" s="97">
        <v>-0.40323748895830458</v>
      </c>
      <c r="BXC33" s="98">
        <v>24.415310603772866</v>
      </c>
      <c r="BXE33" s="88">
        <f t="shared" si="90"/>
        <v>40982</v>
      </c>
      <c r="BXF33" s="89">
        <v>5</v>
      </c>
      <c r="BXG33" s="28">
        <v>6.2</v>
      </c>
      <c r="BXH33" s="25">
        <v>18.100000000000001</v>
      </c>
      <c r="BXI33" s="30"/>
      <c r="BXJ33" s="27"/>
      <c r="BXK33" s="30"/>
      <c r="BXL33" s="27"/>
      <c r="BXM33" s="30"/>
      <c r="BXN33" s="27"/>
      <c r="BXO33" s="92"/>
      <c r="BXP33" s="94"/>
      <c r="BXQ33" s="94"/>
      <c r="BXR33" s="94"/>
      <c r="BXS33" s="94"/>
      <c r="BXT33" s="94"/>
      <c r="BXU33" s="94"/>
      <c r="BXV33" s="94"/>
      <c r="BXW33" s="27"/>
      <c r="BXX33" s="97">
        <v>6.2923810248486927</v>
      </c>
      <c r="BXY33" s="98">
        <v>43.947110616207304</v>
      </c>
      <c r="BYA33" s="88">
        <f t="shared" si="91"/>
        <v>40981.5</v>
      </c>
      <c r="BYB33" s="89">
        <v>5</v>
      </c>
      <c r="BYC33" s="28">
        <v>6.6</v>
      </c>
      <c r="BYD33" s="25">
        <v>11.8</v>
      </c>
      <c r="BYE33" s="30"/>
      <c r="BYF33" s="27"/>
      <c r="BYG33" s="30"/>
      <c r="BYH33" s="27"/>
      <c r="BYI33" s="30"/>
      <c r="BYJ33" s="27"/>
      <c r="BYK33" s="92"/>
      <c r="BYL33" s="94"/>
      <c r="BYM33" s="94"/>
      <c r="BYN33" s="94"/>
      <c r="BYO33" s="94"/>
      <c r="BYP33" s="94"/>
      <c r="BYQ33" s="94"/>
      <c r="BYR33" s="94"/>
      <c r="BYS33" s="27"/>
      <c r="BYT33" s="97">
        <v>6.6275809645791508</v>
      </c>
      <c r="BYU33" s="98">
        <v>40.535752889582795</v>
      </c>
      <c r="BYW33" s="88">
        <f t="shared" si="92"/>
        <v>40984</v>
      </c>
      <c r="BYX33" s="89">
        <v>5</v>
      </c>
      <c r="BYY33" s="28">
        <v>5.5</v>
      </c>
      <c r="BYZ33" s="25">
        <v>16</v>
      </c>
      <c r="BZA33" s="30"/>
      <c r="BZB33" s="27"/>
      <c r="BZC33" s="30"/>
      <c r="BZD33" s="27"/>
      <c r="BZE33" s="30"/>
      <c r="BZF33" s="27"/>
      <c r="BZG33" s="92"/>
      <c r="BZH33" s="94"/>
      <c r="BZI33" s="94"/>
      <c r="BZJ33" s="94"/>
      <c r="BZK33" s="94"/>
      <c r="BZL33" s="94"/>
      <c r="BZM33" s="94"/>
      <c r="BZN33" s="94"/>
      <c r="BZO33" s="27"/>
      <c r="BZP33" s="97">
        <v>5.5670095087553007</v>
      </c>
      <c r="BZQ33" s="98">
        <v>58.160227228160117</v>
      </c>
      <c r="BZS33" s="88">
        <f t="shared" si="93"/>
        <v>40985</v>
      </c>
      <c r="BZT33" s="89">
        <v>5</v>
      </c>
      <c r="BZU33" s="28">
        <v>2.2000000000000002</v>
      </c>
      <c r="BZV33" s="25">
        <v>17.8</v>
      </c>
      <c r="BZW33" s="30"/>
      <c r="BZX33" s="27"/>
      <c r="BZY33" s="30"/>
      <c r="BZZ33" s="27"/>
      <c r="CAA33" s="30"/>
      <c r="CAB33" s="27"/>
      <c r="CAC33" s="92"/>
      <c r="CAD33" s="94"/>
      <c r="CAE33" s="94"/>
      <c r="CAF33" s="94"/>
      <c r="CAG33" s="94"/>
      <c r="CAH33" s="94"/>
      <c r="CAI33" s="94"/>
      <c r="CAJ33" s="94"/>
      <c r="CAK33" s="27"/>
      <c r="CAL33" s="97">
        <v>2.448665636742335</v>
      </c>
      <c r="CAM33" s="98">
        <v>53.344150681344878</v>
      </c>
      <c r="CAO33" s="88">
        <f t="shared" si="94"/>
        <v>40983</v>
      </c>
      <c r="CAP33" s="89">
        <v>5</v>
      </c>
      <c r="CAQ33" s="28"/>
      <c r="CAR33" s="25"/>
      <c r="CAS33" s="30"/>
      <c r="CAT33" s="27"/>
      <c r="CAU33" s="30"/>
      <c r="CAV33" s="27"/>
      <c r="CAW33" s="30"/>
      <c r="CAX33" s="27"/>
      <c r="CAY33" s="92"/>
      <c r="CAZ33" s="94"/>
      <c r="CBA33" s="94"/>
      <c r="CBB33" s="94"/>
      <c r="CBC33" s="94"/>
      <c r="CBD33" s="94"/>
      <c r="CBE33" s="94"/>
      <c r="CBF33" s="94"/>
      <c r="CBG33" s="27"/>
      <c r="CBH33" s="97">
        <v>-6.3833967812864656E-2</v>
      </c>
      <c r="CBI33" s="98">
        <v>27.059201271877306</v>
      </c>
      <c r="CBK33" s="88">
        <f t="shared" si="95"/>
        <v>40984</v>
      </c>
      <c r="CBL33" s="89">
        <v>5</v>
      </c>
      <c r="CBM33" s="28"/>
      <c r="CBN33" s="25"/>
      <c r="CBO33" s="30"/>
      <c r="CBP33" s="27"/>
      <c r="CBQ33" s="30"/>
      <c r="CBR33" s="27"/>
      <c r="CBS33" s="30"/>
      <c r="CBT33" s="27"/>
      <c r="CBU33" s="92"/>
      <c r="CBV33" s="94"/>
      <c r="CBW33" s="94"/>
      <c r="CBX33" s="94"/>
      <c r="CBY33" s="94"/>
      <c r="CBZ33" s="94"/>
      <c r="CCA33" s="94"/>
      <c r="CCB33" s="94"/>
      <c r="CCC33" s="27"/>
      <c r="CCD33" s="97">
        <v>0.89833249291823003</v>
      </c>
      <c r="CCE33" s="98">
        <v>33.151872856864969</v>
      </c>
      <c r="CCG33" s="88">
        <f t="shared" si="96"/>
        <v>40980</v>
      </c>
      <c r="CCH33" s="89">
        <v>5</v>
      </c>
      <c r="CCI33" s="28"/>
      <c r="CCJ33" s="25">
        <v>18</v>
      </c>
      <c r="CCK33" s="30"/>
      <c r="CCL33" s="27"/>
      <c r="CCM33" s="30"/>
      <c r="CCN33" s="27"/>
      <c r="CCO33" s="30"/>
      <c r="CCP33" s="27"/>
      <c r="CCQ33" s="92"/>
      <c r="CCR33" s="94"/>
      <c r="CCS33" s="94"/>
      <c r="CCT33" s="94"/>
      <c r="CCU33" s="94"/>
      <c r="CCV33" s="94"/>
      <c r="CCW33" s="94"/>
      <c r="CCX33" s="94"/>
      <c r="CCY33" s="27"/>
      <c r="CCZ33" s="97"/>
      <c r="CDA33" s="98"/>
      <c r="CDC33" s="88">
        <f t="shared" si="97"/>
        <v>40983</v>
      </c>
      <c r="CDD33" s="89">
        <v>5</v>
      </c>
      <c r="CDE33" s="28"/>
      <c r="CDF33" s="25"/>
      <c r="CDG33" s="30"/>
      <c r="CDH33" s="27"/>
      <c r="CDI33" s="30"/>
      <c r="CDJ33" s="27"/>
      <c r="CDK33" s="30"/>
      <c r="CDL33" s="27"/>
      <c r="CDM33" s="92"/>
      <c r="CDN33" s="94"/>
      <c r="CDO33" s="94"/>
      <c r="CDP33" s="94"/>
      <c r="CDQ33" s="94"/>
      <c r="CDR33" s="94"/>
      <c r="CDS33" s="94"/>
      <c r="CDT33" s="94"/>
      <c r="CDU33" s="27"/>
      <c r="CDV33" s="97">
        <v>1.227197446987307</v>
      </c>
      <c r="CDW33" s="98">
        <v>46.388583371949458</v>
      </c>
      <c r="CDY33" s="88">
        <f t="shared" si="98"/>
        <v>40981.5</v>
      </c>
      <c r="CDZ33" s="89">
        <v>5</v>
      </c>
      <c r="CEA33" s="28"/>
      <c r="CEB33" s="25"/>
      <c r="CEC33" s="30"/>
      <c r="CED33" s="27"/>
      <c r="CEE33" s="30"/>
      <c r="CEF33" s="27"/>
      <c r="CEG33" s="30"/>
      <c r="CEH33" s="27"/>
      <c r="CEI33" s="92"/>
      <c r="CEJ33" s="94"/>
      <c r="CEK33" s="94"/>
      <c r="CEL33" s="94"/>
      <c r="CEM33" s="94"/>
      <c r="CEN33" s="94"/>
      <c r="CEO33" s="94"/>
      <c r="CEP33" s="94"/>
      <c r="CEQ33" s="27"/>
      <c r="CER33" s="97"/>
      <c r="CES33" s="98"/>
      <c r="CEU33" s="88">
        <f t="shared" si="99"/>
        <v>40980</v>
      </c>
      <c r="CEV33" s="89">
        <v>5</v>
      </c>
      <c r="CEW33" s="28">
        <v>4.5</v>
      </c>
      <c r="CEX33" s="25">
        <v>15.9</v>
      </c>
      <c r="CEY33" s="30"/>
      <c r="CEZ33" s="27"/>
      <c r="CFA33" s="30"/>
      <c r="CFB33" s="27"/>
      <c r="CFC33" s="30"/>
      <c r="CFD33" s="27"/>
      <c r="CFE33" s="92"/>
      <c r="CFF33" s="94"/>
      <c r="CFG33" s="94"/>
      <c r="CFH33" s="94"/>
      <c r="CFI33" s="94"/>
      <c r="CFJ33" s="94"/>
      <c r="CFK33" s="94"/>
      <c r="CFL33" s="94"/>
      <c r="CFM33" s="27"/>
      <c r="CFN33" s="97">
        <v>3.2063718420440379</v>
      </c>
      <c r="CFO33" s="98">
        <v>78.105247091823358</v>
      </c>
    </row>
    <row r="34" spans="1:2199">
      <c r="A34" s="88">
        <f t="shared" si="0"/>
        <v>40983.5</v>
      </c>
      <c r="B34" s="90">
        <v>5.5</v>
      </c>
      <c r="C34" s="28">
        <v>5.2</v>
      </c>
      <c r="D34" s="25">
        <v>15.5</v>
      </c>
      <c r="E34" s="30"/>
      <c r="F34" s="27"/>
      <c r="G34" s="30"/>
      <c r="H34" s="27"/>
      <c r="I34" s="30"/>
      <c r="J34" s="27"/>
      <c r="K34" s="92"/>
      <c r="L34" s="94"/>
      <c r="M34" s="94"/>
      <c r="N34" s="94"/>
      <c r="O34" s="94"/>
      <c r="P34" s="94"/>
      <c r="Q34" s="94"/>
      <c r="R34" s="94"/>
      <c r="S34" s="27"/>
      <c r="T34" s="99">
        <v>4.7848441794338603</v>
      </c>
      <c r="U34" s="98">
        <v>50.986558828624567</v>
      </c>
      <c r="W34" s="88">
        <f t="shared" si="1"/>
        <v>40982.5</v>
      </c>
      <c r="X34" s="90">
        <v>5.5</v>
      </c>
      <c r="Y34" s="28">
        <v>7</v>
      </c>
      <c r="Z34" s="25">
        <v>15</v>
      </c>
      <c r="AA34" s="30"/>
      <c r="AB34" s="27"/>
      <c r="AC34" s="30"/>
      <c r="AD34" s="27"/>
      <c r="AE34" s="30"/>
      <c r="AF34" s="27"/>
      <c r="AG34" s="92"/>
      <c r="AH34" s="94"/>
      <c r="AI34" s="94"/>
      <c r="AJ34" s="94"/>
      <c r="AK34" s="94"/>
      <c r="AL34" s="94"/>
      <c r="AM34" s="94"/>
      <c r="AN34" s="94"/>
      <c r="AO34" s="27"/>
      <c r="AP34" s="99">
        <v>6.5910247170299483</v>
      </c>
      <c r="AQ34" s="98">
        <v>47.234374943568227</v>
      </c>
      <c r="AS34" s="88">
        <f t="shared" si="2"/>
        <v>40983</v>
      </c>
      <c r="AT34" s="90">
        <v>5.5</v>
      </c>
      <c r="AU34" s="28">
        <v>10</v>
      </c>
      <c r="AV34" s="25">
        <v>15.5</v>
      </c>
      <c r="AW34" s="30"/>
      <c r="AX34" s="27"/>
      <c r="AY34" s="30"/>
      <c r="AZ34" s="27"/>
      <c r="BA34" s="30"/>
      <c r="BB34" s="27"/>
      <c r="BC34" s="92"/>
      <c r="BD34" s="94"/>
      <c r="BE34" s="94"/>
      <c r="BF34" s="94"/>
      <c r="BG34" s="94"/>
      <c r="BH34" s="94"/>
      <c r="BI34" s="94"/>
      <c r="BJ34" s="94"/>
      <c r="BK34" s="27"/>
      <c r="BL34" s="99">
        <v>10.476563099529585</v>
      </c>
      <c r="BM34" s="98">
        <v>39.526779660916063</v>
      </c>
      <c r="BO34" s="88">
        <f t="shared" si="3"/>
        <v>40983</v>
      </c>
      <c r="BP34" s="90">
        <v>5.5</v>
      </c>
      <c r="BQ34" s="28">
        <v>8.5</v>
      </c>
      <c r="BR34" s="25">
        <v>16</v>
      </c>
      <c r="BS34" s="30"/>
      <c r="BT34" s="27"/>
      <c r="BU34" s="30"/>
      <c r="BV34" s="27"/>
      <c r="BW34" s="30"/>
      <c r="BX34" s="27"/>
      <c r="BY34" s="92"/>
      <c r="BZ34" s="94"/>
      <c r="CA34" s="94"/>
      <c r="CB34" s="94"/>
      <c r="CC34" s="94"/>
      <c r="CD34" s="94"/>
      <c r="CE34" s="94"/>
      <c r="CF34" s="94"/>
      <c r="CG34" s="27"/>
      <c r="CH34" s="99">
        <v>8.4299775910801191</v>
      </c>
      <c r="CI34" s="98">
        <v>39.815347567119574</v>
      </c>
      <c r="CK34" s="88">
        <f t="shared" si="4"/>
        <v>40981.5</v>
      </c>
      <c r="CL34" s="90">
        <v>5.5</v>
      </c>
      <c r="CM34" s="28"/>
      <c r="CN34" s="25">
        <v>17.899999999999999</v>
      </c>
      <c r="CO34" s="30"/>
      <c r="CP34" s="27"/>
      <c r="CQ34" s="30"/>
      <c r="CR34" s="27"/>
      <c r="CS34" s="30"/>
      <c r="CT34" s="27"/>
      <c r="CU34" s="92"/>
      <c r="CV34" s="94"/>
      <c r="CW34" s="94"/>
      <c r="CX34" s="94"/>
      <c r="CY34" s="94"/>
      <c r="CZ34" s="94"/>
      <c r="DA34" s="94"/>
      <c r="DB34" s="94"/>
      <c r="DC34" s="27"/>
      <c r="DD34" s="99">
        <v>-0.64828715319174612</v>
      </c>
      <c r="DE34" s="98">
        <v>15.823218840805559</v>
      </c>
      <c r="DG34" s="88">
        <f t="shared" si="5"/>
        <v>40985</v>
      </c>
      <c r="DH34" s="90">
        <v>5.5</v>
      </c>
      <c r="DI34" s="28"/>
      <c r="DJ34" s="25">
        <v>21</v>
      </c>
      <c r="DK34" s="30"/>
      <c r="DL34" s="27"/>
      <c r="DM34" s="30"/>
      <c r="DN34" s="27"/>
      <c r="DO34" s="30"/>
      <c r="DP34" s="27"/>
      <c r="DQ34" s="92"/>
      <c r="DR34" s="94"/>
      <c r="DS34" s="94"/>
      <c r="DT34" s="94"/>
      <c r="DU34" s="94"/>
      <c r="DV34" s="94"/>
      <c r="DW34" s="94"/>
      <c r="DX34" s="94"/>
      <c r="DY34" s="27"/>
      <c r="DZ34" s="99">
        <v>1.7692021131320661</v>
      </c>
      <c r="EA34" s="98">
        <v>37.932281455162531</v>
      </c>
      <c r="EC34" s="88">
        <f t="shared" si="6"/>
        <v>40983.5</v>
      </c>
      <c r="ED34" s="90">
        <v>5.5</v>
      </c>
      <c r="EE34" s="28"/>
      <c r="EF34" s="25">
        <v>16.899999999999999</v>
      </c>
      <c r="EG34" s="30"/>
      <c r="EH34" s="27"/>
      <c r="EI34" s="30"/>
      <c r="EJ34" s="27"/>
      <c r="EK34" s="30"/>
      <c r="EL34" s="27"/>
      <c r="EM34" s="92"/>
      <c r="EN34" s="94"/>
      <c r="EO34" s="94"/>
      <c r="EP34" s="94"/>
      <c r="EQ34" s="94"/>
      <c r="ER34" s="94"/>
      <c r="ES34" s="94"/>
      <c r="ET34" s="94"/>
      <c r="EU34" s="27"/>
      <c r="EV34" s="99">
        <v>0.79486346379155448</v>
      </c>
      <c r="EW34" s="98">
        <v>39.94312984926944</v>
      </c>
      <c r="EY34" s="88">
        <f t="shared" si="7"/>
        <v>40981.5</v>
      </c>
      <c r="EZ34" s="90">
        <v>5.5</v>
      </c>
      <c r="FA34" s="28"/>
      <c r="FB34" s="25">
        <v>18</v>
      </c>
      <c r="FC34" s="30"/>
      <c r="FD34" s="27"/>
      <c r="FE34" s="30"/>
      <c r="FF34" s="27"/>
      <c r="FG34" s="30"/>
      <c r="FH34" s="27"/>
      <c r="FI34" s="92"/>
      <c r="FJ34" s="94"/>
      <c r="FK34" s="94"/>
      <c r="FL34" s="94"/>
      <c r="FM34" s="94"/>
      <c r="FN34" s="94"/>
      <c r="FO34" s="94"/>
      <c r="FP34" s="94"/>
      <c r="FQ34" s="27"/>
      <c r="FR34" s="99">
        <v>-0.42894314747764201</v>
      </c>
      <c r="FS34" s="98">
        <v>35.082315680015647</v>
      </c>
      <c r="FU34" s="88">
        <f t="shared" si="8"/>
        <v>40983</v>
      </c>
      <c r="FV34" s="90">
        <v>5.5</v>
      </c>
      <c r="FW34" s="28"/>
      <c r="FX34" s="25">
        <v>18.3</v>
      </c>
      <c r="FY34" s="30"/>
      <c r="FZ34" s="27"/>
      <c r="GA34" s="30"/>
      <c r="GB34" s="27"/>
      <c r="GC34" s="30"/>
      <c r="GD34" s="27"/>
      <c r="GE34" s="92"/>
      <c r="GF34" s="94"/>
      <c r="GG34" s="94"/>
      <c r="GH34" s="94"/>
      <c r="GI34" s="94"/>
      <c r="GJ34" s="94"/>
      <c r="GK34" s="94"/>
      <c r="GL34" s="94"/>
      <c r="GM34" s="27"/>
      <c r="GN34" s="99">
        <v>-1.0708450238512837</v>
      </c>
      <c r="GO34" s="98">
        <v>4.8512432853906899</v>
      </c>
      <c r="GQ34" s="88">
        <f t="shared" si="9"/>
        <v>40983</v>
      </c>
      <c r="GR34" s="90">
        <v>5.5</v>
      </c>
      <c r="GS34" s="28"/>
      <c r="GT34" s="25"/>
      <c r="GU34" s="30"/>
      <c r="GV34" s="27"/>
      <c r="GW34" s="30"/>
      <c r="GX34" s="27"/>
      <c r="GY34" s="30"/>
      <c r="GZ34" s="27"/>
      <c r="HA34" s="92"/>
      <c r="HB34" s="94"/>
      <c r="HC34" s="94"/>
      <c r="HD34" s="94"/>
      <c r="HE34" s="94"/>
      <c r="HF34" s="94"/>
      <c r="HG34" s="94"/>
      <c r="HH34" s="94"/>
      <c r="HI34" s="27"/>
      <c r="HJ34" s="99">
        <v>-0.30091993501155639</v>
      </c>
      <c r="HK34" s="98">
        <v>15.40718946263611</v>
      </c>
      <c r="HM34" s="88">
        <f t="shared" si="10"/>
        <v>40982.5</v>
      </c>
      <c r="HN34" s="90">
        <v>5.5</v>
      </c>
      <c r="HO34" s="28">
        <v>5.5</v>
      </c>
      <c r="HP34" s="25">
        <v>18.2</v>
      </c>
      <c r="HQ34" s="30"/>
      <c r="HR34" s="27"/>
      <c r="HS34" s="30"/>
      <c r="HT34" s="27"/>
      <c r="HU34" s="30"/>
      <c r="HV34" s="27"/>
      <c r="HW34" s="92"/>
      <c r="HX34" s="94"/>
      <c r="HY34" s="94"/>
      <c r="HZ34" s="94"/>
      <c r="IA34" s="94"/>
      <c r="IB34" s="94"/>
      <c r="IC34" s="94"/>
      <c r="ID34" s="94"/>
      <c r="IE34" s="27"/>
      <c r="IF34" s="99">
        <v>5.566726912855561</v>
      </c>
      <c r="IG34" s="98">
        <v>48.387490185858915</v>
      </c>
      <c r="II34" s="88">
        <f t="shared" si="11"/>
        <v>40982</v>
      </c>
      <c r="IJ34" s="90">
        <v>5.5</v>
      </c>
      <c r="IK34" s="28">
        <v>6</v>
      </c>
      <c r="IL34" s="25">
        <v>11</v>
      </c>
      <c r="IM34" s="30"/>
      <c r="IN34" s="27"/>
      <c r="IO34" s="30"/>
      <c r="IP34" s="27"/>
      <c r="IQ34" s="30"/>
      <c r="IR34" s="27"/>
      <c r="IS34" s="92"/>
      <c r="IT34" s="94"/>
      <c r="IU34" s="94"/>
      <c r="IV34" s="94"/>
      <c r="IW34" s="94"/>
      <c r="IX34" s="94"/>
      <c r="IY34" s="94"/>
      <c r="IZ34" s="94"/>
      <c r="JA34" s="27"/>
      <c r="JB34" s="99">
        <v>6.1230618460087438</v>
      </c>
      <c r="JC34" s="98">
        <v>37.409576927483734</v>
      </c>
      <c r="JE34" s="88">
        <f t="shared" si="12"/>
        <v>40984.5</v>
      </c>
      <c r="JF34" s="90">
        <v>5.5</v>
      </c>
      <c r="JG34" s="28">
        <v>4.8</v>
      </c>
      <c r="JH34" s="25">
        <v>15.9</v>
      </c>
      <c r="JI34" s="30"/>
      <c r="JJ34" s="27"/>
      <c r="JK34" s="30"/>
      <c r="JL34" s="27"/>
      <c r="JM34" s="30"/>
      <c r="JN34" s="27"/>
      <c r="JO34" s="92"/>
      <c r="JP34" s="94"/>
      <c r="JQ34" s="94"/>
      <c r="JR34" s="94"/>
      <c r="JS34" s="94"/>
      <c r="JT34" s="94"/>
      <c r="JU34" s="94"/>
      <c r="JV34" s="94"/>
      <c r="JW34" s="27"/>
      <c r="JX34" s="99">
        <v>4.7317137704765662</v>
      </c>
      <c r="JY34" s="98">
        <v>54.02255446296369</v>
      </c>
      <c r="KA34" s="88">
        <f t="shared" si="13"/>
        <v>40985.5</v>
      </c>
      <c r="KB34" s="90">
        <v>5.5</v>
      </c>
      <c r="KC34" s="28">
        <v>1.4</v>
      </c>
      <c r="KD34" s="25">
        <v>18</v>
      </c>
      <c r="KE34" s="30"/>
      <c r="KF34" s="27"/>
      <c r="KG34" s="30"/>
      <c r="KH34" s="27"/>
      <c r="KI34" s="30"/>
      <c r="KJ34" s="27"/>
      <c r="KK34" s="92"/>
      <c r="KL34" s="94"/>
      <c r="KM34" s="94"/>
      <c r="KN34" s="94"/>
      <c r="KO34" s="94"/>
      <c r="KP34" s="94"/>
      <c r="KQ34" s="94"/>
      <c r="KR34" s="94"/>
      <c r="KS34" s="27"/>
      <c r="KT34" s="99">
        <v>1.4557814084881677</v>
      </c>
      <c r="KU34" s="98">
        <v>47.722010705065699</v>
      </c>
      <c r="KW34" s="88">
        <f t="shared" si="14"/>
        <v>40983.5</v>
      </c>
      <c r="KX34" s="90">
        <v>5.5</v>
      </c>
      <c r="KY34" s="28"/>
      <c r="KZ34" s="25"/>
      <c r="LA34" s="30"/>
      <c r="LB34" s="27"/>
      <c r="LC34" s="30"/>
      <c r="LD34" s="27"/>
      <c r="LE34" s="30"/>
      <c r="LF34" s="27"/>
      <c r="LG34" s="92"/>
      <c r="LH34" s="94"/>
      <c r="LI34" s="94"/>
      <c r="LJ34" s="94"/>
      <c r="LK34" s="94"/>
      <c r="LL34" s="94"/>
      <c r="LM34" s="94"/>
      <c r="LN34" s="94"/>
      <c r="LO34" s="27"/>
      <c r="LP34" s="99">
        <v>-0.3426856974775746</v>
      </c>
      <c r="LQ34" s="98">
        <v>23.408749945130136</v>
      </c>
      <c r="LS34" s="88">
        <f t="shared" si="15"/>
        <v>40984.5</v>
      </c>
      <c r="LT34" s="90">
        <v>5.5</v>
      </c>
      <c r="LU34" s="28"/>
      <c r="LV34" s="25"/>
      <c r="LW34" s="30"/>
      <c r="LX34" s="27"/>
      <c r="LY34" s="30"/>
      <c r="LZ34" s="27"/>
      <c r="MA34" s="30"/>
      <c r="MB34" s="27"/>
      <c r="MC34" s="92"/>
      <c r="MD34" s="94"/>
      <c r="ME34" s="94"/>
      <c r="MF34" s="94"/>
      <c r="MG34" s="94"/>
      <c r="MH34" s="94"/>
      <c r="MI34" s="94"/>
      <c r="MJ34" s="94"/>
      <c r="MK34" s="27"/>
      <c r="ML34" s="99">
        <v>0.57523190863831153</v>
      </c>
      <c r="MM34" s="98">
        <v>32.917189967349316</v>
      </c>
      <c r="MO34" s="88">
        <f t="shared" si="16"/>
        <v>40980.5</v>
      </c>
      <c r="MP34" s="90">
        <v>5.5</v>
      </c>
      <c r="MQ34" s="28"/>
      <c r="MR34" s="25">
        <v>18.899999999999999</v>
      </c>
      <c r="MS34" s="30"/>
      <c r="MT34" s="27"/>
      <c r="MU34" s="30"/>
      <c r="MV34" s="27"/>
      <c r="MW34" s="30"/>
      <c r="MX34" s="27"/>
      <c r="MY34" s="92"/>
      <c r="MZ34" s="94"/>
      <c r="NA34" s="94"/>
      <c r="NB34" s="94"/>
      <c r="NC34" s="94"/>
      <c r="ND34" s="94"/>
      <c r="NE34" s="94"/>
      <c r="NF34" s="94"/>
      <c r="NG34" s="27"/>
      <c r="NH34" s="99"/>
      <c r="NI34" s="98"/>
      <c r="NK34" s="88">
        <f t="shared" si="17"/>
        <v>40983.5</v>
      </c>
      <c r="NL34" s="90">
        <v>5.5</v>
      </c>
      <c r="NM34" s="28"/>
      <c r="NN34" s="25"/>
      <c r="NO34" s="30"/>
      <c r="NP34" s="27"/>
      <c r="NQ34" s="30"/>
      <c r="NR34" s="27"/>
      <c r="NS34" s="30"/>
      <c r="NT34" s="27"/>
      <c r="NU34" s="92"/>
      <c r="NV34" s="94"/>
      <c r="NW34" s="94"/>
      <c r="NX34" s="94"/>
      <c r="NY34" s="94"/>
      <c r="NZ34" s="94"/>
      <c r="OA34" s="94"/>
      <c r="OB34" s="94"/>
      <c r="OC34" s="27"/>
      <c r="OD34" s="99">
        <v>0.75091776733318438</v>
      </c>
      <c r="OE34" s="98">
        <v>39.222212687015812</v>
      </c>
      <c r="OG34" s="88">
        <f t="shared" si="18"/>
        <v>40982</v>
      </c>
      <c r="OH34" s="90">
        <v>5.5</v>
      </c>
      <c r="OI34" s="28"/>
      <c r="OJ34" s="25"/>
      <c r="OK34" s="30"/>
      <c r="OL34" s="27"/>
      <c r="OM34" s="30"/>
      <c r="ON34" s="27"/>
      <c r="OO34" s="30"/>
      <c r="OP34" s="27"/>
      <c r="OQ34" s="92"/>
      <c r="OR34" s="94"/>
      <c r="OS34" s="94"/>
      <c r="OT34" s="94"/>
      <c r="OU34" s="94"/>
      <c r="OV34" s="94"/>
      <c r="OW34" s="94"/>
      <c r="OX34" s="94"/>
      <c r="OY34" s="27"/>
      <c r="OZ34" s="99"/>
      <c r="PA34" s="98"/>
      <c r="PC34" s="88">
        <f t="shared" si="19"/>
        <v>40980.5</v>
      </c>
      <c r="PD34" s="90">
        <v>5.5</v>
      </c>
      <c r="PE34" s="28">
        <v>3.7</v>
      </c>
      <c r="PF34" s="25">
        <v>16</v>
      </c>
      <c r="PG34" s="30"/>
      <c r="PH34" s="27"/>
      <c r="PI34" s="30"/>
      <c r="PJ34" s="27"/>
      <c r="PK34" s="30"/>
      <c r="PL34" s="27"/>
      <c r="PM34" s="92"/>
      <c r="PN34" s="94"/>
      <c r="PO34" s="94"/>
      <c r="PP34" s="94"/>
      <c r="PQ34" s="94"/>
      <c r="PR34" s="94"/>
      <c r="PS34" s="94"/>
      <c r="PT34" s="94"/>
      <c r="PU34" s="27"/>
      <c r="PV34" s="99">
        <v>2.3030673006688485</v>
      </c>
      <c r="PW34" s="98">
        <v>61.39665707816129</v>
      </c>
      <c r="PY34" s="88">
        <f t="shared" si="20"/>
        <v>40983.5</v>
      </c>
      <c r="PZ34" s="90">
        <v>5.5</v>
      </c>
      <c r="QA34" s="28"/>
      <c r="QB34" s="25">
        <v>17</v>
      </c>
      <c r="QC34" s="30"/>
      <c r="QD34" s="27"/>
      <c r="QE34" s="30"/>
      <c r="QF34" s="27"/>
      <c r="QG34" s="30"/>
      <c r="QH34" s="27"/>
      <c r="QI34" s="92"/>
      <c r="QJ34" s="94"/>
      <c r="QK34" s="94"/>
      <c r="QL34" s="94"/>
      <c r="QM34" s="94"/>
      <c r="QN34" s="94"/>
      <c r="QO34" s="94"/>
      <c r="QP34" s="94"/>
      <c r="QQ34" s="27"/>
      <c r="QR34" s="99">
        <v>1.8067939872411252</v>
      </c>
      <c r="QS34" s="98">
        <v>91.637541931420927</v>
      </c>
      <c r="QU34" s="88">
        <f t="shared" si="21"/>
        <v>40982.5</v>
      </c>
      <c r="QV34" s="90">
        <v>5.5</v>
      </c>
      <c r="QW34" s="28">
        <v>8.86</v>
      </c>
      <c r="QX34" s="25">
        <v>12</v>
      </c>
      <c r="QY34" s="30"/>
      <c r="QZ34" s="27"/>
      <c r="RA34" s="30"/>
      <c r="RB34" s="27"/>
      <c r="RC34" s="30"/>
      <c r="RD34" s="27"/>
      <c r="RE34" s="92"/>
      <c r="RF34" s="94"/>
      <c r="RG34" s="94"/>
      <c r="RH34" s="94"/>
      <c r="RI34" s="94"/>
      <c r="RJ34" s="94"/>
      <c r="RK34" s="94"/>
      <c r="RL34" s="94"/>
      <c r="RM34" s="27"/>
      <c r="RN34" s="99">
        <v>10.711128835400277</v>
      </c>
      <c r="RO34" s="98">
        <v>11.425424097328872</v>
      </c>
      <c r="RQ34" s="88">
        <f t="shared" si="22"/>
        <v>40983</v>
      </c>
      <c r="RR34" s="90">
        <v>5.5</v>
      </c>
      <c r="RS34" s="28"/>
      <c r="RT34" s="25">
        <v>17</v>
      </c>
      <c r="RU34" s="30"/>
      <c r="RV34" s="27"/>
      <c r="RW34" s="30"/>
      <c r="RX34" s="27"/>
      <c r="RY34" s="30"/>
      <c r="RZ34" s="27"/>
      <c r="SA34" s="92"/>
      <c r="SB34" s="94"/>
      <c r="SC34" s="94"/>
      <c r="SD34" s="94"/>
      <c r="SE34" s="94"/>
      <c r="SF34" s="94"/>
      <c r="SG34" s="94"/>
      <c r="SH34" s="94"/>
      <c r="SI34" s="27"/>
      <c r="SJ34" s="99">
        <v>3.025890158043389</v>
      </c>
      <c r="SK34" s="98">
        <v>63.407226237736204</v>
      </c>
      <c r="SM34" s="88">
        <f t="shared" si="23"/>
        <v>40983</v>
      </c>
      <c r="SN34" s="90">
        <v>5.5</v>
      </c>
      <c r="SO34" s="28"/>
      <c r="SP34" s="25">
        <v>18.899999999999999</v>
      </c>
      <c r="SQ34" s="30"/>
      <c r="SR34" s="27"/>
      <c r="SS34" s="30"/>
      <c r="ST34" s="27"/>
      <c r="SU34" s="30"/>
      <c r="SV34" s="27"/>
      <c r="SW34" s="92"/>
      <c r="SX34" s="94"/>
      <c r="SY34" s="94"/>
      <c r="SZ34" s="94"/>
      <c r="TA34" s="94"/>
      <c r="TB34" s="94"/>
      <c r="TC34" s="94"/>
      <c r="TD34" s="94"/>
      <c r="TE34" s="27"/>
      <c r="TF34" s="99">
        <v>0.68923663075440256</v>
      </c>
      <c r="TG34" s="98">
        <v>46.485286633010531</v>
      </c>
      <c r="TI34" s="88">
        <f t="shared" si="24"/>
        <v>40981.5</v>
      </c>
      <c r="TJ34" s="90">
        <v>5.5</v>
      </c>
      <c r="TK34" s="28"/>
      <c r="TL34" s="25">
        <v>17.899999999999999</v>
      </c>
      <c r="TM34" s="30"/>
      <c r="TN34" s="27"/>
      <c r="TO34" s="30"/>
      <c r="TP34" s="27"/>
      <c r="TQ34" s="30"/>
      <c r="TR34" s="27"/>
      <c r="TS34" s="92"/>
      <c r="TT34" s="94"/>
      <c r="TU34" s="94"/>
      <c r="TV34" s="94"/>
      <c r="TW34" s="94"/>
      <c r="TX34" s="94"/>
      <c r="TY34" s="94"/>
      <c r="TZ34" s="94"/>
      <c r="UA34" s="27"/>
      <c r="UB34" s="99"/>
      <c r="UC34" s="98"/>
      <c r="UE34" s="88">
        <f t="shared" si="25"/>
        <v>40985</v>
      </c>
      <c r="UF34" s="90">
        <v>5.5</v>
      </c>
      <c r="UG34" s="28"/>
      <c r="UH34" s="25">
        <v>21</v>
      </c>
      <c r="UI34" s="30"/>
      <c r="UJ34" s="27"/>
      <c r="UK34" s="30"/>
      <c r="UL34" s="27"/>
      <c r="UM34" s="30"/>
      <c r="UN34" s="27"/>
      <c r="UO34" s="92"/>
      <c r="UP34" s="94"/>
      <c r="UQ34" s="94"/>
      <c r="UR34" s="94"/>
      <c r="US34" s="94"/>
      <c r="UT34" s="94"/>
      <c r="UU34" s="94"/>
      <c r="UV34" s="94"/>
      <c r="UW34" s="27"/>
      <c r="UX34" s="99">
        <v>1.7222416563258041</v>
      </c>
      <c r="UY34" s="98">
        <v>38.438394328145179</v>
      </c>
      <c r="VA34" s="88">
        <f t="shared" si="26"/>
        <v>40983.5</v>
      </c>
      <c r="VB34" s="90">
        <v>5.5</v>
      </c>
      <c r="VC34" s="28"/>
      <c r="VD34" s="25">
        <v>16.899999999999999</v>
      </c>
      <c r="VE34" s="30"/>
      <c r="VF34" s="27"/>
      <c r="VG34" s="30"/>
      <c r="VH34" s="27"/>
      <c r="VI34" s="30"/>
      <c r="VJ34" s="27"/>
      <c r="VK34" s="92"/>
      <c r="VL34" s="94"/>
      <c r="VM34" s="94"/>
      <c r="VN34" s="94"/>
      <c r="VO34" s="94"/>
      <c r="VP34" s="94"/>
      <c r="VQ34" s="94"/>
      <c r="VR34" s="94"/>
      <c r="VS34" s="27"/>
      <c r="VT34" s="99">
        <v>3.7357810033418999</v>
      </c>
      <c r="VU34" s="98">
        <v>53.5972424353685</v>
      </c>
      <c r="VW34" s="88">
        <f t="shared" si="27"/>
        <v>40981.5</v>
      </c>
      <c r="VX34" s="90">
        <v>5.5</v>
      </c>
      <c r="VY34" s="28"/>
      <c r="VZ34" s="25">
        <v>18</v>
      </c>
      <c r="WA34" s="30"/>
      <c r="WB34" s="27"/>
      <c r="WC34" s="30"/>
      <c r="WD34" s="27"/>
      <c r="WE34" s="30"/>
      <c r="WF34" s="27"/>
      <c r="WG34" s="92"/>
      <c r="WH34" s="94"/>
      <c r="WI34" s="94"/>
      <c r="WJ34" s="94"/>
      <c r="WK34" s="94"/>
      <c r="WL34" s="94"/>
      <c r="WM34" s="94"/>
      <c r="WN34" s="94"/>
      <c r="WO34" s="27"/>
      <c r="WP34" s="99">
        <v>0.16019750370347871</v>
      </c>
      <c r="WQ34" s="98">
        <v>46.143305967820964</v>
      </c>
      <c r="WS34" s="88">
        <f t="shared" si="28"/>
        <v>40983</v>
      </c>
      <c r="WT34" s="90">
        <v>5.5</v>
      </c>
      <c r="WU34" s="28"/>
      <c r="WV34" s="25">
        <v>18.3</v>
      </c>
      <c r="WW34" s="30"/>
      <c r="WX34" s="27"/>
      <c r="WY34" s="30"/>
      <c r="WZ34" s="27"/>
      <c r="XA34" s="30"/>
      <c r="XB34" s="27"/>
      <c r="XC34" s="92"/>
      <c r="XD34" s="94"/>
      <c r="XE34" s="94"/>
      <c r="XF34" s="94"/>
      <c r="XG34" s="94"/>
      <c r="XH34" s="94"/>
      <c r="XI34" s="94"/>
      <c r="XJ34" s="94"/>
      <c r="XK34" s="27"/>
      <c r="XL34" s="99">
        <v>-1.1547972155795481</v>
      </c>
      <c r="XM34" s="98">
        <v>2.4217279445833384</v>
      </c>
      <c r="XO34" s="88">
        <f t="shared" si="29"/>
        <v>40983</v>
      </c>
      <c r="XP34" s="90">
        <v>5.5</v>
      </c>
      <c r="XQ34" s="28"/>
      <c r="XR34" s="25"/>
      <c r="XS34" s="30"/>
      <c r="XT34" s="27"/>
      <c r="XU34" s="30"/>
      <c r="XV34" s="27"/>
      <c r="XW34" s="30"/>
      <c r="XX34" s="27"/>
      <c r="XY34" s="92"/>
      <c r="XZ34" s="94"/>
      <c r="YA34" s="94"/>
      <c r="YB34" s="94"/>
      <c r="YC34" s="94"/>
      <c r="YD34" s="94"/>
      <c r="YE34" s="94"/>
      <c r="YF34" s="94"/>
      <c r="YG34" s="27"/>
      <c r="YH34" s="99">
        <v>-0.30838568946637707</v>
      </c>
      <c r="YI34" s="98">
        <v>15.584089673064172</v>
      </c>
      <c r="YK34" s="88">
        <f t="shared" si="30"/>
        <v>40982.5</v>
      </c>
      <c r="YL34" s="90">
        <v>5.5</v>
      </c>
      <c r="YM34" s="28">
        <v>5.5</v>
      </c>
      <c r="YN34" s="25">
        <v>18.2</v>
      </c>
      <c r="YO34" s="30"/>
      <c r="YP34" s="27"/>
      <c r="YQ34" s="30"/>
      <c r="YR34" s="27"/>
      <c r="YS34" s="30"/>
      <c r="YT34" s="27"/>
      <c r="YU34" s="92"/>
      <c r="YV34" s="94"/>
      <c r="YW34" s="94"/>
      <c r="YX34" s="94"/>
      <c r="YY34" s="94"/>
      <c r="YZ34" s="94"/>
      <c r="ZA34" s="94"/>
      <c r="ZB34" s="94"/>
      <c r="ZC34" s="27"/>
      <c r="ZD34" s="99">
        <v>5.5419430459317836</v>
      </c>
      <c r="ZE34" s="98">
        <v>48.067982263425833</v>
      </c>
      <c r="ZG34" s="88">
        <f t="shared" si="31"/>
        <v>40982</v>
      </c>
      <c r="ZH34" s="90">
        <v>5.5</v>
      </c>
      <c r="ZI34" s="28">
        <v>6</v>
      </c>
      <c r="ZJ34" s="25">
        <v>11</v>
      </c>
      <c r="ZK34" s="30"/>
      <c r="ZL34" s="27"/>
      <c r="ZM34" s="30"/>
      <c r="ZN34" s="27"/>
      <c r="ZO34" s="30"/>
      <c r="ZP34" s="27"/>
      <c r="ZQ34" s="92"/>
      <c r="ZR34" s="94"/>
      <c r="ZS34" s="94"/>
      <c r="ZT34" s="94"/>
      <c r="ZU34" s="94"/>
      <c r="ZV34" s="94"/>
      <c r="ZW34" s="94"/>
      <c r="ZX34" s="94"/>
      <c r="ZY34" s="27"/>
      <c r="ZZ34" s="99">
        <v>6.0874353586160854</v>
      </c>
      <c r="AAA34" s="98">
        <v>37.532208181634942</v>
      </c>
      <c r="AAC34" s="88">
        <f t="shared" si="32"/>
        <v>40984.5</v>
      </c>
      <c r="AAD34" s="90">
        <v>5.5</v>
      </c>
      <c r="AAE34" s="28">
        <v>4.8</v>
      </c>
      <c r="AAF34" s="25">
        <v>15.9</v>
      </c>
      <c r="AAG34" s="30"/>
      <c r="AAH34" s="27"/>
      <c r="AAI34" s="30"/>
      <c r="AAJ34" s="27"/>
      <c r="AAK34" s="30"/>
      <c r="AAL34" s="27"/>
      <c r="AAM34" s="92"/>
      <c r="AAN34" s="94"/>
      <c r="AAO34" s="94"/>
      <c r="AAP34" s="94"/>
      <c r="AAQ34" s="94"/>
      <c r="AAR34" s="94"/>
      <c r="AAS34" s="94"/>
      <c r="AAT34" s="94"/>
      <c r="AAU34" s="27"/>
      <c r="AAV34" s="99">
        <v>4.6356682711526203</v>
      </c>
      <c r="AAW34" s="98">
        <v>54.501297749619368</v>
      </c>
      <c r="AAY34" s="88">
        <f t="shared" si="33"/>
        <v>40985.5</v>
      </c>
      <c r="AAZ34" s="90">
        <v>5.5</v>
      </c>
      <c r="ABA34" s="28">
        <v>1.4</v>
      </c>
      <c r="ABB34" s="25">
        <v>18</v>
      </c>
      <c r="ABC34" s="30"/>
      <c r="ABD34" s="27"/>
      <c r="ABE34" s="30"/>
      <c r="ABF34" s="27"/>
      <c r="ABG34" s="30"/>
      <c r="ABH34" s="27"/>
      <c r="ABI34" s="92"/>
      <c r="ABJ34" s="94"/>
      <c r="ABK34" s="94"/>
      <c r="ABL34" s="94"/>
      <c r="ABM34" s="94"/>
      <c r="ABN34" s="94"/>
      <c r="ABO34" s="94"/>
      <c r="ABP34" s="94"/>
      <c r="ABQ34" s="27"/>
      <c r="ABR34" s="99">
        <v>1.6230910824125568</v>
      </c>
      <c r="ABS34" s="98">
        <v>53.811275457918548</v>
      </c>
      <c r="ABU34" s="88">
        <f t="shared" si="34"/>
        <v>40983.5</v>
      </c>
      <c r="ABV34" s="90">
        <v>5.5</v>
      </c>
      <c r="ABW34" s="28"/>
      <c r="ABX34" s="25"/>
      <c r="ABY34" s="30"/>
      <c r="ABZ34" s="27"/>
      <c r="ACA34" s="30"/>
      <c r="ACB34" s="27"/>
      <c r="ACC34" s="30"/>
      <c r="ACD34" s="27"/>
      <c r="ACE34" s="92"/>
      <c r="ACF34" s="94"/>
      <c r="ACG34" s="94"/>
      <c r="ACH34" s="94"/>
      <c r="ACI34" s="94"/>
      <c r="ACJ34" s="94"/>
      <c r="ACK34" s="94"/>
      <c r="ACL34" s="94"/>
      <c r="ACM34" s="27"/>
      <c r="ACN34" s="99">
        <v>-0.61777459945292157</v>
      </c>
      <c r="ACO34" s="98">
        <v>20.692752056109303</v>
      </c>
      <c r="ACQ34" s="88">
        <f t="shared" si="35"/>
        <v>40984.5</v>
      </c>
      <c r="ACR34" s="90">
        <v>5.5</v>
      </c>
      <c r="ACS34" s="28"/>
      <c r="ACT34" s="25"/>
      <c r="ACU34" s="30"/>
      <c r="ACV34" s="27"/>
      <c r="ACW34" s="30"/>
      <c r="ACX34" s="27"/>
      <c r="ACY34" s="30"/>
      <c r="ACZ34" s="27"/>
      <c r="ADA34" s="92"/>
      <c r="ADB34" s="94"/>
      <c r="ADC34" s="94"/>
      <c r="ADD34" s="94"/>
      <c r="ADE34" s="94"/>
      <c r="ADF34" s="94"/>
      <c r="ADG34" s="94"/>
      <c r="ADH34" s="94"/>
      <c r="ADI34" s="27"/>
      <c r="ADJ34" s="99">
        <v>0.44088187615268243</v>
      </c>
      <c r="ADK34" s="98">
        <v>31.734560446584595</v>
      </c>
      <c r="ADM34" s="88">
        <f t="shared" si="36"/>
        <v>40980.5</v>
      </c>
      <c r="ADN34" s="90">
        <v>5.5</v>
      </c>
      <c r="ADO34" s="28"/>
      <c r="ADP34" s="25">
        <v>18.899999999999999</v>
      </c>
      <c r="ADQ34" s="30"/>
      <c r="ADR34" s="27"/>
      <c r="ADS34" s="30"/>
      <c r="ADT34" s="27"/>
      <c r="ADU34" s="30"/>
      <c r="ADV34" s="27"/>
      <c r="ADW34" s="92"/>
      <c r="ADX34" s="94"/>
      <c r="ADY34" s="94"/>
      <c r="ADZ34" s="94"/>
      <c r="AEA34" s="94"/>
      <c r="AEB34" s="94"/>
      <c r="AEC34" s="94"/>
      <c r="AED34" s="94"/>
      <c r="AEE34" s="27"/>
      <c r="AEF34" s="99"/>
      <c r="AEG34" s="98"/>
      <c r="AEI34" s="88">
        <f t="shared" si="37"/>
        <v>40983.5</v>
      </c>
      <c r="AEJ34" s="90">
        <v>5.5</v>
      </c>
      <c r="AEK34" s="28"/>
      <c r="AEL34" s="25"/>
      <c r="AEM34" s="30"/>
      <c r="AEN34" s="27"/>
      <c r="AEO34" s="30"/>
      <c r="AEP34" s="27"/>
      <c r="AEQ34" s="30"/>
      <c r="AER34" s="27"/>
      <c r="AES34" s="92"/>
      <c r="AET34" s="94"/>
      <c r="AEU34" s="94"/>
      <c r="AEV34" s="94"/>
      <c r="AEW34" s="94"/>
      <c r="AEX34" s="94"/>
      <c r="AEY34" s="94"/>
      <c r="AEZ34" s="94"/>
      <c r="AFA34" s="27"/>
      <c r="AFB34" s="99">
        <v>0.36918879023630269</v>
      </c>
      <c r="AFC34" s="98">
        <v>46.513753464508085</v>
      </c>
      <c r="AFE34" s="88">
        <f t="shared" si="38"/>
        <v>40982</v>
      </c>
      <c r="AFF34" s="90">
        <v>5.5</v>
      </c>
      <c r="AFG34" s="28"/>
      <c r="AFH34" s="25"/>
      <c r="AFI34" s="30"/>
      <c r="AFJ34" s="27"/>
      <c r="AFK34" s="30"/>
      <c r="AFL34" s="27"/>
      <c r="AFM34" s="30"/>
      <c r="AFN34" s="27"/>
      <c r="AFO34" s="92"/>
      <c r="AFP34" s="94"/>
      <c r="AFQ34" s="94"/>
      <c r="AFR34" s="94"/>
      <c r="AFS34" s="94"/>
      <c r="AFT34" s="94"/>
      <c r="AFU34" s="94"/>
      <c r="AFV34" s="94"/>
      <c r="AFW34" s="27"/>
      <c r="AFX34" s="99"/>
      <c r="AFY34" s="98"/>
      <c r="AGA34" s="88">
        <f t="shared" si="39"/>
        <v>40980.5</v>
      </c>
      <c r="AGB34" s="90">
        <v>5.5</v>
      </c>
      <c r="AGC34" s="28">
        <v>3.7</v>
      </c>
      <c r="AGD34" s="25">
        <v>16</v>
      </c>
      <c r="AGE34" s="30"/>
      <c r="AGF34" s="27"/>
      <c r="AGG34" s="30"/>
      <c r="AGH34" s="27"/>
      <c r="AGI34" s="30"/>
      <c r="AGJ34" s="27"/>
      <c r="AGK34" s="92"/>
      <c r="AGL34" s="94"/>
      <c r="AGM34" s="94"/>
      <c r="AGN34" s="94"/>
      <c r="AGO34" s="94"/>
      <c r="AGP34" s="94"/>
      <c r="AGQ34" s="94"/>
      <c r="AGR34" s="94"/>
      <c r="AGS34" s="27"/>
      <c r="AGT34" s="99">
        <v>1.8751115163691687</v>
      </c>
      <c r="AGU34" s="98">
        <v>66.321640245210432</v>
      </c>
      <c r="AGW34" s="88">
        <f t="shared" si="40"/>
        <v>40983.5</v>
      </c>
      <c r="AGX34" s="90">
        <v>5.5</v>
      </c>
      <c r="AGY34" s="28"/>
      <c r="AGZ34" s="25">
        <v>17</v>
      </c>
      <c r="AHA34" s="30"/>
      <c r="AHB34" s="27"/>
      <c r="AHC34" s="30"/>
      <c r="AHD34" s="27"/>
      <c r="AHE34" s="30"/>
      <c r="AHF34" s="27"/>
      <c r="AHG34" s="92"/>
      <c r="AHH34" s="94"/>
      <c r="AHI34" s="94"/>
      <c r="AHJ34" s="94"/>
      <c r="AHK34" s="94"/>
      <c r="AHL34" s="94"/>
      <c r="AHM34" s="94"/>
      <c r="AHN34" s="94"/>
      <c r="AHO34" s="27"/>
      <c r="AHP34" s="99">
        <v>1.7576439838115432</v>
      </c>
      <c r="AHQ34" s="98">
        <v>85.565223293086532</v>
      </c>
      <c r="AHS34" s="88">
        <f t="shared" si="41"/>
        <v>40982.5</v>
      </c>
      <c r="AHT34" s="90">
        <v>5.5</v>
      </c>
      <c r="AHU34" s="28">
        <v>8.86</v>
      </c>
      <c r="AHV34" s="25">
        <v>12</v>
      </c>
      <c r="AHW34" s="30"/>
      <c r="AHX34" s="27"/>
      <c r="AHY34" s="30"/>
      <c r="AHZ34" s="27"/>
      <c r="AIA34" s="30"/>
      <c r="AIB34" s="27"/>
      <c r="AIC34" s="92"/>
      <c r="AID34" s="94"/>
      <c r="AIE34" s="94"/>
      <c r="AIF34" s="94"/>
      <c r="AIG34" s="94"/>
      <c r="AIH34" s="94"/>
      <c r="AII34" s="94"/>
      <c r="AIJ34" s="94"/>
      <c r="AIK34" s="27"/>
      <c r="AIL34" s="99">
        <v>10.70188399967337</v>
      </c>
      <c r="AIM34" s="98">
        <v>11.635867021343321</v>
      </c>
      <c r="AIO34" s="88">
        <f t="shared" si="42"/>
        <v>40983</v>
      </c>
      <c r="AIP34" s="90">
        <v>5.5</v>
      </c>
      <c r="AIQ34" s="28"/>
      <c r="AIR34" s="25">
        <v>17</v>
      </c>
      <c r="AIS34" s="30"/>
      <c r="AIT34" s="27"/>
      <c r="AIU34" s="30"/>
      <c r="AIV34" s="27"/>
      <c r="AIW34" s="30"/>
      <c r="AIX34" s="27"/>
      <c r="AIY34" s="92"/>
      <c r="AIZ34" s="94"/>
      <c r="AJA34" s="94"/>
      <c r="AJB34" s="94"/>
      <c r="AJC34" s="94"/>
      <c r="AJD34" s="94"/>
      <c r="AJE34" s="94"/>
      <c r="AJF34" s="94"/>
      <c r="AJG34" s="27"/>
      <c r="AJH34" s="99">
        <v>3.1598926108764722</v>
      </c>
      <c r="AJI34" s="98">
        <v>63.259688941762995</v>
      </c>
      <c r="AJK34" s="88">
        <f t="shared" si="43"/>
        <v>40983</v>
      </c>
      <c r="AJL34" s="90">
        <v>5.5</v>
      </c>
      <c r="AJM34" s="28"/>
      <c r="AJN34" s="25">
        <v>18.899999999999999</v>
      </c>
      <c r="AJO34" s="30"/>
      <c r="AJP34" s="27"/>
      <c r="AJQ34" s="30"/>
      <c r="AJR34" s="27"/>
      <c r="AJS34" s="30"/>
      <c r="AJT34" s="27"/>
      <c r="AJU34" s="92"/>
      <c r="AJV34" s="94"/>
      <c r="AJW34" s="94"/>
      <c r="AJX34" s="94"/>
      <c r="AJY34" s="94"/>
      <c r="AJZ34" s="94"/>
      <c r="AKA34" s="94"/>
      <c r="AKB34" s="94"/>
      <c r="AKC34" s="27"/>
      <c r="AKD34" s="99">
        <v>0.77316359165573756</v>
      </c>
      <c r="AKE34" s="98">
        <v>45.302253022377656</v>
      </c>
      <c r="AKG34" s="88">
        <f t="shared" si="44"/>
        <v>40981.5</v>
      </c>
      <c r="AKH34" s="90">
        <v>5.5</v>
      </c>
      <c r="AKI34" s="28"/>
      <c r="AKJ34" s="25">
        <v>17.899999999999999</v>
      </c>
      <c r="AKK34" s="30"/>
      <c r="AKL34" s="27"/>
      <c r="AKM34" s="30"/>
      <c r="AKN34" s="27"/>
      <c r="AKO34" s="30"/>
      <c r="AKP34" s="27"/>
      <c r="AKQ34" s="92"/>
      <c r="AKR34" s="94"/>
      <c r="AKS34" s="94"/>
      <c r="AKT34" s="94"/>
      <c r="AKU34" s="94"/>
      <c r="AKV34" s="94"/>
      <c r="AKW34" s="94"/>
      <c r="AKX34" s="94"/>
      <c r="AKY34" s="27"/>
      <c r="AKZ34" s="99"/>
      <c r="ALA34" s="98"/>
      <c r="ALC34" s="88">
        <f t="shared" si="45"/>
        <v>40985</v>
      </c>
      <c r="ALD34" s="90">
        <v>5.5</v>
      </c>
      <c r="ALE34" s="28"/>
      <c r="ALF34" s="25">
        <v>21</v>
      </c>
      <c r="ALG34" s="30"/>
      <c r="ALH34" s="27"/>
      <c r="ALI34" s="30"/>
      <c r="ALJ34" s="27"/>
      <c r="ALK34" s="30"/>
      <c r="ALL34" s="27"/>
      <c r="ALM34" s="92"/>
      <c r="ALN34" s="94"/>
      <c r="ALO34" s="94"/>
      <c r="ALP34" s="94"/>
      <c r="ALQ34" s="94"/>
      <c r="ALR34" s="94"/>
      <c r="ALS34" s="94"/>
      <c r="ALT34" s="94"/>
      <c r="ALU34" s="27"/>
      <c r="ALV34" s="99">
        <v>1.7606970328054443</v>
      </c>
      <c r="ALW34" s="98">
        <v>38.052231246447995</v>
      </c>
      <c r="ALY34" s="88">
        <f t="shared" si="46"/>
        <v>40983.5</v>
      </c>
      <c r="ALZ34" s="90">
        <v>5.5</v>
      </c>
      <c r="AMA34" s="28"/>
      <c r="AMB34" s="25">
        <v>16.899999999999999</v>
      </c>
      <c r="AMC34" s="30"/>
      <c r="AMD34" s="27"/>
      <c r="AME34" s="30"/>
      <c r="AMF34" s="27"/>
      <c r="AMG34" s="30"/>
      <c r="AMH34" s="27"/>
      <c r="AMI34" s="92"/>
      <c r="AMJ34" s="94"/>
      <c r="AMK34" s="94"/>
      <c r="AML34" s="94"/>
      <c r="AMM34" s="94"/>
      <c r="AMN34" s="94"/>
      <c r="AMO34" s="94"/>
      <c r="AMP34" s="94"/>
      <c r="AMQ34" s="27"/>
      <c r="AMR34" s="99">
        <v>3.7525356423717464</v>
      </c>
      <c r="AMS34" s="98">
        <v>53.507306970349156</v>
      </c>
      <c r="AMU34" s="88">
        <f t="shared" si="47"/>
        <v>40981.5</v>
      </c>
      <c r="AMV34" s="90">
        <v>5.5</v>
      </c>
      <c r="AMW34" s="28"/>
      <c r="AMX34" s="25">
        <v>18</v>
      </c>
      <c r="AMY34" s="30"/>
      <c r="AMZ34" s="27"/>
      <c r="ANA34" s="30"/>
      <c r="ANB34" s="27"/>
      <c r="ANC34" s="30"/>
      <c r="AND34" s="27"/>
      <c r="ANE34" s="92"/>
      <c r="ANF34" s="94"/>
      <c r="ANG34" s="94"/>
      <c r="ANH34" s="94"/>
      <c r="ANI34" s="94"/>
      <c r="ANJ34" s="94"/>
      <c r="ANK34" s="94"/>
      <c r="ANL34" s="94"/>
      <c r="ANM34" s="27"/>
      <c r="ANN34" s="99">
        <v>-0.30034839041918732</v>
      </c>
      <c r="ANO34" s="98">
        <v>38.627614458571728</v>
      </c>
      <c r="ANQ34" s="88">
        <f t="shared" si="48"/>
        <v>40983</v>
      </c>
      <c r="ANR34" s="90">
        <v>5.5</v>
      </c>
      <c r="ANS34" s="28"/>
      <c r="ANT34" s="25">
        <v>18.3</v>
      </c>
      <c r="ANU34" s="30"/>
      <c r="ANV34" s="27"/>
      <c r="ANW34" s="30"/>
      <c r="ANX34" s="27"/>
      <c r="ANY34" s="30"/>
      <c r="ANZ34" s="27"/>
      <c r="AOA34" s="92"/>
      <c r="AOB34" s="94"/>
      <c r="AOC34" s="94"/>
      <c r="AOD34" s="94"/>
      <c r="AOE34" s="94"/>
      <c r="AOF34" s="94"/>
      <c r="AOG34" s="94"/>
      <c r="AOH34" s="94"/>
      <c r="AOI34" s="27"/>
      <c r="AOJ34" s="99">
        <v>-1.1591345456009765</v>
      </c>
      <c r="AOK34" s="98">
        <v>2.3579810038984097</v>
      </c>
      <c r="AOM34" s="88">
        <f t="shared" si="49"/>
        <v>40983</v>
      </c>
      <c r="AON34" s="90">
        <v>5.5</v>
      </c>
      <c r="AOO34" s="28"/>
      <c r="AOP34" s="25"/>
      <c r="AOQ34" s="30"/>
      <c r="AOR34" s="27"/>
      <c r="AOS34" s="30"/>
      <c r="AOT34" s="27"/>
      <c r="AOU34" s="30"/>
      <c r="AOV34" s="27"/>
      <c r="AOW34" s="92"/>
      <c r="AOX34" s="94"/>
      <c r="AOY34" s="94"/>
      <c r="AOZ34" s="94"/>
      <c r="APA34" s="94"/>
      <c r="APB34" s="94"/>
      <c r="APC34" s="94"/>
      <c r="APD34" s="94"/>
      <c r="APE34" s="27"/>
      <c r="APF34" s="99">
        <v>-0.64143164787625673</v>
      </c>
      <c r="APG34" s="98">
        <v>12.452788038908778</v>
      </c>
      <c r="API34" s="88">
        <f t="shared" si="50"/>
        <v>40982.5</v>
      </c>
      <c r="APJ34" s="90">
        <v>5.5</v>
      </c>
      <c r="APK34" s="28">
        <v>5.5</v>
      </c>
      <c r="APL34" s="25">
        <v>18.2</v>
      </c>
      <c r="APM34" s="30"/>
      <c r="APN34" s="27"/>
      <c r="APO34" s="30"/>
      <c r="APP34" s="27"/>
      <c r="APQ34" s="30"/>
      <c r="APR34" s="27"/>
      <c r="APS34" s="92"/>
      <c r="APT34" s="94"/>
      <c r="APU34" s="94"/>
      <c r="APV34" s="94"/>
      <c r="APW34" s="94"/>
      <c r="APX34" s="94"/>
      <c r="APY34" s="94"/>
      <c r="APZ34" s="94"/>
      <c r="AQA34" s="27"/>
      <c r="AQB34" s="99">
        <v>5.544701487710185</v>
      </c>
      <c r="AQC34" s="98">
        <v>48.189733916966652</v>
      </c>
      <c r="AQE34" s="88">
        <f t="shared" si="51"/>
        <v>40982</v>
      </c>
      <c r="AQF34" s="90">
        <v>5.5</v>
      </c>
      <c r="AQG34" s="28">
        <v>6</v>
      </c>
      <c r="AQH34" s="25">
        <v>11</v>
      </c>
      <c r="AQI34" s="30"/>
      <c r="AQJ34" s="27"/>
      <c r="AQK34" s="30"/>
      <c r="AQL34" s="27"/>
      <c r="AQM34" s="30"/>
      <c r="AQN34" s="27"/>
      <c r="AQO34" s="92"/>
      <c r="AQP34" s="94"/>
      <c r="AQQ34" s="94"/>
      <c r="AQR34" s="94"/>
      <c r="AQS34" s="94"/>
      <c r="AQT34" s="94"/>
      <c r="AQU34" s="94"/>
      <c r="AQV34" s="94"/>
      <c r="AQW34" s="27"/>
      <c r="AQX34" s="99">
        <v>6.0978504738702339</v>
      </c>
      <c r="AQY34" s="98">
        <v>37.719851745424855</v>
      </c>
      <c r="ARA34" s="88">
        <f t="shared" si="52"/>
        <v>40984.5</v>
      </c>
      <c r="ARB34" s="90">
        <v>5.5</v>
      </c>
      <c r="ARC34" s="28">
        <v>4.8</v>
      </c>
      <c r="ARD34" s="25">
        <v>15.9</v>
      </c>
      <c r="ARE34" s="30"/>
      <c r="ARF34" s="27"/>
      <c r="ARG34" s="30"/>
      <c r="ARH34" s="27"/>
      <c r="ARI34" s="30"/>
      <c r="ARJ34" s="27"/>
      <c r="ARK34" s="92"/>
      <c r="ARL34" s="94"/>
      <c r="ARM34" s="94"/>
      <c r="ARN34" s="94"/>
      <c r="ARO34" s="94"/>
      <c r="ARP34" s="94"/>
      <c r="ARQ34" s="94"/>
      <c r="ARR34" s="94"/>
      <c r="ARS34" s="27"/>
      <c r="ART34" s="99">
        <v>4.6796970473882524</v>
      </c>
      <c r="ARU34" s="98">
        <v>53.942611982757704</v>
      </c>
      <c r="ARW34" s="88">
        <f t="shared" si="53"/>
        <v>40985.5</v>
      </c>
      <c r="ARX34" s="90">
        <v>5.5</v>
      </c>
      <c r="ARY34" s="28">
        <v>1.4</v>
      </c>
      <c r="ARZ34" s="25">
        <v>18</v>
      </c>
      <c r="ASA34" s="30"/>
      <c r="ASB34" s="27"/>
      <c r="ASC34" s="30"/>
      <c r="ASD34" s="27"/>
      <c r="ASE34" s="30"/>
      <c r="ASF34" s="27"/>
      <c r="ASG34" s="92"/>
      <c r="ASH34" s="94"/>
      <c r="ASI34" s="94"/>
      <c r="ASJ34" s="94"/>
      <c r="ASK34" s="94"/>
      <c r="ASL34" s="94"/>
      <c r="ASM34" s="94"/>
      <c r="ASN34" s="94"/>
      <c r="ASO34" s="27"/>
      <c r="ASP34" s="99">
        <v>1.5671810274163314</v>
      </c>
      <c r="ASQ34" s="98">
        <v>55.104400179315334</v>
      </c>
      <c r="ASS34" s="88">
        <f t="shared" si="54"/>
        <v>40983.5</v>
      </c>
      <c r="AST34" s="90">
        <v>5.5</v>
      </c>
      <c r="ASU34" s="28"/>
      <c r="ASV34" s="25"/>
      <c r="ASW34" s="30"/>
      <c r="ASX34" s="27"/>
      <c r="ASY34" s="30"/>
      <c r="ASZ34" s="27"/>
      <c r="ATA34" s="30"/>
      <c r="ATB34" s="27"/>
      <c r="ATC34" s="92"/>
      <c r="ATD34" s="94"/>
      <c r="ATE34" s="94"/>
      <c r="ATF34" s="94"/>
      <c r="ATG34" s="94"/>
      <c r="ATH34" s="94"/>
      <c r="ATI34" s="94"/>
      <c r="ATJ34" s="94"/>
      <c r="ATK34" s="27"/>
      <c r="ATL34" s="99">
        <v>-0.97995281978725635</v>
      </c>
      <c r="ATM34" s="98">
        <v>14.59276816171818</v>
      </c>
      <c r="ATO34" s="88">
        <f t="shared" si="55"/>
        <v>40984.5</v>
      </c>
      <c r="ATP34" s="90">
        <v>5.5</v>
      </c>
      <c r="ATQ34" s="28"/>
      <c r="ATR34" s="25"/>
      <c r="ATS34" s="30"/>
      <c r="ATT34" s="27"/>
      <c r="ATU34" s="30"/>
      <c r="ATV34" s="27"/>
      <c r="ATW34" s="30"/>
      <c r="ATX34" s="27"/>
      <c r="ATY34" s="92"/>
      <c r="ATZ34" s="94"/>
      <c r="AUA34" s="94"/>
      <c r="AUB34" s="94"/>
      <c r="AUC34" s="94"/>
      <c r="AUD34" s="94"/>
      <c r="AUE34" s="94"/>
      <c r="AUF34" s="94"/>
      <c r="AUG34" s="27"/>
      <c r="AUH34" s="99">
        <v>0.46805241858371632</v>
      </c>
      <c r="AUI34" s="98">
        <v>31.634027042940048</v>
      </c>
      <c r="AUK34" s="88">
        <f t="shared" si="56"/>
        <v>40980.5</v>
      </c>
      <c r="AUL34" s="90">
        <v>5.5</v>
      </c>
      <c r="AUM34" s="28"/>
      <c r="AUN34" s="25">
        <v>18.899999999999999</v>
      </c>
      <c r="AUO34" s="30"/>
      <c r="AUP34" s="27"/>
      <c r="AUQ34" s="30"/>
      <c r="AUR34" s="27"/>
      <c r="AUS34" s="30"/>
      <c r="AUT34" s="27"/>
      <c r="AUU34" s="92"/>
      <c r="AUV34" s="94"/>
      <c r="AUW34" s="94"/>
      <c r="AUX34" s="94"/>
      <c r="AUY34" s="94"/>
      <c r="AUZ34" s="94"/>
      <c r="AVA34" s="94"/>
      <c r="AVB34" s="94"/>
      <c r="AVC34" s="27"/>
      <c r="AVD34" s="99"/>
      <c r="AVE34" s="98"/>
      <c r="AVG34" s="88">
        <f t="shared" si="57"/>
        <v>40983.5</v>
      </c>
      <c r="AVH34" s="90">
        <v>5.5</v>
      </c>
      <c r="AVI34" s="28"/>
      <c r="AVJ34" s="25"/>
      <c r="AVK34" s="30"/>
      <c r="AVL34" s="27"/>
      <c r="AVM34" s="30"/>
      <c r="AVN34" s="27"/>
      <c r="AVO34" s="30"/>
      <c r="AVP34" s="27"/>
      <c r="AVQ34" s="92"/>
      <c r="AVR34" s="94"/>
      <c r="AVS34" s="94"/>
      <c r="AVT34" s="94"/>
      <c r="AVU34" s="94"/>
      <c r="AVV34" s="94"/>
      <c r="AVW34" s="94"/>
      <c r="AVX34" s="94"/>
      <c r="AVY34" s="27"/>
      <c r="AVZ34" s="99">
        <v>0.43148742818561386</v>
      </c>
      <c r="AWA34" s="98">
        <v>44.061085230163108</v>
      </c>
      <c r="AWC34" s="88">
        <f t="shared" si="58"/>
        <v>40982</v>
      </c>
      <c r="AWD34" s="90">
        <v>5.5</v>
      </c>
      <c r="AWE34" s="28"/>
      <c r="AWF34" s="25"/>
      <c r="AWG34" s="30"/>
      <c r="AWH34" s="27"/>
      <c r="AWI34" s="30"/>
      <c r="AWJ34" s="27"/>
      <c r="AWK34" s="30"/>
      <c r="AWL34" s="27"/>
      <c r="AWM34" s="92"/>
      <c r="AWN34" s="94"/>
      <c r="AWO34" s="94"/>
      <c r="AWP34" s="94"/>
      <c r="AWQ34" s="94"/>
      <c r="AWR34" s="94"/>
      <c r="AWS34" s="94"/>
      <c r="AWT34" s="94"/>
      <c r="AWU34" s="27"/>
      <c r="AWV34" s="99"/>
      <c r="AWW34" s="98"/>
      <c r="AWY34" s="88">
        <f t="shared" si="59"/>
        <v>40980.5</v>
      </c>
      <c r="AWZ34" s="90">
        <v>5.5</v>
      </c>
      <c r="AXA34" s="28">
        <v>3.7</v>
      </c>
      <c r="AXB34" s="25">
        <v>16</v>
      </c>
      <c r="AXC34" s="30"/>
      <c r="AXD34" s="27"/>
      <c r="AXE34" s="30"/>
      <c r="AXF34" s="27"/>
      <c r="AXG34" s="30"/>
      <c r="AXH34" s="27"/>
      <c r="AXI34" s="92"/>
      <c r="AXJ34" s="94"/>
      <c r="AXK34" s="94"/>
      <c r="AXL34" s="94"/>
      <c r="AXM34" s="94"/>
      <c r="AXN34" s="94"/>
      <c r="AXO34" s="94"/>
      <c r="AXP34" s="94"/>
      <c r="AXQ34" s="27"/>
      <c r="AXR34" s="99">
        <v>2.180686514503531</v>
      </c>
      <c r="AXS34" s="98">
        <v>80.539957470099182</v>
      </c>
      <c r="AXU34" s="88">
        <f t="shared" si="60"/>
        <v>40983.5</v>
      </c>
      <c r="AXV34" s="90">
        <v>5.5</v>
      </c>
      <c r="AXW34" s="28"/>
      <c r="AXX34" s="25">
        <v>17</v>
      </c>
      <c r="AXY34" s="30"/>
      <c r="AXZ34" s="27"/>
      <c r="AYA34" s="30"/>
      <c r="AYB34" s="27"/>
      <c r="AYC34" s="30"/>
      <c r="AYD34" s="27"/>
      <c r="AYE34" s="92"/>
      <c r="AYF34" s="94"/>
      <c r="AYG34" s="94"/>
      <c r="AYH34" s="94"/>
      <c r="AYI34" s="94"/>
      <c r="AYJ34" s="94"/>
      <c r="AYK34" s="94"/>
      <c r="AYL34" s="94"/>
      <c r="AYM34" s="27"/>
      <c r="AYN34" s="99">
        <v>1.9062099003120931</v>
      </c>
      <c r="AYO34" s="98">
        <v>81.751595385392292</v>
      </c>
      <c r="AYQ34" s="88">
        <f t="shared" si="61"/>
        <v>40982.5</v>
      </c>
      <c r="AYR34" s="90">
        <v>5.5</v>
      </c>
      <c r="AYS34" s="28">
        <v>8.86</v>
      </c>
      <c r="AYT34" s="25">
        <v>12</v>
      </c>
      <c r="AYU34" s="30"/>
      <c r="AYV34" s="27"/>
      <c r="AYW34" s="30"/>
      <c r="AYX34" s="27"/>
      <c r="AYY34" s="30"/>
      <c r="AYZ34" s="27"/>
      <c r="AZA34" s="92"/>
      <c r="AZB34" s="94"/>
      <c r="AZC34" s="94"/>
      <c r="AZD34" s="94"/>
      <c r="AZE34" s="94"/>
      <c r="AZF34" s="94"/>
      <c r="AZG34" s="94"/>
      <c r="AZH34" s="94"/>
      <c r="AZI34" s="27"/>
      <c r="AZJ34" s="99">
        <v>10.702532875748172</v>
      </c>
      <c r="AZK34" s="98">
        <v>11.611805956189345</v>
      </c>
      <c r="AZM34" s="88">
        <f t="shared" si="62"/>
        <v>40983</v>
      </c>
      <c r="AZN34" s="90">
        <v>5.5</v>
      </c>
      <c r="AZO34" s="28"/>
      <c r="AZP34" s="25">
        <v>17</v>
      </c>
      <c r="AZQ34" s="30"/>
      <c r="AZR34" s="27"/>
      <c r="AZS34" s="30"/>
      <c r="AZT34" s="27"/>
      <c r="AZU34" s="30"/>
      <c r="AZV34" s="27"/>
      <c r="AZW34" s="92"/>
      <c r="AZX34" s="94"/>
      <c r="AZY34" s="94"/>
      <c r="AZZ34" s="94"/>
      <c r="BAA34" s="94"/>
      <c r="BAB34" s="94"/>
      <c r="BAC34" s="94"/>
      <c r="BAD34" s="94"/>
      <c r="BAE34" s="27"/>
      <c r="BAF34" s="99">
        <v>3.0950326730937143</v>
      </c>
      <c r="BAG34" s="98">
        <v>63.056304321296842</v>
      </c>
      <c r="BAI34" s="88">
        <f t="shared" si="63"/>
        <v>40983</v>
      </c>
      <c r="BAJ34" s="90">
        <v>5.5</v>
      </c>
      <c r="BAK34" s="28"/>
      <c r="BAL34" s="25">
        <v>18.899999999999999</v>
      </c>
      <c r="BAM34" s="30"/>
      <c r="BAN34" s="27"/>
      <c r="BAO34" s="30"/>
      <c r="BAP34" s="27"/>
      <c r="BAQ34" s="30"/>
      <c r="BAR34" s="27"/>
      <c r="BAS34" s="92"/>
      <c r="BAT34" s="94"/>
      <c r="BAU34" s="94"/>
      <c r="BAV34" s="94"/>
      <c r="BAW34" s="94"/>
      <c r="BAX34" s="94"/>
      <c r="BAY34" s="94"/>
      <c r="BAZ34" s="94"/>
      <c r="BBA34" s="27"/>
      <c r="BBB34" s="99">
        <v>0.5583906043159268</v>
      </c>
      <c r="BBC34" s="98">
        <v>40.156458072761637</v>
      </c>
      <c r="BBE34" s="88">
        <f t="shared" si="64"/>
        <v>40981.5</v>
      </c>
      <c r="BBF34" s="90">
        <v>5.5</v>
      </c>
      <c r="BBG34" s="28"/>
      <c r="BBH34" s="25">
        <v>17.899999999999999</v>
      </c>
      <c r="BBI34" s="30"/>
      <c r="BBJ34" s="27"/>
      <c r="BBK34" s="30"/>
      <c r="BBL34" s="27"/>
      <c r="BBM34" s="30"/>
      <c r="BBN34" s="27"/>
      <c r="BBO34" s="92"/>
      <c r="BBP34" s="94"/>
      <c r="BBQ34" s="94"/>
      <c r="BBR34" s="94"/>
      <c r="BBS34" s="94"/>
      <c r="BBT34" s="94"/>
      <c r="BBU34" s="94"/>
      <c r="BBV34" s="94"/>
      <c r="BBW34" s="27"/>
      <c r="BBX34" s="99"/>
      <c r="BBY34" s="98"/>
      <c r="BCA34" s="88">
        <f t="shared" si="65"/>
        <v>40985</v>
      </c>
      <c r="BCB34" s="90">
        <v>5.5</v>
      </c>
      <c r="BCC34" s="28"/>
      <c r="BCD34" s="25">
        <v>21</v>
      </c>
      <c r="BCE34" s="30"/>
      <c r="BCF34" s="27"/>
      <c r="BCG34" s="30"/>
      <c r="BCH34" s="27"/>
      <c r="BCI34" s="30"/>
      <c r="BCJ34" s="27"/>
      <c r="BCK34" s="92"/>
      <c r="BCL34" s="94"/>
      <c r="BCM34" s="94"/>
      <c r="BCN34" s="94"/>
      <c r="BCO34" s="94"/>
      <c r="BCP34" s="94"/>
      <c r="BCQ34" s="94"/>
      <c r="BCR34" s="94"/>
      <c r="BCS34" s="27"/>
      <c r="BCT34" s="99">
        <v>1.6694339446747295</v>
      </c>
      <c r="BCU34" s="98">
        <v>39.067651031819139</v>
      </c>
      <c r="BCW34" s="88">
        <f t="shared" si="66"/>
        <v>40983.5</v>
      </c>
      <c r="BCX34" s="90">
        <v>5.5</v>
      </c>
      <c r="BCY34" s="28"/>
      <c r="BCZ34" s="25">
        <v>16.899999999999999</v>
      </c>
      <c r="BDA34" s="30"/>
      <c r="BDB34" s="27"/>
      <c r="BDC34" s="30"/>
      <c r="BDD34" s="27"/>
      <c r="BDE34" s="30"/>
      <c r="BDF34" s="27"/>
      <c r="BDG34" s="92"/>
      <c r="BDH34" s="94"/>
      <c r="BDI34" s="94"/>
      <c r="BDJ34" s="94"/>
      <c r="BDK34" s="94"/>
      <c r="BDL34" s="94"/>
      <c r="BDM34" s="94"/>
      <c r="BDN34" s="94"/>
      <c r="BDO34" s="27"/>
      <c r="BDP34" s="99">
        <v>3.6789761953459283</v>
      </c>
      <c r="BDQ34" s="98">
        <v>48.658601909375889</v>
      </c>
      <c r="BDS34" s="88">
        <f t="shared" si="67"/>
        <v>40981.5</v>
      </c>
      <c r="BDT34" s="90">
        <v>5.5</v>
      </c>
      <c r="BDU34" s="28"/>
      <c r="BDV34" s="25">
        <v>18</v>
      </c>
      <c r="BDW34" s="30"/>
      <c r="BDX34" s="27"/>
      <c r="BDY34" s="30"/>
      <c r="BDZ34" s="27"/>
      <c r="BEA34" s="30"/>
      <c r="BEB34" s="27"/>
      <c r="BEC34" s="92"/>
      <c r="BED34" s="94"/>
      <c r="BEE34" s="94"/>
      <c r="BEF34" s="94"/>
      <c r="BEG34" s="94"/>
      <c r="BEH34" s="94"/>
      <c r="BEI34" s="94"/>
      <c r="BEJ34" s="94"/>
      <c r="BEK34" s="27"/>
      <c r="BEL34" s="99">
        <v>1.5990555281013577E-2</v>
      </c>
      <c r="BEM34" s="98">
        <v>44.891255788940541</v>
      </c>
      <c r="BEO34" s="88">
        <f t="shared" si="68"/>
        <v>40983</v>
      </c>
      <c r="BEP34" s="90">
        <v>5.5</v>
      </c>
      <c r="BEQ34" s="28"/>
      <c r="BER34" s="25">
        <v>18.3</v>
      </c>
      <c r="BES34" s="30"/>
      <c r="BET34" s="27"/>
      <c r="BEU34" s="30"/>
      <c r="BEV34" s="27"/>
      <c r="BEW34" s="30"/>
      <c r="BEX34" s="27"/>
      <c r="BEY34" s="92"/>
      <c r="BEZ34" s="94"/>
      <c r="BFA34" s="94"/>
      <c r="BFB34" s="94"/>
      <c r="BFC34" s="94"/>
      <c r="BFD34" s="94"/>
      <c r="BFE34" s="94"/>
      <c r="BFF34" s="94"/>
      <c r="BFG34" s="27"/>
      <c r="BFH34" s="99">
        <v>-1.1526178831550522</v>
      </c>
      <c r="BFI34" s="98">
        <v>2.48110926657822</v>
      </c>
      <c r="BFK34" s="88">
        <f t="shared" si="69"/>
        <v>40983</v>
      </c>
      <c r="BFL34" s="90">
        <v>5.5</v>
      </c>
      <c r="BFM34" s="28"/>
      <c r="BFN34" s="25"/>
      <c r="BFO34" s="30"/>
      <c r="BFP34" s="27"/>
      <c r="BFQ34" s="30"/>
      <c r="BFR34" s="27"/>
      <c r="BFS34" s="30"/>
      <c r="BFT34" s="27"/>
      <c r="BFU34" s="92"/>
      <c r="BFV34" s="94"/>
      <c r="BFW34" s="94"/>
      <c r="BFX34" s="94"/>
      <c r="BFY34" s="94"/>
      <c r="BFZ34" s="94"/>
      <c r="BGA34" s="94"/>
      <c r="BGB34" s="94"/>
      <c r="BGC34" s="27"/>
      <c r="BGD34" s="99">
        <v>-0.34373508631159339</v>
      </c>
      <c r="BGE34" s="98">
        <v>15.077573742888422</v>
      </c>
      <c r="BGG34" s="88">
        <f t="shared" si="70"/>
        <v>40982.5</v>
      </c>
      <c r="BGH34" s="90">
        <v>5.5</v>
      </c>
      <c r="BGI34" s="28">
        <v>5.5</v>
      </c>
      <c r="BGJ34" s="25">
        <v>18.2</v>
      </c>
      <c r="BGK34" s="30"/>
      <c r="BGL34" s="27"/>
      <c r="BGM34" s="30"/>
      <c r="BGN34" s="27"/>
      <c r="BGO34" s="30"/>
      <c r="BGP34" s="27"/>
      <c r="BGQ34" s="92"/>
      <c r="BGR34" s="94"/>
      <c r="BGS34" s="94"/>
      <c r="BGT34" s="94"/>
      <c r="BGU34" s="94"/>
      <c r="BGV34" s="94"/>
      <c r="BGW34" s="94"/>
      <c r="BGX34" s="94"/>
      <c r="BGY34" s="27"/>
      <c r="BGZ34" s="99">
        <v>5.537194174092158</v>
      </c>
      <c r="BHA34" s="98">
        <v>48.580547901343145</v>
      </c>
      <c r="BHC34" s="88">
        <f t="shared" si="71"/>
        <v>40982</v>
      </c>
      <c r="BHD34" s="90">
        <v>5.5</v>
      </c>
      <c r="BHE34" s="28">
        <v>6</v>
      </c>
      <c r="BHF34" s="25">
        <v>11</v>
      </c>
      <c r="BHG34" s="30"/>
      <c r="BHH34" s="27"/>
      <c r="BHI34" s="30"/>
      <c r="BHJ34" s="27"/>
      <c r="BHK34" s="30"/>
      <c r="BHL34" s="27"/>
      <c r="BHM34" s="92"/>
      <c r="BHN34" s="94"/>
      <c r="BHO34" s="94"/>
      <c r="BHP34" s="94"/>
      <c r="BHQ34" s="94"/>
      <c r="BHR34" s="94"/>
      <c r="BHS34" s="94"/>
      <c r="BHT34" s="94"/>
      <c r="BHU34" s="27"/>
      <c r="BHV34" s="99">
        <v>6.0692408906950144</v>
      </c>
      <c r="BHW34" s="98">
        <v>37.587143560171448</v>
      </c>
      <c r="BHY34" s="88">
        <f t="shared" si="72"/>
        <v>40984.5</v>
      </c>
      <c r="BHZ34" s="90">
        <v>5.5</v>
      </c>
      <c r="BIA34" s="28">
        <v>4.8</v>
      </c>
      <c r="BIB34" s="25">
        <v>15.9</v>
      </c>
      <c r="BIC34" s="30"/>
      <c r="BID34" s="27"/>
      <c r="BIE34" s="30"/>
      <c r="BIF34" s="27"/>
      <c r="BIG34" s="30"/>
      <c r="BIH34" s="27"/>
      <c r="BII34" s="92"/>
      <c r="BIJ34" s="94"/>
      <c r="BIK34" s="94"/>
      <c r="BIL34" s="94"/>
      <c r="BIM34" s="94"/>
      <c r="BIN34" s="94"/>
      <c r="BIO34" s="94"/>
      <c r="BIP34" s="94"/>
      <c r="BIQ34" s="27"/>
      <c r="BIR34" s="99">
        <v>4.7006727501202006</v>
      </c>
      <c r="BIS34" s="98">
        <v>54.509074317579859</v>
      </c>
      <c r="BIU34" s="88">
        <f t="shared" si="73"/>
        <v>40985.5</v>
      </c>
      <c r="BIV34" s="90">
        <v>5.5</v>
      </c>
      <c r="BIW34" s="28">
        <v>1.4</v>
      </c>
      <c r="BIX34" s="25">
        <v>18</v>
      </c>
      <c r="BIY34" s="30"/>
      <c r="BIZ34" s="27"/>
      <c r="BJA34" s="30"/>
      <c r="BJB34" s="27"/>
      <c r="BJC34" s="30"/>
      <c r="BJD34" s="27"/>
      <c r="BJE34" s="92"/>
      <c r="BJF34" s="94"/>
      <c r="BJG34" s="94"/>
      <c r="BJH34" s="94"/>
      <c r="BJI34" s="94"/>
      <c r="BJJ34" s="94"/>
      <c r="BJK34" s="94"/>
      <c r="BJL34" s="94"/>
      <c r="BJM34" s="27"/>
      <c r="BJN34" s="99">
        <v>1.5777460202646427</v>
      </c>
      <c r="BJO34" s="98">
        <v>54.342471327622704</v>
      </c>
      <c r="BJQ34" s="88">
        <f t="shared" si="74"/>
        <v>40983.5</v>
      </c>
      <c r="BJR34" s="90">
        <v>5.5</v>
      </c>
      <c r="BJS34" s="28"/>
      <c r="BJT34" s="25"/>
      <c r="BJU34" s="30"/>
      <c r="BJV34" s="27"/>
      <c r="BJW34" s="30"/>
      <c r="BJX34" s="27"/>
      <c r="BJY34" s="30"/>
      <c r="BJZ34" s="27"/>
      <c r="BKA34" s="92"/>
      <c r="BKB34" s="94"/>
      <c r="BKC34" s="94"/>
      <c r="BKD34" s="94"/>
      <c r="BKE34" s="94"/>
      <c r="BKF34" s="94"/>
      <c r="BKG34" s="94"/>
      <c r="BKH34" s="94"/>
      <c r="BKI34" s="27"/>
      <c r="BKJ34" s="99">
        <v>-0.97425631128741808</v>
      </c>
      <c r="BKK34" s="98">
        <v>14.692342544773872</v>
      </c>
      <c r="BKM34" s="88">
        <f t="shared" si="75"/>
        <v>40984.5</v>
      </c>
      <c r="BKN34" s="90">
        <v>5.5</v>
      </c>
      <c r="BKO34" s="28"/>
      <c r="BKP34" s="25"/>
      <c r="BKQ34" s="30"/>
      <c r="BKR34" s="27"/>
      <c r="BKS34" s="30"/>
      <c r="BKT34" s="27"/>
      <c r="BKU34" s="30"/>
      <c r="BKV34" s="27"/>
      <c r="BKW34" s="92"/>
      <c r="BKX34" s="94"/>
      <c r="BKY34" s="94"/>
      <c r="BKZ34" s="94"/>
      <c r="BLA34" s="94"/>
      <c r="BLB34" s="94"/>
      <c r="BLC34" s="94"/>
      <c r="BLD34" s="94"/>
      <c r="BLE34" s="27"/>
      <c r="BLF34" s="99">
        <v>0.46871045415540691</v>
      </c>
      <c r="BLG34" s="98">
        <v>32.237493875205558</v>
      </c>
      <c r="BLI34" s="88">
        <f t="shared" si="76"/>
        <v>40980.5</v>
      </c>
      <c r="BLJ34" s="90">
        <v>5.5</v>
      </c>
      <c r="BLK34" s="28"/>
      <c r="BLL34" s="25">
        <v>18.899999999999999</v>
      </c>
      <c r="BLM34" s="30"/>
      <c r="BLN34" s="27"/>
      <c r="BLO34" s="30"/>
      <c r="BLP34" s="27"/>
      <c r="BLQ34" s="30"/>
      <c r="BLR34" s="27"/>
      <c r="BLS34" s="92"/>
      <c r="BLT34" s="94"/>
      <c r="BLU34" s="94"/>
      <c r="BLV34" s="94"/>
      <c r="BLW34" s="94"/>
      <c r="BLX34" s="94"/>
      <c r="BLY34" s="94"/>
      <c r="BLZ34" s="94"/>
      <c r="BMA34" s="27"/>
      <c r="BMB34" s="99"/>
      <c r="BMC34" s="98"/>
      <c r="BME34" s="88">
        <f t="shared" si="77"/>
        <v>40983.5</v>
      </c>
      <c r="BMF34" s="90">
        <v>5.5</v>
      </c>
      <c r="BMG34" s="28"/>
      <c r="BMH34" s="25"/>
      <c r="BMI34" s="30"/>
      <c r="BMJ34" s="27"/>
      <c r="BMK34" s="30"/>
      <c r="BML34" s="27"/>
      <c r="BMM34" s="30"/>
      <c r="BMN34" s="27"/>
      <c r="BMO34" s="92"/>
      <c r="BMP34" s="94"/>
      <c r="BMQ34" s="94"/>
      <c r="BMR34" s="94"/>
      <c r="BMS34" s="94"/>
      <c r="BMT34" s="94"/>
      <c r="BMU34" s="94"/>
      <c r="BMV34" s="94"/>
      <c r="BMW34" s="27"/>
      <c r="BMX34" s="99">
        <v>0.72906056485855297</v>
      </c>
      <c r="BMY34" s="98">
        <v>39.13517192258265</v>
      </c>
      <c r="BNA34" s="88">
        <f t="shared" si="78"/>
        <v>40982</v>
      </c>
      <c r="BNB34" s="90">
        <v>5.5</v>
      </c>
      <c r="BNC34" s="28"/>
      <c r="BND34" s="25"/>
      <c r="BNE34" s="30"/>
      <c r="BNF34" s="27"/>
      <c r="BNG34" s="30"/>
      <c r="BNH34" s="27"/>
      <c r="BNI34" s="30"/>
      <c r="BNJ34" s="27"/>
      <c r="BNK34" s="92"/>
      <c r="BNL34" s="94"/>
      <c r="BNM34" s="94"/>
      <c r="BNN34" s="94"/>
      <c r="BNO34" s="94"/>
      <c r="BNP34" s="94"/>
      <c r="BNQ34" s="94"/>
      <c r="BNR34" s="94"/>
      <c r="BNS34" s="27"/>
      <c r="BNT34" s="99"/>
      <c r="BNU34" s="98"/>
      <c r="BNW34" s="88">
        <f t="shared" si="79"/>
        <v>40980.5</v>
      </c>
      <c r="BNX34" s="90">
        <v>5.5</v>
      </c>
      <c r="BNY34" s="28">
        <v>3.7</v>
      </c>
      <c r="BNZ34" s="25">
        <v>16</v>
      </c>
      <c r="BOA34" s="30"/>
      <c r="BOB34" s="27"/>
      <c r="BOC34" s="30"/>
      <c r="BOD34" s="27"/>
      <c r="BOE34" s="30"/>
      <c r="BOF34" s="27"/>
      <c r="BOG34" s="92"/>
      <c r="BOH34" s="94"/>
      <c r="BOI34" s="94"/>
      <c r="BOJ34" s="94"/>
      <c r="BOK34" s="94"/>
      <c r="BOL34" s="94"/>
      <c r="BOM34" s="94"/>
      <c r="BON34" s="94"/>
      <c r="BOO34" s="27"/>
      <c r="BOP34" s="99">
        <v>2.1929223059449807</v>
      </c>
      <c r="BOQ34" s="98">
        <v>87.448746240660171</v>
      </c>
      <c r="BOS34" s="88">
        <f t="shared" si="80"/>
        <v>40983.5</v>
      </c>
      <c r="BOT34" s="90">
        <v>5.5</v>
      </c>
      <c r="BOU34" s="28"/>
      <c r="BOV34" s="25">
        <v>17</v>
      </c>
      <c r="BOW34" s="30"/>
      <c r="BOX34" s="27"/>
      <c r="BOY34" s="30"/>
      <c r="BOZ34" s="27"/>
      <c r="BPA34" s="30"/>
      <c r="BPB34" s="27"/>
      <c r="BPC34" s="92"/>
      <c r="BPD34" s="94"/>
      <c r="BPE34" s="94"/>
      <c r="BPF34" s="94"/>
      <c r="BPG34" s="94"/>
      <c r="BPH34" s="94"/>
      <c r="BPI34" s="94"/>
      <c r="BPJ34" s="94"/>
      <c r="BPK34" s="27"/>
      <c r="BPL34" s="99">
        <v>1.5567134562080533</v>
      </c>
      <c r="BPM34" s="98">
        <v>93.562409484540495</v>
      </c>
      <c r="BPO34" s="88">
        <f t="shared" si="81"/>
        <v>40982.5</v>
      </c>
      <c r="BPP34" s="90">
        <v>5.5</v>
      </c>
      <c r="BPQ34" s="28">
        <v>8.86</v>
      </c>
      <c r="BPR34" s="25">
        <v>12</v>
      </c>
      <c r="BPS34" s="30"/>
      <c r="BPT34" s="27"/>
      <c r="BPU34" s="30"/>
      <c r="BPV34" s="27"/>
      <c r="BPW34" s="30"/>
      <c r="BPX34" s="27"/>
      <c r="BPY34" s="92"/>
      <c r="BPZ34" s="94"/>
      <c r="BQA34" s="94"/>
      <c r="BQB34" s="94"/>
      <c r="BQC34" s="94"/>
      <c r="BQD34" s="94"/>
      <c r="BQE34" s="94"/>
      <c r="BQF34" s="94"/>
      <c r="BQG34" s="27"/>
      <c r="BQH34" s="99">
        <v>10.70892590713431</v>
      </c>
      <c r="BQI34" s="98">
        <v>11.463754020898739</v>
      </c>
      <c r="BQK34" s="88">
        <f t="shared" si="82"/>
        <v>40983</v>
      </c>
      <c r="BQL34" s="90">
        <v>5.5</v>
      </c>
      <c r="BQM34" s="28"/>
      <c r="BQN34" s="25">
        <v>17</v>
      </c>
      <c r="BQO34" s="30"/>
      <c r="BQP34" s="27"/>
      <c r="BQQ34" s="30"/>
      <c r="BQR34" s="27"/>
      <c r="BQS34" s="30"/>
      <c r="BQT34" s="27"/>
      <c r="BQU34" s="92"/>
      <c r="BQV34" s="94"/>
      <c r="BQW34" s="94"/>
      <c r="BQX34" s="94"/>
      <c r="BQY34" s="94"/>
      <c r="BQZ34" s="94"/>
      <c r="BRA34" s="94"/>
      <c r="BRB34" s="94"/>
      <c r="BRC34" s="27"/>
      <c r="BRD34" s="99">
        <v>3.1384060056128003</v>
      </c>
      <c r="BRE34" s="98">
        <v>63.441296801130775</v>
      </c>
      <c r="BRG34" s="88">
        <f t="shared" si="83"/>
        <v>40983</v>
      </c>
      <c r="BRH34" s="90">
        <v>5.5</v>
      </c>
      <c r="BRI34" s="28"/>
      <c r="BRJ34" s="25">
        <v>18.899999999999999</v>
      </c>
      <c r="BRK34" s="30"/>
      <c r="BRL34" s="27"/>
      <c r="BRM34" s="30"/>
      <c r="BRN34" s="27"/>
      <c r="BRO34" s="30"/>
      <c r="BRP34" s="27"/>
      <c r="BRQ34" s="92"/>
      <c r="BRR34" s="94"/>
      <c r="BRS34" s="94"/>
      <c r="BRT34" s="94"/>
      <c r="BRU34" s="94"/>
      <c r="BRV34" s="94"/>
      <c r="BRW34" s="94"/>
      <c r="BRX34" s="94"/>
      <c r="BRY34" s="27"/>
      <c r="BRZ34" s="99">
        <v>0.77059606685381743</v>
      </c>
      <c r="BSA34" s="98">
        <v>41.81439480630543</v>
      </c>
      <c r="BSC34" s="88">
        <f t="shared" si="84"/>
        <v>40981.5</v>
      </c>
      <c r="BSD34" s="90">
        <v>5.5</v>
      </c>
      <c r="BSE34" s="28"/>
      <c r="BSF34" s="25">
        <v>17.899999999999999</v>
      </c>
      <c r="BSG34" s="30"/>
      <c r="BSH34" s="27"/>
      <c r="BSI34" s="30"/>
      <c r="BSJ34" s="27"/>
      <c r="BSK34" s="30"/>
      <c r="BSL34" s="27"/>
      <c r="BSM34" s="92"/>
      <c r="BSN34" s="94"/>
      <c r="BSO34" s="94"/>
      <c r="BSP34" s="94"/>
      <c r="BSQ34" s="94"/>
      <c r="BSR34" s="94"/>
      <c r="BSS34" s="94"/>
      <c r="BST34" s="94"/>
      <c r="BSU34" s="27"/>
      <c r="BSV34" s="99"/>
      <c r="BSW34" s="98"/>
      <c r="BSY34" s="88">
        <f t="shared" si="85"/>
        <v>40985</v>
      </c>
      <c r="BSZ34" s="90">
        <v>5.5</v>
      </c>
      <c r="BTA34" s="28"/>
      <c r="BTB34" s="25">
        <v>21</v>
      </c>
      <c r="BTC34" s="30"/>
      <c r="BTD34" s="27"/>
      <c r="BTE34" s="30"/>
      <c r="BTF34" s="27"/>
      <c r="BTG34" s="30"/>
      <c r="BTH34" s="27"/>
      <c r="BTI34" s="92"/>
      <c r="BTJ34" s="94"/>
      <c r="BTK34" s="94"/>
      <c r="BTL34" s="94"/>
      <c r="BTM34" s="94"/>
      <c r="BTN34" s="94"/>
      <c r="BTO34" s="94"/>
      <c r="BTP34" s="94"/>
      <c r="BTQ34" s="27"/>
      <c r="BTR34" s="99">
        <v>1.7537369281892894</v>
      </c>
      <c r="BTS34" s="98">
        <v>38.061673103653405</v>
      </c>
      <c r="BTU34" s="88">
        <f t="shared" si="86"/>
        <v>40983.5</v>
      </c>
      <c r="BTV34" s="90">
        <v>5.5</v>
      </c>
      <c r="BTW34" s="28"/>
      <c r="BTX34" s="25">
        <v>16.899999999999999</v>
      </c>
      <c r="BTY34" s="30"/>
      <c r="BTZ34" s="27"/>
      <c r="BUA34" s="30"/>
      <c r="BUB34" s="27"/>
      <c r="BUC34" s="30"/>
      <c r="BUD34" s="27"/>
      <c r="BUE34" s="92"/>
      <c r="BUF34" s="94"/>
      <c r="BUG34" s="94"/>
      <c r="BUH34" s="94"/>
      <c r="BUI34" s="94"/>
      <c r="BUJ34" s="94"/>
      <c r="BUK34" s="94"/>
      <c r="BUL34" s="94"/>
      <c r="BUM34" s="27"/>
      <c r="BUN34" s="99">
        <v>3.6939085084027496</v>
      </c>
      <c r="BUO34" s="98">
        <v>53.973329245675586</v>
      </c>
      <c r="BUQ34" s="88">
        <f t="shared" si="87"/>
        <v>40981.5</v>
      </c>
      <c r="BUR34" s="90">
        <v>5.5</v>
      </c>
      <c r="BUS34" s="28"/>
      <c r="BUT34" s="25">
        <v>18</v>
      </c>
      <c r="BUU34" s="30"/>
      <c r="BUV34" s="27"/>
      <c r="BUW34" s="30"/>
      <c r="BUX34" s="27"/>
      <c r="BUY34" s="30"/>
      <c r="BUZ34" s="27"/>
      <c r="BVA34" s="92"/>
      <c r="BVB34" s="94"/>
      <c r="BVC34" s="94"/>
      <c r="BVD34" s="94"/>
      <c r="BVE34" s="94"/>
      <c r="BVF34" s="94"/>
      <c r="BVG34" s="94"/>
      <c r="BVH34" s="94"/>
      <c r="BVI34" s="27"/>
      <c r="BVJ34" s="99">
        <v>0.42687621043086943</v>
      </c>
      <c r="BVK34" s="98">
        <v>50.055601836268252</v>
      </c>
      <c r="BVM34" s="88">
        <f t="shared" si="88"/>
        <v>40983</v>
      </c>
      <c r="BVN34" s="90">
        <v>5.5</v>
      </c>
      <c r="BVO34" s="28"/>
      <c r="BVP34" s="25">
        <v>18.3</v>
      </c>
      <c r="BVQ34" s="30"/>
      <c r="BVR34" s="27"/>
      <c r="BVS34" s="30"/>
      <c r="BVT34" s="27"/>
      <c r="BVU34" s="30"/>
      <c r="BVV34" s="27"/>
      <c r="BVW34" s="92"/>
      <c r="BVX34" s="94"/>
      <c r="BVY34" s="94"/>
      <c r="BVZ34" s="94"/>
      <c r="BWA34" s="94"/>
      <c r="BWB34" s="94"/>
      <c r="BWC34" s="94"/>
      <c r="BWD34" s="94"/>
      <c r="BWE34" s="27"/>
      <c r="BWF34" s="99">
        <v>-1.1635571585518134</v>
      </c>
      <c r="BWG34" s="98">
        <v>2.2274889377114726</v>
      </c>
      <c r="BWI34" s="88">
        <f t="shared" si="89"/>
        <v>40983</v>
      </c>
      <c r="BWJ34" s="90">
        <v>5.5</v>
      </c>
      <c r="BWK34" s="28"/>
      <c r="BWL34" s="25"/>
      <c r="BWM34" s="30"/>
      <c r="BWN34" s="27"/>
      <c r="BWO34" s="30"/>
      <c r="BWP34" s="27"/>
      <c r="BWQ34" s="30"/>
      <c r="BWR34" s="27"/>
      <c r="BWS34" s="92"/>
      <c r="BWT34" s="94"/>
      <c r="BWU34" s="94"/>
      <c r="BWV34" s="94"/>
      <c r="BWW34" s="94"/>
      <c r="BWX34" s="94"/>
      <c r="BWY34" s="94"/>
      <c r="BWZ34" s="94"/>
      <c r="BXA34" s="27"/>
      <c r="BXB34" s="99">
        <v>-0.63104627350931175</v>
      </c>
      <c r="BXC34" s="98">
        <v>11.76371217499185</v>
      </c>
      <c r="BXE34" s="88">
        <f t="shared" si="90"/>
        <v>40982.5</v>
      </c>
      <c r="BXF34" s="90">
        <v>5.5</v>
      </c>
      <c r="BXG34" s="28">
        <v>5.5</v>
      </c>
      <c r="BXH34" s="25">
        <v>18.2</v>
      </c>
      <c r="BXI34" s="30"/>
      <c r="BXJ34" s="27"/>
      <c r="BXK34" s="30"/>
      <c r="BXL34" s="27"/>
      <c r="BXM34" s="30"/>
      <c r="BXN34" s="27"/>
      <c r="BXO34" s="92"/>
      <c r="BXP34" s="94"/>
      <c r="BXQ34" s="94"/>
      <c r="BXR34" s="94"/>
      <c r="BXS34" s="94"/>
      <c r="BXT34" s="94"/>
      <c r="BXU34" s="94"/>
      <c r="BXV34" s="94"/>
      <c r="BXW34" s="27"/>
      <c r="BXX34" s="99">
        <v>5.5623106462043026</v>
      </c>
      <c r="BXY34" s="98">
        <v>48.176598768899431</v>
      </c>
      <c r="BYA34" s="88">
        <f t="shared" si="91"/>
        <v>40982</v>
      </c>
      <c r="BYB34" s="90">
        <v>5.5</v>
      </c>
      <c r="BYC34" s="28">
        <v>6</v>
      </c>
      <c r="BYD34" s="25">
        <v>11</v>
      </c>
      <c r="BYE34" s="30"/>
      <c r="BYF34" s="27"/>
      <c r="BYG34" s="30"/>
      <c r="BYH34" s="27"/>
      <c r="BYI34" s="30"/>
      <c r="BYJ34" s="27"/>
      <c r="BYK34" s="92"/>
      <c r="BYL34" s="94"/>
      <c r="BYM34" s="94"/>
      <c r="BYN34" s="94"/>
      <c r="BYO34" s="94"/>
      <c r="BYP34" s="94"/>
      <c r="BYQ34" s="94"/>
      <c r="BYR34" s="94"/>
      <c r="BYS34" s="27"/>
      <c r="BYT34" s="99">
        <v>6.088644184611347</v>
      </c>
      <c r="BYU34" s="98">
        <v>37.546451522493768</v>
      </c>
      <c r="BYW34" s="88">
        <f t="shared" si="92"/>
        <v>40984.5</v>
      </c>
      <c r="BYX34" s="90">
        <v>5.5</v>
      </c>
      <c r="BYY34" s="28">
        <v>4.8</v>
      </c>
      <c r="BYZ34" s="25">
        <v>15.9</v>
      </c>
      <c r="BZA34" s="30"/>
      <c r="BZB34" s="27"/>
      <c r="BZC34" s="30"/>
      <c r="BZD34" s="27"/>
      <c r="BZE34" s="30"/>
      <c r="BZF34" s="27"/>
      <c r="BZG34" s="92"/>
      <c r="BZH34" s="94"/>
      <c r="BZI34" s="94"/>
      <c r="BZJ34" s="94"/>
      <c r="BZK34" s="94"/>
      <c r="BZL34" s="94"/>
      <c r="BZM34" s="94"/>
      <c r="BZN34" s="94"/>
      <c r="BZO34" s="27"/>
      <c r="BZP34" s="99">
        <v>4.6969892642569446</v>
      </c>
      <c r="BZQ34" s="98">
        <v>55.298205985819024</v>
      </c>
      <c r="BZS34" s="88">
        <f t="shared" si="93"/>
        <v>40985.5</v>
      </c>
      <c r="BZT34" s="90">
        <v>5.5</v>
      </c>
      <c r="BZU34" s="28">
        <v>1.4</v>
      </c>
      <c r="BZV34" s="25">
        <v>18</v>
      </c>
      <c r="BZW34" s="30"/>
      <c r="BZX34" s="27"/>
      <c r="BZY34" s="30"/>
      <c r="BZZ34" s="27"/>
      <c r="CAA34" s="30"/>
      <c r="CAB34" s="27"/>
      <c r="CAC34" s="92"/>
      <c r="CAD34" s="94"/>
      <c r="CAE34" s="94"/>
      <c r="CAF34" s="94"/>
      <c r="CAG34" s="94"/>
      <c r="CAH34" s="94"/>
      <c r="CAI34" s="94"/>
      <c r="CAJ34" s="94"/>
      <c r="CAK34" s="27"/>
      <c r="CAL34" s="99">
        <v>1.6110881271151909</v>
      </c>
      <c r="CAM34" s="98">
        <v>53.417058617206344</v>
      </c>
      <c r="CAO34" s="88">
        <f t="shared" si="94"/>
        <v>40983.5</v>
      </c>
      <c r="CAP34" s="90">
        <v>5.5</v>
      </c>
      <c r="CAQ34" s="28"/>
      <c r="CAR34" s="25"/>
      <c r="CAS34" s="30"/>
      <c r="CAT34" s="27"/>
      <c r="CAU34" s="30"/>
      <c r="CAV34" s="27"/>
      <c r="CAW34" s="30"/>
      <c r="CAX34" s="27"/>
      <c r="CAY34" s="92"/>
      <c r="CAZ34" s="94"/>
      <c r="CBA34" s="94"/>
      <c r="CBB34" s="94"/>
      <c r="CBC34" s="94"/>
      <c r="CBD34" s="94"/>
      <c r="CBE34" s="94"/>
      <c r="CBF34" s="94"/>
      <c r="CBG34" s="27"/>
      <c r="CBH34" s="99">
        <v>-0.42907855057734723</v>
      </c>
      <c r="CBI34" s="98">
        <v>22.527228911575417</v>
      </c>
      <c r="CBK34" s="88">
        <f t="shared" si="95"/>
        <v>40984.5</v>
      </c>
      <c r="CBL34" s="90">
        <v>5.5</v>
      </c>
      <c r="CBM34" s="28"/>
      <c r="CBN34" s="25"/>
      <c r="CBO34" s="30"/>
      <c r="CBP34" s="27"/>
      <c r="CBQ34" s="30"/>
      <c r="CBR34" s="27"/>
      <c r="CBS34" s="30"/>
      <c r="CBT34" s="27"/>
      <c r="CBU34" s="92"/>
      <c r="CBV34" s="94"/>
      <c r="CBW34" s="94"/>
      <c r="CBX34" s="94"/>
      <c r="CBY34" s="94"/>
      <c r="CBZ34" s="94"/>
      <c r="CCA34" s="94"/>
      <c r="CCB34" s="94"/>
      <c r="CCC34" s="27"/>
      <c r="CCD34" s="99">
        <v>0.42860969059605852</v>
      </c>
      <c r="CCE34" s="98">
        <v>31.535398935826869</v>
      </c>
      <c r="CCG34" s="88">
        <f t="shared" si="96"/>
        <v>40980.5</v>
      </c>
      <c r="CCH34" s="90">
        <v>5.5</v>
      </c>
      <c r="CCI34" s="28"/>
      <c r="CCJ34" s="25">
        <v>18.899999999999999</v>
      </c>
      <c r="CCK34" s="30"/>
      <c r="CCL34" s="27"/>
      <c r="CCM34" s="30"/>
      <c r="CCN34" s="27"/>
      <c r="CCO34" s="30"/>
      <c r="CCP34" s="27"/>
      <c r="CCQ34" s="92"/>
      <c r="CCR34" s="94"/>
      <c r="CCS34" s="94"/>
      <c r="CCT34" s="94"/>
      <c r="CCU34" s="94"/>
      <c r="CCV34" s="94"/>
      <c r="CCW34" s="94"/>
      <c r="CCX34" s="94"/>
      <c r="CCY34" s="27"/>
      <c r="CCZ34" s="99"/>
      <c r="CDA34" s="98"/>
      <c r="CDC34" s="88">
        <f t="shared" si="97"/>
        <v>40983.5</v>
      </c>
      <c r="CDD34" s="90">
        <v>5.5</v>
      </c>
      <c r="CDE34" s="28"/>
      <c r="CDF34" s="25"/>
      <c r="CDG34" s="30"/>
      <c r="CDH34" s="27"/>
      <c r="CDI34" s="30"/>
      <c r="CDJ34" s="27"/>
      <c r="CDK34" s="30"/>
      <c r="CDL34" s="27"/>
      <c r="CDM34" s="92"/>
      <c r="CDN34" s="94"/>
      <c r="CDO34" s="94"/>
      <c r="CDP34" s="94"/>
      <c r="CDQ34" s="94"/>
      <c r="CDR34" s="94"/>
      <c r="CDS34" s="94"/>
      <c r="CDT34" s="94"/>
      <c r="CDU34" s="27"/>
      <c r="CDV34" s="99">
        <v>0.56033003757210653</v>
      </c>
      <c r="CDW34" s="98">
        <v>40.690110188406955</v>
      </c>
      <c r="CDY34" s="88">
        <f t="shared" si="98"/>
        <v>40982</v>
      </c>
      <c r="CDZ34" s="90">
        <v>5.5</v>
      </c>
      <c r="CEA34" s="28"/>
      <c r="CEB34" s="25"/>
      <c r="CEC34" s="30"/>
      <c r="CED34" s="27"/>
      <c r="CEE34" s="30"/>
      <c r="CEF34" s="27"/>
      <c r="CEG34" s="30"/>
      <c r="CEH34" s="27"/>
      <c r="CEI34" s="92"/>
      <c r="CEJ34" s="94"/>
      <c r="CEK34" s="94"/>
      <c r="CEL34" s="94"/>
      <c r="CEM34" s="94"/>
      <c r="CEN34" s="94"/>
      <c r="CEO34" s="94"/>
      <c r="CEP34" s="94"/>
      <c r="CEQ34" s="27"/>
      <c r="CER34" s="99"/>
      <c r="CES34" s="98"/>
      <c r="CEU34" s="88">
        <f t="shared" si="99"/>
        <v>40980.5</v>
      </c>
      <c r="CEV34" s="90">
        <v>5.5</v>
      </c>
      <c r="CEW34" s="28">
        <v>3.7</v>
      </c>
      <c r="CEX34" s="25">
        <v>16</v>
      </c>
      <c r="CEY34" s="30"/>
      <c r="CEZ34" s="27"/>
      <c r="CFA34" s="30"/>
      <c r="CFB34" s="27"/>
      <c r="CFC34" s="30"/>
      <c r="CFD34" s="27"/>
      <c r="CFE34" s="92"/>
      <c r="CFF34" s="94"/>
      <c r="CFG34" s="94"/>
      <c r="CFH34" s="94"/>
      <c r="CFI34" s="94"/>
      <c r="CFJ34" s="94"/>
      <c r="CFK34" s="94"/>
      <c r="CFL34" s="94"/>
      <c r="CFM34" s="27"/>
      <c r="CFN34" s="99">
        <v>2.0041395477954853</v>
      </c>
      <c r="CFO34" s="98">
        <v>74.706568625139212</v>
      </c>
    </row>
    <row r="35" spans="1:2199">
      <c r="A35" s="88">
        <f t="shared" si="0"/>
        <v>40984</v>
      </c>
      <c r="B35" s="89">
        <v>6</v>
      </c>
      <c r="C35" s="28">
        <v>4.5999999999999996</v>
      </c>
      <c r="D35" s="25">
        <v>16.5</v>
      </c>
      <c r="E35" s="30"/>
      <c r="F35" s="27"/>
      <c r="G35" s="30"/>
      <c r="H35" s="27"/>
      <c r="I35" s="30"/>
      <c r="J35" s="27"/>
      <c r="K35" s="92"/>
      <c r="L35" s="94"/>
      <c r="M35" s="94"/>
      <c r="N35" s="94"/>
      <c r="O35" s="94"/>
      <c r="P35" s="94"/>
      <c r="Q35" s="94"/>
      <c r="R35" s="94"/>
      <c r="S35" s="27"/>
      <c r="T35" s="97">
        <v>4.0572390571514365</v>
      </c>
      <c r="U35" s="98">
        <v>48.703804440675192</v>
      </c>
      <c r="W35" s="88">
        <f t="shared" si="1"/>
        <v>40983</v>
      </c>
      <c r="X35" s="89">
        <v>6</v>
      </c>
      <c r="Y35" s="28">
        <v>6.5</v>
      </c>
      <c r="Z35" s="25">
        <v>16</v>
      </c>
      <c r="AA35" s="30"/>
      <c r="AB35" s="27"/>
      <c r="AC35" s="30"/>
      <c r="AD35" s="27"/>
      <c r="AE35" s="30"/>
      <c r="AF35" s="27"/>
      <c r="AG35" s="92"/>
      <c r="AH35" s="94"/>
      <c r="AI35" s="94"/>
      <c r="AJ35" s="94"/>
      <c r="AK35" s="94"/>
      <c r="AL35" s="94"/>
      <c r="AM35" s="94"/>
      <c r="AN35" s="94"/>
      <c r="AO35" s="27"/>
      <c r="AP35" s="97">
        <v>5.9196254041899738</v>
      </c>
      <c r="AQ35" s="98">
        <v>39.132229609139841</v>
      </c>
      <c r="AS35" s="88">
        <f t="shared" si="2"/>
        <v>40983.5</v>
      </c>
      <c r="AT35" s="89">
        <v>6</v>
      </c>
      <c r="AU35" s="28">
        <v>9.6999999999999993</v>
      </c>
      <c r="AV35" s="25">
        <v>16.5</v>
      </c>
      <c r="AW35" s="30"/>
      <c r="AX35" s="27"/>
      <c r="AY35" s="30"/>
      <c r="AZ35" s="27"/>
      <c r="BA35" s="30"/>
      <c r="BB35" s="27"/>
      <c r="BC35" s="92"/>
      <c r="BD35" s="94"/>
      <c r="BE35" s="94"/>
      <c r="BF35" s="94"/>
      <c r="BG35" s="94"/>
      <c r="BH35" s="94"/>
      <c r="BI35" s="94"/>
      <c r="BJ35" s="94"/>
      <c r="BK35" s="27"/>
      <c r="BL35" s="97">
        <v>9.8704155606193673</v>
      </c>
      <c r="BM35" s="98">
        <v>41.381839430977145</v>
      </c>
      <c r="BO35" s="88">
        <f t="shared" si="3"/>
        <v>40983.5</v>
      </c>
      <c r="BP35" s="89">
        <v>6</v>
      </c>
      <c r="BQ35" s="28">
        <v>8.3000000000000007</v>
      </c>
      <c r="BR35" s="25">
        <v>14.5</v>
      </c>
      <c r="BS35" s="30"/>
      <c r="BT35" s="27"/>
      <c r="BU35" s="30"/>
      <c r="BV35" s="27"/>
      <c r="BW35" s="30"/>
      <c r="BX35" s="27"/>
      <c r="BY35" s="92"/>
      <c r="BZ35" s="94"/>
      <c r="CA35" s="94"/>
      <c r="CB35" s="94"/>
      <c r="CC35" s="94"/>
      <c r="CD35" s="94"/>
      <c r="CE35" s="94"/>
      <c r="CF35" s="94"/>
      <c r="CG35" s="27"/>
      <c r="CH35" s="97">
        <v>7.850244750103947</v>
      </c>
      <c r="CI35" s="98">
        <v>40.900821195357295</v>
      </c>
      <c r="CK35" s="88">
        <f t="shared" si="4"/>
        <v>40982</v>
      </c>
      <c r="CL35" s="89">
        <v>6</v>
      </c>
      <c r="CM35" s="28"/>
      <c r="CN35" s="25">
        <v>17.899999999999999</v>
      </c>
      <c r="CO35" s="30"/>
      <c r="CP35" s="27"/>
      <c r="CQ35" s="30"/>
      <c r="CR35" s="27"/>
      <c r="CS35" s="30"/>
      <c r="CT35" s="27"/>
      <c r="CU35" s="92"/>
      <c r="CV35" s="94"/>
      <c r="CW35" s="94"/>
      <c r="CX35" s="94"/>
      <c r="CY35" s="94"/>
      <c r="CZ35" s="94"/>
      <c r="DA35" s="94"/>
      <c r="DB35" s="94"/>
      <c r="DC35" s="27"/>
      <c r="DD35" s="97">
        <v>-0.79370541675736606</v>
      </c>
      <c r="DE35" s="98">
        <v>10.97309398317522</v>
      </c>
      <c r="DG35" s="88">
        <f t="shared" si="5"/>
        <v>40985.5</v>
      </c>
      <c r="DH35" s="89">
        <v>6</v>
      </c>
      <c r="DI35" s="28"/>
      <c r="DJ35" s="25">
        <v>21</v>
      </c>
      <c r="DK35" s="30"/>
      <c r="DL35" s="27"/>
      <c r="DM35" s="30"/>
      <c r="DN35" s="27"/>
      <c r="DO35" s="30"/>
      <c r="DP35" s="27"/>
      <c r="DQ35" s="92"/>
      <c r="DR35" s="94"/>
      <c r="DS35" s="94"/>
      <c r="DT35" s="94"/>
      <c r="DU35" s="94"/>
      <c r="DV35" s="94"/>
      <c r="DW35" s="94"/>
      <c r="DX35" s="94"/>
      <c r="DY35" s="27"/>
      <c r="DZ35" s="97">
        <v>1.1805027355726196</v>
      </c>
      <c r="EA35" s="98">
        <v>36.707092713348608</v>
      </c>
      <c r="EC35" s="88">
        <f t="shared" si="6"/>
        <v>40984</v>
      </c>
      <c r="ED35" s="89">
        <v>6</v>
      </c>
      <c r="EE35" s="28"/>
      <c r="EF35" s="25">
        <v>17</v>
      </c>
      <c r="EG35" s="30"/>
      <c r="EH35" s="27"/>
      <c r="EI35" s="30"/>
      <c r="EJ35" s="27"/>
      <c r="EK35" s="30"/>
      <c r="EL35" s="27"/>
      <c r="EM35" s="92"/>
      <c r="EN35" s="94"/>
      <c r="EO35" s="94"/>
      <c r="EP35" s="94"/>
      <c r="EQ35" s="94"/>
      <c r="ER35" s="94"/>
      <c r="ES35" s="94"/>
      <c r="ET35" s="94"/>
      <c r="EU35" s="27"/>
      <c r="EV35" s="97">
        <v>0.32788402544677187</v>
      </c>
      <c r="EW35" s="98">
        <v>24.100086460359307</v>
      </c>
      <c r="EY35" s="88">
        <f t="shared" si="7"/>
        <v>40982</v>
      </c>
      <c r="EZ35" s="89">
        <v>6</v>
      </c>
      <c r="FA35" s="28"/>
      <c r="FB35" s="25">
        <v>18</v>
      </c>
      <c r="FC35" s="30"/>
      <c r="FD35" s="27"/>
      <c r="FE35" s="30"/>
      <c r="FF35" s="27"/>
      <c r="FG35" s="30"/>
      <c r="FH35" s="27"/>
      <c r="FI35" s="92"/>
      <c r="FJ35" s="94"/>
      <c r="FK35" s="94"/>
      <c r="FL35" s="94"/>
      <c r="FM35" s="94"/>
      <c r="FN35" s="94"/>
      <c r="FO35" s="94"/>
      <c r="FP35" s="94"/>
      <c r="FQ35" s="27"/>
      <c r="FR35" s="97">
        <v>-0.75779457202608069</v>
      </c>
      <c r="FS35" s="98">
        <v>13.590717949837673</v>
      </c>
      <c r="FU35" s="88">
        <f t="shared" si="8"/>
        <v>40983.5</v>
      </c>
      <c r="FV35" s="89">
        <v>6</v>
      </c>
      <c r="FW35" s="28"/>
      <c r="FX35" s="25">
        <v>18.899999999999999</v>
      </c>
      <c r="FY35" s="30"/>
      <c r="FZ35" s="27"/>
      <c r="GA35" s="30"/>
      <c r="GB35" s="27"/>
      <c r="GC35" s="30"/>
      <c r="GD35" s="27"/>
      <c r="GE35" s="92"/>
      <c r="GF35" s="94"/>
      <c r="GG35" s="94"/>
      <c r="GH35" s="94"/>
      <c r="GI35" s="94"/>
      <c r="GJ35" s="94"/>
      <c r="GK35" s="94"/>
      <c r="GL35" s="94"/>
      <c r="GM35" s="27"/>
      <c r="GN35" s="97">
        <v>-1.1472923327500977</v>
      </c>
      <c r="GO35" s="98">
        <v>8.4914581946797547</v>
      </c>
      <c r="GQ35" s="88">
        <f t="shared" si="9"/>
        <v>40983.5</v>
      </c>
      <c r="GR35" s="89">
        <v>6</v>
      </c>
      <c r="GS35" s="28"/>
      <c r="GT35" s="25"/>
      <c r="GU35" s="30"/>
      <c r="GV35" s="27"/>
      <c r="GW35" s="30"/>
      <c r="GX35" s="27"/>
      <c r="GY35" s="30"/>
      <c r="GZ35" s="27"/>
      <c r="HA35" s="92"/>
      <c r="HB35" s="94"/>
      <c r="HC35" s="94"/>
      <c r="HD35" s="94"/>
      <c r="HE35" s="94"/>
      <c r="HF35" s="94"/>
      <c r="HG35" s="94"/>
      <c r="HH35" s="94"/>
      <c r="HI35" s="27"/>
      <c r="HJ35" s="97">
        <v>-0.5084777418539993</v>
      </c>
      <c r="HK35" s="98">
        <v>17.71542124514998</v>
      </c>
      <c r="HM35" s="88">
        <f t="shared" si="10"/>
        <v>40983</v>
      </c>
      <c r="HN35" s="89">
        <v>6</v>
      </c>
      <c r="HO35" s="28">
        <v>4.8</v>
      </c>
      <c r="HP35" s="25">
        <v>16.600000000000001</v>
      </c>
      <c r="HQ35" s="30"/>
      <c r="HR35" s="27"/>
      <c r="HS35" s="30"/>
      <c r="HT35" s="27"/>
      <c r="HU35" s="30"/>
      <c r="HV35" s="27"/>
      <c r="HW35" s="92"/>
      <c r="HX35" s="94"/>
      <c r="HY35" s="94"/>
      <c r="HZ35" s="94"/>
      <c r="IA35" s="94"/>
      <c r="IB35" s="94"/>
      <c r="IC35" s="94"/>
      <c r="ID35" s="94"/>
      <c r="IE35" s="27"/>
      <c r="IF35" s="97">
        <v>4.8742932098811158</v>
      </c>
      <c r="IG35" s="98">
        <v>39.470054751908378</v>
      </c>
      <c r="II35" s="88">
        <f t="shared" si="11"/>
        <v>40982.5</v>
      </c>
      <c r="IJ35" s="89">
        <v>6</v>
      </c>
      <c r="IK35" s="28">
        <v>5.8</v>
      </c>
      <c r="IL35" s="25">
        <v>10.9</v>
      </c>
      <c r="IM35" s="30"/>
      <c r="IN35" s="27"/>
      <c r="IO35" s="30"/>
      <c r="IP35" s="27"/>
      <c r="IQ35" s="30"/>
      <c r="IR35" s="27"/>
      <c r="IS35" s="92"/>
      <c r="IT35" s="94"/>
      <c r="IU35" s="94"/>
      <c r="IV35" s="94"/>
      <c r="IW35" s="94"/>
      <c r="IX35" s="94"/>
      <c r="IY35" s="94"/>
      <c r="IZ35" s="94"/>
      <c r="JA35" s="27"/>
      <c r="JB35" s="97">
        <v>5.6244856698601744</v>
      </c>
      <c r="JC35" s="98">
        <v>36.751071422972593</v>
      </c>
      <c r="JE35" s="88">
        <f t="shared" si="12"/>
        <v>40985</v>
      </c>
      <c r="JF35" s="89">
        <v>6</v>
      </c>
      <c r="JG35" s="28">
        <v>3.8</v>
      </c>
      <c r="JH35" s="25">
        <v>16</v>
      </c>
      <c r="JI35" s="30"/>
      <c r="JJ35" s="27"/>
      <c r="JK35" s="30"/>
      <c r="JL35" s="27"/>
      <c r="JM35" s="30"/>
      <c r="JN35" s="27"/>
      <c r="JO35" s="92"/>
      <c r="JP35" s="94"/>
      <c r="JQ35" s="94"/>
      <c r="JR35" s="94"/>
      <c r="JS35" s="94"/>
      <c r="JT35" s="94"/>
      <c r="JU35" s="94"/>
      <c r="JV35" s="94"/>
      <c r="JW35" s="27"/>
      <c r="JX35" s="97">
        <v>3.9642554644572168</v>
      </c>
      <c r="JY35" s="98">
        <v>46.763464851718965</v>
      </c>
      <c r="KA35" s="88">
        <f t="shared" si="13"/>
        <v>40986</v>
      </c>
      <c r="KB35" s="89">
        <v>6</v>
      </c>
      <c r="KC35" s="28">
        <v>0.9</v>
      </c>
      <c r="KD35" s="25">
        <v>18</v>
      </c>
      <c r="KE35" s="30"/>
      <c r="KF35" s="27"/>
      <c r="KG35" s="30"/>
      <c r="KH35" s="27"/>
      <c r="KI35" s="30"/>
      <c r="KJ35" s="27"/>
      <c r="KK35" s="92"/>
      <c r="KL35" s="94"/>
      <c r="KM35" s="94"/>
      <c r="KN35" s="94"/>
      <c r="KO35" s="94"/>
      <c r="KP35" s="94"/>
      <c r="KQ35" s="94"/>
      <c r="KR35" s="94"/>
      <c r="KS35" s="27"/>
      <c r="KT35" s="97">
        <v>0.83336768819306795</v>
      </c>
      <c r="KU35" s="98">
        <v>32.630334857105744</v>
      </c>
      <c r="KW35" s="88">
        <f t="shared" si="14"/>
        <v>40984</v>
      </c>
      <c r="KX35" s="89">
        <v>6</v>
      </c>
      <c r="KY35" s="28"/>
      <c r="KZ35" s="25"/>
      <c r="LA35" s="30"/>
      <c r="LB35" s="27"/>
      <c r="LC35" s="30"/>
      <c r="LD35" s="27"/>
      <c r="LE35" s="30"/>
      <c r="LF35" s="27"/>
      <c r="LG35" s="92"/>
      <c r="LH35" s="94"/>
      <c r="LI35" s="94"/>
      <c r="LJ35" s="94"/>
      <c r="LK35" s="94"/>
      <c r="LL35" s="94"/>
      <c r="LM35" s="94"/>
      <c r="LN35" s="94"/>
      <c r="LO35" s="27"/>
      <c r="LP35" s="97">
        <v>-0.58730902170411858</v>
      </c>
      <c r="LQ35" s="98">
        <v>10.074476754522488</v>
      </c>
      <c r="LS35" s="88">
        <f t="shared" si="15"/>
        <v>40985</v>
      </c>
      <c r="LT35" s="89">
        <v>6</v>
      </c>
      <c r="LU35" s="28"/>
      <c r="LV35" s="25"/>
      <c r="LW35" s="30"/>
      <c r="LX35" s="27"/>
      <c r="LY35" s="30"/>
      <c r="LZ35" s="27"/>
      <c r="MA35" s="30"/>
      <c r="MB35" s="27"/>
      <c r="MC35" s="92"/>
      <c r="MD35" s="94"/>
      <c r="ME35" s="94"/>
      <c r="MF35" s="94"/>
      <c r="MG35" s="94"/>
      <c r="MH35" s="94"/>
      <c r="MI35" s="94"/>
      <c r="MJ35" s="94"/>
      <c r="MK35" s="27"/>
      <c r="ML35" s="97">
        <v>0.19962555085733133</v>
      </c>
      <c r="MM35" s="98">
        <v>19.85635842450165</v>
      </c>
      <c r="MO35" s="88">
        <f t="shared" si="16"/>
        <v>40981</v>
      </c>
      <c r="MP35" s="89">
        <v>6</v>
      </c>
      <c r="MQ35" s="28"/>
      <c r="MR35" s="25">
        <v>20.7</v>
      </c>
      <c r="MS35" s="30"/>
      <c r="MT35" s="27"/>
      <c r="MU35" s="30"/>
      <c r="MV35" s="27"/>
      <c r="MW35" s="30"/>
      <c r="MX35" s="27"/>
      <c r="MY35" s="92"/>
      <c r="MZ35" s="94"/>
      <c r="NA35" s="94"/>
      <c r="NB35" s="94"/>
      <c r="NC35" s="94"/>
      <c r="ND35" s="94"/>
      <c r="NE35" s="94"/>
      <c r="NF35" s="94"/>
      <c r="NG35" s="27"/>
      <c r="NH35" s="97"/>
      <c r="NI35" s="98"/>
      <c r="NK35" s="88">
        <f t="shared" si="17"/>
        <v>40984</v>
      </c>
      <c r="NL35" s="89">
        <v>6</v>
      </c>
      <c r="NM35" s="28"/>
      <c r="NN35" s="25"/>
      <c r="NO35" s="30"/>
      <c r="NP35" s="27"/>
      <c r="NQ35" s="30"/>
      <c r="NR35" s="27"/>
      <c r="NS35" s="30"/>
      <c r="NT35" s="27"/>
      <c r="NU35" s="92"/>
      <c r="NV35" s="94"/>
      <c r="NW35" s="94"/>
      <c r="NX35" s="94"/>
      <c r="NY35" s="94"/>
      <c r="NZ35" s="94"/>
      <c r="OA35" s="94"/>
      <c r="OB35" s="94"/>
      <c r="OC35" s="27"/>
      <c r="OD35" s="97">
        <v>0.28250909980907041</v>
      </c>
      <c r="OE35" s="98">
        <v>23.404528827275016</v>
      </c>
      <c r="OG35" s="88">
        <f t="shared" si="18"/>
        <v>40982.5</v>
      </c>
      <c r="OH35" s="89">
        <v>6</v>
      </c>
      <c r="OI35" s="28"/>
      <c r="OJ35" s="25"/>
      <c r="OK35" s="30"/>
      <c r="OL35" s="27"/>
      <c r="OM35" s="30"/>
      <c r="ON35" s="27"/>
      <c r="OO35" s="30"/>
      <c r="OP35" s="27"/>
      <c r="OQ35" s="92"/>
      <c r="OR35" s="94"/>
      <c r="OS35" s="94"/>
      <c r="OT35" s="94"/>
      <c r="OU35" s="94"/>
      <c r="OV35" s="94"/>
      <c r="OW35" s="94"/>
      <c r="OX35" s="94"/>
      <c r="OY35" s="27"/>
      <c r="OZ35" s="97"/>
      <c r="PA35" s="98"/>
      <c r="PC35" s="88">
        <f t="shared" si="19"/>
        <v>40981</v>
      </c>
      <c r="PD35" s="89">
        <v>6</v>
      </c>
      <c r="PE35" s="28">
        <v>1</v>
      </c>
      <c r="PF35" s="25">
        <v>16.899999999999999</v>
      </c>
      <c r="PG35" s="30"/>
      <c r="PH35" s="27"/>
      <c r="PI35" s="30"/>
      <c r="PJ35" s="27"/>
      <c r="PK35" s="30"/>
      <c r="PL35" s="27"/>
      <c r="PM35" s="92"/>
      <c r="PN35" s="94"/>
      <c r="PO35" s="94"/>
      <c r="PP35" s="94"/>
      <c r="PQ35" s="94"/>
      <c r="PR35" s="94"/>
      <c r="PS35" s="94"/>
      <c r="PT35" s="94"/>
      <c r="PU35" s="27"/>
      <c r="PV35" s="97">
        <v>1.4788534963702868</v>
      </c>
      <c r="PW35" s="98">
        <v>46.058848917871494</v>
      </c>
      <c r="PY35" s="88">
        <f t="shared" si="20"/>
        <v>40984</v>
      </c>
      <c r="PZ35" s="89">
        <v>6</v>
      </c>
      <c r="QA35" s="28"/>
      <c r="QB35" s="25">
        <v>18</v>
      </c>
      <c r="QC35" s="30"/>
      <c r="QD35" s="27"/>
      <c r="QE35" s="30"/>
      <c r="QF35" s="27"/>
      <c r="QG35" s="30"/>
      <c r="QH35" s="27"/>
      <c r="QI35" s="92"/>
      <c r="QJ35" s="94"/>
      <c r="QK35" s="94"/>
      <c r="QL35" s="94"/>
      <c r="QM35" s="94"/>
      <c r="QN35" s="94"/>
      <c r="QO35" s="94"/>
      <c r="QP35" s="94"/>
      <c r="QQ35" s="27"/>
      <c r="QR35" s="97">
        <v>0.68610212784987079</v>
      </c>
      <c r="QS35" s="98">
        <v>64.953606191383386</v>
      </c>
      <c r="QU35" s="88">
        <f t="shared" si="21"/>
        <v>40983</v>
      </c>
      <c r="QV35" s="89">
        <v>6</v>
      </c>
      <c r="QW35" s="28">
        <v>8.5</v>
      </c>
      <c r="QX35" s="25">
        <v>12.5</v>
      </c>
      <c r="QY35" s="30">
        <v>0.2</v>
      </c>
      <c r="QZ35" s="27">
        <v>2</v>
      </c>
      <c r="RA35" s="30"/>
      <c r="RB35" s="27"/>
      <c r="RC35" s="30"/>
      <c r="RD35" s="27"/>
      <c r="RE35" s="92"/>
      <c r="RF35" s="94"/>
      <c r="RG35" s="94"/>
      <c r="RH35" s="94"/>
      <c r="RI35" s="94"/>
      <c r="RJ35" s="94"/>
      <c r="RK35" s="94"/>
      <c r="RL35" s="94"/>
      <c r="RM35" s="27"/>
      <c r="RN35" s="97">
        <v>10.634554963321714</v>
      </c>
      <c r="RO35" s="98">
        <v>6.9996811377386621</v>
      </c>
      <c r="RQ35" s="88">
        <f t="shared" si="22"/>
        <v>40983.5</v>
      </c>
      <c r="RR35" s="89">
        <v>6</v>
      </c>
      <c r="RS35" s="28"/>
      <c r="RT35" s="25">
        <v>18</v>
      </c>
      <c r="RU35" s="30"/>
      <c r="RV35" s="27"/>
      <c r="RW35" s="30"/>
      <c r="RX35" s="27"/>
      <c r="RY35" s="30"/>
      <c r="RZ35" s="27"/>
      <c r="SA35" s="92"/>
      <c r="SB35" s="94"/>
      <c r="SC35" s="94"/>
      <c r="SD35" s="94"/>
      <c r="SE35" s="94"/>
      <c r="SF35" s="94"/>
      <c r="SG35" s="94"/>
      <c r="SH35" s="94"/>
      <c r="SI35" s="27"/>
      <c r="SJ35" s="97">
        <v>2.1264081309037963</v>
      </c>
      <c r="SK35" s="98">
        <v>54.759892853422059</v>
      </c>
      <c r="SM35" s="88">
        <f t="shared" si="23"/>
        <v>40983.5</v>
      </c>
      <c r="SN35" s="89">
        <v>6</v>
      </c>
      <c r="SO35" s="28"/>
      <c r="SP35" s="25">
        <v>20.7</v>
      </c>
      <c r="SQ35" s="30"/>
      <c r="SR35" s="27"/>
      <c r="SS35" s="30"/>
      <c r="ST35" s="27"/>
      <c r="SU35" s="30"/>
      <c r="SV35" s="27"/>
      <c r="SW35" s="92"/>
      <c r="SX35" s="94"/>
      <c r="SY35" s="94"/>
      <c r="SZ35" s="94"/>
      <c r="TA35" s="94"/>
      <c r="TB35" s="94"/>
      <c r="TC35" s="94"/>
      <c r="TD35" s="94"/>
      <c r="TE35" s="27"/>
      <c r="TF35" s="97">
        <v>7.0064383268658284E-2</v>
      </c>
      <c r="TG35" s="98">
        <v>36.476191176194924</v>
      </c>
      <c r="TI35" s="88">
        <f t="shared" si="24"/>
        <v>40982</v>
      </c>
      <c r="TJ35" s="89">
        <v>6</v>
      </c>
      <c r="TK35" s="28"/>
      <c r="TL35" s="25">
        <v>17.899999999999999</v>
      </c>
      <c r="TM35" s="30"/>
      <c r="TN35" s="27"/>
      <c r="TO35" s="30"/>
      <c r="TP35" s="27"/>
      <c r="TQ35" s="30"/>
      <c r="TR35" s="27"/>
      <c r="TS35" s="92"/>
      <c r="TT35" s="94"/>
      <c r="TU35" s="94"/>
      <c r="TV35" s="94"/>
      <c r="TW35" s="94"/>
      <c r="TX35" s="94"/>
      <c r="TY35" s="94"/>
      <c r="TZ35" s="94"/>
      <c r="UA35" s="27"/>
      <c r="UB35" s="97"/>
      <c r="UC35" s="98"/>
      <c r="UE35" s="88">
        <f t="shared" si="25"/>
        <v>40985.5</v>
      </c>
      <c r="UF35" s="89">
        <v>6</v>
      </c>
      <c r="UG35" s="28"/>
      <c r="UH35" s="25">
        <v>21</v>
      </c>
      <c r="UI35" s="30"/>
      <c r="UJ35" s="27"/>
      <c r="UK35" s="30"/>
      <c r="UL35" s="27"/>
      <c r="UM35" s="30"/>
      <c r="UN35" s="27"/>
      <c r="UO35" s="92"/>
      <c r="UP35" s="94"/>
      <c r="UQ35" s="94"/>
      <c r="UR35" s="94"/>
      <c r="US35" s="94"/>
      <c r="UT35" s="94"/>
      <c r="UU35" s="94"/>
      <c r="UV35" s="94"/>
      <c r="UW35" s="27"/>
      <c r="UX35" s="97">
        <v>1.1253432334798228</v>
      </c>
      <c r="UY35" s="98">
        <v>37.185152915019977</v>
      </c>
      <c r="VA35" s="88">
        <f t="shared" si="26"/>
        <v>40984</v>
      </c>
      <c r="VB35" s="89">
        <v>6</v>
      </c>
      <c r="VC35" s="28"/>
      <c r="VD35" s="25">
        <v>17</v>
      </c>
      <c r="VE35" s="30"/>
      <c r="VF35" s="27"/>
      <c r="VG35" s="30"/>
      <c r="VH35" s="27"/>
      <c r="VI35" s="30"/>
      <c r="VJ35" s="27"/>
      <c r="VK35" s="92"/>
      <c r="VL35" s="94"/>
      <c r="VM35" s="94"/>
      <c r="VN35" s="94"/>
      <c r="VO35" s="94"/>
      <c r="VP35" s="94"/>
      <c r="VQ35" s="94"/>
      <c r="VR35" s="94"/>
      <c r="VS35" s="27"/>
      <c r="VT35" s="97">
        <v>2.985412576643423</v>
      </c>
      <c r="VU35" s="98">
        <v>42.648739630792932</v>
      </c>
      <c r="VW35" s="88">
        <f t="shared" si="27"/>
        <v>40982</v>
      </c>
      <c r="VX35" s="89">
        <v>6</v>
      </c>
      <c r="VY35" s="28"/>
      <c r="VZ35" s="25">
        <v>18</v>
      </c>
      <c r="WA35" s="30"/>
      <c r="WB35" s="27"/>
      <c r="WC35" s="30"/>
      <c r="WD35" s="27"/>
      <c r="WE35" s="30"/>
      <c r="WF35" s="27"/>
      <c r="WG35" s="92"/>
      <c r="WH35" s="94"/>
      <c r="WI35" s="94"/>
      <c r="WJ35" s="94"/>
      <c r="WK35" s="94"/>
      <c r="WL35" s="94"/>
      <c r="WM35" s="94"/>
      <c r="WN35" s="94"/>
      <c r="WO35" s="27"/>
      <c r="WP35" s="97">
        <v>-0.33375969282633311</v>
      </c>
      <c r="WQ35" s="98">
        <v>22.597144759912016</v>
      </c>
      <c r="WS35" s="88">
        <f t="shared" si="28"/>
        <v>40983.5</v>
      </c>
      <c r="WT35" s="89">
        <v>6</v>
      </c>
      <c r="WU35" s="28"/>
      <c r="WV35" s="25">
        <v>18.899999999999999</v>
      </c>
      <c r="WW35" s="30"/>
      <c r="WX35" s="27"/>
      <c r="WY35" s="30"/>
      <c r="WZ35" s="27"/>
      <c r="XA35" s="30"/>
      <c r="XB35" s="27"/>
      <c r="XC35" s="92"/>
      <c r="XD35" s="94"/>
      <c r="XE35" s="94"/>
      <c r="XF35" s="94"/>
      <c r="XG35" s="94"/>
      <c r="XH35" s="94"/>
      <c r="XI35" s="94"/>
      <c r="XJ35" s="94"/>
      <c r="XK35" s="27"/>
      <c r="XL35" s="97">
        <v>-1.2033627711021793</v>
      </c>
      <c r="XM35" s="98">
        <v>7.1496039649835996</v>
      </c>
      <c r="XO35" s="88">
        <f t="shared" si="29"/>
        <v>40983.5</v>
      </c>
      <c r="XP35" s="89">
        <v>6</v>
      </c>
      <c r="XQ35" s="28"/>
      <c r="XR35" s="25"/>
      <c r="XS35" s="30"/>
      <c r="XT35" s="27"/>
      <c r="XU35" s="30"/>
      <c r="XV35" s="27"/>
      <c r="XW35" s="30"/>
      <c r="XX35" s="27"/>
      <c r="XY35" s="92"/>
      <c r="XZ35" s="94"/>
      <c r="YA35" s="94"/>
      <c r="YB35" s="94"/>
      <c r="YC35" s="94"/>
      <c r="YD35" s="94"/>
      <c r="YE35" s="94"/>
      <c r="YF35" s="94"/>
      <c r="YG35" s="27"/>
      <c r="YH35" s="97">
        <v>-0.51761094399200092</v>
      </c>
      <c r="YI35" s="98">
        <v>17.779822012995478</v>
      </c>
      <c r="YK35" s="88">
        <f t="shared" si="30"/>
        <v>40983</v>
      </c>
      <c r="YL35" s="89">
        <v>6</v>
      </c>
      <c r="YM35" s="28">
        <v>4.8</v>
      </c>
      <c r="YN35" s="25">
        <v>16.600000000000001</v>
      </c>
      <c r="YO35" s="30"/>
      <c r="YP35" s="27"/>
      <c r="YQ35" s="30"/>
      <c r="YR35" s="27"/>
      <c r="YS35" s="30"/>
      <c r="YT35" s="27"/>
      <c r="YU35" s="92"/>
      <c r="YV35" s="94"/>
      <c r="YW35" s="94"/>
      <c r="YX35" s="94"/>
      <c r="YY35" s="94"/>
      <c r="YZ35" s="94"/>
      <c r="ZA35" s="94"/>
      <c r="ZB35" s="94"/>
      <c r="ZC35" s="27"/>
      <c r="ZD35" s="97">
        <v>4.855494973058252</v>
      </c>
      <c r="ZE35" s="98">
        <v>39.083366969475769</v>
      </c>
      <c r="ZG35" s="88">
        <f t="shared" si="31"/>
        <v>40982.5</v>
      </c>
      <c r="ZH35" s="89">
        <v>6</v>
      </c>
      <c r="ZI35" s="28">
        <v>5.8</v>
      </c>
      <c r="ZJ35" s="25">
        <v>10.9</v>
      </c>
      <c r="ZK35" s="30"/>
      <c r="ZL35" s="27"/>
      <c r="ZM35" s="30"/>
      <c r="ZN35" s="27"/>
      <c r="ZO35" s="30"/>
      <c r="ZP35" s="27"/>
      <c r="ZQ35" s="92"/>
      <c r="ZR35" s="94"/>
      <c r="ZS35" s="94"/>
      <c r="ZT35" s="94"/>
      <c r="ZU35" s="94"/>
      <c r="ZV35" s="94"/>
      <c r="ZW35" s="94"/>
      <c r="ZX35" s="94"/>
      <c r="ZY35" s="27"/>
      <c r="ZZ35" s="97">
        <v>5.5870908058932622</v>
      </c>
      <c r="AAA35" s="98">
        <v>36.847687350893679</v>
      </c>
      <c r="AAC35" s="88">
        <f t="shared" si="32"/>
        <v>40985</v>
      </c>
      <c r="AAD35" s="89">
        <v>6</v>
      </c>
      <c r="AAE35" s="28">
        <v>3.8</v>
      </c>
      <c r="AAF35" s="25">
        <v>16</v>
      </c>
      <c r="AAG35" s="30"/>
      <c r="AAH35" s="27"/>
      <c r="AAI35" s="30"/>
      <c r="AAJ35" s="27"/>
      <c r="AAK35" s="30"/>
      <c r="AAL35" s="27"/>
      <c r="AAM35" s="92"/>
      <c r="AAN35" s="94"/>
      <c r="AAO35" s="94"/>
      <c r="AAP35" s="94"/>
      <c r="AAQ35" s="94"/>
      <c r="AAR35" s="94"/>
      <c r="AAS35" s="94"/>
      <c r="AAT35" s="94"/>
      <c r="AAU35" s="27"/>
      <c r="AAV35" s="97">
        <v>3.8644890808500376</v>
      </c>
      <c r="AAW35" s="98">
        <v>46.845350488398843</v>
      </c>
      <c r="AAY35" s="88">
        <f t="shared" si="33"/>
        <v>40986</v>
      </c>
      <c r="AAZ35" s="89">
        <v>6</v>
      </c>
      <c r="ABA35" s="28">
        <v>0.9</v>
      </c>
      <c r="ABB35" s="25">
        <v>18</v>
      </c>
      <c r="ABC35" s="30"/>
      <c r="ABD35" s="27"/>
      <c r="ABE35" s="30"/>
      <c r="ABF35" s="27"/>
      <c r="ABG35" s="30"/>
      <c r="ABH35" s="27"/>
      <c r="ABI35" s="92"/>
      <c r="ABJ35" s="94"/>
      <c r="ABK35" s="94"/>
      <c r="ABL35" s="94"/>
      <c r="ABM35" s="94"/>
      <c r="ABN35" s="94"/>
      <c r="ABO35" s="94"/>
      <c r="ABP35" s="94"/>
      <c r="ABQ35" s="27"/>
      <c r="ABR35" s="97">
        <v>0.90258605740268361</v>
      </c>
      <c r="ABS35" s="98">
        <v>38.255411741330967</v>
      </c>
      <c r="ABU35" s="88">
        <f t="shared" si="34"/>
        <v>40984</v>
      </c>
      <c r="ABV35" s="89">
        <v>6</v>
      </c>
      <c r="ABW35" s="28"/>
      <c r="ABX35" s="25"/>
      <c r="ABY35" s="30"/>
      <c r="ABZ35" s="27"/>
      <c r="ACA35" s="30"/>
      <c r="ACB35" s="27"/>
      <c r="ACC35" s="30"/>
      <c r="ACD35" s="27"/>
      <c r="ACE35" s="92"/>
      <c r="ACF35" s="94"/>
      <c r="ACG35" s="94"/>
      <c r="ACH35" s="94"/>
      <c r="ACI35" s="94"/>
      <c r="ACJ35" s="94"/>
      <c r="ACK35" s="94"/>
      <c r="ACL35" s="94"/>
      <c r="ACM35" s="27"/>
      <c r="ACN35" s="97">
        <v>-0.81875155699025559</v>
      </c>
      <c r="ACO35" s="98">
        <v>7.537776544473207</v>
      </c>
      <c r="ACQ35" s="88">
        <f t="shared" si="35"/>
        <v>40985</v>
      </c>
      <c r="ACR35" s="89">
        <v>6</v>
      </c>
      <c r="ACS35" s="28"/>
      <c r="ACT35" s="25"/>
      <c r="ACU35" s="30"/>
      <c r="ACV35" s="27"/>
      <c r="ACW35" s="30"/>
      <c r="ACX35" s="27"/>
      <c r="ACY35" s="30"/>
      <c r="ACZ35" s="27"/>
      <c r="ADA35" s="92"/>
      <c r="ADB35" s="94"/>
      <c r="ADC35" s="94"/>
      <c r="ADD35" s="94"/>
      <c r="ADE35" s="94"/>
      <c r="ADF35" s="94"/>
      <c r="ADG35" s="94"/>
      <c r="ADH35" s="94"/>
      <c r="ADI35" s="27"/>
      <c r="ADJ35" s="97">
        <v>8.4749108223907882E-2</v>
      </c>
      <c r="ADK35" s="98">
        <v>18.696385261985334</v>
      </c>
      <c r="ADM35" s="88">
        <f t="shared" si="36"/>
        <v>40981</v>
      </c>
      <c r="ADN35" s="89">
        <v>6</v>
      </c>
      <c r="ADO35" s="28"/>
      <c r="ADP35" s="25">
        <v>20.7</v>
      </c>
      <c r="ADQ35" s="30"/>
      <c r="ADR35" s="27"/>
      <c r="ADS35" s="30"/>
      <c r="ADT35" s="27"/>
      <c r="ADU35" s="30"/>
      <c r="ADV35" s="27"/>
      <c r="ADW35" s="92"/>
      <c r="ADX35" s="94"/>
      <c r="ADY35" s="94"/>
      <c r="ADZ35" s="94"/>
      <c r="AEA35" s="94"/>
      <c r="AEB35" s="94"/>
      <c r="AEC35" s="94"/>
      <c r="AED35" s="94"/>
      <c r="AEE35" s="27"/>
      <c r="AEF35" s="97"/>
      <c r="AEG35" s="98"/>
      <c r="AEI35" s="88">
        <f t="shared" si="37"/>
        <v>40984</v>
      </c>
      <c r="AEJ35" s="89">
        <v>6</v>
      </c>
      <c r="AEK35" s="28"/>
      <c r="AEL35" s="25"/>
      <c r="AEM35" s="30"/>
      <c r="AEN35" s="27"/>
      <c r="AEO35" s="30"/>
      <c r="AEP35" s="27"/>
      <c r="AEQ35" s="30"/>
      <c r="AER35" s="27"/>
      <c r="AES35" s="92"/>
      <c r="AET35" s="94"/>
      <c r="AEU35" s="94"/>
      <c r="AEV35" s="94"/>
      <c r="AEW35" s="94"/>
      <c r="AEX35" s="94"/>
      <c r="AEY35" s="94"/>
      <c r="AEZ35" s="94"/>
      <c r="AFA35" s="27"/>
      <c r="AFB35" s="97">
        <v>-0.17712785698152045</v>
      </c>
      <c r="AFC35" s="98">
        <v>26.590033022507331</v>
      </c>
      <c r="AFE35" s="88">
        <f t="shared" si="38"/>
        <v>40982.5</v>
      </c>
      <c r="AFF35" s="89">
        <v>6</v>
      </c>
      <c r="AFG35" s="28"/>
      <c r="AFH35" s="25"/>
      <c r="AFI35" s="30"/>
      <c r="AFJ35" s="27"/>
      <c r="AFK35" s="30"/>
      <c r="AFL35" s="27"/>
      <c r="AFM35" s="30"/>
      <c r="AFN35" s="27"/>
      <c r="AFO35" s="92"/>
      <c r="AFP35" s="94"/>
      <c r="AFQ35" s="94"/>
      <c r="AFR35" s="94"/>
      <c r="AFS35" s="94"/>
      <c r="AFT35" s="94"/>
      <c r="AFU35" s="94"/>
      <c r="AFV35" s="94"/>
      <c r="AFW35" s="27"/>
      <c r="AFX35" s="97"/>
      <c r="AFY35" s="98"/>
      <c r="AGA35" s="88">
        <f t="shared" si="39"/>
        <v>40981</v>
      </c>
      <c r="AGB35" s="89">
        <v>6</v>
      </c>
      <c r="AGC35" s="28">
        <v>1</v>
      </c>
      <c r="AGD35" s="25">
        <v>16.899999999999999</v>
      </c>
      <c r="AGE35" s="30"/>
      <c r="AGF35" s="27"/>
      <c r="AGG35" s="30"/>
      <c r="AGH35" s="27"/>
      <c r="AGI35" s="30"/>
      <c r="AGJ35" s="27"/>
      <c r="AGK35" s="92"/>
      <c r="AGL35" s="94"/>
      <c r="AGM35" s="94"/>
      <c r="AGN35" s="94"/>
      <c r="AGO35" s="94"/>
      <c r="AGP35" s="94"/>
      <c r="AGQ35" s="94"/>
      <c r="AGR35" s="94"/>
      <c r="AGS35" s="27"/>
      <c r="AGT35" s="97">
        <v>1.0069141174869798</v>
      </c>
      <c r="AGU35" s="98">
        <v>47.280097492969389</v>
      </c>
      <c r="AGW35" s="88">
        <f t="shared" si="40"/>
        <v>40984</v>
      </c>
      <c r="AGX35" s="89">
        <v>6</v>
      </c>
      <c r="AGY35" s="28"/>
      <c r="AGZ35" s="25">
        <v>18</v>
      </c>
      <c r="AHA35" s="30"/>
      <c r="AHB35" s="27"/>
      <c r="AHC35" s="30"/>
      <c r="AHD35" s="27"/>
      <c r="AHE35" s="30"/>
      <c r="AHF35" s="27"/>
      <c r="AHG35" s="92"/>
      <c r="AHH35" s="94"/>
      <c r="AHI35" s="94"/>
      <c r="AHJ35" s="94"/>
      <c r="AHK35" s="94"/>
      <c r="AHL35" s="94"/>
      <c r="AHM35" s="94"/>
      <c r="AHN35" s="94"/>
      <c r="AHO35" s="27"/>
      <c r="AHP35" s="97">
        <v>0.76266485740022361</v>
      </c>
      <c r="AHQ35" s="98">
        <v>56.453070195701876</v>
      </c>
      <c r="AHS35" s="88">
        <f t="shared" si="41"/>
        <v>40983</v>
      </c>
      <c r="AHT35" s="89">
        <v>6</v>
      </c>
      <c r="AHU35" s="28">
        <v>8.5</v>
      </c>
      <c r="AHV35" s="25">
        <v>12.5</v>
      </c>
      <c r="AHW35" s="30">
        <v>0.2</v>
      </c>
      <c r="AHX35" s="27">
        <v>2</v>
      </c>
      <c r="AHY35" s="30"/>
      <c r="AHZ35" s="27"/>
      <c r="AIA35" s="30"/>
      <c r="AIB35" s="27"/>
      <c r="AIC35" s="92"/>
      <c r="AID35" s="94"/>
      <c r="AIE35" s="94"/>
      <c r="AIF35" s="94"/>
      <c r="AIG35" s="94"/>
      <c r="AIH35" s="94"/>
      <c r="AII35" s="94"/>
      <c r="AIJ35" s="94"/>
      <c r="AIK35" s="27"/>
      <c r="AIL35" s="97">
        <v>10.620423200767211</v>
      </c>
      <c r="AIM35" s="98">
        <v>7.3514492877576361</v>
      </c>
      <c r="AIO35" s="88">
        <f t="shared" si="42"/>
        <v>40983.5</v>
      </c>
      <c r="AIP35" s="89">
        <v>6</v>
      </c>
      <c r="AIQ35" s="28"/>
      <c r="AIR35" s="25">
        <v>18</v>
      </c>
      <c r="AIS35" s="30"/>
      <c r="AIT35" s="27"/>
      <c r="AIU35" s="30"/>
      <c r="AIV35" s="27"/>
      <c r="AIW35" s="30"/>
      <c r="AIX35" s="27"/>
      <c r="AIY35" s="92"/>
      <c r="AIZ35" s="94"/>
      <c r="AJA35" s="94"/>
      <c r="AJB35" s="94"/>
      <c r="AJC35" s="94"/>
      <c r="AJD35" s="94"/>
      <c r="AJE35" s="94"/>
      <c r="AJF35" s="94"/>
      <c r="AJG35" s="27"/>
      <c r="AJH35" s="97">
        <v>2.2594887777318675</v>
      </c>
      <c r="AJI35" s="98">
        <v>54.931502248037887</v>
      </c>
      <c r="AJK35" s="88">
        <f t="shared" si="43"/>
        <v>40983.5</v>
      </c>
      <c r="AJL35" s="89">
        <v>6</v>
      </c>
      <c r="AJM35" s="28"/>
      <c r="AJN35" s="25">
        <v>20.7</v>
      </c>
      <c r="AJO35" s="30"/>
      <c r="AJP35" s="27"/>
      <c r="AJQ35" s="30"/>
      <c r="AJR35" s="27"/>
      <c r="AJS35" s="30"/>
      <c r="AJT35" s="27"/>
      <c r="AJU35" s="92"/>
      <c r="AJV35" s="94"/>
      <c r="AJW35" s="94"/>
      <c r="AJX35" s="94"/>
      <c r="AJY35" s="94"/>
      <c r="AJZ35" s="94"/>
      <c r="AKA35" s="94"/>
      <c r="AKB35" s="94"/>
      <c r="AKC35" s="27"/>
      <c r="AKD35" s="97">
        <v>0.1658529559808686</v>
      </c>
      <c r="AKE35" s="98">
        <v>36.067508907333796</v>
      </c>
      <c r="AKG35" s="88">
        <f t="shared" si="44"/>
        <v>40982</v>
      </c>
      <c r="AKH35" s="89">
        <v>6</v>
      </c>
      <c r="AKI35" s="28"/>
      <c r="AKJ35" s="25">
        <v>17.899999999999999</v>
      </c>
      <c r="AKK35" s="30"/>
      <c r="AKL35" s="27"/>
      <c r="AKM35" s="30"/>
      <c r="AKN35" s="27"/>
      <c r="AKO35" s="30"/>
      <c r="AKP35" s="27"/>
      <c r="AKQ35" s="92"/>
      <c r="AKR35" s="94"/>
      <c r="AKS35" s="94"/>
      <c r="AKT35" s="94"/>
      <c r="AKU35" s="94"/>
      <c r="AKV35" s="94"/>
      <c r="AKW35" s="94"/>
      <c r="AKX35" s="94"/>
      <c r="AKY35" s="27"/>
      <c r="AKZ35" s="97"/>
      <c r="ALA35" s="98"/>
      <c r="ALC35" s="88">
        <f t="shared" si="45"/>
        <v>40985.5</v>
      </c>
      <c r="ALD35" s="89">
        <v>6</v>
      </c>
      <c r="ALE35" s="28"/>
      <c r="ALF35" s="25">
        <v>21</v>
      </c>
      <c r="ALG35" s="30"/>
      <c r="ALH35" s="27"/>
      <c r="ALI35" s="30"/>
      <c r="ALJ35" s="27"/>
      <c r="ALK35" s="30"/>
      <c r="ALL35" s="27"/>
      <c r="ALM35" s="92"/>
      <c r="ALN35" s="94"/>
      <c r="ALO35" s="94"/>
      <c r="ALP35" s="94"/>
      <c r="ALQ35" s="94"/>
      <c r="ALR35" s="94"/>
      <c r="ALS35" s="94"/>
      <c r="ALT35" s="94"/>
      <c r="ALU35" s="27"/>
      <c r="ALV35" s="97">
        <v>1.1697642000430053</v>
      </c>
      <c r="ALW35" s="98">
        <v>36.848174096720804</v>
      </c>
      <c r="ALY35" s="88">
        <f t="shared" si="46"/>
        <v>40984</v>
      </c>
      <c r="ALZ35" s="89">
        <v>6</v>
      </c>
      <c r="AMA35" s="28"/>
      <c r="AMB35" s="25">
        <v>17</v>
      </c>
      <c r="AMC35" s="30"/>
      <c r="AMD35" s="27"/>
      <c r="AME35" s="30"/>
      <c r="AMF35" s="27"/>
      <c r="AMG35" s="30"/>
      <c r="AMH35" s="27"/>
      <c r="AMI35" s="92"/>
      <c r="AMJ35" s="94"/>
      <c r="AMK35" s="94"/>
      <c r="AML35" s="94"/>
      <c r="AMM35" s="94"/>
      <c r="AMN35" s="94"/>
      <c r="AMO35" s="94"/>
      <c r="AMP35" s="94"/>
      <c r="AMQ35" s="27"/>
      <c r="AMR35" s="97">
        <v>3.0033330446909607</v>
      </c>
      <c r="AMS35" s="98">
        <v>42.590327990362688</v>
      </c>
      <c r="AMU35" s="88">
        <f t="shared" si="47"/>
        <v>40982</v>
      </c>
      <c r="AMV35" s="89">
        <v>6</v>
      </c>
      <c r="AMW35" s="28"/>
      <c r="AMX35" s="25">
        <v>18</v>
      </c>
      <c r="AMY35" s="30"/>
      <c r="AMZ35" s="27"/>
      <c r="ANA35" s="30"/>
      <c r="ANB35" s="27"/>
      <c r="ANC35" s="30"/>
      <c r="AND35" s="27"/>
      <c r="ANE35" s="92"/>
      <c r="ANF35" s="94"/>
      <c r="ANG35" s="94"/>
      <c r="ANH35" s="94"/>
      <c r="ANI35" s="94"/>
      <c r="ANJ35" s="94"/>
      <c r="ANK35" s="94"/>
      <c r="ANL35" s="94"/>
      <c r="ANM35" s="27"/>
      <c r="ANN35" s="97">
        <v>-0.67517877075961441</v>
      </c>
      <c r="ANO35" s="98">
        <v>15.902504354391533</v>
      </c>
      <c r="ANQ35" s="88">
        <f t="shared" si="48"/>
        <v>40983.5</v>
      </c>
      <c r="ANR35" s="89">
        <v>6</v>
      </c>
      <c r="ANS35" s="28"/>
      <c r="ANT35" s="25">
        <v>18.899999999999999</v>
      </c>
      <c r="ANU35" s="30"/>
      <c r="ANV35" s="27"/>
      <c r="ANW35" s="30"/>
      <c r="ANX35" s="27"/>
      <c r="ANY35" s="30"/>
      <c r="ANZ35" s="27"/>
      <c r="AOA35" s="92"/>
      <c r="AOB35" s="94"/>
      <c r="AOC35" s="94"/>
      <c r="AOD35" s="94"/>
      <c r="AOE35" s="94"/>
      <c r="AOF35" s="94"/>
      <c r="AOG35" s="94"/>
      <c r="AOH35" s="94"/>
      <c r="AOI35" s="27"/>
      <c r="AOJ35" s="97">
        <v>-1.2068721210181634</v>
      </c>
      <c r="AOK35" s="98">
        <v>7.1065391266505857</v>
      </c>
      <c r="AOM35" s="88">
        <f t="shared" si="49"/>
        <v>40983.5</v>
      </c>
      <c r="AON35" s="89">
        <v>6</v>
      </c>
      <c r="AOO35" s="28"/>
      <c r="AOP35" s="25"/>
      <c r="AOQ35" s="30"/>
      <c r="AOR35" s="27"/>
      <c r="AOS35" s="30"/>
      <c r="AOT35" s="27"/>
      <c r="AOU35" s="30"/>
      <c r="AOV35" s="27"/>
      <c r="AOW35" s="92"/>
      <c r="AOX35" s="94"/>
      <c r="AOY35" s="94"/>
      <c r="AOZ35" s="94"/>
      <c r="APA35" s="94"/>
      <c r="APB35" s="94"/>
      <c r="APC35" s="94"/>
      <c r="APD35" s="94"/>
      <c r="APE35" s="27"/>
      <c r="APF35" s="97">
        <v>-0.80220001968030163</v>
      </c>
      <c r="APG35" s="98">
        <v>14.990690689036409</v>
      </c>
      <c r="API35" s="88">
        <f t="shared" si="50"/>
        <v>40983</v>
      </c>
      <c r="APJ35" s="89">
        <v>6</v>
      </c>
      <c r="APK35" s="28">
        <v>4.8</v>
      </c>
      <c r="APL35" s="25">
        <v>16.600000000000001</v>
      </c>
      <c r="APM35" s="30"/>
      <c r="APN35" s="27"/>
      <c r="APO35" s="30"/>
      <c r="APP35" s="27"/>
      <c r="APQ35" s="30"/>
      <c r="APR35" s="27"/>
      <c r="APS35" s="92"/>
      <c r="APT35" s="94"/>
      <c r="APU35" s="94"/>
      <c r="APV35" s="94"/>
      <c r="APW35" s="94"/>
      <c r="APX35" s="94"/>
      <c r="APY35" s="94"/>
      <c r="APZ35" s="94"/>
      <c r="AQA35" s="27"/>
      <c r="AQB35" s="97">
        <v>4.8566547599552035</v>
      </c>
      <c r="AQC35" s="98">
        <v>39.165684336663887</v>
      </c>
      <c r="AQE35" s="88">
        <f t="shared" si="51"/>
        <v>40982.5</v>
      </c>
      <c r="AQF35" s="89">
        <v>6</v>
      </c>
      <c r="AQG35" s="28">
        <v>5.8</v>
      </c>
      <c r="AQH35" s="25">
        <v>10.9</v>
      </c>
      <c r="AQI35" s="30"/>
      <c r="AQJ35" s="27"/>
      <c r="AQK35" s="30"/>
      <c r="AQL35" s="27"/>
      <c r="AQM35" s="30"/>
      <c r="AQN35" s="27"/>
      <c r="AQO35" s="92"/>
      <c r="AQP35" s="94"/>
      <c r="AQQ35" s="94"/>
      <c r="AQR35" s="94"/>
      <c r="AQS35" s="94"/>
      <c r="AQT35" s="94"/>
      <c r="AQU35" s="94"/>
      <c r="AQV35" s="94"/>
      <c r="AQW35" s="27"/>
      <c r="AQX35" s="97">
        <v>5.59440607671959</v>
      </c>
      <c r="AQY35" s="98">
        <v>37.034314883589794</v>
      </c>
      <c r="ARA35" s="88">
        <f t="shared" si="52"/>
        <v>40985</v>
      </c>
      <c r="ARB35" s="89">
        <v>6</v>
      </c>
      <c r="ARC35" s="28">
        <v>3.8</v>
      </c>
      <c r="ARD35" s="25">
        <v>16</v>
      </c>
      <c r="ARE35" s="30"/>
      <c r="ARF35" s="27"/>
      <c r="ARG35" s="30"/>
      <c r="ARH35" s="27"/>
      <c r="ARI35" s="30"/>
      <c r="ARJ35" s="27"/>
      <c r="ARK35" s="92"/>
      <c r="ARL35" s="94"/>
      <c r="ARM35" s="94"/>
      <c r="ARN35" s="94"/>
      <c r="ARO35" s="94"/>
      <c r="ARP35" s="94"/>
      <c r="ARQ35" s="94"/>
      <c r="ARR35" s="94"/>
      <c r="ARS35" s="27"/>
      <c r="ART35" s="97">
        <v>3.9149719347610001</v>
      </c>
      <c r="ARU35" s="98">
        <v>46.551173243100671</v>
      </c>
      <c r="ARW35" s="88">
        <f t="shared" si="53"/>
        <v>40986</v>
      </c>
      <c r="ARX35" s="89">
        <v>6</v>
      </c>
      <c r="ARY35" s="28">
        <v>0.9</v>
      </c>
      <c r="ARZ35" s="25">
        <v>18</v>
      </c>
      <c r="ASA35" s="30"/>
      <c r="ASB35" s="27"/>
      <c r="ASC35" s="30"/>
      <c r="ASD35" s="27"/>
      <c r="ASE35" s="30"/>
      <c r="ASF35" s="27"/>
      <c r="ASG35" s="92"/>
      <c r="ASH35" s="94"/>
      <c r="ASI35" s="94"/>
      <c r="ASJ35" s="94"/>
      <c r="ASK35" s="94"/>
      <c r="ASL35" s="94"/>
      <c r="ASM35" s="94"/>
      <c r="ASN35" s="94"/>
      <c r="ASO35" s="27"/>
      <c r="ASP35" s="97">
        <v>0.82802286489499377</v>
      </c>
      <c r="ASQ35" s="98">
        <v>39.2259657063519</v>
      </c>
      <c r="ASS35" s="88">
        <f t="shared" si="54"/>
        <v>40984</v>
      </c>
      <c r="AST35" s="89">
        <v>6</v>
      </c>
      <c r="ASU35" s="28"/>
      <c r="ASV35" s="25"/>
      <c r="ASW35" s="30"/>
      <c r="ASX35" s="27"/>
      <c r="ASY35" s="30"/>
      <c r="ASZ35" s="27"/>
      <c r="ATA35" s="30"/>
      <c r="ATB35" s="27"/>
      <c r="ATC35" s="92"/>
      <c r="ATD35" s="94"/>
      <c r="ATE35" s="94"/>
      <c r="ATF35" s="94"/>
      <c r="ATG35" s="94"/>
      <c r="ATH35" s="94"/>
      <c r="ATI35" s="94"/>
      <c r="ATJ35" s="94"/>
      <c r="ATK35" s="27"/>
      <c r="ATL35" s="97">
        <v>-1.0953044026808041</v>
      </c>
      <c r="ATM35" s="98">
        <v>2.9335618434044912</v>
      </c>
      <c r="ATO35" s="88">
        <f t="shared" si="55"/>
        <v>40985</v>
      </c>
      <c r="ATP35" s="89">
        <v>6</v>
      </c>
      <c r="ATQ35" s="28"/>
      <c r="ATR35" s="25"/>
      <c r="ATS35" s="30"/>
      <c r="ATT35" s="27"/>
      <c r="ATU35" s="30"/>
      <c r="ATV35" s="27"/>
      <c r="ATW35" s="30"/>
      <c r="ATX35" s="27"/>
      <c r="ATY35" s="92"/>
      <c r="ATZ35" s="94"/>
      <c r="AUA35" s="94"/>
      <c r="AUB35" s="94"/>
      <c r="AUC35" s="94"/>
      <c r="AUD35" s="94"/>
      <c r="AUE35" s="94"/>
      <c r="AUF35" s="94"/>
      <c r="AUG35" s="27"/>
      <c r="AUH35" s="97">
        <v>0.11202829316637923</v>
      </c>
      <c r="AUI35" s="98">
        <v>18.735688197150125</v>
      </c>
      <c r="AUK35" s="88">
        <f t="shared" si="56"/>
        <v>40981</v>
      </c>
      <c r="AUL35" s="89">
        <v>6</v>
      </c>
      <c r="AUM35" s="28"/>
      <c r="AUN35" s="25">
        <v>20.7</v>
      </c>
      <c r="AUO35" s="30"/>
      <c r="AUP35" s="27"/>
      <c r="AUQ35" s="30"/>
      <c r="AUR35" s="27"/>
      <c r="AUS35" s="30"/>
      <c r="AUT35" s="27"/>
      <c r="AUU35" s="92"/>
      <c r="AUV35" s="94"/>
      <c r="AUW35" s="94"/>
      <c r="AUX35" s="94"/>
      <c r="AUY35" s="94"/>
      <c r="AUZ35" s="94"/>
      <c r="AVA35" s="94"/>
      <c r="AVB35" s="94"/>
      <c r="AVC35" s="27"/>
      <c r="AVD35" s="97"/>
      <c r="AVE35" s="98"/>
      <c r="AVG35" s="88">
        <f t="shared" si="57"/>
        <v>40984</v>
      </c>
      <c r="AVH35" s="89">
        <v>6</v>
      </c>
      <c r="AVI35" s="28"/>
      <c r="AVJ35" s="25"/>
      <c r="AVK35" s="30"/>
      <c r="AVL35" s="27"/>
      <c r="AVM35" s="30"/>
      <c r="AVN35" s="27"/>
      <c r="AVO35" s="30"/>
      <c r="AVP35" s="27"/>
      <c r="AVQ35" s="92"/>
      <c r="AVR35" s="94"/>
      <c r="AVS35" s="94"/>
      <c r="AVT35" s="94"/>
      <c r="AVU35" s="94"/>
      <c r="AVV35" s="94"/>
      <c r="AVW35" s="94"/>
      <c r="AVX35" s="94"/>
      <c r="AVY35" s="27"/>
      <c r="AVZ35" s="97">
        <v>-7.8141166147973187E-2</v>
      </c>
      <c r="AWA35" s="98">
        <v>24.662068317621962</v>
      </c>
      <c r="AWC35" s="88">
        <f t="shared" si="58"/>
        <v>40982.5</v>
      </c>
      <c r="AWD35" s="89">
        <v>6</v>
      </c>
      <c r="AWE35" s="28"/>
      <c r="AWF35" s="25"/>
      <c r="AWG35" s="30"/>
      <c r="AWH35" s="27"/>
      <c r="AWI35" s="30"/>
      <c r="AWJ35" s="27"/>
      <c r="AWK35" s="30"/>
      <c r="AWL35" s="27"/>
      <c r="AWM35" s="92"/>
      <c r="AWN35" s="94"/>
      <c r="AWO35" s="94"/>
      <c r="AWP35" s="94"/>
      <c r="AWQ35" s="94"/>
      <c r="AWR35" s="94"/>
      <c r="AWS35" s="94"/>
      <c r="AWT35" s="94"/>
      <c r="AWU35" s="27"/>
      <c r="AWV35" s="97"/>
      <c r="AWW35" s="98"/>
      <c r="AWY35" s="88">
        <f t="shared" si="59"/>
        <v>40981</v>
      </c>
      <c r="AWZ35" s="89">
        <v>6</v>
      </c>
      <c r="AXA35" s="28">
        <v>1</v>
      </c>
      <c r="AXB35" s="25">
        <v>16.899999999999999</v>
      </c>
      <c r="AXC35" s="30"/>
      <c r="AXD35" s="27"/>
      <c r="AXE35" s="30"/>
      <c r="AXF35" s="27"/>
      <c r="AXG35" s="30"/>
      <c r="AXH35" s="27"/>
      <c r="AXI35" s="92"/>
      <c r="AXJ35" s="94"/>
      <c r="AXK35" s="94"/>
      <c r="AXL35" s="94"/>
      <c r="AXM35" s="94"/>
      <c r="AXN35" s="94"/>
      <c r="AXO35" s="94"/>
      <c r="AXP35" s="94"/>
      <c r="AXQ35" s="27"/>
      <c r="AXR35" s="97">
        <v>1.0991789638304099</v>
      </c>
      <c r="AXS35" s="98">
        <v>59.129371430797981</v>
      </c>
      <c r="AXU35" s="88">
        <f t="shared" si="60"/>
        <v>40984</v>
      </c>
      <c r="AXV35" s="89">
        <v>6</v>
      </c>
      <c r="AXW35" s="28"/>
      <c r="AXX35" s="25">
        <v>18</v>
      </c>
      <c r="AXY35" s="30"/>
      <c r="AXZ35" s="27"/>
      <c r="AYA35" s="30"/>
      <c r="AYB35" s="27"/>
      <c r="AYC35" s="30"/>
      <c r="AYD35" s="27"/>
      <c r="AYE35" s="92"/>
      <c r="AYF35" s="94"/>
      <c r="AYG35" s="94"/>
      <c r="AYH35" s="94"/>
      <c r="AYI35" s="94"/>
      <c r="AYJ35" s="94"/>
      <c r="AYK35" s="94"/>
      <c r="AYL35" s="94"/>
      <c r="AYM35" s="27"/>
      <c r="AYN35" s="97">
        <v>0.93120287496841248</v>
      </c>
      <c r="AYO35" s="98">
        <v>56.397927140163951</v>
      </c>
      <c r="AYQ35" s="88">
        <f t="shared" si="61"/>
        <v>40983</v>
      </c>
      <c r="AYR35" s="89">
        <v>6</v>
      </c>
      <c r="AYS35" s="28">
        <v>8.5</v>
      </c>
      <c r="AYT35" s="25">
        <v>12.5</v>
      </c>
      <c r="AYU35" s="30">
        <v>0.2</v>
      </c>
      <c r="AYV35" s="27">
        <v>2</v>
      </c>
      <c r="AYW35" s="30"/>
      <c r="AYX35" s="27"/>
      <c r="AYY35" s="30"/>
      <c r="AYZ35" s="27"/>
      <c r="AZA35" s="92"/>
      <c r="AZB35" s="94"/>
      <c r="AZC35" s="94"/>
      <c r="AZD35" s="94"/>
      <c r="AZE35" s="94"/>
      <c r="AZF35" s="94"/>
      <c r="AZG35" s="94"/>
      <c r="AZH35" s="94"/>
      <c r="AZI35" s="27"/>
      <c r="AZJ35" s="97">
        <v>10.62167172492434</v>
      </c>
      <c r="AZK35" s="98">
        <v>7.3067795985844688</v>
      </c>
      <c r="AZM35" s="88">
        <f t="shared" si="62"/>
        <v>40983.5</v>
      </c>
      <c r="AZN35" s="89">
        <v>6</v>
      </c>
      <c r="AZO35" s="28"/>
      <c r="AZP35" s="25">
        <v>18</v>
      </c>
      <c r="AZQ35" s="30"/>
      <c r="AZR35" s="27"/>
      <c r="AZS35" s="30"/>
      <c r="AZT35" s="27"/>
      <c r="AZU35" s="30"/>
      <c r="AZV35" s="27"/>
      <c r="AZW35" s="92"/>
      <c r="AZX35" s="94"/>
      <c r="AZY35" s="94"/>
      <c r="AZZ35" s="94"/>
      <c r="BAA35" s="94"/>
      <c r="BAB35" s="94"/>
      <c r="BAC35" s="94"/>
      <c r="BAD35" s="94"/>
      <c r="BAE35" s="27"/>
      <c r="BAF35" s="97">
        <v>2.1994844731788854</v>
      </c>
      <c r="BAG35" s="98">
        <v>54.590238450994732</v>
      </c>
      <c r="BAI35" s="88">
        <f t="shared" si="63"/>
        <v>40983.5</v>
      </c>
      <c r="BAJ35" s="89">
        <v>6</v>
      </c>
      <c r="BAK35" s="28"/>
      <c r="BAL35" s="25">
        <v>20.7</v>
      </c>
      <c r="BAM35" s="30"/>
      <c r="BAN35" s="27"/>
      <c r="BAO35" s="30"/>
      <c r="BAP35" s="27"/>
      <c r="BAQ35" s="30"/>
      <c r="BAR35" s="27"/>
      <c r="BAS35" s="92"/>
      <c r="BAT35" s="94"/>
      <c r="BAU35" s="94"/>
      <c r="BAV35" s="94"/>
      <c r="BAW35" s="94"/>
      <c r="BAX35" s="94"/>
      <c r="BAY35" s="94"/>
      <c r="BAZ35" s="94"/>
      <c r="BBA35" s="27"/>
      <c r="BBB35" s="97">
        <v>2.7197936319452345E-2</v>
      </c>
      <c r="BBC35" s="98">
        <v>31.831657314223353</v>
      </c>
      <c r="BBE35" s="88">
        <f t="shared" si="64"/>
        <v>40982</v>
      </c>
      <c r="BBF35" s="89">
        <v>6</v>
      </c>
      <c r="BBG35" s="28"/>
      <c r="BBH35" s="25">
        <v>17.899999999999999</v>
      </c>
      <c r="BBI35" s="30"/>
      <c r="BBJ35" s="27"/>
      <c r="BBK35" s="30"/>
      <c r="BBL35" s="27"/>
      <c r="BBM35" s="30"/>
      <c r="BBN35" s="27"/>
      <c r="BBO35" s="92"/>
      <c r="BBP35" s="94"/>
      <c r="BBQ35" s="94"/>
      <c r="BBR35" s="94"/>
      <c r="BBS35" s="94"/>
      <c r="BBT35" s="94"/>
      <c r="BBU35" s="94"/>
      <c r="BBV35" s="94"/>
      <c r="BBW35" s="27"/>
      <c r="BBX35" s="97"/>
      <c r="BBY35" s="98"/>
      <c r="BCA35" s="88">
        <f t="shared" si="65"/>
        <v>40985.5</v>
      </c>
      <c r="BCB35" s="89">
        <v>6</v>
      </c>
      <c r="BCC35" s="28"/>
      <c r="BCD35" s="25">
        <v>21</v>
      </c>
      <c r="BCE35" s="30"/>
      <c r="BCF35" s="27"/>
      <c r="BCG35" s="30"/>
      <c r="BCH35" s="27"/>
      <c r="BCI35" s="30"/>
      <c r="BCJ35" s="27"/>
      <c r="BCK35" s="92"/>
      <c r="BCL35" s="94"/>
      <c r="BCM35" s="94"/>
      <c r="BCN35" s="94"/>
      <c r="BCO35" s="94"/>
      <c r="BCP35" s="94"/>
      <c r="BCQ35" s="94"/>
      <c r="BCR35" s="94"/>
      <c r="BCS35" s="27"/>
      <c r="BCT35" s="97">
        <v>1.0675831687064294</v>
      </c>
      <c r="BCU35" s="98">
        <v>37.279541919665682</v>
      </c>
      <c r="BCW35" s="88">
        <f t="shared" si="66"/>
        <v>40984</v>
      </c>
      <c r="BCX35" s="89">
        <v>6</v>
      </c>
      <c r="BCY35" s="28"/>
      <c r="BCZ35" s="25">
        <v>17</v>
      </c>
      <c r="BDA35" s="30"/>
      <c r="BDB35" s="27"/>
      <c r="BDC35" s="30"/>
      <c r="BDD35" s="27"/>
      <c r="BDE35" s="30"/>
      <c r="BDF35" s="27"/>
      <c r="BDG35" s="92"/>
      <c r="BDH35" s="94"/>
      <c r="BDI35" s="94"/>
      <c r="BDJ35" s="94"/>
      <c r="BDK35" s="94"/>
      <c r="BDL35" s="94"/>
      <c r="BDM35" s="94"/>
      <c r="BDN35" s="94"/>
      <c r="BDO35" s="27"/>
      <c r="BDP35" s="97">
        <v>3.0180636685625042</v>
      </c>
      <c r="BDQ35" s="98">
        <v>37.014748536718784</v>
      </c>
      <c r="BDS35" s="88">
        <f t="shared" si="67"/>
        <v>40982</v>
      </c>
      <c r="BDT35" s="89">
        <v>6</v>
      </c>
      <c r="BDU35" s="28"/>
      <c r="BDV35" s="25">
        <v>18</v>
      </c>
      <c r="BDW35" s="30"/>
      <c r="BDX35" s="27"/>
      <c r="BDY35" s="30"/>
      <c r="BDZ35" s="27"/>
      <c r="BEA35" s="30"/>
      <c r="BEB35" s="27"/>
      <c r="BEC35" s="92"/>
      <c r="BED35" s="94"/>
      <c r="BEE35" s="94"/>
      <c r="BEF35" s="94"/>
      <c r="BEG35" s="94"/>
      <c r="BEH35" s="94"/>
      <c r="BEI35" s="94"/>
      <c r="BEJ35" s="94"/>
      <c r="BEK35" s="27"/>
      <c r="BEL35" s="97">
        <v>-0.45149106182362425</v>
      </c>
      <c r="BEM35" s="98">
        <v>20.921256646286675</v>
      </c>
      <c r="BEO35" s="88">
        <f t="shared" si="68"/>
        <v>40983.5</v>
      </c>
      <c r="BEP35" s="89">
        <v>6</v>
      </c>
      <c r="BEQ35" s="28"/>
      <c r="BER35" s="25">
        <v>18.899999999999999</v>
      </c>
      <c r="BES35" s="30"/>
      <c r="BET35" s="27"/>
      <c r="BEU35" s="30"/>
      <c r="BEV35" s="27"/>
      <c r="BEW35" s="30"/>
      <c r="BEX35" s="27"/>
      <c r="BEY35" s="92"/>
      <c r="BEZ35" s="94"/>
      <c r="BFA35" s="94"/>
      <c r="BFB35" s="94"/>
      <c r="BFC35" s="94"/>
      <c r="BFD35" s="94"/>
      <c r="BFE35" s="94"/>
      <c r="BFF35" s="94"/>
      <c r="BFG35" s="27"/>
      <c r="BFH35" s="97">
        <v>-1.2018660612954364</v>
      </c>
      <c r="BFI35" s="98">
        <v>7.1825530332341287</v>
      </c>
      <c r="BFK35" s="88">
        <f t="shared" si="69"/>
        <v>40983.5</v>
      </c>
      <c r="BFL35" s="89">
        <v>6</v>
      </c>
      <c r="BFM35" s="28"/>
      <c r="BFN35" s="25"/>
      <c r="BFO35" s="30"/>
      <c r="BFP35" s="27"/>
      <c r="BFQ35" s="30"/>
      <c r="BFR35" s="27"/>
      <c r="BFS35" s="30"/>
      <c r="BFT35" s="27"/>
      <c r="BFU35" s="92"/>
      <c r="BFV35" s="94"/>
      <c r="BFW35" s="94"/>
      <c r="BFX35" s="94"/>
      <c r="BFY35" s="94"/>
      <c r="BFZ35" s="94"/>
      <c r="BGA35" s="94"/>
      <c r="BGB35" s="94"/>
      <c r="BGC35" s="27"/>
      <c r="BGD35" s="97">
        <v>-0.54619449132383557</v>
      </c>
      <c r="BGE35" s="98">
        <v>17.421403067050534</v>
      </c>
      <c r="BGG35" s="88">
        <f t="shared" si="70"/>
        <v>40983</v>
      </c>
      <c r="BGH35" s="89">
        <v>6</v>
      </c>
      <c r="BGI35" s="28">
        <v>4.8</v>
      </c>
      <c r="BGJ35" s="25">
        <v>16.600000000000001</v>
      </c>
      <c r="BGK35" s="30"/>
      <c r="BGL35" s="27"/>
      <c r="BGM35" s="30"/>
      <c r="BGN35" s="27"/>
      <c r="BGO35" s="30"/>
      <c r="BGP35" s="27"/>
      <c r="BGQ35" s="92"/>
      <c r="BGR35" s="94"/>
      <c r="BGS35" s="94"/>
      <c r="BGT35" s="94"/>
      <c r="BGU35" s="94"/>
      <c r="BGV35" s="94"/>
      <c r="BGW35" s="94"/>
      <c r="BGX35" s="94"/>
      <c r="BGY35" s="27"/>
      <c r="BGZ35" s="97">
        <v>4.8420836409086006</v>
      </c>
      <c r="BHA35" s="98">
        <v>39.6124357992162</v>
      </c>
      <c r="BHC35" s="88">
        <f t="shared" si="71"/>
        <v>40982.5</v>
      </c>
      <c r="BHD35" s="89">
        <v>6</v>
      </c>
      <c r="BHE35" s="28">
        <v>5.8</v>
      </c>
      <c r="BHF35" s="25">
        <v>10.9</v>
      </c>
      <c r="BHG35" s="30"/>
      <c r="BHH35" s="27"/>
      <c r="BHI35" s="30"/>
      <c r="BHJ35" s="27"/>
      <c r="BHK35" s="30"/>
      <c r="BHL35" s="27"/>
      <c r="BHM35" s="92"/>
      <c r="BHN35" s="94"/>
      <c r="BHO35" s="94"/>
      <c r="BHP35" s="94"/>
      <c r="BHQ35" s="94"/>
      <c r="BHR35" s="94"/>
      <c r="BHS35" s="94"/>
      <c r="BHT35" s="94"/>
      <c r="BHU35" s="27"/>
      <c r="BHV35" s="97">
        <v>5.5680438561211156</v>
      </c>
      <c r="BHW35" s="98">
        <v>36.896648372625521</v>
      </c>
      <c r="BHY35" s="88">
        <f t="shared" si="72"/>
        <v>40985</v>
      </c>
      <c r="BHZ35" s="89">
        <v>6</v>
      </c>
      <c r="BIA35" s="28">
        <v>3.8</v>
      </c>
      <c r="BIB35" s="25">
        <v>16</v>
      </c>
      <c r="BIC35" s="30"/>
      <c r="BID35" s="27"/>
      <c r="BIE35" s="30"/>
      <c r="BIF35" s="27"/>
      <c r="BIG35" s="30"/>
      <c r="BIH35" s="27"/>
      <c r="BII35" s="92"/>
      <c r="BIJ35" s="94"/>
      <c r="BIK35" s="94"/>
      <c r="BIL35" s="94"/>
      <c r="BIM35" s="94"/>
      <c r="BIN35" s="94"/>
      <c r="BIO35" s="94"/>
      <c r="BIP35" s="94"/>
      <c r="BIQ35" s="27"/>
      <c r="BIR35" s="97">
        <v>3.9263978285165857</v>
      </c>
      <c r="BIS35" s="98">
        <v>47.131251743337032</v>
      </c>
      <c r="BIU35" s="88">
        <f t="shared" si="73"/>
        <v>40986</v>
      </c>
      <c r="BIV35" s="89">
        <v>6</v>
      </c>
      <c r="BIW35" s="28">
        <v>0.9</v>
      </c>
      <c r="BIX35" s="25">
        <v>18</v>
      </c>
      <c r="BIY35" s="30"/>
      <c r="BIZ35" s="27"/>
      <c r="BJA35" s="30"/>
      <c r="BJB35" s="27"/>
      <c r="BJC35" s="30"/>
      <c r="BJD35" s="27"/>
      <c r="BJE35" s="92"/>
      <c r="BJF35" s="94"/>
      <c r="BJG35" s="94"/>
      <c r="BJH35" s="94"/>
      <c r="BJI35" s="94"/>
      <c r="BJJ35" s="94"/>
      <c r="BJK35" s="94"/>
      <c r="BJL35" s="94"/>
      <c r="BJM35" s="27"/>
      <c r="BJN35" s="97">
        <v>0.85063945339780966</v>
      </c>
      <c r="BJO35" s="98">
        <v>38.56252639502695</v>
      </c>
      <c r="BJQ35" s="88">
        <f t="shared" si="74"/>
        <v>40984</v>
      </c>
      <c r="BJR35" s="89">
        <v>6</v>
      </c>
      <c r="BJS35" s="28"/>
      <c r="BJT35" s="25"/>
      <c r="BJU35" s="30"/>
      <c r="BJV35" s="27"/>
      <c r="BJW35" s="30"/>
      <c r="BJX35" s="27"/>
      <c r="BJY35" s="30"/>
      <c r="BJZ35" s="27"/>
      <c r="BKA35" s="92"/>
      <c r="BKB35" s="94"/>
      <c r="BKC35" s="94"/>
      <c r="BKD35" s="94"/>
      <c r="BKE35" s="94"/>
      <c r="BKF35" s="94"/>
      <c r="BKG35" s="94"/>
      <c r="BKH35" s="94"/>
      <c r="BKI35" s="27"/>
      <c r="BKJ35" s="97">
        <v>-1.0909940785857197</v>
      </c>
      <c r="BKK35" s="98">
        <v>3.007490039034213</v>
      </c>
      <c r="BKM35" s="88">
        <f t="shared" si="75"/>
        <v>40985</v>
      </c>
      <c r="BKN35" s="89">
        <v>6</v>
      </c>
      <c r="BKO35" s="28"/>
      <c r="BKP35" s="25"/>
      <c r="BKQ35" s="30"/>
      <c r="BKR35" s="27"/>
      <c r="BKS35" s="30"/>
      <c r="BKT35" s="27"/>
      <c r="BKU35" s="30"/>
      <c r="BKV35" s="27"/>
      <c r="BKW35" s="92"/>
      <c r="BKX35" s="94"/>
      <c r="BKY35" s="94"/>
      <c r="BKZ35" s="94"/>
      <c r="BLA35" s="94"/>
      <c r="BLB35" s="94"/>
      <c r="BLC35" s="94"/>
      <c r="BLD35" s="94"/>
      <c r="BLE35" s="27"/>
      <c r="BLF35" s="97">
        <v>0.10505853284326143</v>
      </c>
      <c r="BLG35" s="98">
        <v>19.120794078950269</v>
      </c>
      <c r="BLI35" s="88">
        <f t="shared" si="76"/>
        <v>40981</v>
      </c>
      <c r="BLJ35" s="89">
        <v>6</v>
      </c>
      <c r="BLK35" s="28"/>
      <c r="BLL35" s="25">
        <v>20.7</v>
      </c>
      <c r="BLM35" s="30"/>
      <c r="BLN35" s="27"/>
      <c r="BLO35" s="30"/>
      <c r="BLP35" s="27"/>
      <c r="BLQ35" s="30"/>
      <c r="BLR35" s="27"/>
      <c r="BLS35" s="92"/>
      <c r="BLT35" s="94"/>
      <c r="BLU35" s="94"/>
      <c r="BLV35" s="94"/>
      <c r="BLW35" s="94"/>
      <c r="BLX35" s="94"/>
      <c r="BLY35" s="94"/>
      <c r="BLZ35" s="94"/>
      <c r="BMA35" s="27"/>
      <c r="BMB35" s="97"/>
      <c r="BMC35" s="98"/>
      <c r="BME35" s="88">
        <f t="shared" si="77"/>
        <v>40984</v>
      </c>
      <c r="BMF35" s="89">
        <v>6</v>
      </c>
      <c r="BMG35" s="28"/>
      <c r="BMH35" s="25"/>
      <c r="BMI35" s="30"/>
      <c r="BMJ35" s="27"/>
      <c r="BMK35" s="30"/>
      <c r="BML35" s="27"/>
      <c r="BMM35" s="30"/>
      <c r="BMN35" s="27"/>
      <c r="BMO35" s="92"/>
      <c r="BMP35" s="94"/>
      <c r="BMQ35" s="94"/>
      <c r="BMR35" s="94"/>
      <c r="BMS35" s="94"/>
      <c r="BMT35" s="94"/>
      <c r="BMU35" s="94"/>
      <c r="BMV35" s="94"/>
      <c r="BMW35" s="27"/>
      <c r="BMX35" s="97">
        <v>0.26189481584104535</v>
      </c>
      <c r="BMY35" s="98">
        <v>23.333975184627764</v>
      </c>
      <c r="BNA35" s="88">
        <f t="shared" si="78"/>
        <v>40982.5</v>
      </c>
      <c r="BNB35" s="89">
        <v>6</v>
      </c>
      <c r="BNC35" s="28"/>
      <c r="BND35" s="25"/>
      <c r="BNE35" s="30"/>
      <c r="BNF35" s="27"/>
      <c r="BNG35" s="30"/>
      <c r="BNH35" s="27"/>
      <c r="BNI35" s="30"/>
      <c r="BNJ35" s="27"/>
      <c r="BNK35" s="92"/>
      <c r="BNL35" s="94"/>
      <c r="BNM35" s="94"/>
      <c r="BNN35" s="94"/>
      <c r="BNO35" s="94"/>
      <c r="BNP35" s="94"/>
      <c r="BNQ35" s="94"/>
      <c r="BNR35" s="94"/>
      <c r="BNS35" s="27"/>
      <c r="BNT35" s="97"/>
      <c r="BNU35" s="98"/>
      <c r="BNW35" s="88">
        <f t="shared" si="79"/>
        <v>40981</v>
      </c>
      <c r="BNX35" s="89">
        <v>6</v>
      </c>
      <c r="BNY35" s="28">
        <v>1</v>
      </c>
      <c r="BNZ35" s="25">
        <v>16.899999999999999</v>
      </c>
      <c r="BOA35" s="30"/>
      <c r="BOB35" s="27"/>
      <c r="BOC35" s="30"/>
      <c r="BOD35" s="27"/>
      <c r="BOE35" s="30"/>
      <c r="BOF35" s="27"/>
      <c r="BOG35" s="92"/>
      <c r="BOH35" s="94"/>
      <c r="BOI35" s="94"/>
      <c r="BOJ35" s="94"/>
      <c r="BOK35" s="94"/>
      <c r="BOL35" s="94"/>
      <c r="BOM35" s="94"/>
      <c r="BON35" s="94"/>
      <c r="BOO35" s="27"/>
      <c r="BOP35" s="97">
        <v>1.0500816665335535</v>
      </c>
      <c r="BOQ35" s="98">
        <v>61.268195881890108</v>
      </c>
      <c r="BOS35" s="88">
        <f t="shared" si="80"/>
        <v>40984</v>
      </c>
      <c r="BOT35" s="89">
        <v>6</v>
      </c>
      <c r="BOU35" s="28"/>
      <c r="BOV35" s="25">
        <v>18</v>
      </c>
      <c r="BOW35" s="30"/>
      <c r="BOX35" s="27"/>
      <c r="BOY35" s="30"/>
      <c r="BOZ35" s="27"/>
      <c r="BPA35" s="30"/>
      <c r="BPB35" s="27"/>
      <c r="BPC35" s="92"/>
      <c r="BPD35" s="94"/>
      <c r="BPE35" s="94"/>
      <c r="BPF35" s="94"/>
      <c r="BPG35" s="94"/>
      <c r="BPH35" s="94"/>
      <c r="BPI35" s="94"/>
      <c r="BPJ35" s="94"/>
      <c r="BPK35" s="27"/>
      <c r="BPL35" s="97">
        <v>0.47392282618238463</v>
      </c>
      <c r="BPM35" s="98">
        <v>60.509549668733399</v>
      </c>
      <c r="BPO35" s="88">
        <f t="shared" si="81"/>
        <v>40983</v>
      </c>
      <c r="BPP35" s="89">
        <v>6</v>
      </c>
      <c r="BPQ35" s="28">
        <v>8.5</v>
      </c>
      <c r="BPR35" s="25">
        <v>12.5</v>
      </c>
      <c r="BPS35" s="30">
        <v>0.2</v>
      </c>
      <c r="BPT35" s="27">
        <v>2</v>
      </c>
      <c r="BPU35" s="30"/>
      <c r="BPV35" s="27"/>
      <c r="BPW35" s="30"/>
      <c r="BPX35" s="27"/>
      <c r="BPY35" s="92"/>
      <c r="BPZ35" s="94"/>
      <c r="BQA35" s="94"/>
      <c r="BQB35" s="94"/>
      <c r="BQC35" s="94"/>
      <c r="BQD35" s="94"/>
      <c r="BQE35" s="94"/>
      <c r="BQF35" s="94"/>
      <c r="BQG35" s="27"/>
      <c r="BQH35" s="97">
        <v>10.63152110477691</v>
      </c>
      <c r="BQI35" s="98">
        <v>7.0573036664572104</v>
      </c>
      <c r="BQK35" s="88">
        <f t="shared" si="82"/>
        <v>40983.5</v>
      </c>
      <c r="BQL35" s="89">
        <v>6</v>
      </c>
      <c r="BQM35" s="28"/>
      <c r="BQN35" s="25">
        <v>18</v>
      </c>
      <c r="BQO35" s="30"/>
      <c r="BQP35" s="27"/>
      <c r="BQQ35" s="30"/>
      <c r="BQR35" s="27"/>
      <c r="BQS35" s="30"/>
      <c r="BQT35" s="27"/>
      <c r="BQU35" s="92"/>
      <c r="BQV35" s="94"/>
      <c r="BQW35" s="94"/>
      <c r="BQX35" s="94"/>
      <c r="BQY35" s="94"/>
      <c r="BQZ35" s="94"/>
      <c r="BRA35" s="94"/>
      <c r="BRB35" s="94"/>
      <c r="BRC35" s="27"/>
      <c r="BRD35" s="97">
        <v>2.2362054750442679</v>
      </c>
      <c r="BRE35" s="98">
        <v>54.998804155721068</v>
      </c>
      <c r="BRG35" s="88">
        <f t="shared" si="83"/>
        <v>40983.5</v>
      </c>
      <c r="BRH35" s="89">
        <v>6</v>
      </c>
      <c r="BRI35" s="28"/>
      <c r="BRJ35" s="25">
        <v>20.7</v>
      </c>
      <c r="BRK35" s="30"/>
      <c r="BRL35" s="27"/>
      <c r="BRM35" s="30"/>
      <c r="BRN35" s="27"/>
      <c r="BRO35" s="30"/>
      <c r="BRP35" s="27"/>
      <c r="BRQ35" s="92"/>
      <c r="BRR35" s="94"/>
      <c r="BRS35" s="94"/>
      <c r="BRT35" s="94"/>
      <c r="BRU35" s="94"/>
      <c r="BRV35" s="94"/>
      <c r="BRW35" s="94"/>
      <c r="BRX35" s="94"/>
      <c r="BRY35" s="27"/>
      <c r="BRZ35" s="97">
        <v>0.20448179661437396</v>
      </c>
      <c r="BSA35" s="98">
        <v>34.133064418819991</v>
      </c>
      <c r="BSC35" s="88">
        <f t="shared" si="84"/>
        <v>40982</v>
      </c>
      <c r="BSD35" s="89">
        <v>6</v>
      </c>
      <c r="BSE35" s="28"/>
      <c r="BSF35" s="25">
        <v>17.899999999999999</v>
      </c>
      <c r="BSG35" s="30"/>
      <c r="BSH35" s="27"/>
      <c r="BSI35" s="30"/>
      <c r="BSJ35" s="27"/>
      <c r="BSK35" s="30"/>
      <c r="BSL35" s="27"/>
      <c r="BSM35" s="92"/>
      <c r="BSN35" s="94"/>
      <c r="BSO35" s="94"/>
      <c r="BSP35" s="94"/>
      <c r="BSQ35" s="94"/>
      <c r="BSR35" s="94"/>
      <c r="BSS35" s="94"/>
      <c r="BST35" s="94"/>
      <c r="BSU35" s="27"/>
      <c r="BSV35" s="97"/>
      <c r="BSW35" s="98"/>
      <c r="BSY35" s="88">
        <f t="shared" si="85"/>
        <v>40985.5</v>
      </c>
      <c r="BSZ35" s="89">
        <v>6</v>
      </c>
      <c r="BTA35" s="28"/>
      <c r="BTB35" s="25">
        <v>21</v>
      </c>
      <c r="BTC35" s="30"/>
      <c r="BTD35" s="27"/>
      <c r="BTE35" s="30"/>
      <c r="BTF35" s="27"/>
      <c r="BTG35" s="30"/>
      <c r="BTH35" s="27"/>
      <c r="BTI35" s="92"/>
      <c r="BTJ35" s="94"/>
      <c r="BTK35" s="94"/>
      <c r="BTL35" s="94"/>
      <c r="BTM35" s="94"/>
      <c r="BTN35" s="94"/>
      <c r="BTO35" s="94"/>
      <c r="BTP35" s="94"/>
      <c r="BTQ35" s="27"/>
      <c r="BTR35" s="97">
        <v>1.1629361861869434</v>
      </c>
      <c r="BTS35" s="98">
        <v>36.830630369618845</v>
      </c>
      <c r="BTU35" s="88">
        <f t="shared" si="86"/>
        <v>40984</v>
      </c>
      <c r="BTV35" s="89">
        <v>6</v>
      </c>
      <c r="BTW35" s="28"/>
      <c r="BTX35" s="25">
        <v>17</v>
      </c>
      <c r="BTY35" s="30"/>
      <c r="BTZ35" s="27"/>
      <c r="BUA35" s="30"/>
      <c r="BUB35" s="27"/>
      <c r="BUC35" s="30"/>
      <c r="BUD35" s="27"/>
      <c r="BUE35" s="92"/>
      <c r="BUF35" s="94"/>
      <c r="BUG35" s="94"/>
      <c r="BUH35" s="94"/>
      <c r="BUI35" s="94"/>
      <c r="BUJ35" s="94"/>
      <c r="BUK35" s="94"/>
      <c r="BUL35" s="94"/>
      <c r="BUM35" s="27"/>
      <c r="BUN35" s="97">
        <v>2.9375474458372697</v>
      </c>
      <c r="BUO35" s="98">
        <v>42.999502397655753</v>
      </c>
      <c r="BUQ35" s="88">
        <f t="shared" si="87"/>
        <v>40982</v>
      </c>
      <c r="BUR35" s="89">
        <v>6</v>
      </c>
      <c r="BUS35" s="28"/>
      <c r="BUT35" s="25">
        <v>18</v>
      </c>
      <c r="BUU35" s="30"/>
      <c r="BUV35" s="27"/>
      <c r="BUW35" s="30"/>
      <c r="BUX35" s="27"/>
      <c r="BUY35" s="30"/>
      <c r="BUZ35" s="27"/>
      <c r="BVA35" s="92"/>
      <c r="BVB35" s="94"/>
      <c r="BVC35" s="94"/>
      <c r="BVD35" s="94"/>
      <c r="BVE35" s="94"/>
      <c r="BVF35" s="94"/>
      <c r="BVG35" s="94"/>
      <c r="BVH35" s="94"/>
      <c r="BVI35" s="27"/>
      <c r="BVJ35" s="97">
        <v>-0.13294983707153518</v>
      </c>
      <c r="BVK35" s="98">
        <v>26.425277644948849</v>
      </c>
      <c r="BVM35" s="88">
        <f t="shared" si="88"/>
        <v>40983.5</v>
      </c>
      <c r="BVN35" s="89">
        <v>6</v>
      </c>
      <c r="BVO35" s="28"/>
      <c r="BVP35" s="25">
        <v>18.899999999999999</v>
      </c>
      <c r="BVQ35" s="30"/>
      <c r="BVR35" s="27"/>
      <c r="BVS35" s="30"/>
      <c r="BVT35" s="27"/>
      <c r="BVU35" s="30"/>
      <c r="BVV35" s="27"/>
      <c r="BVW35" s="92"/>
      <c r="BVX35" s="94"/>
      <c r="BVY35" s="94"/>
      <c r="BVZ35" s="94"/>
      <c r="BWA35" s="94"/>
      <c r="BWB35" s="94"/>
      <c r="BWC35" s="94"/>
      <c r="BWD35" s="94"/>
      <c r="BWE35" s="27"/>
      <c r="BWF35" s="97">
        <v>-1.2098170235560939</v>
      </c>
      <c r="BWG35" s="98">
        <v>7.0358742274548032</v>
      </c>
      <c r="BWI35" s="88">
        <f t="shared" si="89"/>
        <v>40983.5</v>
      </c>
      <c r="BWJ35" s="89">
        <v>6</v>
      </c>
      <c r="BWK35" s="28"/>
      <c r="BWL35" s="25"/>
      <c r="BWM35" s="30"/>
      <c r="BWN35" s="27"/>
      <c r="BWO35" s="30"/>
      <c r="BWP35" s="27"/>
      <c r="BWQ35" s="30"/>
      <c r="BWR35" s="27"/>
      <c r="BWS35" s="92"/>
      <c r="BWT35" s="94"/>
      <c r="BWU35" s="94"/>
      <c r="BWV35" s="94"/>
      <c r="BWW35" s="94"/>
      <c r="BWX35" s="94"/>
      <c r="BWY35" s="94"/>
      <c r="BWZ35" s="94"/>
      <c r="BXA35" s="27"/>
      <c r="BXB35" s="97">
        <v>-0.78451903233772169</v>
      </c>
      <c r="BXC35" s="98">
        <v>14.672528031007793</v>
      </c>
      <c r="BXE35" s="88">
        <f t="shared" si="90"/>
        <v>40983</v>
      </c>
      <c r="BXF35" s="89">
        <v>6</v>
      </c>
      <c r="BXG35" s="28">
        <v>4.8</v>
      </c>
      <c r="BXH35" s="25">
        <v>16.600000000000001</v>
      </c>
      <c r="BXI35" s="30"/>
      <c r="BXJ35" s="27"/>
      <c r="BXK35" s="30"/>
      <c r="BXL35" s="27"/>
      <c r="BXM35" s="30"/>
      <c r="BXN35" s="27"/>
      <c r="BXO35" s="92"/>
      <c r="BXP35" s="94"/>
      <c r="BXQ35" s="94"/>
      <c r="BXR35" s="94"/>
      <c r="BXS35" s="94"/>
      <c r="BXT35" s="94"/>
      <c r="BXU35" s="94"/>
      <c r="BXV35" s="94"/>
      <c r="BXW35" s="27"/>
      <c r="BXX35" s="97">
        <v>4.8730576777793857</v>
      </c>
      <c r="BXY35" s="98">
        <v>39.288754099411769</v>
      </c>
      <c r="BYA35" s="88">
        <f t="shared" si="91"/>
        <v>40982.5</v>
      </c>
      <c r="BYB35" s="89">
        <v>6</v>
      </c>
      <c r="BYC35" s="28">
        <v>5.8</v>
      </c>
      <c r="BYD35" s="25">
        <v>10.9</v>
      </c>
      <c r="BYE35" s="30"/>
      <c r="BYF35" s="27"/>
      <c r="BYG35" s="30"/>
      <c r="BYH35" s="27"/>
      <c r="BYI35" s="30"/>
      <c r="BYJ35" s="27"/>
      <c r="BYK35" s="92"/>
      <c r="BYL35" s="94"/>
      <c r="BYM35" s="94"/>
      <c r="BYN35" s="94"/>
      <c r="BYO35" s="94"/>
      <c r="BYP35" s="94"/>
      <c r="BYQ35" s="94"/>
      <c r="BYR35" s="94"/>
      <c r="BYS35" s="27"/>
      <c r="BYT35" s="97">
        <v>5.5877914136231475</v>
      </c>
      <c r="BYU35" s="98">
        <v>36.887565683059137</v>
      </c>
      <c r="BYW35" s="88">
        <f t="shared" si="92"/>
        <v>40985</v>
      </c>
      <c r="BYX35" s="89">
        <v>6</v>
      </c>
      <c r="BYY35" s="28">
        <v>3.8</v>
      </c>
      <c r="BYZ35" s="25">
        <v>16</v>
      </c>
      <c r="BZA35" s="30"/>
      <c r="BZB35" s="27"/>
      <c r="BZC35" s="30"/>
      <c r="BZD35" s="27"/>
      <c r="BZE35" s="30"/>
      <c r="BZF35" s="27"/>
      <c r="BZG35" s="92"/>
      <c r="BZH35" s="94"/>
      <c r="BZI35" s="94"/>
      <c r="BZJ35" s="94"/>
      <c r="BZK35" s="94"/>
      <c r="BZL35" s="94"/>
      <c r="BZM35" s="94"/>
      <c r="BZN35" s="94"/>
      <c r="BZO35" s="27"/>
      <c r="BZP35" s="97">
        <v>3.9133815243903709</v>
      </c>
      <c r="BZQ35" s="98">
        <v>47.568305831353008</v>
      </c>
      <c r="BZS35" s="88">
        <f t="shared" si="93"/>
        <v>40986</v>
      </c>
      <c r="BZT35" s="89">
        <v>6</v>
      </c>
      <c r="BZU35" s="28">
        <v>0.9</v>
      </c>
      <c r="BZV35" s="25">
        <v>18</v>
      </c>
      <c r="BZW35" s="30"/>
      <c r="BZX35" s="27"/>
      <c r="BZY35" s="30"/>
      <c r="BZZ35" s="27"/>
      <c r="CAA35" s="30"/>
      <c r="CAB35" s="27"/>
      <c r="CAC35" s="92"/>
      <c r="CAD35" s="94"/>
      <c r="CAE35" s="94"/>
      <c r="CAF35" s="94"/>
      <c r="CAG35" s="94"/>
      <c r="CAH35" s="94"/>
      <c r="CAI35" s="94"/>
      <c r="CAJ35" s="94"/>
      <c r="CAK35" s="27"/>
      <c r="CAL35" s="97">
        <v>0.89672011169724197</v>
      </c>
      <c r="CAM35" s="98">
        <v>37.906664293310541</v>
      </c>
      <c r="CAO35" s="88">
        <f t="shared" si="94"/>
        <v>40984</v>
      </c>
      <c r="CAP35" s="89">
        <v>6</v>
      </c>
      <c r="CAQ35" s="28"/>
      <c r="CAR35" s="25"/>
      <c r="CAS35" s="30"/>
      <c r="CAT35" s="27"/>
      <c r="CAU35" s="30"/>
      <c r="CAV35" s="27"/>
      <c r="CAW35" s="30"/>
      <c r="CAX35" s="27"/>
      <c r="CAY35" s="92"/>
      <c r="CAZ35" s="94"/>
      <c r="CBA35" s="94"/>
      <c r="CBB35" s="94"/>
      <c r="CBC35" s="94"/>
      <c r="CBD35" s="94"/>
      <c r="CBE35" s="94"/>
      <c r="CBF35" s="94"/>
      <c r="CBG35" s="27"/>
      <c r="CBH35" s="97">
        <v>-0.65989546185324122</v>
      </c>
      <c r="CBI35" s="98">
        <v>9.2812695183038159</v>
      </c>
      <c r="CBK35" s="88">
        <f t="shared" si="95"/>
        <v>40985</v>
      </c>
      <c r="CBL35" s="89">
        <v>6</v>
      </c>
      <c r="CBM35" s="28"/>
      <c r="CBN35" s="25"/>
      <c r="CBO35" s="30"/>
      <c r="CBP35" s="27"/>
      <c r="CBQ35" s="30"/>
      <c r="CBR35" s="27"/>
      <c r="CBS35" s="30"/>
      <c r="CBT35" s="27"/>
      <c r="CBU35" s="92"/>
      <c r="CBV35" s="94"/>
      <c r="CBW35" s="94"/>
      <c r="CBX35" s="94"/>
      <c r="CBY35" s="94"/>
      <c r="CBZ35" s="94"/>
      <c r="CCA35" s="94"/>
      <c r="CCB35" s="94"/>
      <c r="CCC35" s="27"/>
      <c r="CCD35" s="97">
        <v>7.5407883925807842E-2</v>
      </c>
      <c r="CCE35" s="98">
        <v>18.532624723936898</v>
      </c>
      <c r="CCG35" s="88">
        <f t="shared" si="96"/>
        <v>40981</v>
      </c>
      <c r="CCH35" s="89">
        <v>6</v>
      </c>
      <c r="CCI35" s="28"/>
      <c r="CCJ35" s="25">
        <v>20.7</v>
      </c>
      <c r="CCK35" s="30"/>
      <c r="CCL35" s="27"/>
      <c r="CCM35" s="30"/>
      <c r="CCN35" s="27"/>
      <c r="CCO35" s="30"/>
      <c r="CCP35" s="27"/>
      <c r="CCQ35" s="92"/>
      <c r="CCR35" s="94"/>
      <c r="CCS35" s="94"/>
      <c r="CCT35" s="94"/>
      <c r="CCU35" s="94"/>
      <c r="CCV35" s="94"/>
      <c r="CCW35" s="94"/>
      <c r="CCX35" s="94"/>
      <c r="CCY35" s="27"/>
      <c r="CCZ35" s="97"/>
      <c r="CDA35" s="98"/>
      <c r="CDC35" s="88">
        <f t="shared" si="97"/>
        <v>40984</v>
      </c>
      <c r="CDD35" s="89">
        <v>6</v>
      </c>
      <c r="CDE35" s="28"/>
      <c r="CDF35" s="25"/>
      <c r="CDG35" s="30"/>
      <c r="CDH35" s="27"/>
      <c r="CDI35" s="30"/>
      <c r="CDJ35" s="27"/>
      <c r="CDK35" s="30"/>
      <c r="CDL35" s="27"/>
      <c r="CDM35" s="92"/>
      <c r="CDN35" s="94"/>
      <c r="CDO35" s="94"/>
      <c r="CDP35" s="94"/>
      <c r="CDQ35" s="94"/>
      <c r="CDR35" s="94"/>
      <c r="CDS35" s="94"/>
      <c r="CDT35" s="94"/>
      <c r="CDU35" s="27"/>
      <c r="CDV35" s="97">
        <v>7.9937410685992916E-2</v>
      </c>
      <c r="CDW35" s="98">
        <v>23.726254935100535</v>
      </c>
      <c r="CDY35" s="88">
        <f t="shared" si="98"/>
        <v>40982.5</v>
      </c>
      <c r="CDZ35" s="89">
        <v>6</v>
      </c>
      <c r="CEA35" s="28"/>
      <c r="CEB35" s="25"/>
      <c r="CEC35" s="30"/>
      <c r="CED35" s="27"/>
      <c r="CEE35" s="30"/>
      <c r="CEF35" s="27"/>
      <c r="CEG35" s="30"/>
      <c r="CEH35" s="27"/>
      <c r="CEI35" s="92"/>
      <c r="CEJ35" s="94"/>
      <c r="CEK35" s="94"/>
      <c r="CEL35" s="94"/>
      <c r="CEM35" s="94"/>
      <c r="CEN35" s="94"/>
      <c r="CEO35" s="94"/>
      <c r="CEP35" s="94"/>
      <c r="CEQ35" s="27"/>
      <c r="CER35" s="97"/>
      <c r="CES35" s="98"/>
      <c r="CEU35" s="88">
        <f t="shared" si="99"/>
        <v>40981</v>
      </c>
      <c r="CEV35" s="89">
        <v>6</v>
      </c>
      <c r="CEW35" s="28">
        <v>1</v>
      </c>
      <c r="CEX35" s="25">
        <v>16.899999999999999</v>
      </c>
      <c r="CEY35" s="30"/>
      <c r="CEZ35" s="27"/>
      <c r="CFA35" s="30"/>
      <c r="CFB35" s="27"/>
      <c r="CFC35" s="30"/>
      <c r="CFD35" s="27"/>
      <c r="CFE35" s="92"/>
      <c r="CFF35" s="94"/>
      <c r="CFG35" s="94"/>
      <c r="CFH35" s="94"/>
      <c r="CFI35" s="94"/>
      <c r="CFJ35" s="94"/>
      <c r="CFK35" s="94"/>
      <c r="CFL35" s="94"/>
      <c r="CFM35" s="27"/>
      <c r="CFN35" s="97">
        <v>1.0077699145570913</v>
      </c>
      <c r="CFO35" s="98">
        <v>54.464320136584313</v>
      </c>
    </row>
    <row r="36" spans="1:2199">
      <c r="A36" s="88">
        <f t="shared" si="0"/>
        <v>40984.5</v>
      </c>
      <c r="B36" s="90">
        <v>6.5</v>
      </c>
      <c r="C36" s="28">
        <v>3.9</v>
      </c>
      <c r="D36" s="25">
        <v>18</v>
      </c>
      <c r="E36" s="30"/>
      <c r="F36" s="27"/>
      <c r="G36" s="30"/>
      <c r="H36" s="27"/>
      <c r="I36" s="30"/>
      <c r="J36" s="27"/>
      <c r="K36" s="92"/>
      <c r="L36" s="94"/>
      <c r="M36" s="94"/>
      <c r="N36" s="94"/>
      <c r="O36" s="94"/>
      <c r="P36" s="94"/>
      <c r="Q36" s="94"/>
      <c r="R36" s="94"/>
      <c r="S36" s="27"/>
      <c r="T36" s="99">
        <v>3.336629580319534</v>
      </c>
      <c r="U36" s="98">
        <v>50.965697562159434</v>
      </c>
      <c r="W36" s="88">
        <f t="shared" si="1"/>
        <v>40983.5</v>
      </c>
      <c r="X36" s="90">
        <v>6.5</v>
      </c>
      <c r="Y36" s="28">
        <v>5.7</v>
      </c>
      <c r="Z36" s="25">
        <v>17</v>
      </c>
      <c r="AA36" s="30"/>
      <c r="AB36" s="27"/>
      <c r="AC36" s="30"/>
      <c r="AD36" s="27"/>
      <c r="AE36" s="30"/>
      <c r="AF36" s="27"/>
      <c r="AG36" s="92"/>
      <c r="AH36" s="94"/>
      <c r="AI36" s="94"/>
      <c r="AJ36" s="94"/>
      <c r="AK36" s="94"/>
      <c r="AL36" s="94"/>
      <c r="AM36" s="94"/>
      <c r="AN36" s="94"/>
      <c r="AO36" s="27"/>
      <c r="AP36" s="99">
        <v>5.2749038931820911</v>
      </c>
      <c r="AQ36" s="98">
        <v>45.174979967205665</v>
      </c>
      <c r="AS36" s="88">
        <f t="shared" si="2"/>
        <v>40984</v>
      </c>
      <c r="AT36" s="90">
        <v>6.5</v>
      </c>
      <c r="AU36" s="28">
        <v>9.1999999999999993</v>
      </c>
      <c r="AV36" s="25">
        <v>16</v>
      </c>
      <c r="AW36" s="30"/>
      <c r="AX36" s="27"/>
      <c r="AY36" s="30"/>
      <c r="AZ36" s="27"/>
      <c r="BA36" s="30"/>
      <c r="BB36" s="27"/>
      <c r="BC36" s="92"/>
      <c r="BD36" s="94"/>
      <c r="BE36" s="94"/>
      <c r="BF36" s="94"/>
      <c r="BG36" s="94"/>
      <c r="BH36" s="94"/>
      <c r="BI36" s="94"/>
      <c r="BJ36" s="94"/>
      <c r="BK36" s="27"/>
      <c r="BL36" s="99">
        <v>9.2489039169252667</v>
      </c>
      <c r="BM36" s="98">
        <v>41.056315971314383</v>
      </c>
      <c r="BO36" s="88">
        <f t="shared" si="3"/>
        <v>40984</v>
      </c>
      <c r="BP36" s="90">
        <v>6.5</v>
      </c>
      <c r="BQ36" s="28">
        <v>7.5</v>
      </c>
      <c r="BR36" s="25">
        <v>16</v>
      </c>
      <c r="BS36" s="30"/>
      <c r="BT36" s="27"/>
      <c r="BU36" s="30"/>
      <c r="BV36" s="27"/>
      <c r="BW36" s="30"/>
      <c r="BX36" s="27"/>
      <c r="BY36" s="92"/>
      <c r="BZ36" s="94"/>
      <c r="CA36" s="94"/>
      <c r="CB36" s="94"/>
      <c r="CC36" s="94"/>
      <c r="CD36" s="94"/>
      <c r="CE36" s="94"/>
      <c r="CF36" s="94"/>
      <c r="CG36" s="27"/>
      <c r="CH36" s="99">
        <v>7.2954638244860188</v>
      </c>
      <c r="CI36" s="98">
        <v>34.962228643992631</v>
      </c>
      <c r="CK36" s="88">
        <f t="shared" si="4"/>
        <v>40982.5</v>
      </c>
      <c r="CL36" s="90">
        <v>6.5</v>
      </c>
      <c r="CM36" s="28"/>
      <c r="CN36" s="25"/>
      <c r="CO36" s="30"/>
      <c r="CP36" s="27"/>
      <c r="CQ36" s="30"/>
      <c r="CR36" s="27"/>
      <c r="CS36" s="30"/>
      <c r="CT36" s="27"/>
      <c r="CU36" s="92"/>
      <c r="CV36" s="94"/>
      <c r="CW36" s="94"/>
      <c r="CX36" s="94"/>
      <c r="CY36" s="94"/>
      <c r="CZ36" s="94"/>
      <c r="DA36" s="94"/>
      <c r="DB36" s="94"/>
      <c r="DC36" s="27"/>
      <c r="DD36" s="99">
        <v>-0.89501547516854352</v>
      </c>
      <c r="DE36" s="98">
        <v>12.973811036428273</v>
      </c>
      <c r="DG36" s="88">
        <f t="shared" si="5"/>
        <v>40986</v>
      </c>
      <c r="DH36" s="90">
        <v>6.5</v>
      </c>
      <c r="DI36" s="28"/>
      <c r="DJ36" s="25">
        <v>21.5</v>
      </c>
      <c r="DK36" s="30"/>
      <c r="DL36" s="27"/>
      <c r="DM36" s="30"/>
      <c r="DN36" s="27"/>
      <c r="DO36" s="30"/>
      <c r="DP36" s="27"/>
      <c r="DQ36" s="92"/>
      <c r="DR36" s="94"/>
      <c r="DS36" s="94"/>
      <c r="DT36" s="94"/>
      <c r="DU36" s="94"/>
      <c r="DV36" s="94"/>
      <c r="DW36" s="94"/>
      <c r="DX36" s="94"/>
      <c r="DY36" s="27"/>
      <c r="DZ36" s="99">
        <v>0.67631917721831114</v>
      </c>
      <c r="EA36" s="98">
        <v>27.675724261242742</v>
      </c>
      <c r="EC36" s="88">
        <f t="shared" si="6"/>
        <v>40984.5</v>
      </c>
      <c r="ED36" s="90">
        <v>6.5</v>
      </c>
      <c r="EE36" s="28"/>
      <c r="EF36" s="25">
        <v>16.899999999999999</v>
      </c>
      <c r="EG36" s="30"/>
      <c r="EH36" s="27"/>
      <c r="EI36" s="30"/>
      <c r="EJ36" s="27"/>
      <c r="EK36" s="30"/>
      <c r="EL36" s="27"/>
      <c r="EM36" s="92"/>
      <c r="EN36" s="94"/>
      <c r="EO36" s="94"/>
      <c r="EP36" s="94"/>
      <c r="EQ36" s="94"/>
      <c r="ER36" s="94"/>
      <c r="ES36" s="94"/>
      <c r="ET36" s="94"/>
      <c r="EU36" s="27"/>
      <c r="EV36" s="99">
        <v>-1.6362924241932579E-2</v>
      </c>
      <c r="EW36" s="98">
        <v>24.215750090984905</v>
      </c>
      <c r="EY36" s="88">
        <f t="shared" si="7"/>
        <v>40982.5</v>
      </c>
      <c r="EZ36" s="90">
        <v>6.5</v>
      </c>
      <c r="FA36" s="28"/>
      <c r="FB36" s="25">
        <v>18</v>
      </c>
      <c r="FC36" s="30"/>
      <c r="FD36" s="27"/>
      <c r="FE36" s="30"/>
      <c r="FF36" s="27"/>
      <c r="FG36" s="30"/>
      <c r="FH36" s="27"/>
      <c r="FI36" s="92"/>
      <c r="FJ36" s="94"/>
      <c r="FK36" s="94"/>
      <c r="FL36" s="94"/>
      <c r="FM36" s="94"/>
      <c r="FN36" s="94"/>
      <c r="FO36" s="94"/>
      <c r="FP36" s="94"/>
      <c r="FQ36" s="27"/>
      <c r="FR36" s="99">
        <v>-0.93293315968261259</v>
      </c>
      <c r="FS36" s="98">
        <v>13.433967627332148</v>
      </c>
      <c r="FU36" s="88">
        <f t="shared" si="8"/>
        <v>40984</v>
      </c>
      <c r="FV36" s="90">
        <v>6.5</v>
      </c>
      <c r="FW36" s="28"/>
      <c r="FX36" s="25">
        <v>18</v>
      </c>
      <c r="FY36" s="30"/>
      <c r="FZ36" s="27"/>
      <c r="GA36" s="30"/>
      <c r="GB36" s="27"/>
      <c r="GC36" s="30"/>
      <c r="GD36" s="27"/>
      <c r="GE36" s="92"/>
      <c r="GF36" s="94"/>
      <c r="GG36" s="94"/>
      <c r="GH36" s="94"/>
      <c r="GI36" s="94"/>
      <c r="GJ36" s="94"/>
      <c r="GK36" s="94"/>
      <c r="GL36" s="94"/>
      <c r="GM36" s="27"/>
      <c r="GN36" s="99">
        <v>-1.1939002728948342</v>
      </c>
      <c r="GO36" s="98">
        <v>0.31426632874218297</v>
      </c>
      <c r="GQ36" s="88">
        <f t="shared" si="9"/>
        <v>40984</v>
      </c>
      <c r="GR36" s="90">
        <v>6.5</v>
      </c>
      <c r="GS36" s="28"/>
      <c r="GT36" s="25"/>
      <c r="GU36" s="30"/>
      <c r="GV36" s="27"/>
      <c r="GW36" s="30"/>
      <c r="GX36" s="27"/>
      <c r="GY36" s="30"/>
      <c r="GZ36" s="27"/>
      <c r="HA36" s="92"/>
      <c r="HB36" s="94"/>
      <c r="HC36" s="94"/>
      <c r="HD36" s="94"/>
      <c r="HE36" s="94"/>
      <c r="HF36" s="94"/>
      <c r="HG36" s="94"/>
      <c r="HH36" s="94"/>
      <c r="HI36" s="27"/>
      <c r="HJ36" s="99">
        <v>-0.65936454888335616</v>
      </c>
      <c r="HK36" s="98">
        <v>8.1147148065993164</v>
      </c>
      <c r="HM36" s="88">
        <f t="shared" si="10"/>
        <v>40983.5</v>
      </c>
      <c r="HN36" s="90">
        <v>6.5</v>
      </c>
      <c r="HO36" s="28"/>
      <c r="HP36" s="25"/>
      <c r="HQ36" s="30"/>
      <c r="HR36" s="27"/>
      <c r="HS36" s="30"/>
      <c r="HT36" s="27"/>
      <c r="HU36" s="30"/>
      <c r="HV36" s="27"/>
      <c r="HW36" s="92"/>
      <c r="HX36" s="94"/>
      <c r="HY36" s="94"/>
      <c r="HZ36" s="94"/>
      <c r="IA36" s="94"/>
      <c r="IB36" s="94"/>
      <c r="IC36" s="94"/>
      <c r="ID36" s="94"/>
      <c r="IE36" s="27"/>
      <c r="IF36" s="99">
        <v>4.2786532978035492</v>
      </c>
      <c r="IG36" s="98">
        <v>38.811831307117671</v>
      </c>
      <c r="II36" s="88">
        <f t="shared" si="11"/>
        <v>40983</v>
      </c>
      <c r="IJ36" s="90">
        <v>6.5</v>
      </c>
      <c r="IK36" s="28">
        <v>5.0999999999999996</v>
      </c>
      <c r="IL36" s="25">
        <v>11</v>
      </c>
      <c r="IM36" s="30"/>
      <c r="IN36" s="27"/>
      <c r="IO36" s="30"/>
      <c r="IP36" s="27"/>
      <c r="IQ36" s="30"/>
      <c r="IR36" s="27"/>
      <c r="IS36" s="92"/>
      <c r="IT36" s="94"/>
      <c r="IU36" s="94"/>
      <c r="IV36" s="94"/>
      <c r="IW36" s="94"/>
      <c r="IX36" s="94"/>
      <c r="IY36" s="94"/>
      <c r="IZ36" s="94"/>
      <c r="JA36" s="27"/>
      <c r="JB36" s="99">
        <v>5.1733386571361351</v>
      </c>
      <c r="JC36" s="98">
        <v>32.326874343334573</v>
      </c>
      <c r="JE36" s="88">
        <f t="shared" si="12"/>
        <v>40985.5</v>
      </c>
      <c r="JF36" s="90">
        <v>6.5</v>
      </c>
      <c r="JG36" s="28">
        <v>3.5</v>
      </c>
      <c r="JH36" s="25">
        <v>17.100000000000001</v>
      </c>
      <c r="JI36" s="30"/>
      <c r="JJ36" s="27"/>
      <c r="JK36" s="30"/>
      <c r="JL36" s="27"/>
      <c r="JM36" s="30"/>
      <c r="JN36" s="27"/>
      <c r="JO36" s="92"/>
      <c r="JP36" s="94"/>
      <c r="JQ36" s="94"/>
      <c r="JR36" s="94"/>
      <c r="JS36" s="94"/>
      <c r="JT36" s="94"/>
      <c r="JU36" s="94"/>
      <c r="JV36" s="94"/>
      <c r="JW36" s="27"/>
      <c r="JX36" s="99">
        <v>3.2777113919879883</v>
      </c>
      <c r="JY36" s="98">
        <v>44.143681580814373</v>
      </c>
      <c r="KA36" s="88">
        <f t="shared" si="13"/>
        <v>40986.5</v>
      </c>
      <c r="KB36" s="90">
        <v>6.5</v>
      </c>
      <c r="KC36" s="28"/>
      <c r="KD36" s="25"/>
      <c r="KE36" s="30"/>
      <c r="KF36" s="27"/>
      <c r="KG36" s="30"/>
      <c r="KH36" s="27"/>
      <c r="KI36" s="30"/>
      <c r="KJ36" s="27"/>
      <c r="KK36" s="92"/>
      <c r="KL36" s="94"/>
      <c r="KM36" s="94"/>
      <c r="KN36" s="94"/>
      <c r="KO36" s="94"/>
      <c r="KP36" s="94"/>
      <c r="KQ36" s="94"/>
      <c r="KR36" s="94"/>
      <c r="KS36" s="27"/>
      <c r="KT36" s="99">
        <v>0.35685832507889487</v>
      </c>
      <c r="KU36" s="98">
        <v>30.714821257181235</v>
      </c>
      <c r="KW36" s="88">
        <f t="shared" si="14"/>
        <v>40984.5</v>
      </c>
      <c r="KX36" s="90">
        <v>6.5</v>
      </c>
      <c r="KY36" s="28"/>
      <c r="KZ36" s="25"/>
      <c r="LA36" s="30"/>
      <c r="LB36" s="27"/>
      <c r="LC36" s="30"/>
      <c r="LD36" s="27"/>
      <c r="LE36" s="30"/>
      <c r="LF36" s="27"/>
      <c r="LG36" s="92"/>
      <c r="LH36" s="94"/>
      <c r="LI36" s="94"/>
      <c r="LJ36" s="94"/>
      <c r="LK36" s="94"/>
      <c r="LL36" s="94"/>
      <c r="LM36" s="94"/>
      <c r="LN36" s="94"/>
      <c r="LO36" s="27"/>
      <c r="LP36" s="99">
        <v>-0.75027436816588089</v>
      </c>
      <c r="LQ36" s="98">
        <v>12.648098453458232</v>
      </c>
      <c r="LS36" s="88">
        <f t="shared" si="15"/>
        <v>40985.5</v>
      </c>
      <c r="LT36" s="90">
        <v>6.5</v>
      </c>
      <c r="LU36" s="28"/>
      <c r="LV36" s="25"/>
      <c r="LW36" s="30"/>
      <c r="LX36" s="27"/>
      <c r="LY36" s="30"/>
      <c r="LZ36" s="27"/>
      <c r="MA36" s="30"/>
      <c r="MB36" s="27"/>
      <c r="MC36" s="92"/>
      <c r="MD36" s="94"/>
      <c r="ME36" s="94"/>
      <c r="MF36" s="94"/>
      <c r="MG36" s="94"/>
      <c r="MH36" s="94"/>
      <c r="MI36" s="94"/>
      <c r="MJ36" s="94"/>
      <c r="MK36" s="27"/>
      <c r="ML36" s="99">
        <v>-8.5970181962051806E-2</v>
      </c>
      <c r="MM36" s="98">
        <v>21.597518155479115</v>
      </c>
      <c r="MO36" s="88">
        <f t="shared" si="16"/>
        <v>40981.5</v>
      </c>
      <c r="MP36" s="90">
        <v>6.5</v>
      </c>
      <c r="MQ36" s="28"/>
      <c r="MR36" s="25">
        <v>21.8</v>
      </c>
      <c r="MS36" s="30"/>
      <c r="MT36" s="27"/>
      <c r="MU36" s="30"/>
      <c r="MV36" s="27"/>
      <c r="MW36" s="30"/>
      <c r="MX36" s="27"/>
      <c r="MY36" s="92"/>
      <c r="MZ36" s="94"/>
      <c r="NA36" s="94"/>
      <c r="NB36" s="94"/>
      <c r="NC36" s="94"/>
      <c r="ND36" s="94"/>
      <c r="NE36" s="94"/>
      <c r="NF36" s="94"/>
      <c r="NG36" s="27"/>
      <c r="NH36" s="99"/>
      <c r="NI36" s="98"/>
      <c r="NK36" s="88">
        <f t="shared" si="17"/>
        <v>40984.5</v>
      </c>
      <c r="NL36" s="90">
        <v>6.5</v>
      </c>
      <c r="NM36" s="28"/>
      <c r="NN36" s="25"/>
      <c r="NO36" s="30"/>
      <c r="NP36" s="27"/>
      <c r="NQ36" s="30"/>
      <c r="NR36" s="27"/>
      <c r="NS36" s="30"/>
      <c r="NT36" s="27"/>
      <c r="NU36" s="92"/>
      <c r="NV36" s="94"/>
      <c r="NW36" s="94"/>
      <c r="NX36" s="94"/>
      <c r="NY36" s="94"/>
      <c r="NZ36" s="94"/>
      <c r="OA36" s="94"/>
      <c r="OB36" s="94"/>
      <c r="OC36" s="27"/>
      <c r="OD36" s="99">
        <v>-5.94032875490915E-2</v>
      </c>
      <c r="OE36" s="98">
        <v>23.25291885046024</v>
      </c>
      <c r="OG36" s="88">
        <f t="shared" si="18"/>
        <v>40983</v>
      </c>
      <c r="OH36" s="90">
        <v>6.5</v>
      </c>
      <c r="OI36" s="28"/>
      <c r="OJ36" s="25"/>
      <c r="OK36" s="30"/>
      <c r="OL36" s="27"/>
      <c r="OM36" s="30"/>
      <c r="ON36" s="27"/>
      <c r="OO36" s="30"/>
      <c r="OP36" s="27"/>
      <c r="OQ36" s="92"/>
      <c r="OR36" s="94"/>
      <c r="OS36" s="94"/>
      <c r="OT36" s="94"/>
      <c r="OU36" s="94"/>
      <c r="OV36" s="94"/>
      <c r="OW36" s="94"/>
      <c r="OX36" s="94"/>
      <c r="OY36" s="27"/>
      <c r="OZ36" s="99"/>
      <c r="PA36" s="98"/>
      <c r="PC36" s="88">
        <f t="shared" si="19"/>
        <v>40981.5</v>
      </c>
      <c r="PD36" s="90">
        <v>6.5</v>
      </c>
      <c r="PE36" s="28"/>
      <c r="PF36" s="25"/>
      <c r="PG36" s="30"/>
      <c r="PH36" s="27"/>
      <c r="PI36" s="30"/>
      <c r="PJ36" s="27"/>
      <c r="PK36" s="30"/>
      <c r="PL36" s="27"/>
      <c r="PM36" s="92"/>
      <c r="PN36" s="94"/>
      <c r="PO36" s="94"/>
      <c r="PP36" s="94"/>
      <c r="PQ36" s="94"/>
      <c r="PR36" s="94"/>
      <c r="PS36" s="94"/>
      <c r="PT36" s="94"/>
      <c r="PU36" s="27"/>
      <c r="PV36" s="99">
        <v>0.76781688111971436</v>
      </c>
      <c r="PW36" s="98">
        <v>46.365165106461198</v>
      </c>
      <c r="PY36" s="88">
        <f t="shared" si="20"/>
        <v>40984.5</v>
      </c>
      <c r="PZ36" s="90">
        <v>6.5</v>
      </c>
      <c r="QA36" s="28"/>
      <c r="QB36" s="25">
        <v>18</v>
      </c>
      <c r="QC36" s="30"/>
      <c r="QD36" s="27"/>
      <c r="QE36" s="30"/>
      <c r="QF36" s="27"/>
      <c r="QG36" s="30"/>
      <c r="QH36" s="27"/>
      <c r="QI36" s="92"/>
      <c r="QJ36" s="94"/>
      <c r="QK36" s="94"/>
      <c r="QL36" s="94"/>
      <c r="QM36" s="94"/>
      <c r="QN36" s="94"/>
      <c r="QO36" s="94"/>
      <c r="QP36" s="94"/>
      <c r="QQ36" s="27"/>
      <c r="QR36" s="99">
        <v>-0.10482012223921487</v>
      </c>
      <c r="QS36" s="98">
        <v>47.521465175154489</v>
      </c>
      <c r="QU36" s="88">
        <f t="shared" si="21"/>
        <v>40983.5</v>
      </c>
      <c r="QV36" s="90">
        <v>6.5</v>
      </c>
      <c r="QW36" s="28">
        <v>8.26</v>
      </c>
      <c r="QX36" s="25">
        <v>11</v>
      </c>
      <c r="QY36" s="30"/>
      <c r="QZ36" s="27">
        <v>1</v>
      </c>
      <c r="RA36" s="30"/>
      <c r="RB36" s="27"/>
      <c r="RC36" s="30"/>
      <c r="RD36" s="27"/>
      <c r="RE36" s="92"/>
      <c r="RF36" s="94"/>
      <c r="RG36" s="94"/>
      <c r="RH36" s="94"/>
      <c r="RI36" s="94"/>
      <c r="RJ36" s="94"/>
      <c r="RK36" s="94"/>
      <c r="RL36" s="94"/>
      <c r="RM36" s="27"/>
      <c r="RN36" s="99">
        <v>10.205819575733724</v>
      </c>
      <c r="RO36" s="98">
        <v>41.868994083266941</v>
      </c>
      <c r="RQ36" s="88">
        <f t="shared" si="22"/>
        <v>40984</v>
      </c>
      <c r="RR36" s="90">
        <v>6.5</v>
      </c>
      <c r="RS36" s="28"/>
      <c r="RT36" s="25">
        <v>18</v>
      </c>
      <c r="RU36" s="30"/>
      <c r="RV36" s="27"/>
      <c r="RW36" s="30"/>
      <c r="RX36" s="27"/>
      <c r="RY36" s="30"/>
      <c r="RZ36" s="27"/>
      <c r="SA36" s="92"/>
      <c r="SB36" s="94"/>
      <c r="SC36" s="94"/>
      <c r="SD36" s="94"/>
      <c r="SE36" s="94"/>
      <c r="SF36" s="94"/>
      <c r="SG36" s="94"/>
      <c r="SH36" s="94"/>
      <c r="SI36" s="27"/>
      <c r="SJ36" s="99">
        <v>1.3615650577464444</v>
      </c>
      <c r="SK36" s="98">
        <v>45.591445239961395</v>
      </c>
      <c r="SM36" s="88">
        <f t="shared" si="23"/>
        <v>40984</v>
      </c>
      <c r="SN36" s="90">
        <v>6.5</v>
      </c>
      <c r="SO36" s="28"/>
      <c r="SP36" s="25">
        <v>21.8</v>
      </c>
      <c r="SQ36" s="30"/>
      <c r="SR36" s="27"/>
      <c r="SS36" s="30"/>
      <c r="ST36" s="27"/>
      <c r="SU36" s="30"/>
      <c r="SV36" s="27"/>
      <c r="SW36" s="92"/>
      <c r="SX36" s="94"/>
      <c r="SY36" s="94"/>
      <c r="SZ36" s="94"/>
      <c r="TA36" s="94"/>
      <c r="TB36" s="94"/>
      <c r="TC36" s="94"/>
      <c r="TD36" s="94"/>
      <c r="TE36" s="27"/>
      <c r="TF36" s="99">
        <v>-0.39865411314814303</v>
      </c>
      <c r="TG36" s="98">
        <v>25.269449545631701</v>
      </c>
      <c r="TI36" s="88">
        <f t="shared" si="24"/>
        <v>40982.5</v>
      </c>
      <c r="TJ36" s="90">
        <v>6.5</v>
      </c>
      <c r="TK36" s="28"/>
      <c r="TL36" s="25"/>
      <c r="TM36" s="30"/>
      <c r="TN36" s="27"/>
      <c r="TO36" s="30"/>
      <c r="TP36" s="27"/>
      <c r="TQ36" s="30"/>
      <c r="TR36" s="27"/>
      <c r="TS36" s="92"/>
      <c r="TT36" s="94"/>
      <c r="TU36" s="94"/>
      <c r="TV36" s="94"/>
      <c r="TW36" s="94"/>
      <c r="TX36" s="94"/>
      <c r="TY36" s="94"/>
      <c r="TZ36" s="94"/>
      <c r="UA36" s="27"/>
      <c r="UB36" s="99"/>
      <c r="UC36" s="98"/>
      <c r="UE36" s="88">
        <f t="shared" si="25"/>
        <v>40986</v>
      </c>
      <c r="UF36" s="90">
        <v>6.5</v>
      </c>
      <c r="UG36" s="28"/>
      <c r="UH36" s="25">
        <v>21.5</v>
      </c>
      <c r="UI36" s="30"/>
      <c r="UJ36" s="27"/>
      <c r="UK36" s="30"/>
      <c r="UL36" s="27"/>
      <c r="UM36" s="30"/>
      <c r="UN36" s="27"/>
      <c r="UO36" s="92"/>
      <c r="UP36" s="94"/>
      <c r="UQ36" s="94"/>
      <c r="UR36" s="94"/>
      <c r="US36" s="94"/>
      <c r="UT36" s="94"/>
      <c r="UU36" s="94"/>
      <c r="UV36" s="94"/>
      <c r="UW36" s="27"/>
      <c r="UX36" s="99">
        <v>0.61489353738801944</v>
      </c>
      <c r="UY36" s="98">
        <v>27.983087018265589</v>
      </c>
      <c r="VA36" s="88">
        <f t="shared" si="26"/>
        <v>40984.5</v>
      </c>
      <c r="VB36" s="90">
        <v>6.5</v>
      </c>
      <c r="VC36" s="28"/>
      <c r="VD36" s="25">
        <v>16.899999999999999</v>
      </c>
      <c r="VE36" s="30"/>
      <c r="VF36" s="27"/>
      <c r="VG36" s="30"/>
      <c r="VH36" s="27"/>
      <c r="VI36" s="30"/>
      <c r="VJ36" s="27"/>
      <c r="VK36" s="92"/>
      <c r="VL36" s="94"/>
      <c r="VM36" s="94"/>
      <c r="VN36" s="94"/>
      <c r="VO36" s="94"/>
      <c r="VP36" s="94"/>
      <c r="VQ36" s="94"/>
      <c r="VR36" s="94"/>
      <c r="VS36" s="27"/>
      <c r="VT36" s="99">
        <v>2.3078568287710302</v>
      </c>
      <c r="VU36" s="98">
        <v>45.02115371791426</v>
      </c>
      <c r="VW36" s="88">
        <f t="shared" si="27"/>
        <v>40982.5</v>
      </c>
      <c r="VX36" s="90">
        <v>6.5</v>
      </c>
      <c r="VY36" s="28"/>
      <c r="VZ36" s="25">
        <v>18</v>
      </c>
      <c r="WA36" s="30"/>
      <c r="WB36" s="27"/>
      <c r="WC36" s="30"/>
      <c r="WD36" s="27"/>
      <c r="WE36" s="30"/>
      <c r="WF36" s="27"/>
      <c r="WG36" s="92"/>
      <c r="WH36" s="94"/>
      <c r="WI36" s="94"/>
      <c r="WJ36" s="94"/>
      <c r="WK36" s="94"/>
      <c r="WL36" s="94"/>
      <c r="WM36" s="94"/>
      <c r="WN36" s="94"/>
      <c r="WO36" s="27"/>
      <c r="WP36" s="99">
        <v>-0.62734372666730753</v>
      </c>
      <c r="WQ36" s="98">
        <v>19.572571508873352</v>
      </c>
      <c r="WS36" s="88">
        <f t="shared" si="28"/>
        <v>40984</v>
      </c>
      <c r="WT36" s="90">
        <v>6.5</v>
      </c>
      <c r="WU36" s="28"/>
      <c r="WV36" s="25">
        <v>18</v>
      </c>
      <c r="WW36" s="30"/>
      <c r="WX36" s="27"/>
      <c r="WY36" s="30"/>
      <c r="WZ36" s="27"/>
      <c r="XA36" s="30"/>
      <c r="XB36" s="27"/>
      <c r="XC36" s="92"/>
      <c r="XD36" s="94"/>
      <c r="XE36" s="94"/>
      <c r="XF36" s="94"/>
      <c r="XG36" s="94"/>
      <c r="XH36" s="94"/>
      <c r="XI36" s="94"/>
      <c r="XJ36" s="94"/>
      <c r="XK36" s="27"/>
      <c r="XL36" s="99">
        <v>-1.2334980065569916</v>
      </c>
      <c r="XM36" s="98">
        <v>-0.5150533587327043</v>
      </c>
      <c r="XO36" s="88">
        <f t="shared" si="29"/>
        <v>40984</v>
      </c>
      <c r="XP36" s="90">
        <v>6.5</v>
      </c>
      <c r="XQ36" s="28"/>
      <c r="XR36" s="25"/>
      <c r="XS36" s="30"/>
      <c r="XT36" s="27"/>
      <c r="XU36" s="30"/>
      <c r="XV36" s="27"/>
      <c r="XW36" s="30"/>
      <c r="XX36" s="27"/>
      <c r="XY36" s="92"/>
      <c r="XZ36" s="94"/>
      <c r="YA36" s="94"/>
      <c r="YB36" s="94"/>
      <c r="YC36" s="94"/>
      <c r="YD36" s="94"/>
      <c r="YE36" s="94"/>
      <c r="YF36" s="94"/>
      <c r="YG36" s="27"/>
      <c r="YH36" s="99">
        <v>-0.6689179702032676</v>
      </c>
      <c r="YI36" s="98">
        <v>8.1218300764118911</v>
      </c>
      <c r="YK36" s="88">
        <f t="shared" si="30"/>
        <v>40983.5</v>
      </c>
      <c r="YL36" s="90">
        <v>6.5</v>
      </c>
      <c r="YM36" s="28"/>
      <c r="YN36" s="25"/>
      <c r="YO36" s="30"/>
      <c r="YP36" s="27"/>
      <c r="YQ36" s="30"/>
      <c r="YR36" s="27"/>
      <c r="YS36" s="30"/>
      <c r="YT36" s="27"/>
      <c r="YU36" s="92"/>
      <c r="YV36" s="94"/>
      <c r="YW36" s="94"/>
      <c r="YX36" s="94"/>
      <c r="YY36" s="94"/>
      <c r="YZ36" s="94"/>
      <c r="ZA36" s="94"/>
      <c r="ZB36" s="94"/>
      <c r="ZC36" s="27"/>
      <c r="ZD36" s="99">
        <v>4.2661906740831839</v>
      </c>
      <c r="ZE36" s="98">
        <v>38.437089062657776</v>
      </c>
      <c r="ZG36" s="88">
        <f t="shared" si="31"/>
        <v>40983</v>
      </c>
      <c r="ZH36" s="90">
        <v>6.5</v>
      </c>
      <c r="ZI36" s="28">
        <v>5.0999999999999996</v>
      </c>
      <c r="ZJ36" s="25">
        <v>11</v>
      </c>
      <c r="ZK36" s="30"/>
      <c r="ZL36" s="27"/>
      <c r="ZM36" s="30"/>
      <c r="ZN36" s="27"/>
      <c r="ZO36" s="30"/>
      <c r="ZP36" s="27"/>
      <c r="ZQ36" s="92"/>
      <c r="ZR36" s="94"/>
      <c r="ZS36" s="94"/>
      <c r="ZT36" s="94"/>
      <c r="ZU36" s="94"/>
      <c r="ZV36" s="94"/>
      <c r="ZW36" s="94"/>
      <c r="ZX36" s="94"/>
      <c r="ZY36" s="27"/>
      <c r="ZZ36" s="99">
        <v>5.1345626712745434</v>
      </c>
      <c r="AAA36" s="98">
        <v>32.403676832950474</v>
      </c>
      <c r="AAC36" s="88">
        <f t="shared" si="32"/>
        <v>40985.5</v>
      </c>
      <c r="AAD36" s="90">
        <v>6.5</v>
      </c>
      <c r="AAE36" s="28">
        <v>3.5</v>
      </c>
      <c r="AAF36" s="25">
        <v>17.100000000000001</v>
      </c>
      <c r="AAG36" s="30"/>
      <c r="AAH36" s="27"/>
      <c r="AAI36" s="30"/>
      <c r="AAJ36" s="27"/>
      <c r="AAK36" s="30"/>
      <c r="AAL36" s="27"/>
      <c r="AAM36" s="92"/>
      <c r="AAN36" s="94"/>
      <c r="AAO36" s="94"/>
      <c r="AAP36" s="94"/>
      <c r="AAQ36" s="94"/>
      <c r="AAR36" s="94"/>
      <c r="AAS36" s="94"/>
      <c r="AAT36" s="94"/>
      <c r="AAU36" s="27"/>
      <c r="AAV36" s="99">
        <v>3.1799858868599924</v>
      </c>
      <c r="AAW36" s="98">
        <v>43.90846221526639</v>
      </c>
      <c r="AAY36" s="88">
        <f t="shared" si="33"/>
        <v>40986.5</v>
      </c>
      <c r="AAZ36" s="90">
        <v>6.5</v>
      </c>
      <c r="ABA36" s="28"/>
      <c r="ABB36" s="25"/>
      <c r="ABC36" s="30"/>
      <c r="ABD36" s="27"/>
      <c r="ABE36" s="30"/>
      <c r="ABF36" s="27"/>
      <c r="ABG36" s="30"/>
      <c r="ABH36" s="27"/>
      <c r="ABI36" s="92"/>
      <c r="ABJ36" s="94"/>
      <c r="ABK36" s="94"/>
      <c r="ABL36" s="94"/>
      <c r="ABM36" s="94"/>
      <c r="ABN36" s="94"/>
      <c r="ABO36" s="94"/>
      <c r="ABP36" s="94"/>
      <c r="ABQ36" s="27"/>
      <c r="ABR36" s="99">
        <v>0.3485532052120271</v>
      </c>
      <c r="ABS36" s="98">
        <v>34.780993616111232</v>
      </c>
      <c r="ABU36" s="88">
        <f t="shared" si="34"/>
        <v>40984.5</v>
      </c>
      <c r="ABV36" s="90">
        <v>6.5</v>
      </c>
      <c r="ABW36" s="28"/>
      <c r="ABX36" s="25"/>
      <c r="ABY36" s="30"/>
      <c r="ABZ36" s="27"/>
      <c r="ACA36" s="30"/>
      <c r="ACB36" s="27"/>
      <c r="ACC36" s="30"/>
      <c r="ACD36" s="27"/>
      <c r="ACE36" s="92"/>
      <c r="ACF36" s="94"/>
      <c r="ACG36" s="94"/>
      <c r="ACH36" s="94"/>
      <c r="ACI36" s="94"/>
      <c r="ACJ36" s="94"/>
      <c r="ACK36" s="94"/>
      <c r="ACL36" s="94"/>
      <c r="ACM36" s="27"/>
      <c r="ACN36" s="99">
        <v>-0.94425871147600271</v>
      </c>
      <c r="ACO36" s="98">
        <v>10.550104365167323</v>
      </c>
      <c r="ACQ36" s="88">
        <f t="shared" si="35"/>
        <v>40985.5</v>
      </c>
      <c r="ACR36" s="90">
        <v>6.5</v>
      </c>
      <c r="ACS36" s="28"/>
      <c r="ACT36" s="25"/>
      <c r="ACU36" s="30"/>
      <c r="ACV36" s="27"/>
      <c r="ACW36" s="30"/>
      <c r="ACX36" s="27"/>
      <c r="ACY36" s="30"/>
      <c r="ACZ36" s="27"/>
      <c r="ADA36" s="92"/>
      <c r="ADB36" s="94"/>
      <c r="ADC36" s="94"/>
      <c r="ADD36" s="94"/>
      <c r="ADE36" s="94"/>
      <c r="ADF36" s="94"/>
      <c r="ADG36" s="94"/>
      <c r="ADH36" s="94"/>
      <c r="ADI36" s="27"/>
      <c r="ADJ36" s="99">
        <v>-0.18284944416086216</v>
      </c>
      <c r="ADK36" s="98">
        <v>20.557420232127782</v>
      </c>
      <c r="ADM36" s="88">
        <f t="shared" si="36"/>
        <v>40981.5</v>
      </c>
      <c r="ADN36" s="90">
        <v>6.5</v>
      </c>
      <c r="ADO36" s="28"/>
      <c r="ADP36" s="25">
        <v>21.8</v>
      </c>
      <c r="ADQ36" s="30"/>
      <c r="ADR36" s="27"/>
      <c r="ADS36" s="30"/>
      <c r="ADT36" s="27"/>
      <c r="ADU36" s="30"/>
      <c r="ADV36" s="27"/>
      <c r="ADW36" s="92"/>
      <c r="ADX36" s="94"/>
      <c r="ADY36" s="94"/>
      <c r="ADZ36" s="94"/>
      <c r="AEA36" s="94"/>
      <c r="AEB36" s="94"/>
      <c r="AEC36" s="94"/>
      <c r="AED36" s="94"/>
      <c r="AEE36" s="27"/>
      <c r="AEF36" s="99"/>
      <c r="AEG36" s="98"/>
      <c r="AEI36" s="88">
        <f t="shared" si="37"/>
        <v>40984.5</v>
      </c>
      <c r="AEJ36" s="90">
        <v>6.5</v>
      </c>
      <c r="AEK36" s="28"/>
      <c r="AEL36" s="25"/>
      <c r="AEM36" s="30"/>
      <c r="AEN36" s="27"/>
      <c r="AEO36" s="30"/>
      <c r="AEP36" s="27"/>
      <c r="AEQ36" s="30"/>
      <c r="AER36" s="27"/>
      <c r="AES36" s="92"/>
      <c r="AET36" s="94"/>
      <c r="AEU36" s="94"/>
      <c r="AEV36" s="94"/>
      <c r="AEW36" s="94"/>
      <c r="AEX36" s="94"/>
      <c r="AEY36" s="94"/>
      <c r="AEZ36" s="94"/>
      <c r="AFA36" s="27"/>
      <c r="AFB36" s="99">
        <v>-0.53645609648286285</v>
      </c>
      <c r="AFC36" s="98">
        <v>23.207647149745327</v>
      </c>
      <c r="AFE36" s="88">
        <f t="shared" si="38"/>
        <v>40983</v>
      </c>
      <c r="AFF36" s="90">
        <v>6.5</v>
      </c>
      <c r="AFG36" s="28"/>
      <c r="AFH36" s="25"/>
      <c r="AFI36" s="30"/>
      <c r="AFJ36" s="27"/>
      <c r="AFK36" s="30"/>
      <c r="AFL36" s="27"/>
      <c r="AFM36" s="30"/>
      <c r="AFN36" s="27"/>
      <c r="AFO36" s="92"/>
      <c r="AFP36" s="94"/>
      <c r="AFQ36" s="94"/>
      <c r="AFR36" s="94"/>
      <c r="AFS36" s="94"/>
      <c r="AFT36" s="94"/>
      <c r="AFU36" s="94"/>
      <c r="AFV36" s="94"/>
      <c r="AFW36" s="27"/>
      <c r="AFX36" s="99"/>
      <c r="AFY36" s="98"/>
      <c r="AGA36" s="88">
        <f t="shared" si="39"/>
        <v>40981.5</v>
      </c>
      <c r="AGB36" s="90">
        <v>6.5</v>
      </c>
      <c r="AGC36" s="28"/>
      <c r="AGD36" s="25"/>
      <c r="AGE36" s="30"/>
      <c r="AGF36" s="27"/>
      <c r="AGG36" s="30"/>
      <c r="AGH36" s="27"/>
      <c r="AGI36" s="30"/>
      <c r="AGJ36" s="27"/>
      <c r="AGK36" s="92"/>
      <c r="AGL36" s="94"/>
      <c r="AGM36" s="94"/>
      <c r="AGN36" s="94"/>
      <c r="AGO36" s="94"/>
      <c r="AGP36" s="94"/>
      <c r="AGQ36" s="94"/>
      <c r="AGR36" s="94"/>
      <c r="AGS36" s="27"/>
      <c r="AGT36" s="99">
        <v>0.31599740962297351</v>
      </c>
      <c r="AGU36" s="98">
        <v>43.728282236575701</v>
      </c>
      <c r="AGW36" s="88">
        <f t="shared" si="40"/>
        <v>40984.5</v>
      </c>
      <c r="AGX36" s="90">
        <v>6.5</v>
      </c>
      <c r="AGY36" s="28"/>
      <c r="AGZ36" s="25">
        <v>18</v>
      </c>
      <c r="AHA36" s="30"/>
      <c r="AHB36" s="27"/>
      <c r="AHC36" s="30"/>
      <c r="AHD36" s="27"/>
      <c r="AHE36" s="30"/>
      <c r="AHF36" s="27"/>
      <c r="AHG36" s="92"/>
      <c r="AHH36" s="94"/>
      <c r="AHI36" s="94"/>
      <c r="AHJ36" s="94"/>
      <c r="AHK36" s="94"/>
      <c r="AHL36" s="94"/>
      <c r="AHM36" s="94"/>
      <c r="AHN36" s="94"/>
      <c r="AHO36" s="27"/>
      <c r="AHP36" s="99">
        <v>8.3748060658270826E-2</v>
      </c>
      <c r="AHQ36" s="98">
        <v>41.50918759722579</v>
      </c>
      <c r="AHS36" s="88">
        <f t="shared" si="41"/>
        <v>40983.5</v>
      </c>
      <c r="AHT36" s="90">
        <v>6.5</v>
      </c>
      <c r="AHU36" s="28">
        <v>8.26</v>
      </c>
      <c r="AHV36" s="25">
        <v>11</v>
      </c>
      <c r="AHW36" s="30"/>
      <c r="AHX36" s="27">
        <v>1</v>
      </c>
      <c r="AHY36" s="30"/>
      <c r="AHZ36" s="27"/>
      <c r="AIA36" s="30"/>
      <c r="AIB36" s="27"/>
      <c r="AIC36" s="92"/>
      <c r="AID36" s="94"/>
      <c r="AIE36" s="94"/>
      <c r="AIF36" s="94"/>
      <c r="AIG36" s="94"/>
      <c r="AIH36" s="94"/>
      <c r="AII36" s="94"/>
      <c r="AIJ36" s="94"/>
      <c r="AIK36" s="27"/>
      <c r="AIL36" s="99">
        <v>10.170079315947197</v>
      </c>
      <c r="AIM36" s="98">
        <v>43.614614977118364</v>
      </c>
      <c r="AIO36" s="88">
        <f t="shared" si="42"/>
        <v>40984</v>
      </c>
      <c r="AIP36" s="90">
        <v>6.5</v>
      </c>
      <c r="AIQ36" s="28"/>
      <c r="AIR36" s="25">
        <v>18</v>
      </c>
      <c r="AIS36" s="30"/>
      <c r="AIT36" s="27"/>
      <c r="AIU36" s="30"/>
      <c r="AIV36" s="27"/>
      <c r="AIW36" s="30"/>
      <c r="AIX36" s="27"/>
      <c r="AIY36" s="92"/>
      <c r="AIZ36" s="94"/>
      <c r="AJA36" s="94"/>
      <c r="AJB36" s="94"/>
      <c r="AJC36" s="94"/>
      <c r="AJD36" s="94"/>
      <c r="AJE36" s="94"/>
      <c r="AJF36" s="94"/>
      <c r="AJG36" s="27"/>
      <c r="AJH36" s="99">
        <v>1.488472571548791</v>
      </c>
      <c r="AJI36" s="98">
        <v>46.084447684820823</v>
      </c>
      <c r="AJK36" s="88">
        <f t="shared" si="43"/>
        <v>40984</v>
      </c>
      <c r="AJL36" s="90">
        <v>6.5</v>
      </c>
      <c r="AJM36" s="28"/>
      <c r="AJN36" s="25">
        <v>21.8</v>
      </c>
      <c r="AJO36" s="30"/>
      <c r="AJP36" s="27"/>
      <c r="AJQ36" s="30"/>
      <c r="AJR36" s="27"/>
      <c r="AJS36" s="30"/>
      <c r="AJT36" s="27"/>
      <c r="AJU36" s="92"/>
      <c r="AJV36" s="94"/>
      <c r="AJW36" s="94"/>
      <c r="AJX36" s="94"/>
      <c r="AJY36" s="94"/>
      <c r="AJZ36" s="94"/>
      <c r="AKA36" s="94"/>
      <c r="AKB36" s="94"/>
      <c r="AKC36" s="27"/>
      <c r="AKD36" s="99">
        <v>-0.30510350753760163</v>
      </c>
      <c r="AKE36" s="98">
        <v>25.716585281594693</v>
      </c>
      <c r="AKG36" s="88">
        <f t="shared" si="44"/>
        <v>40982.5</v>
      </c>
      <c r="AKH36" s="90">
        <v>6.5</v>
      </c>
      <c r="AKI36" s="28"/>
      <c r="AKJ36" s="25"/>
      <c r="AKK36" s="30"/>
      <c r="AKL36" s="27"/>
      <c r="AKM36" s="30"/>
      <c r="AKN36" s="27"/>
      <c r="AKO36" s="30"/>
      <c r="AKP36" s="27"/>
      <c r="AKQ36" s="92"/>
      <c r="AKR36" s="94"/>
      <c r="AKS36" s="94"/>
      <c r="AKT36" s="94"/>
      <c r="AKU36" s="94"/>
      <c r="AKV36" s="94"/>
      <c r="AKW36" s="94"/>
      <c r="AKX36" s="94"/>
      <c r="AKY36" s="27"/>
      <c r="AKZ36" s="99"/>
      <c r="ALA36" s="98"/>
      <c r="ALC36" s="88">
        <f t="shared" si="45"/>
        <v>40986</v>
      </c>
      <c r="ALD36" s="90">
        <v>6.5</v>
      </c>
      <c r="ALE36" s="28"/>
      <c r="ALF36" s="25">
        <v>21.5</v>
      </c>
      <c r="ALG36" s="30"/>
      <c r="ALH36" s="27"/>
      <c r="ALI36" s="30"/>
      <c r="ALJ36" s="27"/>
      <c r="ALK36" s="30"/>
      <c r="ALL36" s="27"/>
      <c r="ALM36" s="92"/>
      <c r="ALN36" s="94"/>
      <c r="ALO36" s="94"/>
      <c r="ALP36" s="94"/>
      <c r="ALQ36" s="94"/>
      <c r="ALR36" s="94"/>
      <c r="ALS36" s="94"/>
      <c r="ALT36" s="94"/>
      <c r="ALU36" s="27"/>
      <c r="ALV36" s="99">
        <v>0.66345366270854877</v>
      </c>
      <c r="ALW36" s="98">
        <v>27.791770852719733</v>
      </c>
      <c r="ALY36" s="88">
        <f t="shared" si="46"/>
        <v>40984.5</v>
      </c>
      <c r="ALZ36" s="90">
        <v>6.5</v>
      </c>
      <c r="AMA36" s="28"/>
      <c r="AMB36" s="25">
        <v>16.899999999999999</v>
      </c>
      <c r="AMC36" s="30"/>
      <c r="AMD36" s="27"/>
      <c r="AME36" s="30"/>
      <c r="AMF36" s="27"/>
      <c r="AMG36" s="30"/>
      <c r="AMH36" s="27"/>
      <c r="AMI36" s="92"/>
      <c r="AMJ36" s="94"/>
      <c r="AMK36" s="94"/>
      <c r="AML36" s="94"/>
      <c r="AMM36" s="94"/>
      <c r="AMN36" s="94"/>
      <c r="AMO36" s="94"/>
      <c r="AMP36" s="94"/>
      <c r="AMQ36" s="27"/>
      <c r="AMR36" s="99">
        <v>2.326396930095898</v>
      </c>
      <c r="AMS36" s="98">
        <v>44.996357922627844</v>
      </c>
      <c r="AMU36" s="88">
        <f t="shared" si="47"/>
        <v>40982.5</v>
      </c>
      <c r="AMV36" s="90">
        <v>6.5</v>
      </c>
      <c r="AMW36" s="28"/>
      <c r="AMX36" s="25">
        <v>18</v>
      </c>
      <c r="AMY36" s="30"/>
      <c r="AMZ36" s="27"/>
      <c r="ANA36" s="30"/>
      <c r="ANB36" s="27"/>
      <c r="ANC36" s="30"/>
      <c r="AND36" s="27"/>
      <c r="ANE36" s="92"/>
      <c r="ANF36" s="94"/>
      <c r="ANG36" s="94"/>
      <c r="ANH36" s="94"/>
      <c r="ANI36" s="94"/>
      <c r="ANJ36" s="94"/>
      <c r="ANK36" s="94"/>
      <c r="ANL36" s="94"/>
      <c r="ANM36" s="27"/>
      <c r="ANN36" s="99">
        <v>-0.8780750146621179</v>
      </c>
      <c r="ANO36" s="98">
        <v>14.795427831588905</v>
      </c>
      <c r="ANQ36" s="88">
        <f t="shared" si="48"/>
        <v>40984</v>
      </c>
      <c r="ANR36" s="90">
        <v>6.5</v>
      </c>
      <c r="ANS36" s="28"/>
      <c r="ANT36" s="25">
        <v>18</v>
      </c>
      <c r="ANU36" s="30"/>
      <c r="ANV36" s="27"/>
      <c r="ANW36" s="30"/>
      <c r="ANX36" s="27"/>
      <c r="ANY36" s="30"/>
      <c r="ANZ36" s="27"/>
      <c r="AOA36" s="92"/>
      <c r="AOB36" s="94"/>
      <c r="AOC36" s="94"/>
      <c r="AOD36" s="94"/>
      <c r="AOE36" s="94"/>
      <c r="AOF36" s="94"/>
      <c r="AOG36" s="94"/>
      <c r="AOH36" s="94"/>
      <c r="AOI36" s="27"/>
      <c r="AOJ36" s="99">
        <v>-1.2364247939082011</v>
      </c>
      <c r="AOK36" s="98">
        <v>-0.54626122392394094</v>
      </c>
      <c r="AOM36" s="88">
        <f t="shared" si="49"/>
        <v>40984</v>
      </c>
      <c r="AON36" s="90">
        <v>6.5</v>
      </c>
      <c r="AOO36" s="28"/>
      <c r="AOP36" s="25"/>
      <c r="AOQ36" s="30"/>
      <c r="AOR36" s="27"/>
      <c r="AOS36" s="30"/>
      <c r="AOT36" s="27"/>
      <c r="AOU36" s="30"/>
      <c r="AOV36" s="27"/>
      <c r="AOW36" s="92"/>
      <c r="AOX36" s="94"/>
      <c r="AOY36" s="94"/>
      <c r="AOZ36" s="94"/>
      <c r="APA36" s="94"/>
      <c r="APB36" s="94"/>
      <c r="APC36" s="94"/>
      <c r="APD36" s="94"/>
      <c r="APE36" s="27"/>
      <c r="APF36" s="99">
        <v>-0.91203938380659888</v>
      </c>
      <c r="APG36" s="98">
        <v>5.77989096830765</v>
      </c>
      <c r="API36" s="88">
        <f t="shared" si="50"/>
        <v>40983.5</v>
      </c>
      <c r="APJ36" s="90">
        <v>6.5</v>
      </c>
      <c r="APK36" s="28"/>
      <c r="APL36" s="25"/>
      <c r="APM36" s="30"/>
      <c r="APN36" s="27"/>
      <c r="APO36" s="30"/>
      <c r="APP36" s="27"/>
      <c r="APQ36" s="30"/>
      <c r="APR36" s="27"/>
      <c r="APS36" s="92"/>
      <c r="APT36" s="94"/>
      <c r="APU36" s="94"/>
      <c r="APV36" s="94"/>
      <c r="APW36" s="94"/>
      <c r="APX36" s="94"/>
      <c r="APY36" s="94"/>
      <c r="APZ36" s="94"/>
      <c r="AQA36" s="27"/>
      <c r="AQB36" s="99">
        <v>4.2664182643438835</v>
      </c>
      <c r="AQC36" s="98">
        <v>38.479683620276212</v>
      </c>
      <c r="AQE36" s="88">
        <f t="shared" si="51"/>
        <v>40983</v>
      </c>
      <c r="AQF36" s="90">
        <v>6.5</v>
      </c>
      <c r="AQG36" s="28">
        <v>5.0999999999999996</v>
      </c>
      <c r="AQH36" s="25">
        <v>11</v>
      </c>
      <c r="AQI36" s="30"/>
      <c r="AQJ36" s="27"/>
      <c r="AQK36" s="30"/>
      <c r="AQL36" s="27"/>
      <c r="AQM36" s="30"/>
      <c r="AQN36" s="27"/>
      <c r="AQO36" s="92"/>
      <c r="AQP36" s="94"/>
      <c r="AQQ36" s="94"/>
      <c r="AQR36" s="94"/>
      <c r="AQS36" s="94"/>
      <c r="AQT36" s="94"/>
      <c r="AQU36" s="94"/>
      <c r="AQV36" s="94"/>
      <c r="AQW36" s="27"/>
      <c r="AQX36" s="99">
        <v>5.1387971032915454</v>
      </c>
      <c r="AQY36" s="98">
        <v>32.592401518460967</v>
      </c>
      <c r="ARA36" s="88">
        <f t="shared" si="52"/>
        <v>40985.5</v>
      </c>
      <c r="ARB36" s="90">
        <v>6.5</v>
      </c>
      <c r="ARC36" s="28">
        <v>3.5</v>
      </c>
      <c r="ARD36" s="25">
        <v>17.100000000000001</v>
      </c>
      <c r="ARE36" s="30"/>
      <c r="ARF36" s="27"/>
      <c r="ARG36" s="30"/>
      <c r="ARH36" s="27"/>
      <c r="ARI36" s="30"/>
      <c r="ARJ36" s="27"/>
      <c r="ARK36" s="92"/>
      <c r="ARL36" s="94"/>
      <c r="ARM36" s="94"/>
      <c r="ARN36" s="94"/>
      <c r="ARO36" s="94"/>
      <c r="ARP36" s="94"/>
      <c r="ARQ36" s="94"/>
      <c r="ARR36" s="94"/>
      <c r="ARS36" s="27"/>
      <c r="ART36" s="99">
        <v>3.2330038681719042</v>
      </c>
      <c r="ARU36" s="98">
        <v>43.832412550238026</v>
      </c>
      <c r="ARW36" s="88">
        <f t="shared" si="53"/>
        <v>40986.5</v>
      </c>
      <c r="ARX36" s="90">
        <v>6.5</v>
      </c>
      <c r="ARY36" s="28"/>
      <c r="ARZ36" s="25"/>
      <c r="ASA36" s="30"/>
      <c r="ASB36" s="27"/>
      <c r="ASC36" s="30"/>
      <c r="ASD36" s="27"/>
      <c r="ASE36" s="30"/>
      <c r="ASF36" s="27"/>
      <c r="ASG36" s="92"/>
      <c r="ASH36" s="94"/>
      <c r="ASI36" s="94"/>
      <c r="ASJ36" s="94"/>
      <c r="ASK36" s="94"/>
      <c r="ASL36" s="94"/>
      <c r="ASM36" s="94"/>
      <c r="ASN36" s="94"/>
      <c r="ASO36" s="27"/>
      <c r="ASP36" s="99">
        <v>0.26382531783420898</v>
      </c>
      <c r="ASQ36" s="98">
        <v>35.178854580679825</v>
      </c>
      <c r="ASS36" s="88">
        <f t="shared" si="54"/>
        <v>40984.5</v>
      </c>
      <c r="AST36" s="90">
        <v>6.5</v>
      </c>
      <c r="ASU36" s="28"/>
      <c r="ASV36" s="25"/>
      <c r="ASW36" s="30"/>
      <c r="ASX36" s="27"/>
      <c r="ASY36" s="30"/>
      <c r="ASZ36" s="27"/>
      <c r="ATA36" s="30"/>
      <c r="ATB36" s="27"/>
      <c r="ATC36" s="92"/>
      <c r="ATD36" s="94"/>
      <c r="ATE36" s="94"/>
      <c r="ATF36" s="94"/>
      <c r="ATG36" s="94"/>
      <c r="ATH36" s="94"/>
      <c r="ATI36" s="94"/>
      <c r="ATJ36" s="94"/>
      <c r="ATK36" s="27"/>
      <c r="ATL36" s="99">
        <v>-1.1591206348317118</v>
      </c>
      <c r="ATM36" s="98">
        <v>7.2864430326331568</v>
      </c>
      <c r="ATO36" s="88">
        <f t="shared" si="55"/>
        <v>40985.5</v>
      </c>
      <c r="ATP36" s="90">
        <v>6.5</v>
      </c>
      <c r="ATQ36" s="28"/>
      <c r="ATR36" s="25"/>
      <c r="ATS36" s="30"/>
      <c r="ATT36" s="27"/>
      <c r="ATU36" s="30"/>
      <c r="ATV36" s="27"/>
      <c r="ATW36" s="30"/>
      <c r="ATX36" s="27"/>
      <c r="ATY36" s="92"/>
      <c r="ATZ36" s="94"/>
      <c r="AUA36" s="94"/>
      <c r="AUB36" s="94"/>
      <c r="AUC36" s="94"/>
      <c r="AUD36" s="94"/>
      <c r="AUE36" s="94"/>
      <c r="AUF36" s="94"/>
      <c r="AUG36" s="27"/>
      <c r="AUH36" s="99">
        <v>-0.15701416872591811</v>
      </c>
      <c r="AUI36" s="98">
        <v>20.666757444631926</v>
      </c>
      <c r="AUK36" s="88">
        <f t="shared" si="56"/>
        <v>40981.5</v>
      </c>
      <c r="AUL36" s="90">
        <v>6.5</v>
      </c>
      <c r="AUM36" s="28"/>
      <c r="AUN36" s="25">
        <v>21.8</v>
      </c>
      <c r="AUO36" s="30"/>
      <c r="AUP36" s="27"/>
      <c r="AUQ36" s="30"/>
      <c r="AUR36" s="27"/>
      <c r="AUS36" s="30"/>
      <c r="AUT36" s="27"/>
      <c r="AUU36" s="92"/>
      <c r="AUV36" s="94"/>
      <c r="AUW36" s="94"/>
      <c r="AUX36" s="94"/>
      <c r="AUY36" s="94"/>
      <c r="AUZ36" s="94"/>
      <c r="AVA36" s="94"/>
      <c r="AVB36" s="94"/>
      <c r="AVC36" s="27"/>
      <c r="AVD36" s="99"/>
      <c r="AVE36" s="98"/>
      <c r="AVG36" s="88">
        <f t="shared" si="57"/>
        <v>40984.5</v>
      </c>
      <c r="AVH36" s="90">
        <v>6.5</v>
      </c>
      <c r="AVI36" s="28"/>
      <c r="AVJ36" s="25"/>
      <c r="AVK36" s="30"/>
      <c r="AVL36" s="27"/>
      <c r="AVM36" s="30"/>
      <c r="AVN36" s="27"/>
      <c r="AVO36" s="30"/>
      <c r="AVP36" s="27"/>
      <c r="AVQ36" s="92"/>
      <c r="AVR36" s="94"/>
      <c r="AVS36" s="94"/>
      <c r="AVT36" s="94"/>
      <c r="AVU36" s="94"/>
      <c r="AVV36" s="94"/>
      <c r="AVW36" s="94"/>
      <c r="AVX36" s="94"/>
      <c r="AVY36" s="27"/>
      <c r="AVZ36" s="99">
        <v>-0.41707200181931975</v>
      </c>
      <c r="AWA36" s="98">
        <v>22.388645224347876</v>
      </c>
      <c r="AWC36" s="88">
        <f t="shared" si="58"/>
        <v>40983</v>
      </c>
      <c r="AWD36" s="90">
        <v>6.5</v>
      </c>
      <c r="AWE36" s="28"/>
      <c r="AWF36" s="25"/>
      <c r="AWG36" s="30"/>
      <c r="AWH36" s="27"/>
      <c r="AWI36" s="30"/>
      <c r="AWJ36" s="27"/>
      <c r="AWK36" s="30"/>
      <c r="AWL36" s="27"/>
      <c r="AWM36" s="92"/>
      <c r="AWN36" s="94"/>
      <c r="AWO36" s="94"/>
      <c r="AWP36" s="94"/>
      <c r="AWQ36" s="94"/>
      <c r="AWR36" s="94"/>
      <c r="AWS36" s="94"/>
      <c r="AWT36" s="94"/>
      <c r="AWU36" s="27"/>
      <c r="AWV36" s="99"/>
      <c r="AWW36" s="98"/>
      <c r="AWY36" s="88">
        <f t="shared" si="59"/>
        <v>40981.5</v>
      </c>
      <c r="AWZ36" s="90">
        <v>6.5</v>
      </c>
      <c r="AXA36" s="28"/>
      <c r="AXB36" s="25"/>
      <c r="AXC36" s="30"/>
      <c r="AXD36" s="27"/>
      <c r="AXE36" s="30"/>
      <c r="AXF36" s="27"/>
      <c r="AXG36" s="30"/>
      <c r="AXH36" s="27"/>
      <c r="AXI36" s="92"/>
      <c r="AXJ36" s="94"/>
      <c r="AXK36" s="94"/>
      <c r="AXL36" s="94"/>
      <c r="AXM36" s="94"/>
      <c r="AXN36" s="94"/>
      <c r="AXO36" s="94"/>
      <c r="AXP36" s="94"/>
      <c r="AXQ36" s="27"/>
      <c r="AXR36" s="99">
        <v>0.25080630005639776</v>
      </c>
      <c r="AXS36" s="98">
        <v>51.680307442976016</v>
      </c>
      <c r="AXU36" s="88">
        <f t="shared" si="60"/>
        <v>40984.5</v>
      </c>
      <c r="AXV36" s="90">
        <v>6.5</v>
      </c>
      <c r="AXW36" s="28"/>
      <c r="AXX36" s="25">
        <v>18</v>
      </c>
      <c r="AXY36" s="30"/>
      <c r="AXZ36" s="27"/>
      <c r="AYA36" s="30"/>
      <c r="AYB36" s="27"/>
      <c r="AYC36" s="30"/>
      <c r="AYD36" s="27"/>
      <c r="AYE36" s="92"/>
      <c r="AYF36" s="94"/>
      <c r="AYG36" s="94"/>
      <c r="AYH36" s="94"/>
      <c r="AYI36" s="94"/>
      <c r="AYJ36" s="94"/>
      <c r="AYK36" s="94"/>
      <c r="AYL36" s="94"/>
      <c r="AYM36" s="27"/>
      <c r="AYN36" s="99">
        <v>0.23337658449508497</v>
      </c>
      <c r="AYO36" s="98">
        <v>43.302079808801345</v>
      </c>
      <c r="AYQ36" s="88">
        <f t="shared" si="61"/>
        <v>40983.5</v>
      </c>
      <c r="AYR36" s="90">
        <v>6.5</v>
      </c>
      <c r="AYS36" s="28">
        <v>8.26</v>
      </c>
      <c r="AYT36" s="25">
        <v>11</v>
      </c>
      <c r="AYU36" s="30"/>
      <c r="AYV36" s="27">
        <v>1</v>
      </c>
      <c r="AYW36" s="30"/>
      <c r="AYX36" s="27"/>
      <c r="AYY36" s="30"/>
      <c r="AYZ36" s="27"/>
      <c r="AZA36" s="92"/>
      <c r="AZB36" s="94"/>
      <c r="AZC36" s="94"/>
      <c r="AZD36" s="94"/>
      <c r="AZE36" s="94"/>
      <c r="AZF36" s="94"/>
      <c r="AZG36" s="94"/>
      <c r="AZH36" s="94"/>
      <c r="AZI36" s="27"/>
      <c r="AZJ36" s="99">
        <v>10.173962283530747</v>
      </c>
      <c r="AZK36" s="98">
        <v>43.390685583307715</v>
      </c>
      <c r="AZM36" s="88">
        <f t="shared" si="62"/>
        <v>40984</v>
      </c>
      <c r="AZN36" s="90">
        <v>6.5</v>
      </c>
      <c r="AZO36" s="28"/>
      <c r="AZP36" s="25">
        <v>18</v>
      </c>
      <c r="AZQ36" s="30"/>
      <c r="AZR36" s="27"/>
      <c r="AZS36" s="30"/>
      <c r="AZT36" s="27"/>
      <c r="AZU36" s="30"/>
      <c r="AZV36" s="27"/>
      <c r="AZW36" s="92"/>
      <c r="AZX36" s="94"/>
      <c r="AZY36" s="94"/>
      <c r="AZZ36" s="94"/>
      <c r="BAA36" s="94"/>
      <c r="BAB36" s="94"/>
      <c r="BAC36" s="94"/>
      <c r="BAD36" s="94"/>
      <c r="BAE36" s="27"/>
      <c r="BAF36" s="99">
        <v>1.4354574666153821</v>
      </c>
      <c r="BAG36" s="98">
        <v>45.615933868720788</v>
      </c>
      <c r="BAI36" s="88">
        <f t="shared" si="63"/>
        <v>40984</v>
      </c>
      <c r="BAJ36" s="90">
        <v>6.5</v>
      </c>
      <c r="BAK36" s="28"/>
      <c r="BAL36" s="25">
        <v>21.8</v>
      </c>
      <c r="BAM36" s="30"/>
      <c r="BAN36" s="27"/>
      <c r="BAO36" s="30"/>
      <c r="BAP36" s="27"/>
      <c r="BAQ36" s="30"/>
      <c r="BAR36" s="27"/>
      <c r="BAS36" s="92"/>
      <c r="BAT36" s="94"/>
      <c r="BAU36" s="94"/>
      <c r="BAV36" s="94"/>
      <c r="BAW36" s="94"/>
      <c r="BAX36" s="94"/>
      <c r="BAY36" s="94"/>
      <c r="BAZ36" s="94"/>
      <c r="BBA36" s="27"/>
      <c r="BBB36" s="99">
        <v>-0.38260444469295646</v>
      </c>
      <c r="BBC36" s="98">
        <v>22.418772221584071</v>
      </c>
      <c r="BBE36" s="88">
        <f t="shared" si="64"/>
        <v>40982.5</v>
      </c>
      <c r="BBF36" s="90">
        <v>6.5</v>
      </c>
      <c r="BBG36" s="28"/>
      <c r="BBH36" s="25"/>
      <c r="BBI36" s="30"/>
      <c r="BBJ36" s="27"/>
      <c r="BBK36" s="30"/>
      <c r="BBL36" s="27"/>
      <c r="BBM36" s="30"/>
      <c r="BBN36" s="27"/>
      <c r="BBO36" s="92"/>
      <c r="BBP36" s="94"/>
      <c r="BBQ36" s="94"/>
      <c r="BBR36" s="94"/>
      <c r="BBS36" s="94"/>
      <c r="BBT36" s="94"/>
      <c r="BBU36" s="94"/>
      <c r="BBV36" s="94"/>
      <c r="BBW36" s="27"/>
      <c r="BBX36" s="99"/>
      <c r="BBY36" s="98"/>
      <c r="BCA36" s="88">
        <f t="shared" si="65"/>
        <v>40986</v>
      </c>
      <c r="BCB36" s="90">
        <v>6.5</v>
      </c>
      <c r="BCC36" s="28"/>
      <c r="BCD36" s="25">
        <v>21.5</v>
      </c>
      <c r="BCE36" s="30"/>
      <c r="BCF36" s="27"/>
      <c r="BCG36" s="30"/>
      <c r="BCH36" s="27"/>
      <c r="BCI36" s="30"/>
      <c r="BCJ36" s="27"/>
      <c r="BCK36" s="92"/>
      <c r="BCL36" s="94"/>
      <c r="BCM36" s="94"/>
      <c r="BCN36" s="94"/>
      <c r="BCO36" s="94"/>
      <c r="BCP36" s="94"/>
      <c r="BCQ36" s="94"/>
      <c r="BCR36" s="94"/>
      <c r="BCS36" s="27"/>
      <c r="BCT36" s="99">
        <v>0.56025865632617899</v>
      </c>
      <c r="BCU36" s="98">
        <v>27.653166177351533</v>
      </c>
      <c r="BCW36" s="88">
        <f t="shared" si="66"/>
        <v>40984.5</v>
      </c>
      <c r="BCX36" s="90">
        <v>6.5</v>
      </c>
      <c r="BCY36" s="28"/>
      <c r="BCZ36" s="25">
        <v>16.899999999999999</v>
      </c>
      <c r="BDA36" s="30"/>
      <c r="BDB36" s="27"/>
      <c r="BDC36" s="30"/>
      <c r="BDD36" s="27"/>
      <c r="BDE36" s="30"/>
      <c r="BDF36" s="27"/>
      <c r="BDG36" s="92"/>
      <c r="BDH36" s="94"/>
      <c r="BDI36" s="94"/>
      <c r="BDJ36" s="94"/>
      <c r="BDK36" s="94"/>
      <c r="BDL36" s="94"/>
      <c r="BDM36" s="94"/>
      <c r="BDN36" s="94"/>
      <c r="BDO36" s="27"/>
      <c r="BDP36" s="99">
        <v>2.4369214542309732</v>
      </c>
      <c r="BDQ36" s="98">
        <v>39.10686697052035</v>
      </c>
      <c r="BDS36" s="88">
        <f t="shared" si="67"/>
        <v>40982.5</v>
      </c>
      <c r="BDT36" s="90">
        <v>6.5</v>
      </c>
      <c r="BDU36" s="28"/>
      <c r="BDV36" s="25">
        <v>18</v>
      </c>
      <c r="BDW36" s="30"/>
      <c r="BDX36" s="27"/>
      <c r="BDY36" s="30"/>
      <c r="BDZ36" s="27"/>
      <c r="BEA36" s="30"/>
      <c r="BEB36" s="27"/>
      <c r="BEC36" s="92"/>
      <c r="BED36" s="94"/>
      <c r="BEE36" s="94"/>
      <c r="BEF36" s="94"/>
      <c r="BEG36" s="94"/>
      <c r="BEH36" s="94"/>
      <c r="BEI36" s="94"/>
      <c r="BEJ36" s="94"/>
      <c r="BEK36" s="27"/>
      <c r="BEL36" s="99">
        <v>-0.71954383935736954</v>
      </c>
      <c r="BEM36" s="98">
        <v>18.141378589009829</v>
      </c>
      <c r="BEO36" s="88">
        <f t="shared" si="68"/>
        <v>40984</v>
      </c>
      <c r="BEP36" s="90">
        <v>6.5</v>
      </c>
      <c r="BEQ36" s="28"/>
      <c r="BER36" s="25">
        <v>18</v>
      </c>
      <c r="BES36" s="30"/>
      <c r="BET36" s="27"/>
      <c r="BEU36" s="30"/>
      <c r="BEV36" s="27"/>
      <c r="BEW36" s="30"/>
      <c r="BEX36" s="27"/>
      <c r="BEY36" s="92"/>
      <c r="BEZ36" s="94"/>
      <c r="BFA36" s="94"/>
      <c r="BFB36" s="94"/>
      <c r="BFC36" s="94"/>
      <c r="BFD36" s="94"/>
      <c r="BFE36" s="94"/>
      <c r="BFF36" s="94"/>
      <c r="BFG36" s="27"/>
      <c r="BFH36" s="99">
        <v>-1.2324086150053628</v>
      </c>
      <c r="BFI36" s="98">
        <v>-0.4944347035190898</v>
      </c>
      <c r="BFK36" s="88">
        <f t="shared" si="69"/>
        <v>40984</v>
      </c>
      <c r="BFL36" s="90">
        <v>6.5</v>
      </c>
      <c r="BFM36" s="28"/>
      <c r="BFN36" s="25"/>
      <c r="BFO36" s="30"/>
      <c r="BFP36" s="27"/>
      <c r="BFQ36" s="30"/>
      <c r="BFR36" s="27"/>
      <c r="BFS36" s="30"/>
      <c r="BFT36" s="27"/>
      <c r="BFU36" s="92"/>
      <c r="BFV36" s="94"/>
      <c r="BFW36" s="94"/>
      <c r="BFX36" s="94"/>
      <c r="BFY36" s="94"/>
      <c r="BFZ36" s="94"/>
      <c r="BGA36" s="94"/>
      <c r="BGB36" s="94"/>
      <c r="BGC36" s="27"/>
      <c r="BGD36" s="99">
        <v>-0.69267925267863772</v>
      </c>
      <c r="BGE36" s="98">
        <v>7.8648024685737106</v>
      </c>
      <c r="BGG36" s="88">
        <f t="shared" si="70"/>
        <v>40983.5</v>
      </c>
      <c r="BGH36" s="90">
        <v>6.5</v>
      </c>
      <c r="BGI36" s="28"/>
      <c r="BGJ36" s="25"/>
      <c r="BGK36" s="30"/>
      <c r="BGL36" s="27"/>
      <c r="BGM36" s="30"/>
      <c r="BGN36" s="27"/>
      <c r="BGO36" s="30"/>
      <c r="BGP36" s="27"/>
      <c r="BGQ36" s="92"/>
      <c r="BGR36" s="94"/>
      <c r="BGS36" s="94"/>
      <c r="BGT36" s="94"/>
      <c r="BGU36" s="94"/>
      <c r="BGV36" s="94"/>
      <c r="BGW36" s="94"/>
      <c r="BGX36" s="94"/>
      <c r="BGY36" s="27"/>
      <c r="BGZ36" s="99">
        <v>4.2447219562005021</v>
      </c>
      <c r="BHA36" s="98">
        <v>38.893055829445018</v>
      </c>
      <c r="BHC36" s="88">
        <f t="shared" si="71"/>
        <v>40983</v>
      </c>
      <c r="BHD36" s="90">
        <v>6.5</v>
      </c>
      <c r="BHE36" s="28">
        <v>5.0999999999999996</v>
      </c>
      <c r="BHF36" s="25">
        <v>11</v>
      </c>
      <c r="BHG36" s="30"/>
      <c r="BHH36" s="27"/>
      <c r="BHI36" s="30"/>
      <c r="BHJ36" s="27"/>
      <c r="BHK36" s="30"/>
      <c r="BHL36" s="27"/>
      <c r="BHM36" s="92"/>
      <c r="BHN36" s="94"/>
      <c r="BHO36" s="94"/>
      <c r="BHP36" s="94"/>
      <c r="BHQ36" s="94"/>
      <c r="BHR36" s="94"/>
      <c r="BHS36" s="94"/>
      <c r="BHT36" s="94"/>
      <c r="BHU36" s="27"/>
      <c r="BHV36" s="99">
        <v>5.1147494989065994</v>
      </c>
      <c r="BHW36" s="98">
        <v>32.448981996699537</v>
      </c>
      <c r="BHY36" s="88">
        <f t="shared" si="72"/>
        <v>40985.5</v>
      </c>
      <c r="BHZ36" s="90">
        <v>6.5</v>
      </c>
      <c r="BIA36" s="28">
        <v>3.5</v>
      </c>
      <c r="BIB36" s="25">
        <v>17.100000000000001</v>
      </c>
      <c r="BIC36" s="30"/>
      <c r="BID36" s="27"/>
      <c r="BIE36" s="30"/>
      <c r="BIF36" s="27"/>
      <c r="BIG36" s="30"/>
      <c r="BIH36" s="27"/>
      <c r="BII36" s="92"/>
      <c r="BIJ36" s="94"/>
      <c r="BIK36" s="94"/>
      <c r="BIL36" s="94"/>
      <c r="BIM36" s="94"/>
      <c r="BIN36" s="94"/>
      <c r="BIO36" s="94"/>
      <c r="BIP36" s="94"/>
      <c r="BIQ36" s="27"/>
      <c r="BIR36" s="99">
        <v>3.2349472004240067</v>
      </c>
      <c r="BIS36" s="98">
        <v>44.400552786263304</v>
      </c>
      <c r="BIU36" s="88">
        <f t="shared" si="73"/>
        <v>40986.5</v>
      </c>
      <c r="BIV36" s="90">
        <v>6.5</v>
      </c>
      <c r="BIW36" s="28"/>
      <c r="BIX36" s="25"/>
      <c r="BIY36" s="30"/>
      <c r="BIZ36" s="27"/>
      <c r="BJA36" s="30"/>
      <c r="BJB36" s="27"/>
      <c r="BJC36" s="30"/>
      <c r="BJD36" s="27"/>
      <c r="BJE36" s="92"/>
      <c r="BJF36" s="94"/>
      <c r="BJG36" s="94"/>
      <c r="BJH36" s="94"/>
      <c r="BJI36" s="94"/>
      <c r="BJJ36" s="94"/>
      <c r="BJK36" s="94"/>
      <c r="BJL36" s="94"/>
      <c r="BJM36" s="27"/>
      <c r="BJN36" s="99">
        <v>0.29417656569972722</v>
      </c>
      <c r="BJO36" s="98">
        <v>34.836114914646245</v>
      </c>
      <c r="BJQ36" s="88">
        <f t="shared" si="74"/>
        <v>40984.5</v>
      </c>
      <c r="BJR36" s="90">
        <v>6.5</v>
      </c>
      <c r="BJS36" s="28"/>
      <c r="BJT36" s="25"/>
      <c r="BJU36" s="30"/>
      <c r="BJV36" s="27"/>
      <c r="BJW36" s="30"/>
      <c r="BJX36" s="27"/>
      <c r="BJY36" s="30"/>
      <c r="BJZ36" s="27"/>
      <c r="BKA36" s="92"/>
      <c r="BKB36" s="94"/>
      <c r="BKC36" s="94"/>
      <c r="BKD36" s="94"/>
      <c r="BKE36" s="94"/>
      <c r="BKF36" s="94"/>
      <c r="BKG36" s="94"/>
      <c r="BKH36" s="94"/>
      <c r="BKI36" s="27"/>
      <c r="BKJ36" s="99">
        <v>-1.1557879417034089</v>
      </c>
      <c r="BKK36" s="98">
        <v>7.3377402545405079</v>
      </c>
      <c r="BKM36" s="88">
        <f t="shared" si="75"/>
        <v>40985.5</v>
      </c>
      <c r="BKN36" s="90">
        <v>6.5</v>
      </c>
      <c r="BKO36" s="28"/>
      <c r="BKP36" s="25"/>
      <c r="BKQ36" s="30"/>
      <c r="BKR36" s="27"/>
      <c r="BKS36" s="30"/>
      <c r="BKT36" s="27"/>
      <c r="BKU36" s="30"/>
      <c r="BKV36" s="27"/>
      <c r="BKW36" s="92"/>
      <c r="BKX36" s="94"/>
      <c r="BKY36" s="94"/>
      <c r="BKZ36" s="94"/>
      <c r="BLA36" s="94"/>
      <c r="BLB36" s="94"/>
      <c r="BLC36" s="94"/>
      <c r="BLD36" s="94"/>
      <c r="BLE36" s="27"/>
      <c r="BLF36" s="99">
        <v>-0.16866360821929513</v>
      </c>
      <c r="BLG36" s="98">
        <v>20.896440480597285</v>
      </c>
      <c r="BLI36" s="88">
        <f t="shared" si="76"/>
        <v>40981.5</v>
      </c>
      <c r="BLJ36" s="90">
        <v>6.5</v>
      </c>
      <c r="BLK36" s="28"/>
      <c r="BLL36" s="25">
        <v>21.8</v>
      </c>
      <c r="BLM36" s="30"/>
      <c r="BLN36" s="27"/>
      <c r="BLO36" s="30"/>
      <c r="BLP36" s="27"/>
      <c r="BLQ36" s="30"/>
      <c r="BLR36" s="27"/>
      <c r="BLS36" s="92"/>
      <c r="BLT36" s="94"/>
      <c r="BLU36" s="94"/>
      <c r="BLV36" s="94"/>
      <c r="BLW36" s="94"/>
      <c r="BLX36" s="94"/>
      <c r="BLY36" s="94"/>
      <c r="BLZ36" s="94"/>
      <c r="BMA36" s="27"/>
      <c r="BMB36" s="99"/>
      <c r="BMC36" s="98"/>
      <c r="BME36" s="88">
        <f t="shared" si="77"/>
        <v>40984.5</v>
      </c>
      <c r="BMF36" s="90">
        <v>6.5</v>
      </c>
      <c r="BMG36" s="28"/>
      <c r="BMH36" s="25"/>
      <c r="BMI36" s="30"/>
      <c r="BMJ36" s="27"/>
      <c r="BMK36" s="30"/>
      <c r="BML36" s="27"/>
      <c r="BMM36" s="30"/>
      <c r="BMN36" s="27"/>
      <c r="BMO36" s="92"/>
      <c r="BMP36" s="94"/>
      <c r="BMQ36" s="94"/>
      <c r="BMR36" s="94"/>
      <c r="BMS36" s="94"/>
      <c r="BMT36" s="94"/>
      <c r="BMU36" s="94"/>
      <c r="BMV36" s="94"/>
      <c r="BMW36" s="27"/>
      <c r="BMX36" s="99">
        <v>-7.8909767366618963E-2</v>
      </c>
      <c r="BMY36" s="98">
        <v>23.187228807097178</v>
      </c>
      <c r="BNA36" s="88">
        <f t="shared" si="78"/>
        <v>40983</v>
      </c>
      <c r="BNB36" s="90">
        <v>6.5</v>
      </c>
      <c r="BNC36" s="28"/>
      <c r="BND36" s="25"/>
      <c r="BNE36" s="30"/>
      <c r="BNF36" s="27"/>
      <c r="BNG36" s="30"/>
      <c r="BNH36" s="27"/>
      <c r="BNI36" s="30"/>
      <c r="BNJ36" s="27"/>
      <c r="BNK36" s="92"/>
      <c r="BNL36" s="94"/>
      <c r="BNM36" s="94"/>
      <c r="BNN36" s="94"/>
      <c r="BNO36" s="94"/>
      <c r="BNP36" s="94"/>
      <c r="BNQ36" s="94"/>
      <c r="BNR36" s="94"/>
      <c r="BNS36" s="27"/>
      <c r="BNT36" s="99"/>
      <c r="BNU36" s="98"/>
      <c r="BNW36" s="88">
        <f t="shared" si="79"/>
        <v>40981.5</v>
      </c>
      <c r="BNX36" s="90">
        <v>6.5</v>
      </c>
      <c r="BNY36" s="28"/>
      <c r="BNZ36" s="25"/>
      <c r="BOA36" s="30"/>
      <c r="BOB36" s="27"/>
      <c r="BOC36" s="30"/>
      <c r="BOD36" s="27"/>
      <c r="BOE36" s="30"/>
      <c r="BOF36" s="27"/>
      <c r="BOG36" s="92"/>
      <c r="BOH36" s="94"/>
      <c r="BOI36" s="94"/>
      <c r="BOJ36" s="94"/>
      <c r="BOK36" s="94"/>
      <c r="BOL36" s="94"/>
      <c r="BOM36" s="94"/>
      <c r="BON36" s="94"/>
      <c r="BOO36" s="27"/>
      <c r="BOP36" s="99">
        <v>0.19219939708578451</v>
      </c>
      <c r="BOQ36" s="98">
        <v>51.502863468923543</v>
      </c>
      <c r="BOS36" s="88">
        <f t="shared" si="80"/>
        <v>40984.5</v>
      </c>
      <c r="BOT36" s="90">
        <v>6.5</v>
      </c>
      <c r="BOU36" s="28"/>
      <c r="BOV36" s="25">
        <v>18</v>
      </c>
      <c r="BOW36" s="30"/>
      <c r="BOX36" s="27"/>
      <c r="BOY36" s="30"/>
      <c r="BOZ36" s="27"/>
      <c r="BPA36" s="30"/>
      <c r="BPB36" s="27"/>
      <c r="BPC36" s="92"/>
      <c r="BPD36" s="94"/>
      <c r="BPE36" s="94"/>
      <c r="BPF36" s="94"/>
      <c r="BPG36" s="94"/>
      <c r="BPH36" s="94"/>
      <c r="BPI36" s="94"/>
      <c r="BPJ36" s="94"/>
      <c r="BPK36" s="27"/>
      <c r="BPL36" s="99">
        <v>-0.22632041194045885</v>
      </c>
      <c r="BPM36" s="98">
        <v>41.368496639100904</v>
      </c>
      <c r="BPO36" s="88">
        <f t="shared" si="81"/>
        <v>40983.5</v>
      </c>
      <c r="BPP36" s="90">
        <v>6.5</v>
      </c>
      <c r="BPQ36" s="28">
        <v>8.26</v>
      </c>
      <c r="BPR36" s="25">
        <v>11</v>
      </c>
      <c r="BPS36" s="30"/>
      <c r="BPT36" s="27">
        <v>1</v>
      </c>
      <c r="BPU36" s="30"/>
      <c r="BPV36" s="27"/>
      <c r="BPW36" s="30"/>
      <c r="BPX36" s="27"/>
      <c r="BPY36" s="92"/>
      <c r="BPZ36" s="94"/>
      <c r="BQA36" s="94"/>
      <c r="BQB36" s="94"/>
      <c r="BQC36" s="94"/>
      <c r="BQD36" s="94"/>
      <c r="BQE36" s="94"/>
      <c r="BQF36" s="94"/>
      <c r="BQG36" s="27"/>
      <c r="BQH36" s="99">
        <v>10.199603686363632</v>
      </c>
      <c r="BQI36" s="98">
        <v>42.110081608267286</v>
      </c>
      <c r="BQK36" s="88">
        <f t="shared" si="82"/>
        <v>40984</v>
      </c>
      <c r="BQL36" s="90">
        <v>6.5</v>
      </c>
      <c r="BQM36" s="28"/>
      <c r="BQN36" s="25">
        <v>18</v>
      </c>
      <c r="BQO36" s="30"/>
      <c r="BQP36" s="27"/>
      <c r="BQQ36" s="30"/>
      <c r="BQR36" s="27"/>
      <c r="BQS36" s="30"/>
      <c r="BQT36" s="27"/>
      <c r="BQU36" s="92"/>
      <c r="BQV36" s="94"/>
      <c r="BQW36" s="94"/>
      <c r="BQX36" s="94"/>
      <c r="BQY36" s="94"/>
      <c r="BQZ36" s="94"/>
      <c r="BRA36" s="94"/>
      <c r="BRB36" s="94"/>
      <c r="BRC36" s="27"/>
      <c r="BRD36" s="99">
        <v>1.4651264814600315</v>
      </c>
      <c r="BRE36" s="98">
        <v>46.051210291820325</v>
      </c>
      <c r="BRG36" s="88">
        <f t="shared" si="83"/>
        <v>40984</v>
      </c>
      <c r="BRH36" s="90">
        <v>6.5</v>
      </c>
      <c r="BRI36" s="28"/>
      <c r="BRJ36" s="25">
        <v>21.8</v>
      </c>
      <c r="BRK36" s="30"/>
      <c r="BRL36" s="27"/>
      <c r="BRM36" s="30"/>
      <c r="BRN36" s="27"/>
      <c r="BRO36" s="30"/>
      <c r="BRP36" s="27"/>
      <c r="BRQ36" s="92"/>
      <c r="BRR36" s="94"/>
      <c r="BRS36" s="94"/>
      <c r="BRT36" s="94"/>
      <c r="BRU36" s="94"/>
      <c r="BRV36" s="94"/>
      <c r="BRW36" s="94"/>
      <c r="BRX36" s="94"/>
      <c r="BRY36" s="27"/>
      <c r="BRZ36" s="99">
        <v>-0.24725669237500381</v>
      </c>
      <c r="BSA36" s="98">
        <v>25.004646987013011</v>
      </c>
      <c r="BSC36" s="88">
        <f t="shared" si="84"/>
        <v>40982.5</v>
      </c>
      <c r="BSD36" s="90">
        <v>6.5</v>
      </c>
      <c r="BSE36" s="28"/>
      <c r="BSF36" s="25"/>
      <c r="BSG36" s="30"/>
      <c r="BSH36" s="27"/>
      <c r="BSI36" s="30"/>
      <c r="BSJ36" s="27"/>
      <c r="BSK36" s="30"/>
      <c r="BSL36" s="27"/>
      <c r="BSM36" s="92"/>
      <c r="BSN36" s="94"/>
      <c r="BSO36" s="94"/>
      <c r="BSP36" s="94"/>
      <c r="BSQ36" s="94"/>
      <c r="BSR36" s="94"/>
      <c r="BSS36" s="94"/>
      <c r="BST36" s="94"/>
      <c r="BSU36" s="27"/>
      <c r="BSV36" s="99"/>
      <c r="BSW36" s="98"/>
      <c r="BSY36" s="88">
        <f t="shared" si="85"/>
        <v>40986</v>
      </c>
      <c r="BSZ36" s="90">
        <v>6.5</v>
      </c>
      <c r="BTA36" s="28"/>
      <c r="BTB36" s="25">
        <v>21.5</v>
      </c>
      <c r="BTC36" s="30"/>
      <c r="BTD36" s="27"/>
      <c r="BTE36" s="30"/>
      <c r="BTF36" s="27"/>
      <c r="BTG36" s="30"/>
      <c r="BTH36" s="27"/>
      <c r="BTI36" s="92"/>
      <c r="BTJ36" s="94"/>
      <c r="BTK36" s="94"/>
      <c r="BTL36" s="94"/>
      <c r="BTM36" s="94"/>
      <c r="BTN36" s="94"/>
      <c r="BTO36" s="94"/>
      <c r="BTP36" s="94"/>
      <c r="BTQ36" s="27"/>
      <c r="BTR36" s="99">
        <v>0.6571027692938759</v>
      </c>
      <c r="BTS36" s="98">
        <v>27.75838732900942</v>
      </c>
      <c r="BTU36" s="88">
        <f t="shared" si="86"/>
        <v>40984.5</v>
      </c>
      <c r="BTV36" s="90">
        <v>6.5</v>
      </c>
      <c r="BTW36" s="28"/>
      <c r="BTX36" s="25">
        <v>16.899999999999999</v>
      </c>
      <c r="BTY36" s="30"/>
      <c r="BTZ36" s="27"/>
      <c r="BUA36" s="30"/>
      <c r="BUB36" s="27"/>
      <c r="BUC36" s="30"/>
      <c r="BUD36" s="27"/>
      <c r="BUE36" s="92"/>
      <c r="BUF36" s="94"/>
      <c r="BUG36" s="94"/>
      <c r="BUH36" s="94"/>
      <c r="BUI36" s="94"/>
      <c r="BUJ36" s="94"/>
      <c r="BUK36" s="94"/>
      <c r="BUL36" s="94"/>
      <c r="BUM36" s="27"/>
      <c r="BUN36" s="99">
        <v>2.2546834989711035</v>
      </c>
      <c r="BUO36" s="98">
        <v>45.322055937992737</v>
      </c>
      <c r="BUQ36" s="88">
        <f t="shared" si="87"/>
        <v>40982.5</v>
      </c>
      <c r="BUR36" s="90">
        <v>6.5</v>
      </c>
      <c r="BUS36" s="28"/>
      <c r="BUT36" s="25">
        <v>18</v>
      </c>
      <c r="BUU36" s="30"/>
      <c r="BUV36" s="27"/>
      <c r="BUW36" s="30"/>
      <c r="BUX36" s="27"/>
      <c r="BUY36" s="30"/>
      <c r="BUZ36" s="27"/>
      <c r="BVA36" s="92"/>
      <c r="BVB36" s="94"/>
      <c r="BVC36" s="94"/>
      <c r="BVD36" s="94"/>
      <c r="BVE36" s="94"/>
      <c r="BVF36" s="94"/>
      <c r="BVG36" s="94"/>
      <c r="BVH36" s="94"/>
      <c r="BVI36" s="27"/>
      <c r="BVJ36" s="99">
        <v>-0.48031044304299281</v>
      </c>
      <c r="BVK36" s="98">
        <v>22.458823179469647</v>
      </c>
      <c r="BVM36" s="88">
        <f t="shared" si="88"/>
        <v>40984</v>
      </c>
      <c r="BVN36" s="90">
        <v>6.5</v>
      </c>
      <c r="BVO36" s="28"/>
      <c r="BVP36" s="25">
        <v>18</v>
      </c>
      <c r="BVQ36" s="30"/>
      <c r="BVR36" s="27"/>
      <c r="BVS36" s="30"/>
      <c r="BVT36" s="27"/>
      <c r="BVU36" s="30"/>
      <c r="BVV36" s="27"/>
      <c r="BVW36" s="92"/>
      <c r="BVX36" s="94"/>
      <c r="BVY36" s="94"/>
      <c r="BVZ36" s="94"/>
      <c r="BWA36" s="94"/>
      <c r="BWB36" s="94"/>
      <c r="BWC36" s="94"/>
      <c r="BWD36" s="94"/>
      <c r="BWE36" s="27"/>
      <c r="BWF36" s="99">
        <v>-1.2385053915530722</v>
      </c>
      <c r="BWG36" s="98">
        <v>-0.58971401473911877</v>
      </c>
      <c r="BWI36" s="88">
        <f t="shared" si="89"/>
        <v>40984</v>
      </c>
      <c r="BWJ36" s="90">
        <v>6.5</v>
      </c>
      <c r="BWK36" s="28"/>
      <c r="BWL36" s="25"/>
      <c r="BWM36" s="30"/>
      <c r="BWN36" s="27"/>
      <c r="BWO36" s="30"/>
      <c r="BWP36" s="27"/>
      <c r="BWQ36" s="30"/>
      <c r="BWR36" s="27"/>
      <c r="BWS36" s="92"/>
      <c r="BWT36" s="94"/>
      <c r="BWU36" s="94"/>
      <c r="BWV36" s="94"/>
      <c r="BWW36" s="94"/>
      <c r="BWX36" s="94"/>
      <c r="BWY36" s="94"/>
      <c r="BWZ36" s="94"/>
      <c r="BXA36" s="27"/>
      <c r="BXB36" s="99">
        <v>-0.89140611126629854</v>
      </c>
      <c r="BXC36" s="98">
        <v>5.6686100028506567</v>
      </c>
      <c r="BXE36" s="88">
        <f t="shared" si="90"/>
        <v>40983.5</v>
      </c>
      <c r="BXF36" s="90">
        <v>6.5</v>
      </c>
      <c r="BXG36" s="28"/>
      <c r="BXH36" s="25"/>
      <c r="BXI36" s="30"/>
      <c r="BXJ36" s="27"/>
      <c r="BXK36" s="30"/>
      <c r="BXL36" s="27"/>
      <c r="BXM36" s="30"/>
      <c r="BXN36" s="27"/>
      <c r="BXO36" s="92"/>
      <c r="BXP36" s="94"/>
      <c r="BXQ36" s="94"/>
      <c r="BXR36" s="94"/>
      <c r="BXS36" s="94"/>
      <c r="BXT36" s="94"/>
      <c r="BXU36" s="94"/>
      <c r="BXV36" s="94"/>
      <c r="BXW36" s="27"/>
      <c r="BXX36" s="99">
        <v>4.279890851032869</v>
      </c>
      <c r="BXY36" s="98">
        <v>38.68106949082442</v>
      </c>
      <c r="BYA36" s="88">
        <f t="shared" si="91"/>
        <v>40983</v>
      </c>
      <c r="BYB36" s="90">
        <v>6.5</v>
      </c>
      <c r="BYC36" s="28">
        <v>5.0999999999999996</v>
      </c>
      <c r="BYD36" s="25">
        <v>11</v>
      </c>
      <c r="BYE36" s="30"/>
      <c r="BYF36" s="27"/>
      <c r="BYG36" s="30"/>
      <c r="BYH36" s="27"/>
      <c r="BYI36" s="30"/>
      <c r="BYJ36" s="27"/>
      <c r="BYK36" s="92"/>
      <c r="BYL36" s="94"/>
      <c r="BYM36" s="94"/>
      <c r="BYN36" s="94"/>
      <c r="BYO36" s="94"/>
      <c r="BYP36" s="94"/>
      <c r="BYQ36" s="94"/>
      <c r="BYR36" s="94"/>
      <c r="BYS36" s="27"/>
      <c r="BYT36" s="99">
        <v>5.1343800324907543</v>
      </c>
      <c r="BYU36" s="98">
        <v>32.465512230060831</v>
      </c>
      <c r="BYW36" s="88">
        <f t="shared" si="92"/>
        <v>40985.5</v>
      </c>
      <c r="BYX36" s="90">
        <v>6.5</v>
      </c>
      <c r="BYY36" s="28">
        <v>3.5</v>
      </c>
      <c r="BYZ36" s="25">
        <v>17.100000000000001</v>
      </c>
      <c r="BZA36" s="30"/>
      <c r="BZB36" s="27"/>
      <c r="BZC36" s="30"/>
      <c r="BZD36" s="27"/>
      <c r="BZE36" s="30"/>
      <c r="BZF36" s="27"/>
      <c r="BZG36" s="92"/>
      <c r="BZH36" s="94"/>
      <c r="BZI36" s="94"/>
      <c r="BZJ36" s="94"/>
      <c r="BZK36" s="94"/>
      <c r="BZL36" s="94"/>
      <c r="BZM36" s="94"/>
      <c r="BZN36" s="94"/>
      <c r="BZO36" s="27"/>
      <c r="BZP36" s="99">
        <v>3.2177337643869044</v>
      </c>
      <c r="BZQ36" s="98">
        <v>44.553985427335256</v>
      </c>
      <c r="BZS36" s="88">
        <f t="shared" si="93"/>
        <v>40986.5</v>
      </c>
      <c r="BZT36" s="90">
        <v>6.5</v>
      </c>
      <c r="BZU36" s="28"/>
      <c r="BZV36" s="25"/>
      <c r="BZW36" s="30"/>
      <c r="BZX36" s="27"/>
      <c r="BZY36" s="30"/>
      <c r="BZZ36" s="27"/>
      <c r="CAA36" s="30"/>
      <c r="CAB36" s="27"/>
      <c r="CAC36" s="92"/>
      <c r="CAD36" s="94"/>
      <c r="CAE36" s="94"/>
      <c r="CAF36" s="94"/>
      <c r="CAG36" s="94"/>
      <c r="CAH36" s="94"/>
      <c r="CAI36" s="94"/>
      <c r="CAJ36" s="94"/>
      <c r="CAK36" s="27"/>
      <c r="CAL36" s="99">
        <v>0.3475667860506273</v>
      </c>
      <c r="CAM36" s="98">
        <v>34.52078566282686</v>
      </c>
      <c r="CAO36" s="88">
        <f t="shared" si="94"/>
        <v>40984.5</v>
      </c>
      <c r="CAP36" s="90">
        <v>6.5</v>
      </c>
      <c r="CAQ36" s="28"/>
      <c r="CAR36" s="25"/>
      <c r="CAS36" s="30"/>
      <c r="CAT36" s="27"/>
      <c r="CAU36" s="30"/>
      <c r="CAV36" s="27"/>
      <c r="CAW36" s="30"/>
      <c r="CAX36" s="27"/>
      <c r="CAY36" s="92"/>
      <c r="CAZ36" s="94"/>
      <c r="CBA36" s="94"/>
      <c r="CBB36" s="94"/>
      <c r="CBC36" s="94"/>
      <c r="CBD36" s="94"/>
      <c r="CBE36" s="94"/>
      <c r="CBF36" s="94"/>
      <c r="CBG36" s="27"/>
      <c r="CBH36" s="99">
        <v>-0.81126883214711898</v>
      </c>
      <c r="CBI36" s="98">
        <v>12.00209522637028</v>
      </c>
      <c r="CBK36" s="88">
        <f t="shared" si="95"/>
        <v>40985.5</v>
      </c>
      <c r="CBL36" s="90">
        <v>6.5</v>
      </c>
      <c r="CBM36" s="28"/>
      <c r="CBN36" s="25"/>
      <c r="CBO36" s="30"/>
      <c r="CBP36" s="27"/>
      <c r="CBQ36" s="30"/>
      <c r="CBR36" s="27"/>
      <c r="CBS36" s="30"/>
      <c r="CBT36" s="27"/>
      <c r="CBU36" s="92"/>
      <c r="CBV36" s="94"/>
      <c r="CBW36" s="94"/>
      <c r="CBX36" s="94"/>
      <c r="CBY36" s="94"/>
      <c r="CBZ36" s="94"/>
      <c r="CCA36" s="94"/>
      <c r="CCB36" s="94"/>
      <c r="CCC36" s="27"/>
      <c r="CCD36" s="99">
        <v>-0.18986474288876279</v>
      </c>
      <c r="CCE36" s="98">
        <v>20.429949517809046</v>
      </c>
      <c r="CCG36" s="88">
        <f t="shared" si="96"/>
        <v>40981.5</v>
      </c>
      <c r="CCH36" s="90">
        <v>6.5</v>
      </c>
      <c r="CCI36" s="28"/>
      <c r="CCJ36" s="25">
        <v>21.8</v>
      </c>
      <c r="CCK36" s="30"/>
      <c r="CCL36" s="27"/>
      <c r="CCM36" s="30"/>
      <c r="CCN36" s="27"/>
      <c r="CCO36" s="30"/>
      <c r="CCP36" s="27"/>
      <c r="CCQ36" s="92"/>
      <c r="CCR36" s="94"/>
      <c r="CCS36" s="94"/>
      <c r="CCT36" s="94"/>
      <c r="CCU36" s="94"/>
      <c r="CCV36" s="94"/>
      <c r="CCW36" s="94"/>
      <c r="CCX36" s="94"/>
      <c r="CCY36" s="27"/>
      <c r="CCZ36" s="99"/>
      <c r="CDA36" s="98"/>
      <c r="CDC36" s="88">
        <f t="shared" si="97"/>
        <v>40984.5</v>
      </c>
      <c r="CDD36" s="90">
        <v>6.5</v>
      </c>
      <c r="CDE36" s="28"/>
      <c r="CDF36" s="25"/>
      <c r="CDG36" s="30"/>
      <c r="CDH36" s="27"/>
      <c r="CDI36" s="30"/>
      <c r="CDJ36" s="27"/>
      <c r="CDK36" s="30"/>
      <c r="CDL36" s="27"/>
      <c r="CDM36" s="92"/>
      <c r="CDN36" s="94"/>
      <c r="CDO36" s="94"/>
      <c r="CDP36" s="94"/>
      <c r="CDQ36" s="94"/>
      <c r="CDR36" s="94"/>
      <c r="CDS36" s="94"/>
      <c r="CDT36" s="94"/>
      <c r="CDU36" s="27"/>
      <c r="CDV36" s="99">
        <v>-0.25894416089260774</v>
      </c>
      <c r="CDW36" s="98">
        <v>22.817810716710923</v>
      </c>
      <c r="CDY36" s="88">
        <f t="shared" si="98"/>
        <v>40983</v>
      </c>
      <c r="CDZ36" s="90">
        <v>6.5</v>
      </c>
      <c r="CEA36" s="28"/>
      <c r="CEB36" s="25"/>
      <c r="CEC36" s="30"/>
      <c r="CED36" s="27"/>
      <c r="CEE36" s="30"/>
      <c r="CEF36" s="27"/>
      <c r="CEG36" s="30"/>
      <c r="CEH36" s="27"/>
      <c r="CEI36" s="92"/>
      <c r="CEJ36" s="94"/>
      <c r="CEK36" s="94"/>
      <c r="CEL36" s="94"/>
      <c r="CEM36" s="94"/>
      <c r="CEN36" s="94"/>
      <c r="CEO36" s="94"/>
      <c r="CEP36" s="94"/>
      <c r="CEQ36" s="27"/>
      <c r="CER36" s="99"/>
      <c r="CES36" s="98"/>
      <c r="CEU36" s="88">
        <f t="shared" si="99"/>
        <v>40981.5</v>
      </c>
      <c r="CEV36" s="90">
        <v>6.5</v>
      </c>
      <c r="CEW36" s="28"/>
      <c r="CEX36" s="25"/>
      <c r="CEY36" s="30"/>
      <c r="CEZ36" s="27"/>
      <c r="CFA36" s="30"/>
      <c r="CFB36" s="27"/>
      <c r="CFC36" s="30"/>
      <c r="CFD36" s="27"/>
      <c r="CFE36" s="92"/>
      <c r="CFF36" s="94"/>
      <c r="CFG36" s="94"/>
      <c r="CFH36" s="94"/>
      <c r="CFI36" s="94"/>
      <c r="CFJ36" s="94"/>
      <c r="CFK36" s="94"/>
      <c r="CFL36" s="94"/>
      <c r="CFM36" s="27"/>
      <c r="CFN36" s="99">
        <v>0.21990703884535229</v>
      </c>
      <c r="CFO36" s="98">
        <v>48.651980783536906</v>
      </c>
    </row>
    <row r="37" spans="1:2199">
      <c r="A37" s="88">
        <f t="shared" si="0"/>
        <v>40985</v>
      </c>
      <c r="B37" s="89">
        <v>7</v>
      </c>
      <c r="C37" s="28">
        <v>3.5</v>
      </c>
      <c r="D37" s="25">
        <v>18.5</v>
      </c>
      <c r="E37" s="30"/>
      <c r="F37" s="27"/>
      <c r="G37" s="30"/>
      <c r="H37" s="27"/>
      <c r="I37" s="30"/>
      <c r="J37" s="27"/>
      <c r="K37" s="92"/>
      <c r="L37" s="94"/>
      <c r="M37" s="94"/>
      <c r="N37" s="94"/>
      <c r="O37" s="94"/>
      <c r="P37" s="94"/>
      <c r="Q37" s="94"/>
      <c r="R37" s="94"/>
      <c r="S37" s="27"/>
      <c r="T37" s="97">
        <v>2.5687768402604743</v>
      </c>
      <c r="U37" s="98">
        <v>51.794797698519034</v>
      </c>
      <c r="W37" s="88">
        <f t="shared" si="1"/>
        <v>40984</v>
      </c>
      <c r="X37" s="89">
        <v>7</v>
      </c>
      <c r="Y37" s="28">
        <v>5.2</v>
      </c>
      <c r="Z37" s="25">
        <v>18</v>
      </c>
      <c r="AA37" s="30"/>
      <c r="AB37" s="27"/>
      <c r="AC37" s="30"/>
      <c r="AD37" s="27"/>
      <c r="AE37" s="30"/>
      <c r="AF37" s="27"/>
      <c r="AG37" s="92"/>
      <c r="AH37" s="94"/>
      <c r="AI37" s="94"/>
      <c r="AJ37" s="94"/>
      <c r="AK37" s="94"/>
      <c r="AL37" s="94"/>
      <c r="AM37" s="94"/>
      <c r="AN37" s="94"/>
      <c r="AO37" s="27"/>
      <c r="AP37" s="97">
        <v>4.5979803134927417</v>
      </c>
      <c r="AQ37" s="98">
        <v>40.088657883607503</v>
      </c>
      <c r="AS37" s="88">
        <f t="shared" si="2"/>
        <v>40984.5</v>
      </c>
      <c r="AT37" s="89">
        <v>7</v>
      </c>
      <c r="AU37" s="28">
        <v>8.6999999999999993</v>
      </c>
      <c r="AV37" s="25">
        <v>17</v>
      </c>
      <c r="AW37" s="30"/>
      <c r="AX37" s="27"/>
      <c r="AY37" s="30"/>
      <c r="AZ37" s="27"/>
      <c r="BA37" s="30"/>
      <c r="BB37" s="27"/>
      <c r="BC37" s="92"/>
      <c r="BD37" s="94"/>
      <c r="BE37" s="94"/>
      <c r="BF37" s="94"/>
      <c r="BG37" s="94"/>
      <c r="BH37" s="94"/>
      <c r="BI37" s="94"/>
      <c r="BJ37" s="94"/>
      <c r="BK37" s="27"/>
      <c r="BL37" s="97">
        <v>8.6193241397769107</v>
      </c>
      <c r="BM37" s="98">
        <v>41.871933867331762</v>
      </c>
      <c r="BO37" s="88">
        <f t="shared" si="3"/>
        <v>40984.5</v>
      </c>
      <c r="BP37" s="89">
        <v>7</v>
      </c>
      <c r="BQ37" s="28">
        <v>7.2</v>
      </c>
      <c r="BR37" s="25">
        <v>16</v>
      </c>
      <c r="BS37" s="30"/>
      <c r="BT37" s="27"/>
      <c r="BU37" s="30"/>
      <c r="BV37" s="27"/>
      <c r="BW37" s="30"/>
      <c r="BX37" s="27"/>
      <c r="BY37" s="92"/>
      <c r="BZ37" s="94"/>
      <c r="CA37" s="94"/>
      <c r="CB37" s="94"/>
      <c r="CC37" s="94"/>
      <c r="CD37" s="94"/>
      <c r="CE37" s="94"/>
      <c r="CF37" s="94"/>
      <c r="CG37" s="27"/>
      <c r="CH37" s="97">
        <v>6.7714331757506443</v>
      </c>
      <c r="CI37" s="98">
        <v>37.724455014713747</v>
      </c>
      <c r="CK37" s="88">
        <f t="shared" si="4"/>
        <v>40983</v>
      </c>
      <c r="CL37" s="89">
        <v>7</v>
      </c>
      <c r="CM37" s="28"/>
      <c r="CN37" s="25"/>
      <c r="CO37" s="30"/>
      <c r="CP37" s="27"/>
      <c r="CQ37" s="30"/>
      <c r="CR37" s="27"/>
      <c r="CS37" s="30"/>
      <c r="CT37" s="27"/>
      <c r="CU37" s="92"/>
      <c r="CV37" s="94"/>
      <c r="CW37" s="94"/>
      <c r="CX37" s="94"/>
      <c r="CY37" s="94"/>
      <c r="CZ37" s="94"/>
      <c r="DA37" s="94"/>
      <c r="DB37" s="94"/>
      <c r="DC37" s="27"/>
      <c r="DD37" s="97">
        <v>-0.96857384470600405</v>
      </c>
      <c r="DE37" s="98">
        <v>4.020143333292876</v>
      </c>
      <c r="DG37" s="88">
        <f t="shared" si="5"/>
        <v>40986.5</v>
      </c>
      <c r="DH37" s="89">
        <v>7</v>
      </c>
      <c r="DI37" s="28"/>
      <c r="DJ37" s="25">
        <v>21.8</v>
      </c>
      <c r="DK37" s="30"/>
      <c r="DL37" s="27"/>
      <c r="DM37" s="30"/>
      <c r="DN37" s="27"/>
      <c r="DO37" s="30"/>
      <c r="DP37" s="27"/>
      <c r="DQ37" s="92"/>
      <c r="DR37" s="94"/>
      <c r="DS37" s="94"/>
      <c r="DT37" s="94"/>
      <c r="DU37" s="94"/>
      <c r="DV37" s="94"/>
      <c r="DW37" s="94"/>
      <c r="DX37" s="94"/>
      <c r="DY37" s="27"/>
      <c r="DZ37" s="97">
        <v>0.28267114902760893</v>
      </c>
      <c r="EA37" s="98">
        <v>23.700169002134654</v>
      </c>
      <c r="EC37" s="88">
        <f t="shared" si="6"/>
        <v>40985</v>
      </c>
      <c r="ED37" s="89">
        <v>7</v>
      </c>
      <c r="EE37" s="28"/>
      <c r="EF37" s="25">
        <v>17.2</v>
      </c>
      <c r="EG37" s="30"/>
      <c r="EH37" s="27"/>
      <c r="EI37" s="30"/>
      <c r="EJ37" s="27"/>
      <c r="EK37" s="30"/>
      <c r="EL37" s="27"/>
      <c r="EM37" s="92"/>
      <c r="EN37" s="94"/>
      <c r="EO37" s="94"/>
      <c r="EP37" s="94"/>
      <c r="EQ37" s="94"/>
      <c r="ER37" s="94"/>
      <c r="ES37" s="94"/>
      <c r="ET37" s="94"/>
      <c r="EU37" s="27"/>
      <c r="EV37" s="97">
        <v>-0.27236017826862857</v>
      </c>
      <c r="EW37" s="98">
        <v>12.729716213941664</v>
      </c>
      <c r="EY37" s="88">
        <f t="shared" si="7"/>
        <v>40983</v>
      </c>
      <c r="EZ37" s="89">
        <v>7</v>
      </c>
      <c r="FA37" s="28"/>
      <c r="FB37" s="25">
        <v>17.7</v>
      </c>
      <c r="FC37" s="30"/>
      <c r="FD37" s="27"/>
      <c r="FE37" s="30"/>
      <c r="FF37" s="27"/>
      <c r="FG37" s="30"/>
      <c r="FH37" s="27"/>
      <c r="FI37" s="92"/>
      <c r="FJ37" s="94"/>
      <c r="FK37" s="94"/>
      <c r="FL37" s="94"/>
      <c r="FM37" s="94"/>
      <c r="FN37" s="94"/>
      <c r="FO37" s="94"/>
      <c r="FP37" s="94"/>
      <c r="FQ37" s="27"/>
      <c r="FR37" s="97">
        <v>-1.0352916611887215</v>
      </c>
      <c r="FS37" s="98">
        <v>3.4872492911651847</v>
      </c>
      <c r="FU37" s="88">
        <f t="shared" si="8"/>
        <v>40984.5</v>
      </c>
      <c r="FV37" s="89">
        <v>7</v>
      </c>
      <c r="FW37" s="28"/>
      <c r="FX37" s="25">
        <v>18.100000000000001</v>
      </c>
      <c r="FY37" s="30"/>
      <c r="FZ37" s="27"/>
      <c r="GA37" s="30"/>
      <c r="GB37" s="27"/>
      <c r="GC37" s="30"/>
      <c r="GD37" s="27"/>
      <c r="GE37" s="92"/>
      <c r="GF37" s="94"/>
      <c r="GG37" s="94"/>
      <c r="GH37" s="94"/>
      <c r="GI37" s="94"/>
      <c r="GJ37" s="94"/>
      <c r="GK37" s="94"/>
      <c r="GL37" s="94"/>
      <c r="GM37" s="27"/>
      <c r="GN37" s="97">
        <v>-1.2231035865434501</v>
      </c>
      <c r="GO37" s="98">
        <v>6.4008775919889365</v>
      </c>
      <c r="GQ37" s="88">
        <f t="shared" si="9"/>
        <v>40984.5</v>
      </c>
      <c r="GR37" s="89">
        <v>7</v>
      </c>
      <c r="GS37" s="28"/>
      <c r="GT37" s="25"/>
      <c r="GU37" s="30"/>
      <c r="GV37" s="27"/>
      <c r="GW37" s="30"/>
      <c r="GX37" s="27"/>
      <c r="GY37" s="30"/>
      <c r="GZ37" s="27"/>
      <c r="HA37" s="92"/>
      <c r="HB37" s="94"/>
      <c r="HC37" s="94"/>
      <c r="HD37" s="94"/>
      <c r="HE37" s="94"/>
      <c r="HF37" s="94"/>
      <c r="HG37" s="94"/>
      <c r="HH37" s="94"/>
      <c r="HI37" s="27"/>
      <c r="HJ37" s="97">
        <v>-0.77137230485229191</v>
      </c>
      <c r="HK37" s="98">
        <v>12.718509782677554</v>
      </c>
      <c r="HM37" s="88">
        <f t="shared" si="10"/>
        <v>40984</v>
      </c>
      <c r="HN37" s="89">
        <v>7</v>
      </c>
      <c r="HO37" s="28"/>
      <c r="HP37" s="25"/>
      <c r="HQ37" s="30"/>
      <c r="HR37" s="27"/>
      <c r="HS37" s="30"/>
      <c r="HT37" s="27"/>
      <c r="HU37" s="30"/>
      <c r="HV37" s="27"/>
      <c r="HW37" s="92"/>
      <c r="HX37" s="94"/>
      <c r="HY37" s="94"/>
      <c r="HZ37" s="94"/>
      <c r="IA37" s="94"/>
      <c r="IB37" s="94"/>
      <c r="IC37" s="94"/>
      <c r="ID37" s="94"/>
      <c r="IE37" s="27"/>
      <c r="IF37" s="97">
        <v>3.7894130277545344</v>
      </c>
      <c r="IG37" s="98">
        <v>27.6356873276114</v>
      </c>
      <c r="II37" s="88">
        <f t="shared" si="11"/>
        <v>40983.5</v>
      </c>
      <c r="IJ37" s="89">
        <v>7</v>
      </c>
      <c r="IK37" s="28"/>
      <c r="IL37" s="25"/>
      <c r="IM37" s="30"/>
      <c r="IN37" s="27"/>
      <c r="IO37" s="30"/>
      <c r="IP37" s="27"/>
      <c r="IQ37" s="30"/>
      <c r="IR37" s="27"/>
      <c r="IS37" s="92"/>
      <c r="IT37" s="94"/>
      <c r="IU37" s="94"/>
      <c r="IV37" s="94"/>
      <c r="IW37" s="94"/>
      <c r="IX37" s="94"/>
      <c r="IY37" s="94"/>
      <c r="IZ37" s="94"/>
      <c r="JA37" s="27"/>
      <c r="JB37" s="97">
        <v>4.7403701121310533</v>
      </c>
      <c r="JC37" s="98">
        <v>33.707123160938146</v>
      </c>
      <c r="JE37" s="88">
        <f t="shared" si="12"/>
        <v>40986</v>
      </c>
      <c r="JF37" s="89">
        <v>7</v>
      </c>
      <c r="JG37" s="28">
        <v>2.7</v>
      </c>
      <c r="JH37" s="25">
        <v>18</v>
      </c>
      <c r="JI37" s="30"/>
      <c r="JJ37" s="27"/>
      <c r="JK37" s="30"/>
      <c r="JL37" s="27"/>
      <c r="JM37" s="30"/>
      <c r="JN37" s="27"/>
      <c r="JO37" s="92"/>
      <c r="JP37" s="94"/>
      <c r="JQ37" s="94"/>
      <c r="JR37" s="94"/>
      <c r="JS37" s="94"/>
      <c r="JT37" s="94"/>
      <c r="JU37" s="94"/>
      <c r="JV37" s="94"/>
      <c r="JW37" s="27"/>
      <c r="JX37" s="97">
        <v>2.6302759148611892</v>
      </c>
      <c r="JY37" s="98">
        <v>40.293539097413444</v>
      </c>
      <c r="KA37" s="88">
        <f t="shared" si="13"/>
        <v>40987</v>
      </c>
      <c r="KB37" s="89">
        <v>7</v>
      </c>
      <c r="KC37" s="28"/>
      <c r="KD37" s="25"/>
      <c r="KE37" s="30"/>
      <c r="KF37" s="27"/>
      <c r="KG37" s="30"/>
      <c r="KH37" s="27"/>
      <c r="KI37" s="30"/>
      <c r="KJ37" s="27"/>
      <c r="KK37" s="92"/>
      <c r="KL37" s="94"/>
      <c r="KM37" s="94"/>
      <c r="KN37" s="94"/>
      <c r="KO37" s="94"/>
      <c r="KP37" s="94"/>
      <c r="KQ37" s="94"/>
      <c r="KR37" s="94"/>
      <c r="KS37" s="27"/>
      <c r="KT37" s="97">
        <v>4.0665891208304886E-3</v>
      </c>
      <c r="KU37" s="98">
        <v>17.331170844378338</v>
      </c>
      <c r="KW37" s="88">
        <f t="shared" si="14"/>
        <v>40985</v>
      </c>
      <c r="KX37" s="89">
        <v>7</v>
      </c>
      <c r="KY37" s="28"/>
      <c r="KZ37" s="25"/>
      <c r="LA37" s="30"/>
      <c r="LB37" s="27"/>
      <c r="LC37" s="30"/>
      <c r="LD37" s="27"/>
      <c r="LE37" s="30"/>
      <c r="LF37" s="27"/>
      <c r="LG37" s="92"/>
      <c r="LH37" s="94"/>
      <c r="LI37" s="94"/>
      <c r="LJ37" s="94"/>
      <c r="LK37" s="94"/>
      <c r="LL37" s="94"/>
      <c r="LM37" s="94"/>
      <c r="LN37" s="94"/>
      <c r="LO37" s="27"/>
      <c r="LP37" s="97">
        <v>-0.86292626553803975</v>
      </c>
      <c r="LQ37" s="98">
        <v>3.4694874092441301</v>
      </c>
      <c r="LS37" s="88">
        <f t="shared" si="15"/>
        <v>40986</v>
      </c>
      <c r="LT37" s="89">
        <v>7</v>
      </c>
      <c r="LU37" s="28"/>
      <c r="LV37" s="25"/>
      <c r="LW37" s="30"/>
      <c r="LX37" s="27"/>
      <c r="LY37" s="30"/>
      <c r="LZ37" s="27"/>
      <c r="MA37" s="30"/>
      <c r="MB37" s="27"/>
      <c r="MC37" s="92"/>
      <c r="MD37" s="94"/>
      <c r="ME37" s="94"/>
      <c r="MF37" s="94"/>
      <c r="MG37" s="94"/>
      <c r="MH37" s="94"/>
      <c r="MI37" s="94"/>
      <c r="MJ37" s="94"/>
      <c r="MK37" s="27"/>
      <c r="ML37" s="97">
        <v>-0.30374135252733431</v>
      </c>
      <c r="MM37" s="98">
        <v>11.287522446522061</v>
      </c>
      <c r="MO37" s="88">
        <f t="shared" si="16"/>
        <v>40982</v>
      </c>
      <c r="MP37" s="89">
        <v>7</v>
      </c>
      <c r="MQ37" s="28"/>
      <c r="MR37" s="25">
        <v>21.9</v>
      </c>
      <c r="MS37" s="30"/>
      <c r="MT37" s="27"/>
      <c r="MU37" s="30"/>
      <c r="MV37" s="27"/>
      <c r="MW37" s="30"/>
      <c r="MX37" s="27"/>
      <c r="MY37" s="92"/>
      <c r="MZ37" s="94"/>
      <c r="NA37" s="94"/>
      <c r="NB37" s="94"/>
      <c r="NC37" s="94"/>
      <c r="ND37" s="94"/>
      <c r="NE37" s="94"/>
      <c r="NF37" s="94"/>
      <c r="NG37" s="27"/>
      <c r="NH37" s="97"/>
      <c r="NI37" s="98"/>
      <c r="NK37" s="88">
        <f t="shared" si="17"/>
        <v>40985</v>
      </c>
      <c r="NL37" s="89">
        <v>7</v>
      </c>
      <c r="NM37" s="28"/>
      <c r="NN37" s="25"/>
      <c r="NO37" s="30"/>
      <c r="NP37" s="27"/>
      <c r="NQ37" s="30"/>
      <c r="NR37" s="27"/>
      <c r="NS37" s="30"/>
      <c r="NT37" s="27"/>
      <c r="NU37" s="92"/>
      <c r="NV37" s="94"/>
      <c r="NW37" s="94"/>
      <c r="NX37" s="94"/>
      <c r="NY37" s="94"/>
      <c r="NZ37" s="94"/>
      <c r="OA37" s="94"/>
      <c r="OB37" s="94"/>
      <c r="OC37" s="27"/>
      <c r="OD37" s="97">
        <v>-0.3096084797361679</v>
      </c>
      <c r="OE37" s="98">
        <v>11.737136860788064</v>
      </c>
      <c r="OG37" s="88">
        <f t="shared" si="18"/>
        <v>40983.5</v>
      </c>
      <c r="OH37" s="89">
        <v>7</v>
      </c>
      <c r="OI37" s="28"/>
      <c r="OJ37" s="25"/>
      <c r="OK37" s="30"/>
      <c r="OL37" s="27"/>
      <c r="OM37" s="30"/>
      <c r="ON37" s="27"/>
      <c r="OO37" s="30"/>
      <c r="OP37" s="27"/>
      <c r="OQ37" s="92"/>
      <c r="OR37" s="94"/>
      <c r="OS37" s="94"/>
      <c r="OT37" s="94"/>
      <c r="OU37" s="94"/>
      <c r="OV37" s="94"/>
      <c r="OW37" s="94"/>
      <c r="OX37" s="94"/>
      <c r="OY37" s="27"/>
      <c r="OZ37" s="97"/>
      <c r="PA37" s="98"/>
      <c r="PC37" s="88">
        <f t="shared" si="19"/>
        <v>40982</v>
      </c>
      <c r="PD37" s="89">
        <v>7</v>
      </c>
      <c r="PE37" s="28"/>
      <c r="PF37" s="25"/>
      <c r="PG37" s="30"/>
      <c r="PH37" s="27"/>
      <c r="PI37" s="30"/>
      <c r="PJ37" s="27"/>
      <c r="PK37" s="30"/>
      <c r="PL37" s="27"/>
      <c r="PM37" s="92"/>
      <c r="PN37" s="94"/>
      <c r="PO37" s="94"/>
      <c r="PP37" s="94"/>
      <c r="PQ37" s="94"/>
      <c r="PR37" s="94"/>
      <c r="PS37" s="94"/>
      <c r="PT37" s="94"/>
      <c r="PU37" s="27"/>
      <c r="PV37" s="97">
        <v>0.18248781231665673</v>
      </c>
      <c r="PW37" s="98">
        <v>30.626380453249951</v>
      </c>
      <c r="PY37" s="88">
        <f t="shared" si="20"/>
        <v>40985</v>
      </c>
      <c r="PZ37" s="89">
        <v>7</v>
      </c>
      <c r="QA37" s="28"/>
      <c r="QB37" s="25">
        <v>18</v>
      </c>
      <c r="QC37" s="30"/>
      <c r="QD37" s="27"/>
      <c r="QE37" s="30"/>
      <c r="QF37" s="27"/>
      <c r="QG37" s="30"/>
      <c r="QH37" s="27"/>
      <c r="QI37" s="92"/>
      <c r="QJ37" s="94"/>
      <c r="QK37" s="94"/>
      <c r="QL37" s="94"/>
      <c r="QM37" s="94"/>
      <c r="QN37" s="94"/>
      <c r="QO37" s="94"/>
      <c r="QP37" s="94"/>
      <c r="QQ37" s="27"/>
      <c r="QR37" s="97">
        <v>-0.60283493781627373</v>
      </c>
      <c r="QS37" s="98">
        <v>26.53567661379553</v>
      </c>
      <c r="QU37" s="88">
        <f t="shared" si="21"/>
        <v>40984</v>
      </c>
      <c r="QV37" s="89">
        <v>7</v>
      </c>
      <c r="QW37" s="28">
        <v>7.9</v>
      </c>
      <c r="QX37" s="25">
        <v>10</v>
      </c>
      <c r="QY37" s="30"/>
      <c r="QZ37" s="27"/>
      <c r="RA37" s="30"/>
      <c r="RB37" s="27"/>
      <c r="RC37" s="30"/>
      <c r="RD37" s="27"/>
      <c r="RE37" s="92"/>
      <c r="RF37" s="94"/>
      <c r="RG37" s="94"/>
      <c r="RH37" s="94"/>
      <c r="RI37" s="94"/>
      <c r="RJ37" s="94"/>
      <c r="RK37" s="94"/>
      <c r="RL37" s="94"/>
      <c r="RM37" s="27"/>
      <c r="RN37" s="97">
        <v>9.3159092559914995</v>
      </c>
      <c r="RO37" s="98">
        <v>66.989738829726321</v>
      </c>
      <c r="RQ37" s="88">
        <f t="shared" si="22"/>
        <v>40984.5</v>
      </c>
      <c r="RR37" s="89">
        <v>7</v>
      </c>
      <c r="RS37" s="28"/>
      <c r="RT37" s="25">
        <v>18</v>
      </c>
      <c r="RU37" s="30"/>
      <c r="RV37" s="27"/>
      <c r="RW37" s="30"/>
      <c r="RX37" s="27"/>
      <c r="RY37" s="30"/>
      <c r="RZ37" s="27"/>
      <c r="SA37" s="92"/>
      <c r="SB37" s="94"/>
      <c r="SC37" s="94"/>
      <c r="SD37" s="94"/>
      <c r="SE37" s="94"/>
      <c r="SF37" s="94"/>
      <c r="SG37" s="94"/>
      <c r="SH37" s="94"/>
      <c r="SI37" s="27"/>
      <c r="SJ37" s="97">
        <v>0.72443895046887763</v>
      </c>
      <c r="SK37" s="98">
        <v>38.643178130058871</v>
      </c>
      <c r="SM37" s="88">
        <f t="shared" si="23"/>
        <v>40984.5</v>
      </c>
      <c r="SN37" s="89">
        <v>7</v>
      </c>
      <c r="SO37" s="28"/>
      <c r="SP37" s="25">
        <v>21.9</v>
      </c>
      <c r="SQ37" s="30"/>
      <c r="SR37" s="27"/>
      <c r="SS37" s="30"/>
      <c r="ST37" s="27"/>
      <c r="SU37" s="30"/>
      <c r="SV37" s="27"/>
      <c r="SW37" s="92"/>
      <c r="SX37" s="94"/>
      <c r="SY37" s="94"/>
      <c r="SZ37" s="94"/>
      <c r="TA37" s="94"/>
      <c r="TB37" s="94"/>
      <c r="TC37" s="94"/>
      <c r="TD37" s="94"/>
      <c r="TE37" s="27"/>
      <c r="TF37" s="97">
        <v>-0.72961077607591052</v>
      </c>
      <c r="TG37" s="98">
        <v>18.466583358276978</v>
      </c>
      <c r="TI37" s="88">
        <f t="shared" si="24"/>
        <v>40983</v>
      </c>
      <c r="TJ37" s="89">
        <v>7</v>
      </c>
      <c r="TK37" s="28"/>
      <c r="TL37" s="25"/>
      <c r="TM37" s="30"/>
      <c r="TN37" s="27"/>
      <c r="TO37" s="30"/>
      <c r="TP37" s="27"/>
      <c r="TQ37" s="30"/>
      <c r="TR37" s="27"/>
      <c r="TS37" s="92"/>
      <c r="TT37" s="94"/>
      <c r="TU37" s="94"/>
      <c r="TV37" s="94"/>
      <c r="TW37" s="94"/>
      <c r="TX37" s="94"/>
      <c r="TY37" s="94"/>
      <c r="TZ37" s="94"/>
      <c r="UA37" s="27"/>
      <c r="UB37" s="97"/>
      <c r="UC37" s="98"/>
      <c r="UE37" s="88">
        <f t="shared" si="25"/>
        <v>40986.5</v>
      </c>
      <c r="UF37" s="89">
        <v>7</v>
      </c>
      <c r="UG37" s="28"/>
      <c r="UH37" s="25">
        <v>21.8</v>
      </c>
      <c r="UI37" s="30"/>
      <c r="UJ37" s="27"/>
      <c r="UK37" s="30"/>
      <c r="UL37" s="27"/>
      <c r="UM37" s="30"/>
      <c r="UN37" s="27"/>
      <c r="UO37" s="92"/>
      <c r="UP37" s="94"/>
      <c r="UQ37" s="94"/>
      <c r="UR37" s="94"/>
      <c r="US37" s="94"/>
      <c r="UT37" s="94"/>
      <c r="UU37" s="94"/>
      <c r="UV37" s="94"/>
      <c r="UW37" s="27"/>
      <c r="UX37" s="97">
        <v>0.21817278420746283</v>
      </c>
      <c r="UY37" s="98">
        <v>23.817287212753278</v>
      </c>
      <c r="VA37" s="88">
        <f t="shared" si="26"/>
        <v>40985</v>
      </c>
      <c r="VB37" s="89">
        <v>7</v>
      </c>
      <c r="VC37" s="28"/>
      <c r="VD37" s="25">
        <v>17.2</v>
      </c>
      <c r="VE37" s="30"/>
      <c r="VF37" s="27"/>
      <c r="VG37" s="30"/>
      <c r="VH37" s="27"/>
      <c r="VI37" s="30"/>
      <c r="VJ37" s="27"/>
      <c r="VK37" s="92"/>
      <c r="VL37" s="94"/>
      <c r="VM37" s="94"/>
      <c r="VN37" s="94"/>
      <c r="VO37" s="94"/>
      <c r="VP37" s="94"/>
      <c r="VQ37" s="94"/>
      <c r="VR37" s="94"/>
      <c r="VS37" s="27"/>
      <c r="VT37" s="97">
        <v>1.7047514315782215</v>
      </c>
      <c r="VU37" s="98">
        <v>33.562016395605376</v>
      </c>
      <c r="VW37" s="88">
        <f t="shared" si="27"/>
        <v>40983</v>
      </c>
      <c r="VX37" s="89">
        <v>7</v>
      </c>
      <c r="VY37" s="28"/>
      <c r="VZ37" s="25">
        <v>17.7</v>
      </c>
      <c r="WA37" s="30"/>
      <c r="WB37" s="27"/>
      <c r="WC37" s="30"/>
      <c r="WD37" s="27"/>
      <c r="WE37" s="30"/>
      <c r="WF37" s="27"/>
      <c r="WG37" s="92"/>
      <c r="WH37" s="94"/>
      <c r="WI37" s="94"/>
      <c r="WJ37" s="94"/>
      <c r="WK37" s="94"/>
      <c r="WL37" s="94"/>
      <c r="WM37" s="94"/>
      <c r="WN37" s="94"/>
      <c r="WO37" s="27"/>
      <c r="WP37" s="97">
        <v>-0.80852023484980462</v>
      </c>
      <c r="WQ37" s="98">
        <v>7.5509681566566567</v>
      </c>
      <c r="WS37" s="88">
        <f t="shared" si="28"/>
        <v>40984.5</v>
      </c>
      <c r="WT37" s="89">
        <v>7</v>
      </c>
      <c r="WU37" s="28"/>
      <c r="WV37" s="25">
        <v>18.100000000000001</v>
      </c>
      <c r="WW37" s="30"/>
      <c r="WX37" s="27"/>
      <c r="WY37" s="30"/>
      <c r="WZ37" s="27"/>
      <c r="XA37" s="30"/>
      <c r="XB37" s="27"/>
      <c r="XC37" s="92"/>
      <c r="XD37" s="94"/>
      <c r="XE37" s="94"/>
      <c r="XF37" s="94"/>
      <c r="XG37" s="94"/>
      <c r="XH37" s="94"/>
      <c r="XI37" s="94"/>
      <c r="XJ37" s="94"/>
      <c r="XK37" s="27"/>
      <c r="XL37" s="97">
        <v>-1.2527444254537528</v>
      </c>
      <c r="XM37" s="98">
        <v>5.9135881221130129</v>
      </c>
      <c r="XO37" s="88">
        <f t="shared" si="29"/>
        <v>40984.5</v>
      </c>
      <c r="XP37" s="89">
        <v>7</v>
      </c>
      <c r="XQ37" s="28"/>
      <c r="XR37" s="25"/>
      <c r="XS37" s="30"/>
      <c r="XT37" s="27"/>
      <c r="XU37" s="30"/>
      <c r="XV37" s="27"/>
      <c r="XW37" s="30"/>
      <c r="XX37" s="27"/>
      <c r="XY37" s="92"/>
      <c r="XZ37" s="94"/>
      <c r="YA37" s="94"/>
      <c r="YB37" s="94"/>
      <c r="YC37" s="94"/>
      <c r="YD37" s="94"/>
      <c r="YE37" s="94"/>
      <c r="YF37" s="94"/>
      <c r="YG37" s="27"/>
      <c r="YH37" s="97">
        <v>-0.78073557255822346</v>
      </c>
      <c r="YI37" s="98">
        <v>12.69848707433585</v>
      </c>
      <c r="YK37" s="88">
        <f t="shared" si="30"/>
        <v>40984</v>
      </c>
      <c r="YL37" s="89">
        <v>7</v>
      </c>
      <c r="YM37" s="28"/>
      <c r="YN37" s="25"/>
      <c r="YO37" s="30"/>
      <c r="YP37" s="27"/>
      <c r="YQ37" s="30"/>
      <c r="YR37" s="27"/>
      <c r="YS37" s="30"/>
      <c r="YT37" s="27"/>
      <c r="YU37" s="92"/>
      <c r="YV37" s="94"/>
      <c r="YW37" s="94"/>
      <c r="YX37" s="94"/>
      <c r="YY37" s="94"/>
      <c r="YZ37" s="94"/>
      <c r="ZA37" s="94"/>
      <c r="ZB37" s="94"/>
      <c r="ZC37" s="27"/>
      <c r="ZD37" s="97">
        <v>3.7830023620619397</v>
      </c>
      <c r="ZE37" s="98">
        <v>27.266171844945706</v>
      </c>
      <c r="ZG37" s="88">
        <f t="shared" si="31"/>
        <v>40983.5</v>
      </c>
      <c r="ZH37" s="89">
        <v>7</v>
      </c>
      <c r="ZI37" s="28"/>
      <c r="ZJ37" s="25"/>
      <c r="ZK37" s="30"/>
      <c r="ZL37" s="27"/>
      <c r="ZM37" s="30"/>
      <c r="ZN37" s="27"/>
      <c r="ZO37" s="30"/>
      <c r="ZP37" s="27"/>
      <c r="ZQ37" s="92"/>
      <c r="ZR37" s="94"/>
      <c r="ZS37" s="94"/>
      <c r="ZT37" s="94"/>
      <c r="ZU37" s="94"/>
      <c r="ZV37" s="94"/>
      <c r="ZW37" s="94"/>
      <c r="ZX37" s="94"/>
      <c r="ZY37" s="27"/>
      <c r="ZZ37" s="97">
        <v>4.7004943445394654</v>
      </c>
      <c r="AAA37" s="98">
        <v>33.767760249569371</v>
      </c>
      <c r="AAC37" s="88">
        <f t="shared" si="32"/>
        <v>40986</v>
      </c>
      <c r="AAD37" s="89">
        <v>7</v>
      </c>
      <c r="AAE37" s="28">
        <v>2.7</v>
      </c>
      <c r="AAF37" s="25">
        <v>18</v>
      </c>
      <c r="AAG37" s="30"/>
      <c r="AAH37" s="27"/>
      <c r="AAI37" s="30"/>
      <c r="AAJ37" s="27"/>
      <c r="AAK37" s="30"/>
      <c r="AAL37" s="27"/>
      <c r="AAM37" s="92"/>
      <c r="AAN37" s="94"/>
      <c r="AAO37" s="94"/>
      <c r="AAP37" s="94"/>
      <c r="AAQ37" s="94"/>
      <c r="AAR37" s="94"/>
      <c r="AAS37" s="94"/>
      <c r="AAT37" s="94"/>
      <c r="AAU37" s="27"/>
      <c r="AAV37" s="97">
        <v>2.5395359548593732</v>
      </c>
      <c r="AAW37" s="98">
        <v>39.762569189487891</v>
      </c>
      <c r="AAY37" s="88">
        <f t="shared" si="33"/>
        <v>40987</v>
      </c>
      <c r="AAZ37" s="89">
        <v>7</v>
      </c>
      <c r="ABA37" s="28"/>
      <c r="ABB37" s="25"/>
      <c r="ABC37" s="30"/>
      <c r="ABD37" s="27"/>
      <c r="ABE37" s="30"/>
      <c r="ABF37" s="27"/>
      <c r="ABG37" s="30"/>
      <c r="ABH37" s="27"/>
      <c r="ABI37" s="92"/>
      <c r="ABJ37" s="94"/>
      <c r="ABK37" s="94"/>
      <c r="ABL37" s="94"/>
      <c r="ABM37" s="94"/>
      <c r="ABN37" s="94"/>
      <c r="ABO37" s="94"/>
      <c r="ABP37" s="94"/>
      <c r="ABQ37" s="27"/>
      <c r="ABR37" s="97">
        <v>-5.4292356035254417E-2</v>
      </c>
      <c r="ABS37" s="98">
        <v>19.779088008039313</v>
      </c>
      <c r="ABU37" s="88">
        <f t="shared" si="34"/>
        <v>40985</v>
      </c>
      <c r="ABV37" s="89">
        <v>7</v>
      </c>
      <c r="ABW37" s="28"/>
      <c r="ABX37" s="25"/>
      <c r="ABY37" s="30"/>
      <c r="ABZ37" s="27"/>
      <c r="ACA37" s="30"/>
      <c r="ACB37" s="27"/>
      <c r="ACC37" s="30"/>
      <c r="ACD37" s="27"/>
      <c r="ACE37" s="92"/>
      <c r="ACF37" s="94"/>
      <c r="ACG37" s="94"/>
      <c r="ACH37" s="94"/>
      <c r="ACI37" s="94"/>
      <c r="ACJ37" s="94"/>
      <c r="ACK37" s="94"/>
      <c r="ACL37" s="94"/>
      <c r="ACM37" s="27"/>
      <c r="ACN37" s="97">
        <v>-1.026798794491437</v>
      </c>
      <c r="ACO37" s="98">
        <v>1.8030035197147765</v>
      </c>
      <c r="ACQ37" s="88">
        <f t="shared" si="35"/>
        <v>40986</v>
      </c>
      <c r="ACR37" s="89">
        <v>7</v>
      </c>
      <c r="ACS37" s="28"/>
      <c r="ACT37" s="25"/>
      <c r="ACU37" s="30"/>
      <c r="ACV37" s="27"/>
      <c r="ACW37" s="30"/>
      <c r="ACX37" s="27"/>
      <c r="ACY37" s="30"/>
      <c r="ACZ37" s="27"/>
      <c r="ADA37" s="92"/>
      <c r="ADB37" s="94"/>
      <c r="ADC37" s="94"/>
      <c r="ADD37" s="94"/>
      <c r="ADE37" s="94"/>
      <c r="ADF37" s="94"/>
      <c r="ADG37" s="94"/>
      <c r="ADH37" s="94"/>
      <c r="ADI37" s="27"/>
      <c r="ADJ37" s="97">
        <v>-0.38501931138897494</v>
      </c>
      <c r="ADK37" s="98">
        <v>10.401501151027242</v>
      </c>
      <c r="ADM37" s="88">
        <f t="shared" si="36"/>
        <v>40982</v>
      </c>
      <c r="ADN37" s="89">
        <v>7</v>
      </c>
      <c r="ADO37" s="28"/>
      <c r="ADP37" s="25">
        <v>21.9</v>
      </c>
      <c r="ADQ37" s="30"/>
      <c r="ADR37" s="27"/>
      <c r="ADS37" s="30"/>
      <c r="ADT37" s="27"/>
      <c r="ADU37" s="30"/>
      <c r="ADV37" s="27"/>
      <c r="ADW37" s="92"/>
      <c r="ADX37" s="94"/>
      <c r="ADY37" s="94"/>
      <c r="ADZ37" s="94"/>
      <c r="AEA37" s="94"/>
      <c r="AEB37" s="94"/>
      <c r="AEC37" s="94"/>
      <c r="AED37" s="94"/>
      <c r="AEE37" s="27"/>
      <c r="AEF37" s="97"/>
      <c r="AEG37" s="98"/>
      <c r="AEI37" s="88">
        <f t="shared" si="37"/>
        <v>40985</v>
      </c>
      <c r="AEJ37" s="89">
        <v>7</v>
      </c>
      <c r="AEK37" s="28"/>
      <c r="AEL37" s="25"/>
      <c r="AEM37" s="30"/>
      <c r="AEN37" s="27"/>
      <c r="AEO37" s="30"/>
      <c r="AEP37" s="27"/>
      <c r="AEQ37" s="30"/>
      <c r="AER37" s="27"/>
      <c r="AES37" s="92"/>
      <c r="AET37" s="94"/>
      <c r="AEU37" s="94"/>
      <c r="AEV37" s="94"/>
      <c r="AEW37" s="94"/>
      <c r="AEX37" s="94"/>
      <c r="AEY37" s="94"/>
      <c r="AEZ37" s="94"/>
      <c r="AFA37" s="27"/>
      <c r="AFB37" s="97">
        <v>-0.76586957272832445</v>
      </c>
      <c r="AFC37" s="98">
        <v>9.9207155202721822</v>
      </c>
      <c r="AFE37" s="88">
        <f t="shared" si="38"/>
        <v>40983.5</v>
      </c>
      <c r="AFF37" s="89">
        <v>7</v>
      </c>
      <c r="AFG37" s="28"/>
      <c r="AFH37" s="25"/>
      <c r="AFI37" s="30"/>
      <c r="AFJ37" s="27"/>
      <c r="AFK37" s="30"/>
      <c r="AFL37" s="27"/>
      <c r="AFM37" s="30"/>
      <c r="AFN37" s="27"/>
      <c r="AFO37" s="92"/>
      <c r="AFP37" s="94"/>
      <c r="AFQ37" s="94"/>
      <c r="AFR37" s="94"/>
      <c r="AFS37" s="94"/>
      <c r="AFT37" s="94"/>
      <c r="AFU37" s="94"/>
      <c r="AFV37" s="94"/>
      <c r="AFW37" s="27"/>
      <c r="AFX37" s="97"/>
      <c r="AFY37" s="98"/>
      <c r="AGA37" s="88">
        <f t="shared" si="39"/>
        <v>40982</v>
      </c>
      <c r="AGB37" s="89">
        <v>7</v>
      </c>
      <c r="AGC37" s="28"/>
      <c r="AGD37" s="25"/>
      <c r="AGE37" s="30"/>
      <c r="AGF37" s="27"/>
      <c r="AGG37" s="30"/>
      <c r="AGH37" s="27"/>
      <c r="AGI37" s="30"/>
      <c r="AGJ37" s="27"/>
      <c r="AGK37" s="92"/>
      <c r="AGL37" s="94"/>
      <c r="AGM37" s="94"/>
      <c r="AGN37" s="94"/>
      <c r="AGO37" s="94"/>
      <c r="AGP37" s="94"/>
      <c r="AGQ37" s="94"/>
      <c r="AGR37" s="94"/>
      <c r="AGS37" s="27"/>
      <c r="AGT37" s="97">
        <v>-0.1967324391415928</v>
      </c>
      <c r="AGU37" s="98">
        <v>25.501489396854641</v>
      </c>
      <c r="AGW37" s="88">
        <f t="shared" si="40"/>
        <v>40985</v>
      </c>
      <c r="AGX37" s="89">
        <v>7</v>
      </c>
      <c r="AGY37" s="28"/>
      <c r="AGZ37" s="25">
        <v>18</v>
      </c>
      <c r="AHA37" s="30"/>
      <c r="AHB37" s="27"/>
      <c r="AHC37" s="30"/>
      <c r="AHD37" s="27"/>
      <c r="AHE37" s="30"/>
      <c r="AHF37" s="27"/>
      <c r="AHG37" s="92"/>
      <c r="AHH37" s="94"/>
      <c r="AHI37" s="94"/>
      <c r="AHJ37" s="94"/>
      <c r="AHK37" s="94"/>
      <c r="AHL37" s="94"/>
      <c r="AHM37" s="94"/>
      <c r="AHN37" s="94"/>
      <c r="AHO37" s="27"/>
      <c r="AHP37" s="97">
        <v>-0.365906077148975</v>
      </c>
      <c r="AHQ37" s="98">
        <v>25.094568364830845</v>
      </c>
      <c r="AHS37" s="88">
        <f t="shared" si="41"/>
        <v>40984</v>
      </c>
      <c r="AHT37" s="89">
        <v>7</v>
      </c>
      <c r="AHU37" s="28">
        <v>7.9</v>
      </c>
      <c r="AHV37" s="25">
        <v>10</v>
      </c>
      <c r="AHW37" s="30"/>
      <c r="AHX37" s="27"/>
      <c r="AHY37" s="30"/>
      <c r="AHZ37" s="27"/>
      <c r="AIA37" s="30"/>
      <c r="AIB37" s="27"/>
      <c r="AIC37" s="92"/>
      <c r="AID37" s="94"/>
      <c r="AIE37" s="94"/>
      <c r="AIF37" s="94"/>
      <c r="AIG37" s="94"/>
      <c r="AIH37" s="94"/>
      <c r="AII37" s="94"/>
      <c r="AIJ37" s="94"/>
      <c r="AIK37" s="27"/>
      <c r="AIL37" s="97">
        <v>9.2352444682689274</v>
      </c>
      <c r="AIM37" s="98">
        <v>70.114829422835484</v>
      </c>
      <c r="AIO37" s="88">
        <f t="shared" si="42"/>
        <v>40984.5</v>
      </c>
      <c r="AIP37" s="89">
        <v>7</v>
      </c>
      <c r="AIQ37" s="28"/>
      <c r="AIR37" s="25">
        <v>18</v>
      </c>
      <c r="AIS37" s="30"/>
      <c r="AIT37" s="27"/>
      <c r="AIU37" s="30"/>
      <c r="AIV37" s="27"/>
      <c r="AIW37" s="30"/>
      <c r="AIX37" s="27"/>
      <c r="AIY37" s="92"/>
      <c r="AIZ37" s="94"/>
      <c r="AJA37" s="94"/>
      <c r="AJB37" s="94"/>
      <c r="AJC37" s="94"/>
      <c r="AJD37" s="94"/>
      <c r="AJE37" s="94"/>
      <c r="AJF37" s="94"/>
      <c r="AJG37" s="27"/>
      <c r="AJH37" s="97">
        <v>0.84037075986467835</v>
      </c>
      <c r="AJI37" s="98">
        <v>39.386025434219057</v>
      </c>
      <c r="AJK37" s="88">
        <f t="shared" si="43"/>
        <v>40984.5</v>
      </c>
      <c r="AJL37" s="89">
        <v>7</v>
      </c>
      <c r="AJM37" s="28"/>
      <c r="AJN37" s="25">
        <v>21.9</v>
      </c>
      <c r="AJO37" s="30"/>
      <c r="AJP37" s="27"/>
      <c r="AJQ37" s="30"/>
      <c r="AJR37" s="27"/>
      <c r="AJS37" s="30"/>
      <c r="AJT37" s="27"/>
      <c r="AJU37" s="92"/>
      <c r="AJV37" s="94"/>
      <c r="AJW37" s="94"/>
      <c r="AJX37" s="94"/>
      <c r="AJY37" s="94"/>
      <c r="AJZ37" s="94"/>
      <c r="AKA37" s="94"/>
      <c r="AKB37" s="94"/>
      <c r="AKC37" s="27"/>
      <c r="AKD37" s="97">
        <v>-0.64994360940065343</v>
      </c>
      <c r="AKE37" s="98">
        <v>19.458944184835737</v>
      </c>
      <c r="AKG37" s="88">
        <f t="shared" si="44"/>
        <v>40983</v>
      </c>
      <c r="AKH37" s="89">
        <v>7</v>
      </c>
      <c r="AKI37" s="28"/>
      <c r="AKJ37" s="25"/>
      <c r="AKK37" s="30"/>
      <c r="AKL37" s="27"/>
      <c r="AKM37" s="30"/>
      <c r="AKN37" s="27"/>
      <c r="AKO37" s="30"/>
      <c r="AKP37" s="27"/>
      <c r="AKQ37" s="92"/>
      <c r="AKR37" s="94"/>
      <c r="AKS37" s="94"/>
      <c r="AKT37" s="94"/>
      <c r="AKU37" s="94"/>
      <c r="AKV37" s="94"/>
      <c r="AKW37" s="94"/>
      <c r="AKX37" s="94"/>
      <c r="AKY37" s="27"/>
      <c r="AKZ37" s="97"/>
      <c r="ALA37" s="98"/>
      <c r="ALC37" s="88">
        <f t="shared" si="45"/>
        <v>40986.5</v>
      </c>
      <c r="ALD37" s="89">
        <v>7</v>
      </c>
      <c r="ALE37" s="28"/>
      <c r="ALF37" s="25">
        <v>21.8</v>
      </c>
      <c r="ALG37" s="30"/>
      <c r="ALH37" s="27"/>
      <c r="ALI37" s="30"/>
      <c r="ALJ37" s="27"/>
      <c r="ALK37" s="30"/>
      <c r="ALL37" s="27"/>
      <c r="ALM37" s="92"/>
      <c r="ALN37" s="94"/>
      <c r="ALO37" s="94"/>
      <c r="ALP37" s="94"/>
      <c r="ALQ37" s="94"/>
      <c r="ALR37" s="94"/>
      <c r="ALS37" s="94"/>
      <c r="ALT37" s="94"/>
      <c r="ALU37" s="27"/>
      <c r="ALV37" s="97">
        <v>0.26832691488682758</v>
      </c>
      <c r="ALW37" s="98">
        <v>23.77372209486235</v>
      </c>
      <c r="ALY37" s="88">
        <f t="shared" si="46"/>
        <v>40985</v>
      </c>
      <c r="ALZ37" s="89">
        <v>7</v>
      </c>
      <c r="AMA37" s="28"/>
      <c r="AMB37" s="25">
        <v>17.2</v>
      </c>
      <c r="AMC37" s="30"/>
      <c r="AMD37" s="27"/>
      <c r="AME37" s="30"/>
      <c r="AMF37" s="27"/>
      <c r="AMG37" s="30"/>
      <c r="AMH37" s="27"/>
      <c r="AMI37" s="92"/>
      <c r="AMJ37" s="94"/>
      <c r="AMK37" s="94"/>
      <c r="AML37" s="94"/>
      <c r="AMM37" s="94"/>
      <c r="AMN37" s="94"/>
      <c r="AMO37" s="94"/>
      <c r="AMP37" s="94"/>
      <c r="AMQ37" s="27"/>
      <c r="AMR37" s="97">
        <v>1.7233415560088139</v>
      </c>
      <c r="AMS37" s="98">
        <v>33.571888383456788</v>
      </c>
      <c r="AMU37" s="88">
        <f t="shared" si="47"/>
        <v>40983</v>
      </c>
      <c r="AMV37" s="89">
        <v>7</v>
      </c>
      <c r="AMW37" s="28"/>
      <c r="AMX37" s="25">
        <v>17.7</v>
      </c>
      <c r="AMY37" s="30"/>
      <c r="AMZ37" s="27"/>
      <c r="ANA37" s="30"/>
      <c r="ANB37" s="27"/>
      <c r="ANC37" s="30"/>
      <c r="AND37" s="27"/>
      <c r="ANE37" s="92"/>
      <c r="ANF37" s="94"/>
      <c r="ANG37" s="94"/>
      <c r="ANH37" s="94"/>
      <c r="ANI37" s="94"/>
      <c r="ANJ37" s="94"/>
      <c r="ANK37" s="94"/>
      <c r="ANL37" s="94"/>
      <c r="ANM37" s="27"/>
      <c r="ANN37" s="97">
        <v>-0.99688686375449842</v>
      </c>
      <c r="ANO37" s="98">
        <v>4.3048030247431059</v>
      </c>
      <c r="ANQ37" s="88">
        <f t="shared" si="48"/>
        <v>40984.5</v>
      </c>
      <c r="ANR37" s="89">
        <v>7</v>
      </c>
      <c r="ANS37" s="28"/>
      <c r="ANT37" s="25">
        <v>18.100000000000001</v>
      </c>
      <c r="ANU37" s="30"/>
      <c r="ANV37" s="27"/>
      <c r="ANW37" s="30"/>
      <c r="ANX37" s="27"/>
      <c r="ANY37" s="30"/>
      <c r="ANZ37" s="27"/>
      <c r="AOA37" s="92"/>
      <c r="AOB37" s="94"/>
      <c r="AOC37" s="94"/>
      <c r="AOD37" s="94"/>
      <c r="AOE37" s="94"/>
      <c r="AOF37" s="94"/>
      <c r="AOG37" s="94"/>
      <c r="AOH37" s="94"/>
      <c r="AOI37" s="27"/>
      <c r="AOJ37" s="97">
        <v>-1.2552660271430363</v>
      </c>
      <c r="AOK37" s="98">
        <v>5.8927084128355407</v>
      </c>
      <c r="AOM37" s="88">
        <f t="shared" si="49"/>
        <v>40984.5</v>
      </c>
      <c r="AON37" s="89">
        <v>7</v>
      </c>
      <c r="AOO37" s="28"/>
      <c r="AOP37" s="25"/>
      <c r="AOQ37" s="30"/>
      <c r="AOR37" s="27"/>
      <c r="AOS37" s="30"/>
      <c r="AOT37" s="27"/>
      <c r="AOU37" s="30"/>
      <c r="AOV37" s="27"/>
      <c r="AOW37" s="92"/>
      <c r="AOX37" s="94"/>
      <c r="AOY37" s="94"/>
      <c r="AOZ37" s="94"/>
      <c r="APA37" s="94"/>
      <c r="APB37" s="94"/>
      <c r="APC37" s="94"/>
      <c r="APD37" s="94"/>
      <c r="APE37" s="27"/>
      <c r="APF37" s="97">
        <v>-0.98961256301167555</v>
      </c>
      <c r="APG37" s="98">
        <v>10.778926401762053</v>
      </c>
      <c r="API37" s="88">
        <f t="shared" si="50"/>
        <v>40984</v>
      </c>
      <c r="APJ37" s="89">
        <v>7</v>
      </c>
      <c r="APK37" s="28"/>
      <c r="APL37" s="25"/>
      <c r="APM37" s="30"/>
      <c r="APN37" s="27"/>
      <c r="APO37" s="30"/>
      <c r="APP37" s="27"/>
      <c r="APQ37" s="30"/>
      <c r="APR37" s="27"/>
      <c r="APS37" s="92"/>
      <c r="APT37" s="94"/>
      <c r="APU37" s="94"/>
      <c r="APV37" s="94"/>
      <c r="APW37" s="94"/>
      <c r="APX37" s="94"/>
      <c r="APY37" s="94"/>
      <c r="APZ37" s="94"/>
      <c r="AQA37" s="27"/>
      <c r="AQB37" s="97">
        <v>3.7827764337926846</v>
      </c>
      <c r="AQC37" s="98">
        <v>27.286511110854409</v>
      </c>
      <c r="AQE37" s="88">
        <f t="shared" si="51"/>
        <v>40983.5</v>
      </c>
      <c r="AQF37" s="89">
        <v>7</v>
      </c>
      <c r="AQG37" s="28"/>
      <c r="AQH37" s="25"/>
      <c r="AQI37" s="30"/>
      <c r="AQJ37" s="27"/>
      <c r="AQK37" s="30"/>
      <c r="AQL37" s="27"/>
      <c r="AQM37" s="30"/>
      <c r="AQN37" s="27"/>
      <c r="AQO37" s="92"/>
      <c r="AQP37" s="94"/>
      <c r="AQQ37" s="94"/>
      <c r="AQR37" s="94"/>
      <c r="AQS37" s="94"/>
      <c r="AQT37" s="94"/>
      <c r="AQU37" s="94"/>
      <c r="AQV37" s="94"/>
      <c r="AQW37" s="27"/>
      <c r="AQX37" s="97">
        <v>4.7015130076479039</v>
      </c>
      <c r="AQY37" s="98">
        <v>33.966446830344708</v>
      </c>
      <c r="ARA37" s="88">
        <f t="shared" si="52"/>
        <v>40986</v>
      </c>
      <c r="ARB37" s="89">
        <v>7</v>
      </c>
      <c r="ARC37" s="28">
        <v>2.7</v>
      </c>
      <c r="ARD37" s="25">
        <v>18</v>
      </c>
      <c r="ARE37" s="30"/>
      <c r="ARF37" s="27"/>
      <c r="ARG37" s="30"/>
      <c r="ARH37" s="27"/>
      <c r="ARI37" s="30"/>
      <c r="ARJ37" s="27"/>
      <c r="ARK37" s="92"/>
      <c r="ARL37" s="94"/>
      <c r="ARM37" s="94"/>
      <c r="ARN37" s="94"/>
      <c r="ARO37" s="94"/>
      <c r="ARP37" s="94"/>
      <c r="ARQ37" s="94"/>
      <c r="ARR37" s="94"/>
      <c r="ARS37" s="27"/>
      <c r="ART37" s="97">
        <v>2.5918228782951211</v>
      </c>
      <c r="ARU37" s="98">
        <v>39.876432743891222</v>
      </c>
      <c r="ARW37" s="88">
        <f t="shared" si="53"/>
        <v>40987</v>
      </c>
      <c r="ARX37" s="89">
        <v>7</v>
      </c>
      <c r="ARY37" s="28"/>
      <c r="ARZ37" s="25"/>
      <c r="ASA37" s="30"/>
      <c r="ASB37" s="27"/>
      <c r="ASC37" s="30"/>
      <c r="ASD37" s="27"/>
      <c r="ASE37" s="30"/>
      <c r="ASF37" s="27"/>
      <c r="ASG37" s="92"/>
      <c r="ASH37" s="94"/>
      <c r="ASI37" s="94"/>
      <c r="ASJ37" s="94"/>
      <c r="ASK37" s="94"/>
      <c r="ASL37" s="94"/>
      <c r="ASM37" s="94"/>
      <c r="ASN37" s="94"/>
      <c r="ASO37" s="27"/>
      <c r="ASP37" s="97">
        <v>-0.14033997744465862</v>
      </c>
      <c r="ASQ37" s="98">
        <v>19.689561865713618</v>
      </c>
      <c r="ASS37" s="88">
        <f t="shared" si="54"/>
        <v>40985</v>
      </c>
      <c r="AST37" s="89">
        <v>7</v>
      </c>
      <c r="ASU37" s="28"/>
      <c r="ASV37" s="25"/>
      <c r="ASW37" s="30"/>
      <c r="ASX37" s="27"/>
      <c r="ASY37" s="30"/>
      <c r="ASZ37" s="27"/>
      <c r="ATA37" s="30"/>
      <c r="ATB37" s="27"/>
      <c r="ATC37" s="92"/>
      <c r="ATD37" s="94"/>
      <c r="ATE37" s="94"/>
      <c r="ATF37" s="94"/>
      <c r="ATG37" s="94"/>
      <c r="ATH37" s="94"/>
      <c r="ATI37" s="94"/>
      <c r="ATJ37" s="94"/>
      <c r="ATK37" s="27"/>
      <c r="ATL37" s="97">
        <v>-1.1979875071430239</v>
      </c>
      <c r="ATM37" s="98">
        <v>-0.51593847711980367</v>
      </c>
      <c r="ATO37" s="88">
        <f t="shared" si="55"/>
        <v>40986</v>
      </c>
      <c r="ATP37" s="89">
        <v>7</v>
      </c>
      <c r="ATQ37" s="28"/>
      <c r="ATR37" s="25"/>
      <c r="ATS37" s="30"/>
      <c r="ATT37" s="27"/>
      <c r="ATU37" s="30"/>
      <c r="ATV37" s="27"/>
      <c r="ATW37" s="30"/>
      <c r="ATX37" s="27"/>
      <c r="ATY37" s="92"/>
      <c r="ATZ37" s="94"/>
      <c r="AUA37" s="94"/>
      <c r="AUB37" s="94"/>
      <c r="AUC37" s="94"/>
      <c r="AUD37" s="94"/>
      <c r="AUE37" s="94"/>
      <c r="AUF37" s="94"/>
      <c r="AUG37" s="27"/>
      <c r="AUH37" s="97">
        <v>-0.36130466160092845</v>
      </c>
      <c r="AUI37" s="98">
        <v>10.537320166085165</v>
      </c>
      <c r="AUK37" s="88">
        <f t="shared" si="56"/>
        <v>40982</v>
      </c>
      <c r="AUL37" s="89">
        <v>7</v>
      </c>
      <c r="AUM37" s="28"/>
      <c r="AUN37" s="25">
        <v>21.9</v>
      </c>
      <c r="AUO37" s="30"/>
      <c r="AUP37" s="27"/>
      <c r="AUQ37" s="30"/>
      <c r="AUR37" s="27"/>
      <c r="AUS37" s="30"/>
      <c r="AUT37" s="27"/>
      <c r="AUU37" s="92"/>
      <c r="AUV37" s="94"/>
      <c r="AUW37" s="94"/>
      <c r="AUX37" s="94"/>
      <c r="AUY37" s="94"/>
      <c r="AUZ37" s="94"/>
      <c r="AVA37" s="94"/>
      <c r="AVB37" s="94"/>
      <c r="AVC37" s="27"/>
      <c r="AVD37" s="97"/>
      <c r="AVE37" s="98"/>
      <c r="AVG37" s="88">
        <f t="shared" si="57"/>
        <v>40985</v>
      </c>
      <c r="AVH37" s="89">
        <v>7</v>
      </c>
      <c r="AVI37" s="28"/>
      <c r="AVJ37" s="25"/>
      <c r="AVK37" s="30"/>
      <c r="AVL37" s="27"/>
      <c r="AVM37" s="30"/>
      <c r="AVN37" s="27"/>
      <c r="AVO37" s="30"/>
      <c r="AVP37" s="27"/>
      <c r="AVQ37" s="92"/>
      <c r="AVR37" s="94"/>
      <c r="AVS37" s="94"/>
      <c r="AVT37" s="94"/>
      <c r="AVU37" s="94"/>
      <c r="AVV37" s="94"/>
      <c r="AVW37" s="94"/>
      <c r="AVX37" s="94"/>
      <c r="AVY37" s="27"/>
      <c r="AVZ37" s="97">
        <v>-0.64228146571728972</v>
      </c>
      <c r="AWA37" s="98">
        <v>9.9518117113778626</v>
      </c>
      <c r="AWC37" s="88">
        <f t="shared" si="58"/>
        <v>40983.5</v>
      </c>
      <c r="AWD37" s="89">
        <v>7</v>
      </c>
      <c r="AWE37" s="28"/>
      <c r="AWF37" s="25"/>
      <c r="AWG37" s="30"/>
      <c r="AWH37" s="27"/>
      <c r="AWI37" s="30"/>
      <c r="AWJ37" s="27"/>
      <c r="AWK37" s="30"/>
      <c r="AWL37" s="27"/>
      <c r="AWM37" s="92"/>
      <c r="AWN37" s="94"/>
      <c r="AWO37" s="94"/>
      <c r="AWP37" s="94"/>
      <c r="AWQ37" s="94"/>
      <c r="AWR37" s="94"/>
      <c r="AWS37" s="94"/>
      <c r="AWT37" s="94"/>
      <c r="AWU37" s="27"/>
      <c r="AWV37" s="97"/>
      <c r="AWW37" s="98"/>
      <c r="AWY37" s="88">
        <f t="shared" si="59"/>
        <v>40982</v>
      </c>
      <c r="AWZ37" s="89">
        <v>7</v>
      </c>
      <c r="AXA37" s="28"/>
      <c r="AXB37" s="25"/>
      <c r="AXC37" s="30"/>
      <c r="AXD37" s="27"/>
      <c r="AXE37" s="30"/>
      <c r="AXF37" s="27"/>
      <c r="AXG37" s="30"/>
      <c r="AXH37" s="27"/>
      <c r="AXI37" s="92"/>
      <c r="AXJ37" s="94"/>
      <c r="AXK37" s="94"/>
      <c r="AXL37" s="94"/>
      <c r="AXM37" s="94"/>
      <c r="AXN37" s="94"/>
      <c r="AXO37" s="94"/>
      <c r="AXP37" s="94"/>
      <c r="AXQ37" s="27"/>
      <c r="AXR37" s="97">
        <v>-0.3422558966153294</v>
      </c>
      <c r="AXS37" s="98">
        <v>28.552363913554242</v>
      </c>
      <c r="AXU37" s="88">
        <f t="shared" si="60"/>
        <v>40985</v>
      </c>
      <c r="AXV37" s="89">
        <v>7</v>
      </c>
      <c r="AXW37" s="28"/>
      <c r="AXX37" s="25">
        <v>18</v>
      </c>
      <c r="AXY37" s="30"/>
      <c r="AXZ37" s="27"/>
      <c r="AYA37" s="30"/>
      <c r="AYB37" s="27"/>
      <c r="AYC37" s="30"/>
      <c r="AYD37" s="27"/>
      <c r="AYE37" s="92"/>
      <c r="AYF37" s="94"/>
      <c r="AYG37" s="94"/>
      <c r="AYH37" s="94"/>
      <c r="AYI37" s="94"/>
      <c r="AYJ37" s="94"/>
      <c r="AYK37" s="94"/>
      <c r="AYL37" s="94"/>
      <c r="AYM37" s="27"/>
      <c r="AYN37" s="97">
        <v>-0.249108549653483</v>
      </c>
      <c r="AYO37" s="98">
        <v>27.237469319885747</v>
      </c>
      <c r="AYQ37" s="88">
        <f t="shared" si="61"/>
        <v>40984</v>
      </c>
      <c r="AYR37" s="89">
        <v>7</v>
      </c>
      <c r="AYS37" s="28">
        <v>7.9</v>
      </c>
      <c r="AYT37" s="25">
        <v>10</v>
      </c>
      <c r="AYU37" s="30"/>
      <c r="AYV37" s="27"/>
      <c r="AYW37" s="30"/>
      <c r="AYX37" s="27"/>
      <c r="AYY37" s="30"/>
      <c r="AYZ37" s="27"/>
      <c r="AZA37" s="92"/>
      <c r="AZB37" s="94"/>
      <c r="AZC37" s="94"/>
      <c r="AZD37" s="94"/>
      <c r="AZE37" s="94"/>
      <c r="AZF37" s="94"/>
      <c r="AZG37" s="94"/>
      <c r="AZH37" s="94"/>
      <c r="AZI37" s="27"/>
      <c r="AZJ37" s="97">
        <v>9.2455071478108906</v>
      </c>
      <c r="AZK37" s="98">
        <v>69.646479513028225</v>
      </c>
      <c r="AZM37" s="88">
        <f t="shared" si="62"/>
        <v>40984.5</v>
      </c>
      <c r="AZN37" s="89">
        <v>7</v>
      </c>
      <c r="AZO37" s="28"/>
      <c r="AZP37" s="25">
        <v>18</v>
      </c>
      <c r="AZQ37" s="30"/>
      <c r="AZR37" s="27"/>
      <c r="AZS37" s="30"/>
      <c r="AZT37" s="27"/>
      <c r="AZU37" s="30"/>
      <c r="AZV37" s="27"/>
      <c r="AZW37" s="92"/>
      <c r="AZX37" s="94"/>
      <c r="AZY37" s="94"/>
      <c r="AZZ37" s="94"/>
      <c r="BAA37" s="94"/>
      <c r="BAB37" s="94"/>
      <c r="BAC37" s="94"/>
      <c r="BAD37" s="94"/>
      <c r="BAE37" s="27"/>
      <c r="BAF37" s="97">
        <v>0.79579736295992254</v>
      </c>
      <c r="BAG37" s="98">
        <v>38.866754381818083</v>
      </c>
      <c r="BAI37" s="88">
        <f t="shared" si="63"/>
        <v>40984.5</v>
      </c>
      <c r="BAJ37" s="89">
        <v>7</v>
      </c>
      <c r="BAK37" s="28"/>
      <c r="BAL37" s="25">
        <v>21.9</v>
      </c>
      <c r="BAM37" s="30"/>
      <c r="BAN37" s="27"/>
      <c r="BAO37" s="30"/>
      <c r="BAP37" s="27"/>
      <c r="BAQ37" s="30"/>
      <c r="BAR37" s="27"/>
      <c r="BAS37" s="92"/>
      <c r="BAT37" s="94"/>
      <c r="BAU37" s="94"/>
      <c r="BAV37" s="94"/>
      <c r="BAW37" s="94"/>
      <c r="BAX37" s="94"/>
      <c r="BAY37" s="94"/>
      <c r="BAZ37" s="94"/>
      <c r="BBA37" s="27"/>
      <c r="BBB37" s="97">
        <v>-0.6854850366754236</v>
      </c>
      <c r="BBC37" s="98">
        <v>17.42536706294689</v>
      </c>
      <c r="BBE37" s="88">
        <f t="shared" si="64"/>
        <v>40983</v>
      </c>
      <c r="BBF37" s="89">
        <v>7</v>
      </c>
      <c r="BBG37" s="28"/>
      <c r="BBH37" s="25"/>
      <c r="BBI37" s="30"/>
      <c r="BBJ37" s="27"/>
      <c r="BBK37" s="30"/>
      <c r="BBL37" s="27"/>
      <c r="BBM37" s="30"/>
      <c r="BBN37" s="27"/>
      <c r="BBO37" s="92"/>
      <c r="BBP37" s="94"/>
      <c r="BBQ37" s="94"/>
      <c r="BBR37" s="94"/>
      <c r="BBS37" s="94"/>
      <c r="BBT37" s="94"/>
      <c r="BBU37" s="94"/>
      <c r="BBV37" s="94"/>
      <c r="BBW37" s="27"/>
      <c r="BBX37" s="97"/>
      <c r="BBY37" s="98"/>
      <c r="BCA37" s="88">
        <f t="shared" si="65"/>
        <v>40986.5</v>
      </c>
      <c r="BCB37" s="89">
        <v>7</v>
      </c>
      <c r="BCC37" s="28"/>
      <c r="BCD37" s="25">
        <v>21.8</v>
      </c>
      <c r="BCE37" s="30"/>
      <c r="BCF37" s="27"/>
      <c r="BCG37" s="30"/>
      <c r="BCH37" s="27"/>
      <c r="BCI37" s="30"/>
      <c r="BCJ37" s="27"/>
      <c r="BCK37" s="92"/>
      <c r="BCL37" s="94"/>
      <c r="BCM37" s="94"/>
      <c r="BCN37" s="94"/>
      <c r="BCO37" s="94"/>
      <c r="BCP37" s="94"/>
      <c r="BCQ37" s="94"/>
      <c r="BCR37" s="94"/>
      <c r="BCS37" s="27"/>
      <c r="BCT37" s="97">
        <v>0.17118041319376356</v>
      </c>
      <c r="BCU37" s="98">
        <v>23.296578358280485</v>
      </c>
      <c r="BCW37" s="88">
        <f t="shared" si="66"/>
        <v>40985</v>
      </c>
      <c r="BCX37" s="89">
        <v>7</v>
      </c>
      <c r="BCY37" s="28"/>
      <c r="BCZ37" s="25">
        <v>17.2</v>
      </c>
      <c r="BDA37" s="30"/>
      <c r="BDB37" s="27"/>
      <c r="BDC37" s="30"/>
      <c r="BDD37" s="27"/>
      <c r="BDE37" s="30"/>
      <c r="BDF37" s="27"/>
      <c r="BDG37" s="92"/>
      <c r="BDH37" s="94"/>
      <c r="BDI37" s="94"/>
      <c r="BDJ37" s="94"/>
      <c r="BDK37" s="94"/>
      <c r="BDL37" s="94"/>
      <c r="BDM37" s="94"/>
      <c r="BDN37" s="94"/>
      <c r="BDO37" s="27"/>
      <c r="BDP37" s="97">
        <v>1.9296461145130799</v>
      </c>
      <c r="BDQ37" s="98">
        <v>27.895702498872481</v>
      </c>
      <c r="BDS37" s="88">
        <f t="shared" si="67"/>
        <v>40983</v>
      </c>
      <c r="BDT37" s="89">
        <v>7</v>
      </c>
      <c r="BDU37" s="28"/>
      <c r="BDV37" s="25">
        <v>17.7</v>
      </c>
      <c r="BDW37" s="30"/>
      <c r="BDX37" s="27"/>
      <c r="BDY37" s="30"/>
      <c r="BDZ37" s="27"/>
      <c r="BEA37" s="30"/>
      <c r="BEB37" s="27"/>
      <c r="BEC37" s="92"/>
      <c r="BED37" s="94"/>
      <c r="BEE37" s="94"/>
      <c r="BEF37" s="94"/>
      <c r="BEG37" s="94"/>
      <c r="BEH37" s="94"/>
      <c r="BEI37" s="94"/>
      <c r="BEJ37" s="94"/>
      <c r="BEK37" s="27"/>
      <c r="BEL37" s="97">
        <v>-0.88076186214173335</v>
      </c>
      <c r="BEM37" s="98">
        <v>6.472493418619667</v>
      </c>
      <c r="BEO37" s="88">
        <f t="shared" si="68"/>
        <v>40984.5</v>
      </c>
      <c r="BEP37" s="89">
        <v>7</v>
      </c>
      <c r="BEQ37" s="28"/>
      <c r="BER37" s="25">
        <v>18.100000000000001</v>
      </c>
      <c r="BES37" s="30"/>
      <c r="BET37" s="27"/>
      <c r="BEU37" s="30"/>
      <c r="BEV37" s="27"/>
      <c r="BEW37" s="30"/>
      <c r="BEX37" s="27"/>
      <c r="BEY37" s="92"/>
      <c r="BEZ37" s="94"/>
      <c r="BFA37" s="94"/>
      <c r="BFB37" s="94"/>
      <c r="BFC37" s="94"/>
      <c r="BFD37" s="94"/>
      <c r="BFE37" s="94"/>
      <c r="BFF37" s="94"/>
      <c r="BFG37" s="27"/>
      <c r="BFH37" s="97">
        <v>-1.2519046420607958</v>
      </c>
      <c r="BFI37" s="98">
        <v>5.9258774028489958</v>
      </c>
      <c r="BFK37" s="88">
        <f t="shared" si="69"/>
        <v>40984.5</v>
      </c>
      <c r="BFL37" s="89">
        <v>7</v>
      </c>
      <c r="BFM37" s="28"/>
      <c r="BFN37" s="25"/>
      <c r="BFO37" s="30"/>
      <c r="BFP37" s="27"/>
      <c r="BFQ37" s="30"/>
      <c r="BFR37" s="27"/>
      <c r="BFS37" s="30"/>
      <c r="BFT37" s="27"/>
      <c r="BFU37" s="92"/>
      <c r="BFV37" s="94"/>
      <c r="BFW37" s="94"/>
      <c r="BFX37" s="94"/>
      <c r="BFY37" s="94"/>
      <c r="BFZ37" s="94"/>
      <c r="BGA37" s="94"/>
      <c r="BGB37" s="94"/>
      <c r="BGC37" s="27"/>
      <c r="BGD37" s="97">
        <v>-0.80099808333151501</v>
      </c>
      <c r="BGE37" s="98">
        <v>12.510435046479751</v>
      </c>
      <c r="BGG37" s="88">
        <f t="shared" si="70"/>
        <v>40984</v>
      </c>
      <c r="BGH37" s="89">
        <v>7</v>
      </c>
      <c r="BGI37" s="28"/>
      <c r="BGJ37" s="25"/>
      <c r="BGK37" s="30"/>
      <c r="BGL37" s="27"/>
      <c r="BGM37" s="30"/>
      <c r="BGN37" s="27"/>
      <c r="BGO37" s="30"/>
      <c r="BGP37" s="27"/>
      <c r="BGQ37" s="92"/>
      <c r="BGR37" s="94"/>
      <c r="BGS37" s="94"/>
      <c r="BGT37" s="94"/>
      <c r="BGU37" s="94"/>
      <c r="BGV37" s="94"/>
      <c r="BGW37" s="94"/>
      <c r="BGX37" s="94"/>
      <c r="BGY37" s="27"/>
      <c r="BGZ37" s="97">
        <v>3.7545504630948519</v>
      </c>
      <c r="BHA37" s="98">
        <v>27.679491977218618</v>
      </c>
      <c r="BHC37" s="88">
        <f t="shared" si="71"/>
        <v>40983.5</v>
      </c>
      <c r="BHD37" s="89">
        <v>7</v>
      </c>
      <c r="BHE37" s="28"/>
      <c r="BHF37" s="25"/>
      <c r="BHG37" s="30"/>
      <c r="BHH37" s="27"/>
      <c r="BHI37" s="30"/>
      <c r="BHJ37" s="27"/>
      <c r="BHK37" s="30"/>
      <c r="BHL37" s="27"/>
      <c r="BHM37" s="92"/>
      <c r="BHN37" s="94"/>
      <c r="BHO37" s="94"/>
      <c r="BHP37" s="94"/>
      <c r="BHQ37" s="94"/>
      <c r="BHR37" s="94"/>
      <c r="BHS37" s="94"/>
      <c r="BHT37" s="94"/>
      <c r="BHU37" s="27"/>
      <c r="BHV37" s="97">
        <v>4.6799525053704745</v>
      </c>
      <c r="BHW37" s="98">
        <v>33.811278159178755</v>
      </c>
      <c r="BHY37" s="88">
        <f t="shared" si="72"/>
        <v>40986</v>
      </c>
      <c r="BHZ37" s="89">
        <v>7</v>
      </c>
      <c r="BIA37" s="28">
        <v>2.7</v>
      </c>
      <c r="BIB37" s="25">
        <v>18</v>
      </c>
      <c r="BIC37" s="30"/>
      <c r="BID37" s="27"/>
      <c r="BIE37" s="30"/>
      <c r="BIF37" s="27"/>
      <c r="BIG37" s="30"/>
      <c r="BIH37" s="27"/>
      <c r="BII37" s="92"/>
      <c r="BIJ37" s="94"/>
      <c r="BIK37" s="94"/>
      <c r="BIL37" s="94"/>
      <c r="BIM37" s="94"/>
      <c r="BIN37" s="94"/>
      <c r="BIO37" s="94"/>
      <c r="BIP37" s="94"/>
      <c r="BIQ37" s="27"/>
      <c r="BIR37" s="97">
        <v>2.5842429954092894</v>
      </c>
      <c r="BIS37" s="98">
        <v>40.45702218188287</v>
      </c>
      <c r="BIU37" s="88">
        <f t="shared" si="73"/>
        <v>40987</v>
      </c>
      <c r="BIV37" s="89">
        <v>7</v>
      </c>
      <c r="BIW37" s="28"/>
      <c r="BIX37" s="25"/>
      <c r="BIY37" s="30"/>
      <c r="BIZ37" s="27"/>
      <c r="BJA37" s="30"/>
      <c r="BJB37" s="27"/>
      <c r="BJC37" s="30"/>
      <c r="BJD37" s="27"/>
      <c r="BJE37" s="92"/>
      <c r="BJF37" s="94"/>
      <c r="BJG37" s="94"/>
      <c r="BJH37" s="94"/>
      <c r="BJI37" s="94"/>
      <c r="BJJ37" s="94"/>
      <c r="BJK37" s="94"/>
      <c r="BJL37" s="94"/>
      <c r="BJM37" s="27"/>
      <c r="BJN37" s="97">
        <v>-0.10754300104871956</v>
      </c>
      <c r="BJO37" s="98">
        <v>19.647453374565753</v>
      </c>
      <c r="BJQ37" s="88">
        <f t="shared" si="74"/>
        <v>40985</v>
      </c>
      <c r="BJR37" s="89">
        <v>7</v>
      </c>
      <c r="BJS37" s="28"/>
      <c r="BJT37" s="25"/>
      <c r="BJU37" s="30"/>
      <c r="BJV37" s="27"/>
      <c r="BJW37" s="30"/>
      <c r="BJX37" s="27"/>
      <c r="BJY37" s="30"/>
      <c r="BJZ37" s="27"/>
      <c r="BKA37" s="92"/>
      <c r="BKB37" s="94"/>
      <c r="BKC37" s="94"/>
      <c r="BKD37" s="94"/>
      <c r="BKE37" s="94"/>
      <c r="BKF37" s="94"/>
      <c r="BKG37" s="94"/>
      <c r="BKH37" s="94"/>
      <c r="BKI37" s="27"/>
      <c r="BKJ37" s="97">
        <v>-1.1953347938076968</v>
      </c>
      <c r="BKK37" s="98">
        <v>-0.48002782577836722</v>
      </c>
      <c r="BKM37" s="88">
        <f t="shared" si="75"/>
        <v>40986</v>
      </c>
      <c r="BKN37" s="89">
        <v>7</v>
      </c>
      <c r="BKO37" s="28"/>
      <c r="BKP37" s="25"/>
      <c r="BKQ37" s="30"/>
      <c r="BKR37" s="27"/>
      <c r="BKS37" s="30"/>
      <c r="BKT37" s="27"/>
      <c r="BKU37" s="30"/>
      <c r="BKV37" s="27"/>
      <c r="BKW37" s="92"/>
      <c r="BKX37" s="94"/>
      <c r="BKY37" s="94"/>
      <c r="BKZ37" s="94"/>
      <c r="BLA37" s="94"/>
      <c r="BLB37" s="94"/>
      <c r="BLC37" s="94"/>
      <c r="BLD37" s="94"/>
      <c r="BLE37" s="27"/>
      <c r="BLF37" s="97">
        <v>-0.37562268283657335</v>
      </c>
      <c r="BLG37" s="98">
        <v>10.663675991551639</v>
      </c>
      <c r="BLI37" s="88">
        <f t="shared" si="76"/>
        <v>40982</v>
      </c>
      <c r="BLJ37" s="89">
        <v>7</v>
      </c>
      <c r="BLK37" s="28"/>
      <c r="BLL37" s="25">
        <v>21.9</v>
      </c>
      <c r="BLM37" s="30"/>
      <c r="BLN37" s="27"/>
      <c r="BLO37" s="30"/>
      <c r="BLP37" s="27"/>
      <c r="BLQ37" s="30"/>
      <c r="BLR37" s="27"/>
      <c r="BLS37" s="92"/>
      <c r="BLT37" s="94"/>
      <c r="BLU37" s="94"/>
      <c r="BLV37" s="94"/>
      <c r="BLW37" s="94"/>
      <c r="BLX37" s="94"/>
      <c r="BLY37" s="94"/>
      <c r="BLZ37" s="94"/>
      <c r="BMA37" s="27"/>
      <c r="BMB37" s="97"/>
      <c r="BMC37" s="98"/>
      <c r="BME37" s="88">
        <f t="shared" si="77"/>
        <v>40985</v>
      </c>
      <c r="BMF37" s="89">
        <v>7</v>
      </c>
      <c r="BMG37" s="28"/>
      <c r="BMH37" s="25"/>
      <c r="BMI37" s="30"/>
      <c r="BMJ37" s="27"/>
      <c r="BMK37" s="30"/>
      <c r="BML37" s="27"/>
      <c r="BMM37" s="30"/>
      <c r="BMN37" s="27"/>
      <c r="BMO37" s="92"/>
      <c r="BMP37" s="94"/>
      <c r="BMQ37" s="94"/>
      <c r="BMR37" s="94"/>
      <c r="BMS37" s="94"/>
      <c r="BMT37" s="94"/>
      <c r="BMU37" s="94"/>
      <c r="BMV37" s="94"/>
      <c r="BMW37" s="27"/>
      <c r="BMX37" s="97">
        <v>-0.32805589856427259</v>
      </c>
      <c r="BMY37" s="98">
        <v>11.673944292355579</v>
      </c>
      <c r="BNA37" s="88">
        <f t="shared" si="78"/>
        <v>40983.5</v>
      </c>
      <c r="BNB37" s="89">
        <v>7</v>
      </c>
      <c r="BNC37" s="28"/>
      <c r="BND37" s="25"/>
      <c r="BNE37" s="30"/>
      <c r="BNF37" s="27"/>
      <c r="BNG37" s="30"/>
      <c r="BNH37" s="27"/>
      <c r="BNI37" s="30"/>
      <c r="BNJ37" s="27"/>
      <c r="BNK37" s="92"/>
      <c r="BNL37" s="94"/>
      <c r="BNM37" s="94"/>
      <c r="BNN37" s="94"/>
      <c r="BNO37" s="94"/>
      <c r="BNP37" s="94"/>
      <c r="BNQ37" s="94"/>
      <c r="BNR37" s="94"/>
      <c r="BNS37" s="27"/>
      <c r="BNT37" s="97"/>
      <c r="BNU37" s="98"/>
      <c r="BNW37" s="88">
        <f t="shared" si="79"/>
        <v>40982</v>
      </c>
      <c r="BNX37" s="89">
        <v>7</v>
      </c>
      <c r="BNY37" s="28"/>
      <c r="BNZ37" s="25"/>
      <c r="BOA37" s="30"/>
      <c r="BOB37" s="27"/>
      <c r="BOC37" s="30"/>
      <c r="BOD37" s="27"/>
      <c r="BOE37" s="30"/>
      <c r="BOF37" s="27"/>
      <c r="BOG37" s="92"/>
      <c r="BOH37" s="94"/>
      <c r="BOI37" s="94"/>
      <c r="BOJ37" s="94"/>
      <c r="BOK37" s="94"/>
      <c r="BOL37" s="94"/>
      <c r="BOM37" s="94"/>
      <c r="BON37" s="94"/>
      <c r="BOO37" s="27"/>
      <c r="BOP37" s="97">
        <v>-0.38754242425383001</v>
      </c>
      <c r="BOQ37" s="98">
        <v>27.553140636892319</v>
      </c>
      <c r="BOS37" s="88">
        <f t="shared" si="80"/>
        <v>40985</v>
      </c>
      <c r="BOT37" s="89">
        <v>7</v>
      </c>
      <c r="BOU37" s="28"/>
      <c r="BOV37" s="25">
        <v>18</v>
      </c>
      <c r="BOW37" s="30"/>
      <c r="BOX37" s="27"/>
      <c r="BOY37" s="30"/>
      <c r="BOZ37" s="27"/>
      <c r="BPA37" s="30"/>
      <c r="BPB37" s="27"/>
      <c r="BPC37" s="92"/>
      <c r="BPD37" s="94"/>
      <c r="BPE37" s="94"/>
      <c r="BPF37" s="94"/>
      <c r="BPG37" s="94"/>
      <c r="BPH37" s="94"/>
      <c r="BPI37" s="94"/>
      <c r="BPJ37" s="94"/>
      <c r="BPK37" s="27"/>
      <c r="BPL37" s="97">
        <v>-0.64618011563376732</v>
      </c>
      <c r="BPM37" s="98">
        <v>22.437685825821582</v>
      </c>
      <c r="BPO37" s="88">
        <f t="shared" si="81"/>
        <v>40984</v>
      </c>
      <c r="BPP37" s="89">
        <v>7</v>
      </c>
      <c r="BPQ37" s="28">
        <v>7.9</v>
      </c>
      <c r="BPR37" s="25">
        <v>10</v>
      </c>
      <c r="BPS37" s="30"/>
      <c r="BPT37" s="27"/>
      <c r="BPU37" s="30"/>
      <c r="BPV37" s="27"/>
      <c r="BPW37" s="30"/>
      <c r="BPX37" s="27"/>
      <c r="BPY37" s="92"/>
      <c r="BPZ37" s="94"/>
      <c r="BQA37" s="94"/>
      <c r="BQB37" s="94"/>
      <c r="BQC37" s="94"/>
      <c r="BQD37" s="94"/>
      <c r="BQE37" s="94"/>
      <c r="BQF37" s="94"/>
      <c r="BQG37" s="27"/>
      <c r="BQH37" s="97">
        <v>9.3045794523677365</v>
      </c>
      <c r="BQI37" s="98">
        <v>67.302908945700679</v>
      </c>
      <c r="BQK37" s="88">
        <f t="shared" si="82"/>
        <v>40984.5</v>
      </c>
      <c r="BQL37" s="89">
        <v>7</v>
      </c>
      <c r="BQM37" s="28"/>
      <c r="BQN37" s="25">
        <v>18</v>
      </c>
      <c r="BQO37" s="30"/>
      <c r="BQP37" s="27"/>
      <c r="BQQ37" s="30"/>
      <c r="BQR37" s="27"/>
      <c r="BQS37" s="30"/>
      <c r="BQT37" s="27"/>
      <c r="BQU37" s="92"/>
      <c r="BQV37" s="94"/>
      <c r="BQW37" s="94"/>
      <c r="BQX37" s="94"/>
      <c r="BQY37" s="94"/>
      <c r="BQZ37" s="94"/>
      <c r="BRA37" s="94"/>
      <c r="BRB37" s="94"/>
      <c r="BRC37" s="27"/>
      <c r="BRD37" s="97">
        <v>0.81849308720063096</v>
      </c>
      <c r="BRE37" s="98">
        <v>39.269170523678866</v>
      </c>
      <c r="BRG37" s="88">
        <f t="shared" si="83"/>
        <v>40984.5</v>
      </c>
      <c r="BRH37" s="89">
        <v>7</v>
      </c>
      <c r="BRI37" s="28"/>
      <c r="BRJ37" s="25">
        <v>21.9</v>
      </c>
      <c r="BRK37" s="30"/>
      <c r="BRL37" s="27"/>
      <c r="BRM37" s="30"/>
      <c r="BRN37" s="27"/>
      <c r="BRO37" s="30"/>
      <c r="BRP37" s="27"/>
      <c r="BRQ37" s="92"/>
      <c r="BRR37" s="94"/>
      <c r="BRS37" s="94"/>
      <c r="BRT37" s="94"/>
      <c r="BRU37" s="94"/>
      <c r="BRV37" s="94"/>
      <c r="BRW37" s="94"/>
      <c r="BRX37" s="94"/>
      <c r="BRY37" s="27"/>
      <c r="BRZ37" s="97">
        <v>-0.59060812012835795</v>
      </c>
      <c r="BSA37" s="98">
        <v>19.677496424316882</v>
      </c>
      <c r="BSC37" s="88">
        <f t="shared" si="84"/>
        <v>40983</v>
      </c>
      <c r="BSD37" s="89">
        <v>7</v>
      </c>
      <c r="BSE37" s="28"/>
      <c r="BSF37" s="25"/>
      <c r="BSG37" s="30"/>
      <c r="BSH37" s="27"/>
      <c r="BSI37" s="30"/>
      <c r="BSJ37" s="27"/>
      <c r="BSK37" s="30"/>
      <c r="BSL37" s="27"/>
      <c r="BSM37" s="92"/>
      <c r="BSN37" s="94"/>
      <c r="BSO37" s="94"/>
      <c r="BSP37" s="94"/>
      <c r="BSQ37" s="94"/>
      <c r="BSR37" s="94"/>
      <c r="BSS37" s="94"/>
      <c r="BST37" s="94"/>
      <c r="BSU37" s="27"/>
      <c r="BSV37" s="97"/>
      <c r="BSW37" s="98"/>
      <c r="BSY37" s="88">
        <f t="shared" si="85"/>
        <v>40986.5</v>
      </c>
      <c r="BSZ37" s="89">
        <v>7</v>
      </c>
      <c r="BTA37" s="28"/>
      <c r="BTB37" s="25">
        <v>21.8</v>
      </c>
      <c r="BTC37" s="30"/>
      <c r="BTD37" s="27"/>
      <c r="BTE37" s="30"/>
      <c r="BTF37" s="27"/>
      <c r="BTG37" s="30"/>
      <c r="BTH37" s="27"/>
      <c r="BTI37" s="92"/>
      <c r="BTJ37" s="94"/>
      <c r="BTK37" s="94"/>
      <c r="BTL37" s="94"/>
      <c r="BTM37" s="94"/>
      <c r="BTN37" s="94"/>
      <c r="BTO37" s="94"/>
      <c r="BTP37" s="94"/>
      <c r="BTQ37" s="27"/>
      <c r="BTR37" s="97">
        <v>0.26257745221539014</v>
      </c>
      <c r="BTS37" s="98">
        <v>23.736610883275311</v>
      </c>
      <c r="BTU37" s="88">
        <f t="shared" si="86"/>
        <v>40985</v>
      </c>
      <c r="BTV37" s="89">
        <v>7</v>
      </c>
      <c r="BTW37" s="28"/>
      <c r="BTX37" s="25">
        <v>17.2</v>
      </c>
      <c r="BTY37" s="30"/>
      <c r="BTZ37" s="27"/>
      <c r="BUA37" s="30"/>
      <c r="BUB37" s="27"/>
      <c r="BUC37" s="30"/>
      <c r="BUD37" s="27"/>
      <c r="BUE37" s="92"/>
      <c r="BUF37" s="94"/>
      <c r="BUG37" s="94"/>
      <c r="BUH37" s="94"/>
      <c r="BUI37" s="94"/>
      <c r="BUJ37" s="94"/>
      <c r="BUK37" s="94"/>
      <c r="BUL37" s="94"/>
      <c r="BUM37" s="27"/>
      <c r="BUN37" s="97">
        <v>1.6474045038092211</v>
      </c>
      <c r="BUO37" s="98">
        <v>33.782255511132107</v>
      </c>
      <c r="BUQ37" s="88">
        <f t="shared" si="87"/>
        <v>40983</v>
      </c>
      <c r="BUR37" s="89">
        <v>7</v>
      </c>
      <c r="BUS37" s="28"/>
      <c r="BUT37" s="25">
        <v>17.7</v>
      </c>
      <c r="BUU37" s="30"/>
      <c r="BUV37" s="27"/>
      <c r="BUW37" s="30"/>
      <c r="BUX37" s="27"/>
      <c r="BUY37" s="30"/>
      <c r="BUZ37" s="27"/>
      <c r="BVA37" s="92"/>
      <c r="BVB37" s="94"/>
      <c r="BVC37" s="94"/>
      <c r="BVD37" s="94"/>
      <c r="BVE37" s="94"/>
      <c r="BVF37" s="94"/>
      <c r="BVG37" s="94"/>
      <c r="BVH37" s="94"/>
      <c r="BVI37" s="27"/>
      <c r="BVJ37" s="97">
        <v>-0.69969763333385326</v>
      </c>
      <c r="BVK37" s="98">
        <v>9.5508805502549752</v>
      </c>
      <c r="BVM37" s="88">
        <f t="shared" si="88"/>
        <v>40984.5</v>
      </c>
      <c r="BVN37" s="89">
        <v>7</v>
      </c>
      <c r="BVO37" s="28"/>
      <c r="BVP37" s="25">
        <v>18.100000000000001</v>
      </c>
      <c r="BVQ37" s="30"/>
      <c r="BVR37" s="27"/>
      <c r="BVS37" s="30"/>
      <c r="BVT37" s="27"/>
      <c r="BVU37" s="30"/>
      <c r="BVV37" s="27"/>
      <c r="BVW37" s="92"/>
      <c r="BVX37" s="94"/>
      <c r="BVY37" s="94"/>
      <c r="BVZ37" s="94"/>
      <c r="BWA37" s="94"/>
      <c r="BWB37" s="94"/>
      <c r="BWC37" s="94"/>
      <c r="BWD37" s="94"/>
      <c r="BWE37" s="27"/>
      <c r="BWF37" s="97">
        <v>-1.256824964877632</v>
      </c>
      <c r="BWG37" s="98">
        <v>5.8671689981527715</v>
      </c>
      <c r="BWI37" s="88">
        <f t="shared" si="89"/>
        <v>40984.5</v>
      </c>
      <c r="BWJ37" s="89">
        <v>7</v>
      </c>
      <c r="BWK37" s="28"/>
      <c r="BWL37" s="25"/>
      <c r="BWM37" s="30"/>
      <c r="BWN37" s="27"/>
      <c r="BWO37" s="30"/>
      <c r="BWP37" s="27"/>
      <c r="BWQ37" s="30"/>
      <c r="BWR37" s="27"/>
      <c r="BWS37" s="92"/>
      <c r="BWT37" s="94"/>
      <c r="BWU37" s="94"/>
      <c r="BWV37" s="94"/>
      <c r="BWW37" s="94"/>
      <c r="BWX37" s="94"/>
      <c r="BWY37" s="94"/>
      <c r="BWZ37" s="94"/>
      <c r="BXA37" s="27"/>
      <c r="BXB37" s="97">
        <v>-0.96834231469819176</v>
      </c>
      <c r="BXC37" s="98">
        <v>10.774818352605919</v>
      </c>
      <c r="BXE37" s="88">
        <f t="shared" si="90"/>
        <v>40984</v>
      </c>
      <c r="BXF37" s="89">
        <v>7</v>
      </c>
      <c r="BXG37" s="28"/>
      <c r="BXH37" s="25"/>
      <c r="BXI37" s="30"/>
      <c r="BXJ37" s="27"/>
      <c r="BXK37" s="30"/>
      <c r="BXL37" s="27"/>
      <c r="BXM37" s="30"/>
      <c r="BXN37" s="27"/>
      <c r="BXO37" s="92"/>
      <c r="BXP37" s="94"/>
      <c r="BXQ37" s="94"/>
      <c r="BXR37" s="94"/>
      <c r="BXS37" s="94"/>
      <c r="BXT37" s="94"/>
      <c r="BXU37" s="94"/>
      <c r="BXV37" s="94"/>
      <c r="BXW37" s="27"/>
      <c r="BXX37" s="97">
        <v>3.7924606341256251</v>
      </c>
      <c r="BXY37" s="98">
        <v>27.534997220481824</v>
      </c>
      <c r="BYA37" s="88">
        <f t="shared" si="91"/>
        <v>40983.5</v>
      </c>
      <c r="BYB37" s="89">
        <v>7</v>
      </c>
      <c r="BYC37" s="28"/>
      <c r="BYD37" s="25"/>
      <c r="BYE37" s="30"/>
      <c r="BYF37" s="27"/>
      <c r="BYG37" s="30"/>
      <c r="BYH37" s="27"/>
      <c r="BYI37" s="30"/>
      <c r="BYJ37" s="27"/>
      <c r="BYK37" s="92"/>
      <c r="BYL37" s="94"/>
      <c r="BYM37" s="94"/>
      <c r="BYN37" s="94"/>
      <c r="BYO37" s="94"/>
      <c r="BYP37" s="94"/>
      <c r="BYQ37" s="94"/>
      <c r="BYR37" s="94"/>
      <c r="BYS37" s="27"/>
      <c r="BYT37" s="97">
        <v>4.6990548205335454</v>
      </c>
      <c r="BYU37" s="98">
        <v>33.852533694372596</v>
      </c>
      <c r="BYW37" s="88">
        <f t="shared" si="92"/>
        <v>40986</v>
      </c>
      <c r="BYX37" s="89">
        <v>7</v>
      </c>
      <c r="BYY37" s="28">
        <v>2.7</v>
      </c>
      <c r="BYZ37" s="25">
        <v>18</v>
      </c>
      <c r="BZA37" s="30"/>
      <c r="BZB37" s="27"/>
      <c r="BZC37" s="30"/>
      <c r="BZD37" s="27"/>
      <c r="BZE37" s="30"/>
      <c r="BZF37" s="27"/>
      <c r="BZG37" s="92"/>
      <c r="BZH37" s="94"/>
      <c r="BZI37" s="94"/>
      <c r="BZJ37" s="94"/>
      <c r="BZK37" s="94"/>
      <c r="BZL37" s="94"/>
      <c r="BZM37" s="94"/>
      <c r="BZN37" s="94"/>
      <c r="BZO37" s="27"/>
      <c r="BZP37" s="97">
        <v>2.566911988879248</v>
      </c>
      <c r="BZQ37" s="98">
        <v>40.378862998206237</v>
      </c>
      <c r="BZS37" s="88">
        <f t="shared" si="93"/>
        <v>40987</v>
      </c>
      <c r="BZT37" s="89">
        <v>7</v>
      </c>
      <c r="BZU37" s="28"/>
      <c r="BZV37" s="25"/>
      <c r="BZW37" s="30"/>
      <c r="BZX37" s="27"/>
      <c r="BZY37" s="30"/>
      <c r="BZZ37" s="27"/>
      <c r="CAA37" s="30"/>
      <c r="CAB37" s="27"/>
      <c r="CAC37" s="92"/>
      <c r="CAD37" s="94"/>
      <c r="CAE37" s="94"/>
      <c r="CAF37" s="94"/>
      <c r="CAG37" s="94"/>
      <c r="CAH37" s="94"/>
      <c r="CAI37" s="94"/>
      <c r="CAJ37" s="94"/>
      <c r="CAK37" s="27"/>
      <c r="CAL37" s="97">
        <v>-5.194384846599933E-2</v>
      </c>
      <c r="CAM37" s="98">
        <v>19.610369672178567</v>
      </c>
      <c r="CAO37" s="88">
        <f t="shared" si="94"/>
        <v>40985</v>
      </c>
      <c r="CAP37" s="89">
        <v>7</v>
      </c>
      <c r="CAQ37" s="28"/>
      <c r="CAR37" s="25"/>
      <c r="CAS37" s="30"/>
      <c r="CAT37" s="27"/>
      <c r="CAU37" s="30"/>
      <c r="CAV37" s="27"/>
      <c r="CAW37" s="30"/>
      <c r="CAX37" s="27"/>
      <c r="CAY37" s="92"/>
      <c r="CAZ37" s="94"/>
      <c r="CBA37" s="94"/>
      <c r="CBB37" s="94"/>
      <c r="CBC37" s="94"/>
      <c r="CBD37" s="94"/>
      <c r="CBE37" s="94"/>
      <c r="CBF37" s="94"/>
      <c r="CBG37" s="27"/>
      <c r="CBH37" s="97">
        <v>-0.91469263872005868</v>
      </c>
      <c r="CBI37" s="98">
        <v>2.9600005591718421</v>
      </c>
      <c r="CBK37" s="88">
        <f t="shared" si="95"/>
        <v>40986</v>
      </c>
      <c r="CBL37" s="89">
        <v>7</v>
      </c>
      <c r="CBM37" s="28"/>
      <c r="CBN37" s="25"/>
      <c r="CBO37" s="30"/>
      <c r="CBP37" s="27"/>
      <c r="CBQ37" s="30"/>
      <c r="CBR37" s="27"/>
      <c r="CBS37" s="30"/>
      <c r="CBT37" s="27"/>
      <c r="CBU37" s="92"/>
      <c r="CBV37" s="94"/>
      <c r="CBW37" s="94"/>
      <c r="CBX37" s="94"/>
      <c r="CBY37" s="94"/>
      <c r="CBZ37" s="94"/>
      <c r="CCA37" s="94"/>
      <c r="CCB37" s="94"/>
      <c r="CCC37" s="27"/>
      <c r="CCD37" s="97">
        <v>-0.39026086498631773</v>
      </c>
      <c r="CCE37" s="98">
        <v>10.305340646818351</v>
      </c>
      <c r="CCG37" s="88">
        <f t="shared" si="96"/>
        <v>40982</v>
      </c>
      <c r="CCH37" s="89">
        <v>7</v>
      </c>
      <c r="CCI37" s="28"/>
      <c r="CCJ37" s="25">
        <v>21.9</v>
      </c>
      <c r="CCK37" s="30"/>
      <c r="CCL37" s="27"/>
      <c r="CCM37" s="30"/>
      <c r="CCN37" s="27"/>
      <c r="CCO37" s="30"/>
      <c r="CCP37" s="27"/>
      <c r="CCQ37" s="92"/>
      <c r="CCR37" s="94"/>
      <c r="CCS37" s="94"/>
      <c r="CCT37" s="94"/>
      <c r="CCU37" s="94"/>
      <c r="CCV37" s="94"/>
      <c r="CCW37" s="94"/>
      <c r="CCX37" s="94"/>
      <c r="CCY37" s="27"/>
      <c r="CCZ37" s="97"/>
      <c r="CDA37" s="98"/>
      <c r="CDC37" s="88">
        <f t="shared" si="97"/>
        <v>40985</v>
      </c>
      <c r="CDD37" s="89">
        <v>7</v>
      </c>
      <c r="CDE37" s="28"/>
      <c r="CDF37" s="25"/>
      <c r="CDG37" s="30"/>
      <c r="CDH37" s="27"/>
      <c r="CDI37" s="30"/>
      <c r="CDJ37" s="27"/>
      <c r="CDK37" s="30"/>
      <c r="CDL37" s="27"/>
      <c r="CDM37" s="92"/>
      <c r="CDN37" s="94"/>
      <c r="CDO37" s="94"/>
      <c r="CDP37" s="94"/>
      <c r="CDQ37" s="94"/>
      <c r="CDR37" s="94"/>
      <c r="CDS37" s="94"/>
      <c r="CDT37" s="94"/>
      <c r="CDU37" s="27"/>
      <c r="CDV37" s="97">
        <v>-0.49757098548505574</v>
      </c>
      <c r="CDW37" s="98">
        <v>10.916114012860694</v>
      </c>
      <c r="CDY37" s="88">
        <f t="shared" si="98"/>
        <v>40983.5</v>
      </c>
      <c r="CDZ37" s="89">
        <v>7</v>
      </c>
      <c r="CEA37" s="28"/>
      <c r="CEB37" s="25"/>
      <c r="CEC37" s="30"/>
      <c r="CED37" s="27"/>
      <c r="CEE37" s="30"/>
      <c r="CEF37" s="27"/>
      <c r="CEG37" s="30"/>
      <c r="CEH37" s="27"/>
      <c r="CEI37" s="92"/>
      <c r="CEJ37" s="94"/>
      <c r="CEK37" s="94"/>
      <c r="CEL37" s="94"/>
      <c r="CEM37" s="94"/>
      <c r="CEN37" s="94"/>
      <c r="CEO37" s="94"/>
      <c r="CEP37" s="94"/>
      <c r="CEQ37" s="27"/>
      <c r="CER37" s="97"/>
      <c r="CES37" s="98"/>
      <c r="CEU37" s="88">
        <f t="shared" si="99"/>
        <v>40982</v>
      </c>
      <c r="CEV37" s="89">
        <v>7</v>
      </c>
      <c r="CEW37" s="28"/>
      <c r="CEX37" s="25"/>
      <c r="CEY37" s="30"/>
      <c r="CEZ37" s="27"/>
      <c r="CFA37" s="30"/>
      <c r="CFB37" s="27"/>
      <c r="CFC37" s="30"/>
      <c r="CFD37" s="27"/>
      <c r="CFE37" s="92"/>
      <c r="CFF37" s="94"/>
      <c r="CFG37" s="94"/>
      <c r="CFH37" s="94"/>
      <c r="CFI37" s="94"/>
      <c r="CFJ37" s="94"/>
      <c r="CFK37" s="94"/>
      <c r="CFL37" s="94"/>
      <c r="CFM37" s="27"/>
      <c r="CFN37" s="97">
        <v>-0.34170409135954932</v>
      </c>
      <c r="CFO37" s="98">
        <v>27.280358151889349</v>
      </c>
    </row>
    <row r="38" spans="1:2199">
      <c r="A38" s="88">
        <f t="shared" si="0"/>
        <v>40985.5</v>
      </c>
      <c r="B38" s="90">
        <v>7.5</v>
      </c>
      <c r="C38" s="28">
        <v>1.9</v>
      </c>
      <c r="D38" s="25">
        <v>20</v>
      </c>
      <c r="E38" s="30"/>
      <c r="F38" s="27"/>
      <c r="G38" s="30"/>
      <c r="H38" s="27"/>
      <c r="I38" s="30"/>
      <c r="J38" s="27"/>
      <c r="K38" s="92"/>
      <c r="L38" s="94"/>
      <c r="M38" s="94"/>
      <c r="N38" s="94"/>
      <c r="O38" s="94"/>
      <c r="P38" s="94"/>
      <c r="Q38" s="94"/>
      <c r="R38" s="94"/>
      <c r="S38" s="27"/>
      <c r="T38" s="99">
        <v>1.7821307670411368</v>
      </c>
      <c r="U38" s="98">
        <v>52.543388661157813</v>
      </c>
      <c r="W38" s="88">
        <f t="shared" si="1"/>
        <v>40984.5</v>
      </c>
      <c r="X38" s="90">
        <v>7.5</v>
      </c>
      <c r="Y38" s="28">
        <v>4.5</v>
      </c>
      <c r="Z38" s="25">
        <v>19</v>
      </c>
      <c r="AA38" s="30"/>
      <c r="AB38" s="27"/>
      <c r="AC38" s="30"/>
      <c r="AD38" s="27"/>
      <c r="AE38" s="30"/>
      <c r="AF38" s="27"/>
      <c r="AG38" s="92"/>
      <c r="AH38" s="94"/>
      <c r="AI38" s="94"/>
      <c r="AJ38" s="94"/>
      <c r="AK38" s="94"/>
      <c r="AL38" s="94"/>
      <c r="AM38" s="94"/>
      <c r="AN38" s="94"/>
      <c r="AO38" s="27"/>
      <c r="AP38" s="99">
        <v>3.8931583485865855</v>
      </c>
      <c r="AQ38" s="98">
        <v>47.577564960632301</v>
      </c>
      <c r="AS38" s="88">
        <f t="shared" si="2"/>
        <v>40985</v>
      </c>
      <c r="AT38" s="90">
        <v>7.5</v>
      </c>
      <c r="AU38" s="28">
        <v>8.4</v>
      </c>
      <c r="AV38" s="25">
        <v>17</v>
      </c>
      <c r="AW38" s="30"/>
      <c r="AX38" s="27"/>
      <c r="AY38" s="30"/>
      <c r="AZ38" s="27"/>
      <c r="BA38" s="30"/>
      <c r="BB38" s="27"/>
      <c r="BC38" s="92"/>
      <c r="BD38" s="94"/>
      <c r="BE38" s="94"/>
      <c r="BF38" s="94"/>
      <c r="BG38" s="94"/>
      <c r="BH38" s="94"/>
      <c r="BI38" s="94"/>
      <c r="BJ38" s="94"/>
      <c r="BK38" s="27"/>
      <c r="BL38" s="99">
        <v>8.0011601466295446</v>
      </c>
      <c r="BM38" s="98">
        <v>40.223579801454626</v>
      </c>
      <c r="BO38" s="88">
        <f t="shared" si="3"/>
        <v>40985</v>
      </c>
      <c r="BP38" s="90">
        <v>7.5</v>
      </c>
      <c r="BQ38" s="28">
        <v>7</v>
      </c>
      <c r="BR38" s="25">
        <v>16</v>
      </c>
      <c r="BS38" s="30"/>
      <c r="BT38" s="27"/>
      <c r="BU38" s="30"/>
      <c r="BV38" s="27"/>
      <c r="BW38" s="30"/>
      <c r="BX38" s="27"/>
      <c r="BY38" s="92"/>
      <c r="BZ38" s="94"/>
      <c r="CA38" s="94"/>
      <c r="CB38" s="94"/>
      <c r="CC38" s="94"/>
      <c r="CD38" s="94"/>
      <c r="CE38" s="94"/>
      <c r="CF38" s="94"/>
      <c r="CG38" s="27"/>
      <c r="CH38" s="99">
        <v>6.2087545981728294</v>
      </c>
      <c r="CI38" s="98">
        <v>36.694623200395235</v>
      </c>
      <c r="CK38" s="88">
        <f t="shared" si="4"/>
        <v>40983.5</v>
      </c>
      <c r="CL38" s="90">
        <v>7.5</v>
      </c>
      <c r="CM38" s="28"/>
      <c r="CN38" s="25"/>
      <c r="CO38" s="30"/>
      <c r="CP38" s="27"/>
      <c r="CQ38" s="30"/>
      <c r="CR38" s="27"/>
      <c r="CS38" s="30"/>
      <c r="CT38" s="27"/>
      <c r="CU38" s="92"/>
      <c r="CV38" s="94"/>
      <c r="CW38" s="94"/>
      <c r="CX38" s="94"/>
      <c r="CY38" s="94"/>
      <c r="CZ38" s="94"/>
      <c r="DA38" s="94"/>
      <c r="DB38" s="94"/>
      <c r="DC38" s="27"/>
      <c r="DD38" s="99">
        <v>-1.0236195893416857</v>
      </c>
      <c r="DE38" s="98">
        <v>11.800992223328338</v>
      </c>
      <c r="DG38" s="88">
        <f t="shared" si="5"/>
        <v>40987</v>
      </c>
      <c r="DH38" s="90">
        <v>7.5</v>
      </c>
      <c r="DI38" s="28"/>
      <c r="DJ38" s="25">
        <v>22</v>
      </c>
      <c r="DK38" s="30"/>
      <c r="DL38" s="27"/>
      <c r="DM38" s="30"/>
      <c r="DN38" s="27"/>
      <c r="DO38" s="30"/>
      <c r="DP38" s="27"/>
      <c r="DQ38" s="92"/>
      <c r="DR38" s="94"/>
      <c r="DS38" s="94"/>
      <c r="DT38" s="94"/>
      <c r="DU38" s="94"/>
      <c r="DV38" s="94"/>
      <c r="DW38" s="94"/>
      <c r="DX38" s="94"/>
      <c r="DY38" s="27"/>
      <c r="DZ38" s="99">
        <v>-2.768966248126192E-2</v>
      </c>
      <c r="EA38" s="98">
        <v>16.576140636035305</v>
      </c>
      <c r="EC38" s="88">
        <f t="shared" si="6"/>
        <v>40985.5</v>
      </c>
      <c r="ED38" s="90">
        <v>7.5</v>
      </c>
      <c r="EE38" s="28"/>
      <c r="EF38" s="25">
        <v>17.899999999999999</v>
      </c>
      <c r="EG38" s="30"/>
      <c r="EH38" s="27"/>
      <c r="EI38" s="30"/>
      <c r="EJ38" s="27"/>
      <c r="EK38" s="30"/>
      <c r="EL38" s="27"/>
      <c r="EM38" s="92"/>
      <c r="EN38" s="94"/>
      <c r="EO38" s="94"/>
      <c r="EP38" s="94"/>
      <c r="EQ38" s="94"/>
      <c r="ER38" s="94"/>
      <c r="ES38" s="94"/>
      <c r="ET38" s="94"/>
      <c r="EU38" s="27"/>
      <c r="EV38" s="99">
        <v>-0.46562792831753408</v>
      </c>
      <c r="EW38" s="98">
        <v>15.972512194928122</v>
      </c>
      <c r="EY38" s="88">
        <f t="shared" si="7"/>
        <v>40983.5</v>
      </c>
      <c r="EZ38" s="90">
        <v>7.5</v>
      </c>
      <c r="FA38" s="28"/>
      <c r="FB38" s="25">
        <v>17.899999999999999</v>
      </c>
      <c r="FC38" s="30"/>
      <c r="FD38" s="27"/>
      <c r="FE38" s="30"/>
      <c r="FF38" s="27"/>
      <c r="FG38" s="30"/>
      <c r="FH38" s="27"/>
      <c r="FI38" s="92"/>
      <c r="FJ38" s="94"/>
      <c r="FK38" s="94"/>
      <c r="FL38" s="94"/>
      <c r="FM38" s="94"/>
      <c r="FN38" s="94"/>
      <c r="FO38" s="94"/>
      <c r="FP38" s="94"/>
      <c r="FQ38" s="27"/>
      <c r="FR38" s="99">
        <v>-1.0992790915893416</v>
      </c>
      <c r="FS38" s="98">
        <v>8.3847771626796863</v>
      </c>
      <c r="FU38" s="88">
        <f t="shared" si="8"/>
        <v>40985</v>
      </c>
      <c r="FV38" s="90">
        <v>7.5</v>
      </c>
      <c r="FW38" s="28"/>
      <c r="FX38" s="25">
        <v>18</v>
      </c>
      <c r="FY38" s="30"/>
      <c r="FZ38" s="27"/>
      <c r="GA38" s="30"/>
      <c r="GB38" s="27"/>
      <c r="GC38" s="30"/>
      <c r="GD38" s="27"/>
      <c r="GE38" s="92"/>
      <c r="GF38" s="94"/>
      <c r="GG38" s="94"/>
      <c r="GH38" s="94"/>
      <c r="GI38" s="94"/>
      <c r="GJ38" s="94"/>
      <c r="GK38" s="94"/>
      <c r="GL38" s="94"/>
      <c r="GM38" s="27"/>
      <c r="GN38" s="99">
        <v>-1.2417000642394695</v>
      </c>
      <c r="GO38" s="98">
        <v>-0.72242509332680027</v>
      </c>
      <c r="GQ38" s="88">
        <f t="shared" si="9"/>
        <v>40985</v>
      </c>
      <c r="GR38" s="90">
        <v>7.5</v>
      </c>
      <c r="GS38" s="28"/>
      <c r="GT38" s="25"/>
      <c r="GU38" s="30"/>
      <c r="GV38" s="27"/>
      <c r="GW38" s="30"/>
      <c r="GX38" s="27"/>
      <c r="GY38" s="30"/>
      <c r="GZ38" s="27"/>
      <c r="HA38" s="92"/>
      <c r="HB38" s="94"/>
      <c r="HC38" s="94"/>
      <c r="HD38" s="94"/>
      <c r="HE38" s="94"/>
      <c r="HF38" s="94"/>
      <c r="HG38" s="94"/>
      <c r="HH38" s="94"/>
      <c r="HI38" s="27"/>
      <c r="HJ38" s="99">
        <v>-0.85631423970805365</v>
      </c>
      <c r="HK38" s="98">
        <v>4.645803832636096</v>
      </c>
      <c r="HM38" s="88">
        <f t="shared" si="10"/>
        <v>40984.5</v>
      </c>
      <c r="HN38" s="90">
        <v>7.5</v>
      </c>
      <c r="HO38" s="28"/>
      <c r="HP38" s="25"/>
      <c r="HQ38" s="30"/>
      <c r="HR38" s="27"/>
      <c r="HS38" s="30"/>
      <c r="HT38" s="27"/>
      <c r="HU38" s="30"/>
      <c r="HV38" s="27"/>
      <c r="HW38" s="92"/>
      <c r="HX38" s="94"/>
      <c r="HY38" s="94"/>
      <c r="HZ38" s="94"/>
      <c r="IA38" s="94"/>
      <c r="IB38" s="94"/>
      <c r="IC38" s="94"/>
      <c r="ID38" s="94"/>
      <c r="IE38" s="27"/>
      <c r="IF38" s="99">
        <v>3.340848903122593</v>
      </c>
      <c r="IG38" s="98">
        <v>32.127784192134428</v>
      </c>
      <c r="II38" s="88">
        <f t="shared" si="11"/>
        <v>40984</v>
      </c>
      <c r="IJ38" s="90">
        <v>7.5</v>
      </c>
      <c r="IK38" s="28"/>
      <c r="IL38" s="25"/>
      <c r="IM38" s="30"/>
      <c r="IN38" s="27"/>
      <c r="IO38" s="30"/>
      <c r="IP38" s="27"/>
      <c r="IQ38" s="30"/>
      <c r="IR38" s="27"/>
      <c r="IS38" s="92"/>
      <c r="IT38" s="94"/>
      <c r="IU38" s="94"/>
      <c r="IV38" s="94"/>
      <c r="IW38" s="94"/>
      <c r="IX38" s="94"/>
      <c r="IY38" s="94"/>
      <c r="IZ38" s="94"/>
      <c r="JA38" s="27"/>
      <c r="JB38" s="99">
        <v>4.3195455151004882</v>
      </c>
      <c r="JC38" s="98">
        <v>30.678913535215376</v>
      </c>
      <c r="JE38" s="88">
        <f t="shared" si="12"/>
        <v>40986.5</v>
      </c>
      <c r="JF38" s="90">
        <v>7.5</v>
      </c>
      <c r="JG38" s="28">
        <v>1.9</v>
      </c>
      <c r="JH38" s="25">
        <v>17.899999999999999</v>
      </c>
      <c r="JI38" s="30"/>
      <c r="JJ38" s="27"/>
      <c r="JK38" s="30"/>
      <c r="JL38" s="27"/>
      <c r="JM38" s="30"/>
      <c r="JN38" s="27"/>
      <c r="JO38" s="92"/>
      <c r="JP38" s="94"/>
      <c r="JQ38" s="94"/>
      <c r="JR38" s="94"/>
      <c r="JS38" s="94"/>
      <c r="JT38" s="94"/>
      <c r="JU38" s="94"/>
      <c r="JV38" s="94"/>
      <c r="JW38" s="27"/>
      <c r="JX38" s="99">
        <v>1.9938769835647734</v>
      </c>
      <c r="JY38" s="98">
        <v>40.997698110362968</v>
      </c>
      <c r="KA38" s="88">
        <f t="shared" si="13"/>
        <v>40987.5</v>
      </c>
      <c r="KB38" s="90">
        <v>7.5</v>
      </c>
      <c r="KC38" s="28"/>
      <c r="KD38" s="25"/>
      <c r="KE38" s="30"/>
      <c r="KF38" s="27"/>
      <c r="KG38" s="30"/>
      <c r="KH38" s="27"/>
      <c r="KI38" s="30"/>
      <c r="KJ38" s="27"/>
      <c r="KK38" s="92"/>
      <c r="KL38" s="94"/>
      <c r="KM38" s="94"/>
      <c r="KN38" s="94"/>
      <c r="KO38" s="94"/>
      <c r="KP38" s="94"/>
      <c r="KQ38" s="94"/>
      <c r="KR38" s="94"/>
      <c r="KS38" s="27"/>
      <c r="KT38" s="99">
        <v>-0.25666366809731972</v>
      </c>
      <c r="KU38" s="98">
        <v>19.047993137307699</v>
      </c>
      <c r="KW38" s="88">
        <f t="shared" si="14"/>
        <v>40985.5</v>
      </c>
      <c r="KX38" s="90">
        <v>7.5</v>
      </c>
      <c r="KY38" s="28"/>
      <c r="KZ38" s="25"/>
      <c r="LA38" s="30"/>
      <c r="LB38" s="27"/>
      <c r="LC38" s="30"/>
      <c r="LD38" s="27"/>
      <c r="LE38" s="30"/>
      <c r="LF38" s="27"/>
      <c r="LG38" s="92"/>
      <c r="LH38" s="94"/>
      <c r="LI38" s="94"/>
      <c r="LJ38" s="94"/>
      <c r="LK38" s="94"/>
      <c r="LL38" s="94"/>
      <c r="LM38" s="94"/>
      <c r="LN38" s="94"/>
      <c r="LO38" s="27"/>
      <c r="LP38" s="99">
        <v>-0.94361848574495366</v>
      </c>
      <c r="LQ38" s="98">
        <v>8.4791290834690951</v>
      </c>
      <c r="LS38" s="88">
        <f t="shared" si="15"/>
        <v>40986.5</v>
      </c>
      <c r="LT38" s="90">
        <v>7.5</v>
      </c>
      <c r="LU38" s="28"/>
      <c r="LV38" s="25"/>
      <c r="LW38" s="30"/>
      <c r="LX38" s="27"/>
      <c r="LY38" s="30"/>
      <c r="LZ38" s="27"/>
      <c r="MA38" s="30"/>
      <c r="MB38" s="27"/>
      <c r="MC38" s="92"/>
      <c r="MD38" s="94"/>
      <c r="ME38" s="94"/>
      <c r="MF38" s="94"/>
      <c r="MG38" s="94"/>
      <c r="MH38" s="94"/>
      <c r="MI38" s="94"/>
      <c r="MJ38" s="94"/>
      <c r="MK38" s="27"/>
      <c r="ML38" s="99">
        <v>-0.47109918579757992</v>
      </c>
      <c r="MM38" s="98">
        <v>15.212722656885063</v>
      </c>
      <c r="MO38" s="88">
        <f t="shared" si="16"/>
        <v>40982.5</v>
      </c>
      <c r="MP38" s="90">
        <v>7.5</v>
      </c>
      <c r="MQ38" s="28"/>
      <c r="MR38" s="25">
        <v>21.9</v>
      </c>
      <c r="MS38" s="30"/>
      <c r="MT38" s="27"/>
      <c r="MU38" s="30"/>
      <c r="MV38" s="27"/>
      <c r="MW38" s="30"/>
      <c r="MX38" s="27"/>
      <c r="MY38" s="92"/>
      <c r="MZ38" s="94"/>
      <c r="NA38" s="94"/>
      <c r="NB38" s="94"/>
      <c r="NC38" s="94"/>
      <c r="ND38" s="94"/>
      <c r="NE38" s="94"/>
      <c r="NF38" s="94"/>
      <c r="NG38" s="27"/>
      <c r="NH38" s="99"/>
      <c r="NI38" s="98"/>
      <c r="NK38" s="88">
        <f t="shared" si="17"/>
        <v>40985.5</v>
      </c>
      <c r="NL38" s="90">
        <v>7.5</v>
      </c>
      <c r="NM38" s="28"/>
      <c r="NN38" s="25"/>
      <c r="NO38" s="30"/>
      <c r="NP38" s="27"/>
      <c r="NQ38" s="30"/>
      <c r="NR38" s="27"/>
      <c r="NS38" s="30"/>
      <c r="NT38" s="27"/>
      <c r="NU38" s="92"/>
      <c r="NV38" s="94"/>
      <c r="NW38" s="94"/>
      <c r="NX38" s="94"/>
      <c r="NY38" s="94"/>
      <c r="NZ38" s="94"/>
      <c r="OA38" s="94"/>
      <c r="OB38" s="94"/>
      <c r="OC38" s="27"/>
      <c r="OD38" s="99">
        <v>-0.49462755326270513</v>
      </c>
      <c r="OE38" s="98">
        <v>14.92973415066013</v>
      </c>
      <c r="OG38" s="88">
        <f t="shared" si="18"/>
        <v>40984</v>
      </c>
      <c r="OH38" s="90">
        <v>7.5</v>
      </c>
      <c r="OI38" s="28"/>
      <c r="OJ38" s="25"/>
      <c r="OK38" s="30"/>
      <c r="OL38" s="27"/>
      <c r="OM38" s="30"/>
      <c r="ON38" s="27"/>
      <c r="OO38" s="30"/>
      <c r="OP38" s="27"/>
      <c r="OQ38" s="92"/>
      <c r="OR38" s="94"/>
      <c r="OS38" s="94"/>
      <c r="OT38" s="94"/>
      <c r="OU38" s="94"/>
      <c r="OV38" s="94"/>
      <c r="OW38" s="94"/>
      <c r="OX38" s="94"/>
      <c r="OY38" s="27"/>
      <c r="OZ38" s="99"/>
      <c r="PA38" s="98"/>
      <c r="PC38" s="88">
        <f t="shared" si="19"/>
        <v>40982.5</v>
      </c>
      <c r="PD38" s="90">
        <v>7.5</v>
      </c>
      <c r="PE38" s="28"/>
      <c r="PF38" s="25"/>
      <c r="PG38" s="30"/>
      <c r="PH38" s="27"/>
      <c r="PI38" s="30"/>
      <c r="PJ38" s="27"/>
      <c r="PK38" s="30"/>
      <c r="PL38" s="27"/>
      <c r="PM38" s="92"/>
      <c r="PN38" s="94"/>
      <c r="PO38" s="94"/>
      <c r="PP38" s="94"/>
      <c r="PQ38" s="94"/>
      <c r="PR38" s="94"/>
      <c r="PS38" s="94"/>
      <c r="PT38" s="94"/>
      <c r="PU38" s="27"/>
      <c r="PV38" s="99">
        <v>-0.24269841348945848</v>
      </c>
      <c r="PW38" s="98">
        <v>28.024311836608646</v>
      </c>
      <c r="PY38" s="88">
        <f t="shared" si="20"/>
        <v>40985.5</v>
      </c>
      <c r="PZ38" s="90">
        <v>7.5</v>
      </c>
      <c r="QA38" s="28"/>
      <c r="QB38" s="25">
        <v>18</v>
      </c>
      <c r="QC38" s="30"/>
      <c r="QD38" s="27"/>
      <c r="QE38" s="30"/>
      <c r="QF38" s="27"/>
      <c r="QG38" s="30"/>
      <c r="QH38" s="27"/>
      <c r="QI38" s="92"/>
      <c r="QJ38" s="94"/>
      <c r="QK38" s="94"/>
      <c r="QL38" s="94"/>
      <c r="QM38" s="94"/>
      <c r="QN38" s="94"/>
      <c r="QO38" s="94"/>
      <c r="QP38" s="94"/>
      <c r="QQ38" s="27"/>
      <c r="QR38" s="99">
        <v>-0.87122975017184334</v>
      </c>
      <c r="QS38" s="98">
        <v>16.977255682405769</v>
      </c>
      <c r="QU38" s="88">
        <f t="shared" si="21"/>
        <v>40984.5</v>
      </c>
      <c r="QV38" s="90">
        <v>7.5</v>
      </c>
      <c r="QW38" s="28">
        <v>7.8</v>
      </c>
      <c r="QX38" s="25">
        <v>9.5</v>
      </c>
      <c r="QY38" s="30"/>
      <c r="QZ38" s="27"/>
      <c r="RA38" s="30"/>
      <c r="RB38" s="27"/>
      <c r="RC38" s="30"/>
      <c r="RD38" s="27"/>
      <c r="RE38" s="92"/>
      <c r="RF38" s="94"/>
      <c r="RG38" s="94"/>
      <c r="RH38" s="94"/>
      <c r="RI38" s="94"/>
      <c r="RJ38" s="94"/>
      <c r="RK38" s="94"/>
      <c r="RL38" s="94"/>
      <c r="RM38" s="27"/>
      <c r="RN38" s="99">
        <v>8.4443995944796413</v>
      </c>
      <c r="RO38" s="98">
        <v>65.525611464076519</v>
      </c>
      <c r="RQ38" s="88">
        <f t="shared" si="22"/>
        <v>40985</v>
      </c>
      <c r="RR38" s="90">
        <v>7.5</v>
      </c>
      <c r="RS38" s="28"/>
      <c r="RT38" s="25">
        <v>18</v>
      </c>
      <c r="RU38" s="30"/>
      <c r="RV38" s="27"/>
      <c r="RW38" s="30"/>
      <c r="RX38" s="27"/>
      <c r="RY38" s="30"/>
      <c r="RZ38" s="27"/>
      <c r="SA38" s="92"/>
      <c r="SB38" s="94"/>
      <c r="SC38" s="94"/>
      <c r="SD38" s="94"/>
      <c r="SE38" s="94"/>
      <c r="SF38" s="94"/>
      <c r="SG38" s="94"/>
      <c r="SH38" s="94"/>
      <c r="SI38" s="27"/>
      <c r="SJ38" s="99">
        <v>0.24735843382499362</v>
      </c>
      <c r="SK38" s="98">
        <v>27.291293967736873</v>
      </c>
      <c r="SM38" s="88">
        <f t="shared" si="23"/>
        <v>40985</v>
      </c>
      <c r="SN38" s="90">
        <v>7.5</v>
      </c>
      <c r="SO38" s="28"/>
      <c r="SP38" s="25">
        <v>21.9</v>
      </c>
      <c r="SQ38" s="30"/>
      <c r="SR38" s="27"/>
      <c r="SS38" s="30"/>
      <c r="ST38" s="27"/>
      <c r="SU38" s="30"/>
      <c r="SV38" s="27"/>
      <c r="SW38" s="92"/>
      <c r="SX38" s="94"/>
      <c r="SY38" s="94"/>
      <c r="SZ38" s="94"/>
      <c r="TA38" s="94"/>
      <c r="TB38" s="94"/>
      <c r="TC38" s="94"/>
      <c r="TD38" s="94"/>
      <c r="TE38" s="27"/>
      <c r="TF38" s="99">
        <v>-0.92833458146477577</v>
      </c>
      <c r="TG38" s="98">
        <v>9.0563621494772804</v>
      </c>
      <c r="TI38" s="88">
        <f t="shared" si="24"/>
        <v>40983.5</v>
      </c>
      <c r="TJ38" s="90">
        <v>7.5</v>
      </c>
      <c r="TK38" s="28"/>
      <c r="TL38" s="25"/>
      <c r="TM38" s="30"/>
      <c r="TN38" s="27"/>
      <c r="TO38" s="30"/>
      <c r="TP38" s="27"/>
      <c r="TQ38" s="30"/>
      <c r="TR38" s="27"/>
      <c r="TS38" s="92"/>
      <c r="TT38" s="94"/>
      <c r="TU38" s="94"/>
      <c r="TV38" s="94"/>
      <c r="TW38" s="94"/>
      <c r="TX38" s="94"/>
      <c r="TY38" s="94"/>
      <c r="TZ38" s="94"/>
      <c r="UA38" s="27"/>
      <c r="UB38" s="99"/>
      <c r="UC38" s="98"/>
      <c r="UE38" s="88">
        <f t="shared" si="25"/>
        <v>40987</v>
      </c>
      <c r="UF38" s="90">
        <v>7.5</v>
      </c>
      <c r="UG38" s="28"/>
      <c r="UH38" s="25">
        <v>22</v>
      </c>
      <c r="UI38" s="30"/>
      <c r="UJ38" s="27"/>
      <c r="UK38" s="30"/>
      <c r="UL38" s="27"/>
      <c r="UM38" s="30"/>
      <c r="UN38" s="27"/>
      <c r="UO38" s="92"/>
      <c r="UP38" s="94"/>
      <c r="UQ38" s="94"/>
      <c r="UR38" s="94"/>
      <c r="US38" s="94"/>
      <c r="UT38" s="94"/>
      <c r="UU38" s="94"/>
      <c r="UV38" s="94"/>
      <c r="UW38" s="27"/>
      <c r="UX38" s="99">
        <v>-9.2374205234779946E-2</v>
      </c>
      <c r="UY38" s="98">
        <v>16.530112205872179</v>
      </c>
      <c r="VA38" s="88">
        <f t="shared" si="26"/>
        <v>40985.5</v>
      </c>
      <c r="VB38" s="90">
        <v>7.5</v>
      </c>
      <c r="VC38" s="28"/>
      <c r="VD38" s="25">
        <v>17.899999999999999</v>
      </c>
      <c r="VE38" s="30"/>
      <c r="VF38" s="27"/>
      <c r="VG38" s="30"/>
      <c r="VH38" s="27"/>
      <c r="VI38" s="30"/>
      <c r="VJ38" s="27"/>
      <c r="VK38" s="92"/>
      <c r="VL38" s="94"/>
      <c r="VM38" s="94"/>
      <c r="VN38" s="94"/>
      <c r="VO38" s="94"/>
      <c r="VP38" s="94"/>
      <c r="VQ38" s="94"/>
      <c r="VR38" s="94"/>
      <c r="VS38" s="27"/>
      <c r="VT38" s="99">
        <v>1.1747941940392805</v>
      </c>
      <c r="VU38" s="98">
        <v>35.959408780008125</v>
      </c>
      <c r="VW38" s="88">
        <f t="shared" si="27"/>
        <v>40983.5</v>
      </c>
      <c r="VX38" s="90">
        <v>7.5</v>
      </c>
      <c r="VY38" s="28"/>
      <c r="VZ38" s="25">
        <v>17.899999999999999</v>
      </c>
      <c r="WA38" s="30"/>
      <c r="WB38" s="27"/>
      <c r="WC38" s="30"/>
      <c r="WD38" s="27"/>
      <c r="WE38" s="30"/>
      <c r="WF38" s="27"/>
      <c r="WG38" s="92"/>
      <c r="WH38" s="94"/>
      <c r="WI38" s="94"/>
      <c r="WJ38" s="94"/>
      <c r="WK38" s="94"/>
      <c r="WL38" s="94"/>
      <c r="WM38" s="94"/>
      <c r="WN38" s="94"/>
      <c r="WO38" s="27"/>
      <c r="WP38" s="99">
        <v>-0.92443750041111039</v>
      </c>
      <c r="WQ38" s="98">
        <v>11.059799551330304</v>
      </c>
      <c r="WS38" s="88">
        <f t="shared" si="28"/>
        <v>40985</v>
      </c>
      <c r="WT38" s="90">
        <v>7.5</v>
      </c>
      <c r="WU38" s="28"/>
      <c r="WV38" s="25">
        <v>18</v>
      </c>
      <c r="WW38" s="30"/>
      <c r="WX38" s="27"/>
      <c r="WY38" s="30"/>
      <c r="WZ38" s="27"/>
      <c r="XA38" s="30"/>
      <c r="XB38" s="27"/>
      <c r="XC38" s="92"/>
      <c r="XD38" s="94"/>
      <c r="XE38" s="94"/>
      <c r="XF38" s="94"/>
      <c r="XG38" s="94"/>
      <c r="XH38" s="94"/>
      <c r="XI38" s="94"/>
      <c r="XJ38" s="94"/>
      <c r="XK38" s="27"/>
      <c r="XL38" s="99">
        <v>-1.2652088184278609</v>
      </c>
      <c r="XM38" s="98">
        <v>-1.0425357526816692</v>
      </c>
      <c r="XO38" s="88">
        <f t="shared" si="29"/>
        <v>40985</v>
      </c>
      <c r="XP38" s="90">
        <v>7.5</v>
      </c>
      <c r="XQ38" s="28"/>
      <c r="XR38" s="25"/>
      <c r="XS38" s="30"/>
      <c r="XT38" s="27"/>
      <c r="XU38" s="30"/>
      <c r="XV38" s="27"/>
      <c r="XW38" s="30"/>
      <c r="XX38" s="27"/>
      <c r="XY38" s="92"/>
      <c r="XZ38" s="94"/>
      <c r="YA38" s="94"/>
      <c r="YB38" s="94"/>
      <c r="YC38" s="94"/>
      <c r="YD38" s="94"/>
      <c r="YE38" s="94"/>
      <c r="YF38" s="94"/>
      <c r="YG38" s="27"/>
      <c r="YH38" s="99">
        <v>-0.86521473046962227</v>
      </c>
      <c r="YI38" s="98">
        <v>4.6143435609425927</v>
      </c>
      <c r="YK38" s="88">
        <f t="shared" si="30"/>
        <v>40984.5</v>
      </c>
      <c r="YL38" s="90">
        <v>7.5</v>
      </c>
      <c r="YM38" s="28"/>
      <c r="YN38" s="25"/>
      <c r="YO38" s="30"/>
      <c r="YP38" s="27"/>
      <c r="YQ38" s="30"/>
      <c r="YR38" s="27"/>
      <c r="YS38" s="30"/>
      <c r="YT38" s="27"/>
      <c r="YU38" s="92"/>
      <c r="YV38" s="94"/>
      <c r="YW38" s="94"/>
      <c r="YX38" s="94"/>
      <c r="YY38" s="94"/>
      <c r="YZ38" s="94"/>
      <c r="ZA38" s="94"/>
      <c r="ZB38" s="94"/>
      <c r="ZC38" s="27"/>
      <c r="ZD38" s="99">
        <v>3.3406364761720031</v>
      </c>
      <c r="ZE38" s="98">
        <v>31.75005898927229</v>
      </c>
      <c r="ZG38" s="88">
        <f t="shared" si="31"/>
        <v>40984</v>
      </c>
      <c r="ZH38" s="90">
        <v>7.5</v>
      </c>
      <c r="ZI38" s="28"/>
      <c r="ZJ38" s="25"/>
      <c r="ZK38" s="30"/>
      <c r="ZL38" s="27"/>
      <c r="ZM38" s="30"/>
      <c r="ZN38" s="27"/>
      <c r="ZO38" s="30"/>
      <c r="ZP38" s="27"/>
      <c r="ZQ38" s="92"/>
      <c r="ZR38" s="94"/>
      <c r="ZS38" s="94"/>
      <c r="ZT38" s="94"/>
      <c r="ZU38" s="94"/>
      <c r="ZV38" s="94"/>
      <c r="ZW38" s="94"/>
      <c r="ZX38" s="94"/>
      <c r="ZY38" s="27"/>
      <c r="ZZ38" s="99">
        <v>4.2788432493676138</v>
      </c>
      <c r="AAA38" s="98">
        <v>30.722473771985346</v>
      </c>
      <c r="AAC38" s="88">
        <f t="shared" si="32"/>
        <v>40986.5</v>
      </c>
      <c r="AAD38" s="90">
        <v>7.5</v>
      </c>
      <c r="AAE38" s="28">
        <v>1.9</v>
      </c>
      <c r="AAF38" s="25">
        <v>17.899999999999999</v>
      </c>
      <c r="AAG38" s="30"/>
      <c r="AAH38" s="27"/>
      <c r="AAI38" s="30"/>
      <c r="AAJ38" s="27"/>
      <c r="AAK38" s="30"/>
      <c r="AAL38" s="27"/>
      <c r="AAM38" s="92"/>
      <c r="AAN38" s="94"/>
      <c r="AAO38" s="94"/>
      <c r="AAP38" s="94"/>
      <c r="AAQ38" s="94"/>
      <c r="AAR38" s="94"/>
      <c r="AAS38" s="94"/>
      <c r="AAT38" s="94"/>
      <c r="AAU38" s="27"/>
      <c r="AAV38" s="99">
        <v>1.9150403501499573</v>
      </c>
      <c r="AAW38" s="98">
        <v>40.179740634382107</v>
      </c>
      <c r="AAY38" s="88">
        <f t="shared" si="33"/>
        <v>40987.5</v>
      </c>
      <c r="AAZ38" s="90">
        <v>7.5</v>
      </c>
      <c r="ABA38" s="28"/>
      <c r="ABB38" s="25"/>
      <c r="ABC38" s="30"/>
      <c r="ABD38" s="27"/>
      <c r="ABE38" s="30"/>
      <c r="ABF38" s="27"/>
      <c r="ABG38" s="30"/>
      <c r="ABH38" s="27"/>
      <c r="ABI38" s="92"/>
      <c r="ABJ38" s="94"/>
      <c r="ABK38" s="94"/>
      <c r="ABL38" s="94"/>
      <c r="ABM38" s="94"/>
      <c r="ABN38" s="94"/>
      <c r="ABO38" s="94"/>
      <c r="ABP38" s="94"/>
      <c r="ABQ38" s="27"/>
      <c r="ABR38" s="99">
        <v>-0.34247014543460247</v>
      </c>
      <c r="ABS38" s="98">
        <v>20.297858733413662</v>
      </c>
      <c r="ABU38" s="88">
        <f t="shared" si="34"/>
        <v>40985.5</v>
      </c>
      <c r="ABV38" s="90">
        <v>7.5</v>
      </c>
      <c r="ABW38" s="28"/>
      <c r="ABX38" s="25"/>
      <c r="ABY38" s="30"/>
      <c r="ABZ38" s="27"/>
      <c r="ACA38" s="30"/>
      <c r="ACB38" s="27"/>
      <c r="ACC38" s="30"/>
      <c r="ACD38" s="27"/>
      <c r="ACE38" s="92"/>
      <c r="ACF38" s="94"/>
      <c r="ACG38" s="94"/>
      <c r="ACH38" s="94"/>
      <c r="ACI38" s="94"/>
      <c r="ACJ38" s="94"/>
      <c r="ACK38" s="94"/>
      <c r="ACL38" s="94"/>
      <c r="ACM38" s="27"/>
      <c r="ACN38" s="99">
        <v>-1.0837270745593393</v>
      </c>
      <c r="ACO38" s="98">
        <v>7.1660045318523213</v>
      </c>
      <c r="ACQ38" s="88">
        <f t="shared" si="35"/>
        <v>40986.5</v>
      </c>
      <c r="ACR38" s="90">
        <v>7.5</v>
      </c>
      <c r="ACS38" s="28"/>
      <c r="ACT38" s="25"/>
      <c r="ACU38" s="30"/>
      <c r="ACV38" s="27"/>
      <c r="ACW38" s="30"/>
      <c r="ACX38" s="27"/>
      <c r="ACY38" s="30"/>
      <c r="ACZ38" s="27"/>
      <c r="ADA38" s="92"/>
      <c r="ADB38" s="94"/>
      <c r="ADC38" s="94"/>
      <c r="ADD38" s="94"/>
      <c r="ADE38" s="94"/>
      <c r="ADF38" s="94"/>
      <c r="ADG38" s="94"/>
      <c r="ADH38" s="94"/>
      <c r="ADI38" s="27"/>
      <c r="ADJ38" s="99">
        <v>-0.53933145982053377</v>
      </c>
      <c r="ADK38" s="98">
        <v>14.478801751047158</v>
      </c>
      <c r="ADM38" s="88">
        <f t="shared" si="36"/>
        <v>40982.5</v>
      </c>
      <c r="ADN38" s="90">
        <v>7.5</v>
      </c>
      <c r="ADO38" s="28"/>
      <c r="ADP38" s="25">
        <v>21.9</v>
      </c>
      <c r="ADQ38" s="30"/>
      <c r="ADR38" s="27"/>
      <c r="ADS38" s="30"/>
      <c r="ADT38" s="27"/>
      <c r="ADU38" s="30"/>
      <c r="ADV38" s="27"/>
      <c r="ADW38" s="92"/>
      <c r="ADX38" s="94"/>
      <c r="ADY38" s="94"/>
      <c r="ADZ38" s="94"/>
      <c r="AEA38" s="94"/>
      <c r="AEB38" s="94"/>
      <c r="AEC38" s="94"/>
      <c r="AED38" s="94"/>
      <c r="AEE38" s="27"/>
      <c r="AEF38" s="99"/>
      <c r="AEG38" s="98"/>
      <c r="AEI38" s="88">
        <f t="shared" si="37"/>
        <v>40985.5</v>
      </c>
      <c r="AEJ38" s="90">
        <v>7.5</v>
      </c>
      <c r="AEK38" s="28"/>
      <c r="AEL38" s="25"/>
      <c r="AEM38" s="30"/>
      <c r="AEN38" s="27"/>
      <c r="AEO38" s="30"/>
      <c r="AEP38" s="27"/>
      <c r="AEQ38" s="30"/>
      <c r="AER38" s="27"/>
      <c r="AES38" s="92"/>
      <c r="AET38" s="94"/>
      <c r="AEU38" s="94"/>
      <c r="AEV38" s="94"/>
      <c r="AEW38" s="94"/>
      <c r="AEX38" s="94"/>
      <c r="AEY38" s="94"/>
      <c r="AEZ38" s="94"/>
      <c r="AFA38" s="27"/>
      <c r="AFB38" s="99">
        <v>-0.91294584366360754</v>
      </c>
      <c r="AFC38" s="98">
        <v>12.447915044277508</v>
      </c>
      <c r="AFE38" s="88">
        <f t="shared" si="38"/>
        <v>40984</v>
      </c>
      <c r="AFF38" s="90">
        <v>7.5</v>
      </c>
      <c r="AFG38" s="28"/>
      <c r="AFH38" s="25"/>
      <c r="AFI38" s="30"/>
      <c r="AFJ38" s="27"/>
      <c r="AFK38" s="30"/>
      <c r="AFL38" s="27"/>
      <c r="AFM38" s="30"/>
      <c r="AFN38" s="27"/>
      <c r="AFO38" s="92"/>
      <c r="AFP38" s="94"/>
      <c r="AFQ38" s="94"/>
      <c r="AFR38" s="94"/>
      <c r="AFS38" s="94"/>
      <c r="AFT38" s="94"/>
      <c r="AFU38" s="94"/>
      <c r="AFV38" s="94"/>
      <c r="AFW38" s="27"/>
      <c r="AFX38" s="99"/>
      <c r="AFY38" s="98"/>
      <c r="AGA38" s="88">
        <f t="shared" si="39"/>
        <v>40982.5</v>
      </c>
      <c r="AGB38" s="90">
        <v>7.5</v>
      </c>
      <c r="AGC38" s="28"/>
      <c r="AGD38" s="25"/>
      <c r="AGE38" s="30"/>
      <c r="AGF38" s="27"/>
      <c r="AGG38" s="30"/>
      <c r="AGH38" s="27"/>
      <c r="AGI38" s="30"/>
      <c r="AGJ38" s="27"/>
      <c r="AGK38" s="92"/>
      <c r="AGL38" s="94"/>
      <c r="AGM38" s="94"/>
      <c r="AGN38" s="94"/>
      <c r="AGO38" s="94"/>
      <c r="AGP38" s="94"/>
      <c r="AGQ38" s="94"/>
      <c r="AGR38" s="94"/>
      <c r="AGS38" s="27"/>
      <c r="AGT38" s="99">
        <v>-0.53279743683202518</v>
      </c>
      <c r="AGU38" s="98">
        <v>22.689991572658478</v>
      </c>
      <c r="AGW38" s="88">
        <f t="shared" si="40"/>
        <v>40985.5</v>
      </c>
      <c r="AGX38" s="90">
        <v>7.5</v>
      </c>
      <c r="AGY38" s="28"/>
      <c r="AGZ38" s="25">
        <v>18</v>
      </c>
      <c r="AHA38" s="30"/>
      <c r="AHB38" s="27"/>
      <c r="AHC38" s="30"/>
      <c r="AHD38" s="27"/>
      <c r="AHE38" s="30"/>
      <c r="AHF38" s="27"/>
      <c r="AHG38" s="92"/>
      <c r="AHH38" s="94"/>
      <c r="AHI38" s="94"/>
      <c r="AHJ38" s="94"/>
      <c r="AHK38" s="94"/>
      <c r="AHL38" s="94"/>
      <c r="AHM38" s="94"/>
      <c r="AHN38" s="94"/>
      <c r="AHO38" s="27"/>
      <c r="AHP38" s="99">
        <v>-0.64004395465624675</v>
      </c>
      <c r="AHQ38" s="98">
        <v>18.121547835415843</v>
      </c>
      <c r="AHS38" s="88">
        <f t="shared" si="41"/>
        <v>40984.5</v>
      </c>
      <c r="AHT38" s="90">
        <v>7.5</v>
      </c>
      <c r="AHU38" s="28">
        <v>7.8</v>
      </c>
      <c r="AHV38" s="25">
        <v>9.5</v>
      </c>
      <c r="AHW38" s="30"/>
      <c r="AHX38" s="27"/>
      <c r="AHY38" s="30"/>
      <c r="AHZ38" s="27"/>
      <c r="AIA38" s="30"/>
      <c r="AIB38" s="27"/>
      <c r="AIC38" s="92"/>
      <c r="AID38" s="94"/>
      <c r="AIE38" s="94"/>
      <c r="AIF38" s="94"/>
      <c r="AIG38" s="94"/>
      <c r="AIH38" s="94"/>
      <c r="AII38" s="94"/>
      <c r="AIJ38" s="94"/>
      <c r="AIK38" s="27"/>
      <c r="AIL38" s="99">
        <v>8.3281807359214746</v>
      </c>
      <c r="AIM38" s="98">
        <v>67.221318616700671</v>
      </c>
      <c r="AIO38" s="88">
        <f t="shared" si="42"/>
        <v>40985</v>
      </c>
      <c r="AIP38" s="90">
        <v>7.5</v>
      </c>
      <c r="AIQ38" s="28"/>
      <c r="AIR38" s="25">
        <v>18</v>
      </c>
      <c r="AIS38" s="30"/>
      <c r="AIT38" s="27"/>
      <c r="AIU38" s="30"/>
      <c r="AIV38" s="27"/>
      <c r="AIW38" s="30"/>
      <c r="AIX38" s="27"/>
      <c r="AIY38" s="92"/>
      <c r="AIZ38" s="94"/>
      <c r="AJA38" s="94"/>
      <c r="AJB38" s="94"/>
      <c r="AJC38" s="94"/>
      <c r="AJD38" s="94"/>
      <c r="AJE38" s="94"/>
      <c r="AJF38" s="94"/>
      <c r="AJG38" s="27"/>
      <c r="AJH38" s="99">
        <v>0.34993875771053268</v>
      </c>
      <c r="AJI38" s="98">
        <v>28.121710922699794</v>
      </c>
      <c r="AJK38" s="88">
        <f t="shared" si="43"/>
        <v>40985</v>
      </c>
      <c r="AJL38" s="90">
        <v>7.5</v>
      </c>
      <c r="AJM38" s="28"/>
      <c r="AJN38" s="25">
        <v>21.9</v>
      </c>
      <c r="AJO38" s="30"/>
      <c r="AJP38" s="27"/>
      <c r="AJQ38" s="30"/>
      <c r="AJR38" s="27"/>
      <c r="AJS38" s="30"/>
      <c r="AJT38" s="27"/>
      <c r="AJU38" s="92"/>
      <c r="AJV38" s="94"/>
      <c r="AJW38" s="94"/>
      <c r="AJX38" s="94"/>
      <c r="AJY38" s="94"/>
      <c r="AJZ38" s="94"/>
      <c r="AKA38" s="94"/>
      <c r="AKB38" s="94"/>
      <c r="AKC38" s="27"/>
      <c r="AKD38" s="99">
        <v>-0.86534296910907982</v>
      </c>
      <c r="AKE38" s="98">
        <v>10.01569563004711</v>
      </c>
      <c r="AKG38" s="88">
        <f t="shared" si="44"/>
        <v>40983.5</v>
      </c>
      <c r="AKH38" s="90">
        <v>7.5</v>
      </c>
      <c r="AKI38" s="28"/>
      <c r="AKJ38" s="25"/>
      <c r="AKK38" s="30"/>
      <c r="AKL38" s="27"/>
      <c r="AKM38" s="30"/>
      <c r="AKN38" s="27"/>
      <c r="AKO38" s="30"/>
      <c r="AKP38" s="27"/>
      <c r="AKQ38" s="92"/>
      <c r="AKR38" s="94"/>
      <c r="AKS38" s="94"/>
      <c r="AKT38" s="94"/>
      <c r="AKU38" s="94"/>
      <c r="AKV38" s="94"/>
      <c r="AKW38" s="94"/>
      <c r="AKX38" s="94"/>
      <c r="AKY38" s="27"/>
      <c r="AKZ38" s="99"/>
      <c r="ALA38" s="98"/>
      <c r="ALC38" s="88">
        <f t="shared" si="45"/>
        <v>40987</v>
      </c>
      <c r="ALD38" s="90">
        <v>7.5</v>
      </c>
      <c r="ALE38" s="28"/>
      <c r="ALF38" s="25">
        <v>22</v>
      </c>
      <c r="ALG38" s="30"/>
      <c r="ALH38" s="27"/>
      <c r="ALI38" s="30"/>
      <c r="ALJ38" s="27"/>
      <c r="ALK38" s="30"/>
      <c r="ALL38" s="27"/>
      <c r="ALM38" s="92"/>
      <c r="ALN38" s="94"/>
      <c r="ALO38" s="94"/>
      <c r="ALP38" s="94"/>
      <c r="ALQ38" s="94"/>
      <c r="ALR38" s="94"/>
      <c r="ALS38" s="94"/>
      <c r="ALT38" s="94"/>
      <c r="ALU38" s="27"/>
      <c r="ALV38" s="99">
        <v>-4.2793435707908077E-2</v>
      </c>
      <c r="ALW38" s="98">
        <v>16.606214072332879</v>
      </c>
      <c r="ALY38" s="88">
        <f t="shared" si="46"/>
        <v>40985.5</v>
      </c>
      <c r="ALZ38" s="90">
        <v>7.5</v>
      </c>
      <c r="AMA38" s="28"/>
      <c r="AMB38" s="25">
        <v>17.899999999999999</v>
      </c>
      <c r="AMC38" s="30"/>
      <c r="AMD38" s="27"/>
      <c r="AME38" s="30"/>
      <c r="AMF38" s="27"/>
      <c r="AMG38" s="30"/>
      <c r="AMH38" s="27"/>
      <c r="AMI38" s="92"/>
      <c r="AMJ38" s="94"/>
      <c r="AMK38" s="94"/>
      <c r="AML38" s="94"/>
      <c r="AMM38" s="94"/>
      <c r="AMN38" s="94"/>
      <c r="AMO38" s="94"/>
      <c r="AMP38" s="94"/>
      <c r="AMQ38" s="27"/>
      <c r="AMR38" s="99">
        <v>1.1928706823409314</v>
      </c>
      <c r="AMS38" s="98">
        <v>36.00276556332615</v>
      </c>
      <c r="AMU38" s="88">
        <f t="shared" si="47"/>
        <v>40983.5</v>
      </c>
      <c r="AMV38" s="90">
        <v>7.5</v>
      </c>
      <c r="AMW38" s="28"/>
      <c r="AMX38" s="25">
        <v>17.899999999999999</v>
      </c>
      <c r="AMY38" s="30"/>
      <c r="AMZ38" s="27"/>
      <c r="ANA38" s="30"/>
      <c r="ANB38" s="27"/>
      <c r="ANC38" s="30"/>
      <c r="AND38" s="27"/>
      <c r="ANE38" s="92"/>
      <c r="ANF38" s="94"/>
      <c r="ANG38" s="94"/>
      <c r="ANH38" s="94"/>
      <c r="ANI38" s="94"/>
      <c r="ANJ38" s="94"/>
      <c r="ANK38" s="94"/>
      <c r="ANL38" s="94"/>
      <c r="ANM38" s="27"/>
      <c r="ANN38" s="99">
        <v>-1.070899227982349</v>
      </c>
      <c r="ANO38" s="98">
        <v>8.8882830816659038</v>
      </c>
      <c r="ANQ38" s="88">
        <f t="shared" si="48"/>
        <v>40985</v>
      </c>
      <c r="ANR38" s="90">
        <v>7.5</v>
      </c>
      <c r="ANS38" s="28"/>
      <c r="ANT38" s="25">
        <v>18</v>
      </c>
      <c r="ANU38" s="30"/>
      <c r="ANV38" s="27"/>
      <c r="ANW38" s="30"/>
      <c r="ANX38" s="27"/>
      <c r="ANY38" s="30"/>
      <c r="ANZ38" s="27"/>
      <c r="AOA38" s="92"/>
      <c r="AOB38" s="94"/>
      <c r="AOC38" s="94"/>
      <c r="AOD38" s="94"/>
      <c r="AOE38" s="94"/>
      <c r="AOF38" s="94"/>
      <c r="AOG38" s="94"/>
      <c r="AOH38" s="94"/>
      <c r="AOI38" s="27"/>
      <c r="AOJ38" s="99">
        <v>-1.2674513060174299</v>
      </c>
      <c r="AOK38" s="98">
        <v>-1.0576698546736347</v>
      </c>
      <c r="AOM38" s="88">
        <f t="shared" si="49"/>
        <v>40985</v>
      </c>
      <c r="AON38" s="90">
        <v>7.5</v>
      </c>
      <c r="AOO38" s="28"/>
      <c r="AOP38" s="25"/>
      <c r="AOQ38" s="30"/>
      <c r="AOR38" s="27"/>
      <c r="AOS38" s="30"/>
      <c r="AOT38" s="27"/>
      <c r="AOU38" s="30"/>
      <c r="AOV38" s="27"/>
      <c r="AOW38" s="92"/>
      <c r="AOX38" s="94"/>
      <c r="AOY38" s="94"/>
      <c r="AOZ38" s="94"/>
      <c r="APA38" s="94"/>
      <c r="APB38" s="94"/>
      <c r="APC38" s="94"/>
      <c r="APD38" s="94"/>
      <c r="APE38" s="27"/>
      <c r="APF38" s="99">
        <v>-1.046164297558037</v>
      </c>
      <c r="APG38" s="98">
        <v>3.051445250715938</v>
      </c>
      <c r="API38" s="88">
        <f t="shared" si="50"/>
        <v>40984.5</v>
      </c>
      <c r="APJ38" s="90">
        <v>7.5</v>
      </c>
      <c r="APK38" s="28"/>
      <c r="APL38" s="25"/>
      <c r="APM38" s="30"/>
      <c r="APN38" s="27"/>
      <c r="APO38" s="30"/>
      <c r="APP38" s="27"/>
      <c r="APQ38" s="30"/>
      <c r="APR38" s="27"/>
      <c r="APS38" s="92"/>
      <c r="APT38" s="94"/>
      <c r="APU38" s="94"/>
      <c r="APV38" s="94"/>
      <c r="APW38" s="94"/>
      <c r="APX38" s="94"/>
      <c r="APY38" s="94"/>
      <c r="APZ38" s="94"/>
      <c r="AQA38" s="27"/>
      <c r="AQB38" s="99">
        <v>3.3402322011861942</v>
      </c>
      <c r="AQC38" s="98">
        <v>31.755610414134566</v>
      </c>
      <c r="AQE38" s="88">
        <f t="shared" si="51"/>
        <v>40984</v>
      </c>
      <c r="AQF38" s="90">
        <v>7.5</v>
      </c>
      <c r="AQG38" s="28"/>
      <c r="AQH38" s="25"/>
      <c r="AQI38" s="30"/>
      <c r="AQJ38" s="27"/>
      <c r="AQK38" s="30"/>
      <c r="AQL38" s="27"/>
      <c r="AQM38" s="30"/>
      <c r="AQN38" s="27"/>
      <c r="AQO38" s="92"/>
      <c r="AQP38" s="94"/>
      <c r="AQQ38" s="94"/>
      <c r="AQR38" s="94"/>
      <c r="AQS38" s="94"/>
      <c r="AQT38" s="94"/>
      <c r="AQU38" s="94"/>
      <c r="AQV38" s="94"/>
      <c r="AQW38" s="27"/>
      <c r="AQX38" s="99">
        <v>4.2764869037716791</v>
      </c>
      <c r="AQY38" s="98">
        <v>30.929691239355275</v>
      </c>
      <c r="ARA38" s="88">
        <f t="shared" si="52"/>
        <v>40986.5</v>
      </c>
      <c r="ARB38" s="90">
        <v>7.5</v>
      </c>
      <c r="ARC38" s="28">
        <v>1.9</v>
      </c>
      <c r="ARD38" s="25">
        <v>17.899999999999999</v>
      </c>
      <c r="ARE38" s="30"/>
      <c r="ARF38" s="27"/>
      <c r="ARG38" s="30"/>
      <c r="ARH38" s="27"/>
      <c r="ARI38" s="30"/>
      <c r="ARJ38" s="27"/>
      <c r="ARK38" s="92"/>
      <c r="ARL38" s="94"/>
      <c r="ARM38" s="94"/>
      <c r="ARN38" s="94"/>
      <c r="ARO38" s="94"/>
      <c r="ARP38" s="94"/>
      <c r="ARQ38" s="94"/>
      <c r="ARR38" s="94"/>
      <c r="ARS38" s="27"/>
      <c r="ART38" s="99">
        <v>1.9634062710739633</v>
      </c>
      <c r="ARU38" s="98">
        <v>40.485479791012999</v>
      </c>
      <c r="ARW38" s="88">
        <f t="shared" si="53"/>
        <v>40987.5</v>
      </c>
      <c r="ARX38" s="90">
        <v>7.5</v>
      </c>
      <c r="ARY38" s="28"/>
      <c r="ARZ38" s="25"/>
      <c r="ASA38" s="30"/>
      <c r="ASB38" s="27"/>
      <c r="ASC38" s="30"/>
      <c r="ASD38" s="27"/>
      <c r="ASE38" s="30"/>
      <c r="ASF38" s="27"/>
      <c r="ASG38" s="92"/>
      <c r="ASH38" s="94"/>
      <c r="ASI38" s="94"/>
      <c r="ASJ38" s="94"/>
      <c r="ASK38" s="94"/>
      <c r="ASL38" s="94"/>
      <c r="ASM38" s="94"/>
      <c r="ASN38" s="94"/>
      <c r="ASO38" s="27"/>
      <c r="ASP38" s="99">
        <v>-0.42380941081888068</v>
      </c>
      <c r="ASQ38" s="98">
        <v>19.921920549250544</v>
      </c>
      <c r="ASS38" s="88">
        <f t="shared" si="54"/>
        <v>40985.5</v>
      </c>
      <c r="AST38" s="90">
        <v>7.5</v>
      </c>
      <c r="ASU38" s="28"/>
      <c r="ASV38" s="25"/>
      <c r="ASW38" s="30"/>
      <c r="ASX38" s="27"/>
      <c r="ASY38" s="30"/>
      <c r="ASZ38" s="27"/>
      <c r="ATA38" s="30"/>
      <c r="ATB38" s="27"/>
      <c r="ATC38" s="92"/>
      <c r="ATD38" s="94"/>
      <c r="ATE38" s="94"/>
      <c r="ATF38" s="94"/>
      <c r="ATG38" s="94"/>
      <c r="ATH38" s="94"/>
      <c r="ATI38" s="94"/>
      <c r="ATJ38" s="94"/>
      <c r="ATK38" s="27"/>
      <c r="ATL38" s="99">
        <v>-1.2235031296675223</v>
      </c>
      <c r="ATM38" s="98">
        <v>5.4823939132017223</v>
      </c>
      <c r="ATO38" s="88">
        <f t="shared" si="55"/>
        <v>40986.5</v>
      </c>
      <c r="ATP38" s="90">
        <v>7.5</v>
      </c>
      <c r="ATQ38" s="28"/>
      <c r="ATR38" s="25"/>
      <c r="ATS38" s="30"/>
      <c r="ATT38" s="27"/>
      <c r="ATU38" s="30"/>
      <c r="ATV38" s="27"/>
      <c r="ATW38" s="30"/>
      <c r="ATX38" s="27"/>
      <c r="ATY38" s="92"/>
      <c r="ATZ38" s="94"/>
      <c r="AUA38" s="94"/>
      <c r="AUB38" s="94"/>
      <c r="AUC38" s="94"/>
      <c r="AUD38" s="94"/>
      <c r="AUE38" s="94"/>
      <c r="AUF38" s="94"/>
      <c r="AUG38" s="27"/>
      <c r="AUH38" s="99">
        <v>-0.51790800750810451</v>
      </c>
      <c r="AUI38" s="98">
        <v>14.617236983219307</v>
      </c>
      <c r="AUK38" s="88">
        <f t="shared" si="56"/>
        <v>40982.5</v>
      </c>
      <c r="AUL38" s="90">
        <v>7.5</v>
      </c>
      <c r="AUM38" s="28"/>
      <c r="AUN38" s="25">
        <v>21.9</v>
      </c>
      <c r="AUO38" s="30"/>
      <c r="AUP38" s="27"/>
      <c r="AUQ38" s="30"/>
      <c r="AUR38" s="27"/>
      <c r="AUS38" s="30"/>
      <c r="AUT38" s="27"/>
      <c r="AUU38" s="92"/>
      <c r="AUV38" s="94"/>
      <c r="AUW38" s="94"/>
      <c r="AUX38" s="94"/>
      <c r="AUY38" s="94"/>
      <c r="AUZ38" s="94"/>
      <c r="AVA38" s="94"/>
      <c r="AVB38" s="94"/>
      <c r="AVC38" s="27"/>
      <c r="AVD38" s="99"/>
      <c r="AVE38" s="98"/>
      <c r="AVG38" s="88">
        <f t="shared" si="57"/>
        <v>40985.5</v>
      </c>
      <c r="AVH38" s="90">
        <v>7.5</v>
      </c>
      <c r="AVI38" s="28"/>
      <c r="AVJ38" s="25"/>
      <c r="AVK38" s="30"/>
      <c r="AVL38" s="27"/>
      <c r="AVM38" s="30"/>
      <c r="AVN38" s="27"/>
      <c r="AVO38" s="30"/>
      <c r="AVP38" s="27"/>
      <c r="AVQ38" s="92"/>
      <c r="AVR38" s="94"/>
      <c r="AVS38" s="94"/>
      <c r="AVT38" s="94"/>
      <c r="AVU38" s="94"/>
      <c r="AVV38" s="94"/>
      <c r="AVW38" s="94"/>
      <c r="AVX38" s="94"/>
      <c r="AVY38" s="27"/>
      <c r="AVZ38" s="99">
        <v>-0.79487179275376363</v>
      </c>
      <c r="AWA38" s="98">
        <v>12.917827709741557</v>
      </c>
      <c r="AWC38" s="88">
        <f t="shared" si="58"/>
        <v>40984</v>
      </c>
      <c r="AWD38" s="90">
        <v>7.5</v>
      </c>
      <c r="AWE38" s="28"/>
      <c r="AWF38" s="25"/>
      <c r="AWG38" s="30"/>
      <c r="AWH38" s="27"/>
      <c r="AWI38" s="30"/>
      <c r="AWJ38" s="27"/>
      <c r="AWK38" s="30"/>
      <c r="AWL38" s="27"/>
      <c r="AWM38" s="92"/>
      <c r="AWN38" s="94"/>
      <c r="AWO38" s="94"/>
      <c r="AWP38" s="94"/>
      <c r="AWQ38" s="94"/>
      <c r="AWR38" s="94"/>
      <c r="AWS38" s="94"/>
      <c r="AWT38" s="94"/>
      <c r="AWU38" s="27"/>
      <c r="AWV38" s="99"/>
      <c r="AWW38" s="98"/>
      <c r="AWY38" s="88">
        <f t="shared" si="59"/>
        <v>40982.5</v>
      </c>
      <c r="AWZ38" s="90">
        <v>7.5</v>
      </c>
      <c r="AXA38" s="28"/>
      <c r="AXB38" s="25"/>
      <c r="AXC38" s="30"/>
      <c r="AXD38" s="27"/>
      <c r="AXE38" s="30"/>
      <c r="AXF38" s="27"/>
      <c r="AXG38" s="30"/>
      <c r="AXH38" s="27"/>
      <c r="AXI38" s="92"/>
      <c r="AXJ38" s="94"/>
      <c r="AXK38" s="94"/>
      <c r="AXL38" s="94"/>
      <c r="AXM38" s="94"/>
      <c r="AXN38" s="94"/>
      <c r="AXO38" s="94"/>
      <c r="AXP38" s="94"/>
      <c r="AXQ38" s="27"/>
      <c r="AXR38" s="99">
        <v>-0.69366886092095759</v>
      </c>
      <c r="AXS38" s="98">
        <v>22.64929501947303</v>
      </c>
      <c r="AXU38" s="88">
        <f t="shared" si="60"/>
        <v>40985.5</v>
      </c>
      <c r="AXV38" s="90">
        <v>7.5</v>
      </c>
      <c r="AXW38" s="28"/>
      <c r="AXX38" s="25">
        <v>18</v>
      </c>
      <c r="AXY38" s="30"/>
      <c r="AXZ38" s="27"/>
      <c r="AYA38" s="30"/>
      <c r="AYB38" s="27"/>
      <c r="AYC38" s="30"/>
      <c r="AYD38" s="27"/>
      <c r="AYE38" s="92"/>
      <c r="AYF38" s="94"/>
      <c r="AYG38" s="94"/>
      <c r="AYH38" s="94"/>
      <c r="AYI38" s="94"/>
      <c r="AYJ38" s="94"/>
      <c r="AYK38" s="94"/>
      <c r="AYL38" s="94"/>
      <c r="AYM38" s="27"/>
      <c r="AYN38" s="99">
        <v>-0.55261321572376443</v>
      </c>
      <c r="AYO38" s="98">
        <v>19.840954560653358</v>
      </c>
      <c r="AYQ38" s="88">
        <f t="shared" si="61"/>
        <v>40984.5</v>
      </c>
      <c r="AYR38" s="90">
        <v>7.5</v>
      </c>
      <c r="AYS38" s="28">
        <v>7.8</v>
      </c>
      <c r="AYT38" s="25">
        <v>9.5</v>
      </c>
      <c r="AYU38" s="30"/>
      <c r="AYV38" s="27"/>
      <c r="AYW38" s="30"/>
      <c r="AYX38" s="27"/>
      <c r="AYY38" s="30"/>
      <c r="AYZ38" s="27"/>
      <c r="AZA38" s="92"/>
      <c r="AZB38" s="94"/>
      <c r="AZC38" s="94"/>
      <c r="AZD38" s="94"/>
      <c r="AZE38" s="94"/>
      <c r="AZF38" s="94"/>
      <c r="AZG38" s="94"/>
      <c r="AZH38" s="94"/>
      <c r="AZI38" s="27"/>
      <c r="AZJ38" s="99">
        <v>8.3442424860499678</v>
      </c>
      <c r="AZK38" s="98">
        <v>66.944011480588046</v>
      </c>
      <c r="AZM38" s="88">
        <f t="shared" si="62"/>
        <v>40985</v>
      </c>
      <c r="AZN38" s="90">
        <v>7.5</v>
      </c>
      <c r="AZO38" s="28"/>
      <c r="AZP38" s="25">
        <v>18</v>
      </c>
      <c r="AZQ38" s="30"/>
      <c r="AZR38" s="27"/>
      <c r="AZS38" s="30"/>
      <c r="AZT38" s="27"/>
      <c r="AZU38" s="30"/>
      <c r="AZV38" s="27"/>
      <c r="AZW38" s="92"/>
      <c r="AZX38" s="94"/>
      <c r="AZY38" s="94"/>
      <c r="AZZ38" s="94"/>
      <c r="BAA38" s="94"/>
      <c r="BAB38" s="94"/>
      <c r="BAC38" s="94"/>
      <c r="BAD38" s="94"/>
      <c r="BAE38" s="27"/>
      <c r="BAF38" s="99">
        <v>0.31363852283648819</v>
      </c>
      <c r="BAG38" s="98">
        <v>27.638515920040366</v>
      </c>
      <c r="BAI38" s="88">
        <f t="shared" si="63"/>
        <v>40985</v>
      </c>
      <c r="BAJ38" s="90">
        <v>7.5</v>
      </c>
      <c r="BAK38" s="28"/>
      <c r="BAL38" s="25">
        <v>21.9</v>
      </c>
      <c r="BAM38" s="30"/>
      <c r="BAN38" s="27"/>
      <c r="BAO38" s="30"/>
      <c r="BAP38" s="27"/>
      <c r="BAQ38" s="30"/>
      <c r="BAR38" s="27"/>
      <c r="BAS38" s="92"/>
      <c r="BAT38" s="94"/>
      <c r="BAU38" s="94"/>
      <c r="BAV38" s="94"/>
      <c r="BAW38" s="94"/>
      <c r="BAX38" s="94"/>
      <c r="BAY38" s="94"/>
      <c r="BAZ38" s="94"/>
      <c r="BBA38" s="27"/>
      <c r="BBB38" s="99">
        <v>-0.87888458881761</v>
      </c>
      <c r="BBC38" s="98">
        <v>9.0459761985718288</v>
      </c>
      <c r="BBE38" s="88">
        <f t="shared" si="64"/>
        <v>40983.5</v>
      </c>
      <c r="BBF38" s="90">
        <v>7.5</v>
      </c>
      <c r="BBG38" s="28"/>
      <c r="BBH38" s="25"/>
      <c r="BBI38" s="30"/>
      <c r="BBJ38" s="27"/>
      <c r="BBK38" s="30"/>
      <c r="BBL38" s="27"/>
      <c r="BBM38" s="30"/>
      <c r="BBN38" s="27"/>
      <c r="BBO38" s="92"/>
      <c r="BBP38" s="94"/>
      <c r="BBQ38" s="94"/>
      <c r="BBR38" s="94"/>
      <c r="BBS38" s="94"/>
      <c r="BBT38" s="94"/>
      <c r="BBU38" s="94"/>
      <c r="BBV38" s="94"/>
      <c r="BBW38" s="27"/>
      <c r="BBX38" s="99"/>
      <c r="BBY38" s="98"/>
      <c r="BCA38" s="88">
        <f t="shared" si="65"/>
        <v>40987</v>
      </c>
      <c r="BCB38" s="90">
        <v>7.5</v>
      </c>
      <c r="BCC38" s="28"/>
      <c r="BCD38" s="25">
        <v>22</v>
      </c>
      <c r="BCE38" s="30"/>
      <c r="BCF38" s="27"/>
      <c r="BCG38" s="30"/>
      <c r="BCH38" s="27"/>
      <c r="BCI38" s="30"/>
      <c r="BCJ38" s="27"/>
      <c r="BCK38" s="92"/>
      <c r="BCL38" s="94"/>
      <c r="BCM38" s="94"/>
      <c r="BCN38" s="94"/>
      <c r="BCO38" s="94"/>
      <c r="BCP38" s="94"/>
      <c r="BCQ38" s="94"/>
      <c r="BCR38" s="94"/>
      <c r="BCS38" s="27"/>
      <c r="BCT38" s="99">
        <v>-0.13020321849226066</v>
      </c>
      <c r="BCU38" s="98">
        <v>15.972179572075287</v>
      </c>
      <c r="BCW38" s="88">
        <f t="shared" si="66"/>
        <v>40985.5</v>
      </c>
      <c r="BCX38" s="90">
        <v>7.5</v>
      </c>
      <c r="BCY38" s="28"/>
      <c r="BCZ38" s="25">
        <v>17.899999999999999</v>
      </c>
      <c r="BDA38" s="30"/>
      <c r="BDB38" s="27"/>
      <c r="BDC38" s="30"/>
      <c r="BDD38" s="27"/>
      <c r="BDE38" s="30"/>
      <c r="BDF38" s="27"/>
      <c r="BDG38" s="92"/>
      <c r="BDH38" s="94"/>
      <c r="BDI38" s="94"/>
      <c r="BDJ38" s="94"/>
      <c r="BDK38" s="94"/>
      <c r="BDL38" s="94"/>
      <c r="BDM38" s="94"/>
      <c r="BDN38" s="94"/>
      <c r="BDO38" s="27"/>
      <c r="BDP38" s="99">
        <v>1.4881173582826503</v>
      </c>
      <c r="BDQ38" s="98">
        <v>30.819132175232859</v>
      </c>
      <c r="BDS38" s="88">
        <f t="shared" si="67"/>
        <v>40983.5</v>
      </c>
      <c r="BDT38" s="90">
        <v>7.5</v>
      </c>
      <c r="BDU38" s="28"/>
      <c r="BDV38" s="25">
        <v>17.899999999999999</v>
      </c>
      <c r="BDW38" s="30"/>
      <c r="BDX38" s="27"/>
      <c r="BDY38" s="30"/>
      <c r="BDZ38" s="27"/>
      <c r="BEA38" s="30"/>
      <c r="BEB38" s="27"/>
      <c r="BEC38" s="92"/>
      <c r="BED38" s="94"/>
      <c r="BEE38" s="94"/>
      <c r="BEF38" s="94"/>
      <c r="BEG38" s="94"/>
      <c r="BEH38" s="94"/>
      <c r="BEI38" s="94"/>
      <c r="BEJ38" s="94"/>
      <c r="BEK38" s="27"/>
      <c r="BEL38" s="99">
        <v>-0.98217326935103244</v>
      </c>
      <c r="BEM38" s="98">
        <v>10.289852775065626</v>
      </c>
      <c r="BEO38" s="88">
        <f t="shared" si="68"/>
        <v>40985</v>
      </c>
      <c r="BEP38" s="90">
        <v>7.5</v>
      </c>
      <c r="BEQ38" s="28"/>
      <c r="BER38" s="25">
        <v>18</v>
      </c>
      <c r="BES38" s="30"/>
      <c r="BET38" s="27"/>
      <c r="BEU38" s="30"/>
      <c r="BEV38" s="27"/>
      <c r="BEW38" s="30"/>
      <c r="BEX38" s="27"/>
      <c r="BEY38" s="92"/>
      <c r="BEZ38" s="94"/>
      <c r="BFA38" s="94"/>
      <c r="BFB38" s="94"/>
      <c r="BFC38" s="94"/>
      <c r="BFD38" s="94"/>
      <c r="BFE38" s="94"/>
      <c r="BFF38" s="94"/>
      <c r="BFG38" s="27"/>
      <c r="BFH38" s="99">
        <v>-1.2645248655140431</v>
      </c>
      <c r="BFI38" s="98">
        <v>-1.0343599666726435</v>
      </c>
      <c r="BFK38" s="88">
        <f t="shared" si="69"/>
        <v>40985</v>
      </c>
      <c r="BFL38" s="90">
        <v>7.5</v>
      </c>
      <c r="BFM38" s="28"/>
      <c r="BFN38" s="25"/>
      <c r="BFO38" s="30"/>
      <c r="BFP38" s="27"/>
      <c r="BFQ38" s="30"/>
      <c r="BFR38" s="27"/>
      <c r="BFS38" s="30"/>
      <c r="BFT38" s="27"/>
      <c r="BFU38" s="92"/>
      <c r="BFV38" s="94"/>
      <c r="BFW38" s="94"/>
      <c r="BFX38" s="94"/>
      <c r="BFY38" s="94"/>
      <c r="BFZ38" s="94"/>
      <c r="BGA38" s="94"/>
      <c r="BGB38" s="94"/>
      <c r="BGC38" s="27"/>
      <c r="BGD38" s="99">
        <v>-0.88288260754199088</v>
      </c>
      <c r="BGE38" s="98">
        <v>4.4736160405001595</v>
      </c>
      <c r="BGG38" s="88">
        <f t="shared" si="70"/>
        <v>40984.5</v>
      </c>
      <c r="BGH38" s="90">
        <v>7.5</v>
      </c>
      <c r="BGI38" s="28"/>
      <c r="BGJ38" s="25"/>
      <c r="BGK38" s="30"/>
      <c r="BGL38" s="27"/>
      <c r="BGM38" s="30"/>
      <c r="BGN38" s="27"/>
      <c r="BGO38" s="30"/>
      <c r="BGP38" s="27"/>
      <c r="BGQ38" s="92"/>
      <c r="BGR38" s="94"/>
      <c r="BGS38" s="94"/>
      <c r="BGT38" s="94"/>
      <c r="BGU38" s="94"/>
      <c r="BGV38" s="94"/>
      <c r="BGW38" s="94"/>
      <c r="BGX38" s="94"/>
      <c r="BGY38" s="27"/>
      <c r="BGZ38" s="99">
        <v>3.3055704240312398</v>
      </c>
      <c r="BHA38" s="98">
        <v>32.142177675606092</v>
      </c>
      <c r="BHC38" s="88">
        <f t="shared" si="71"/>
        <v>40984</v>
      </c>
      <c r="BHD38" s="90">
        <v>7.5</v>
      </c>
      <c r="BHE38" s="28"/>
      <c r="BHF38" s="25"/>
      <c r="BHG38" s="30"/>
      <c r="BHH38" s="27"/>
      <c r="BHI38" s="30"/>
      <c r="BHJ38" s="27"/>
      <c r="BHK38" s="30"/>
      <c r="BHL38" s="27"/>
      <c r="BHM38" s="92"/>
      <c r="BHN38" s="94"/>
      <c r="BHO38" s="94"/>
      <c r="BHP38" s="94"/>
      <c r="BHQ38" s="94"/>
      <c r="BHR38" s="94"/>
      <c r="BHS38" s="94"/>
      <c r="BHT38" s="94"/>
      <c r="BHU38" s="27"/>
      <c r="BHV38" s="99">
        <v>4.2576063617743296</v>
      </c>
      <c r="BHW38" s="98">
        <v>30.76356860378251</v>
      </c>
      <c r="BHY38" s="88">
        <f t="shared" si="72"/>
        <v>40986.5</v>
      </c>
      <c r="BHZ38" s="90">
        <v>7.5</v>
      </c>
      <c r="BIA38" s="28">
        <v>1.9</v>
      </c>
      <c r="BIB38" s="25">
        <v>17.899999999999999</v>
      </c>
      <c r="BIC38" s="30"/>
      <c r="BID38" s="27"/>
      <c r="BIE38" s="30"/>
      <c r="BIF38" s="27"/>
      <c r="BIG38" s="30"/>
      <c r="BIH38" s="27"/>
      <c r="BII38" s="92"/>
      <c r="BIJ38" s="94"/>
      <c r="BIK38" s="94"/>
      <c r="BIL38" s="94"/>
      <c r="BIM38" s="94"/>
      <c r="BIN38" s="94"/>
      <c r="BIO38" s="94"/>
      <c r="BIP38" s="94"/>
      <c r="BIQ38" s="27"/>
      <c r="BIR38" s="99">
        <v>1.9463064426188013</v>
      </c>
      <c r="BIS38" s="98">
        <v>41.045959855701263</v>
      </c>
      <c r="BIU38" s="88">
        <f t="shared" si="73"/>
        <v>40987.5</v>
      </c>
      <c r="BIV38" s="90">
        <v>7.5</v>
      </c>
      <c r="BIW38" s="28"/>
      <c r="BIX38" s="25"/>
      <c r="BIY38" s="30"/>
      <c r="BIZ38" s="27"/>
      <c r="BJA38" s="30"/>
      <c r="BJB38" s="27"/>
      <c r="BJC38" s="30"/>
      <c r="BJD38" s="27"/>
      <c r="BJE38" s="92"/>
      <c r="BJF38" s="94"/>
      <c r="BJG38" s="94"/>
      <c r="BJH38" s="94"/>
      <c r="BJI38" s="94"/>
      <c r="BJJ38" s="94"/>
      <c r="BJK38" s="94"/>
      <c r="BJL38" s="94"/>
      <c r="BJM38" s="27"/>
      <c r="BJN38" s="99">
        <v>-0.39234620342260401</v>
      </c>
      <c r="BJO38" s="98">
        <v>20.059126399747932</v>
      </c>
      <c r="BJQ38" s="88">
        <f t="shared" si="74"/>
        <v>40985.5</v>
      </c>
      <c r="BJR38" s="90">
        <v>7.5</v>
      </c>
      <c r="BJS38" s="28"/>
      <c r="BJT38" s="25"/>
      <c r="BJU38" s="30"/>
      <c r="BJV38" s="27"/>
      <c r="BJW38" s="30"/>
      <c r="BJX38" s="27"/>
      <c r="BJY38" s="30"/>
      <c r="BJZ38" s="27"/>
      <c r="BKA38" s="92"/>
      <c r="BKB38" s="94"/>
      <c r="BKC38" s="94"/>
      <c r="BKD38" s="94"/>
      <c r="BKE38" s="94"/>
      <c r="BKF38" s="94"/>
      <c r="BKG38" s="94"/>
      <c r="BKH38" s="94"/>
      <c r="BKI38" s="27"/>
      <c r="BKJ38" s="99">
        <v>-1.2213341269879527</v>
      </c>
      <c r="BKK38" s="98">
        <v>5.5082398483599535</v>
      </c>
      <c r="BKM38" s="88">
        <f t="shared" si="75"/>
        <v>40986.5</v>
      </c>
      <c r="BKN38" s="90">
        <v>7.5</v>
      </c>
      <c r="BKO38" s="28"/>
      <c r="BKP38" s="25"/>
      <c r="BKQ38" s="30"/>
      <c r="BKR38" s="27"/>
      <c r="BKS38" s="30"/>
      <c r="BKT38" s="27"/>
      <c r="BKU38" s="30"/>
      <c r="BKV38" s="27"/>
      <c r="BKW38" s="92"/>
      <c r="BKX38" s="94"/>
      <c r="BKY38" s="94"/>
      <c r="BKZ38" s="94"/>
      <c r="BLA38" s="94"/>
      <c r="BLB38" s="94"/>
      <c r="BLC38" s="94"/>
      <c r="BLD38" s="94"/>
      <c r="BLE38" s="27"/>
      <c r="BLF38" s="99">
        <v>-0.53359729010640256</v>
      </c>
      <c r="BLG38" s="98">
        <v>14.678168757954602</v>
      </c>
      <c r="BLI38" s="88">
        <f t="shared" si="76"/>
        <v>40982.5</v>
      </c>
      <c r="BLJ38" s="90">
        <v>7.5</v>
      </c>
      <c r="BLK38" s="28"/>
      <c r="BLL38" s="25">
        <v>21.9</v>
      </c>
      <c r="BLM38" s="30"/>
      <c r="BLN38" s="27"/>
      <c r="BLO38" s="30"/>
      <c r="BLP38" s="27"/>
      <c r="BLQ38" s="30"/>
      <c r="BLR38" s="27"/>
      <c r="BLS38" s="92"/>
      <c r="BLT38" s="94"/>
      <c r="BLU38" s="94"/>
      <c r="BLV38" s="94"/>
      <c r="BLW38" s="94"/>
      <c r="BLX38" s="94"/>
      <c r="BLY38" s="94"/>
      <c r="BLZ38" s="94"/>
      <c r="BMA38" s="27"/>
      <c r="BMB38" s="99"/>
      <c r="BMC38" s="98"/>
      <c r="BME38" s="88">
        <f t="shared" si="77"/>
        <v>40985.5</v>
      </c>
      <c r="BMF38" s="90">
        <v>7.5</v>
      </c>
      <c r="BMG38" s="28"/>
      <c r="BMH38" s="25"/>
      <c r="BMI38" s="30"/>
      <c r="BMJ38" s="27"/>
      <c r="BMK38" s="30"/>
      <c r="BML38" s="27"/>
      <c r="BMM38" s="30"/>
      <c r="BMN38" s="27"/>
      <c r="BMO38" s="92"/>
      <c r="BMP38" s="94"/>
      <c r="BMQ38" s="94"/>
      <c r="BMR38" s="94"/>
      <c r="BMS38" s="94"/>
      <c r="BMT38" s="94"/>
      <c r="BMU38" s="94"/>
      <c r="BMV38" s="94"/>
      <c r="BMW38" s="27"/>
      <c r="BMX38" s="99">
        <v>-0.51206364391164672</v>
      </c>
      <c r="BMY38" s="98">
        <v>14.869819312564514</v>
      </c>
      <c r="BNA38" s="88">
        <f t="shared" si="78"/>
        <v>40984</v>
      </c>
      <c r="BNB38" s="90">
        <v>7.5</v>
      </c>
      <c r="BNC38" s="28"/>
      <c r="BND38" s="25"/>
      <c r="BNE38" s="30"/>
      <c r="BNF38" s="27"/>
      <c r="BNG38" s="30"/>
      <c r="BNH38" s="27"/>
      <c r="BNI38" s="30"/>
      <c r="BNJ38" s="27"/>
      <c r="BNK38" s="92"/>
      <c r="BNL38" s="94"/>
      <c r="BNM38" s="94"/>
      <c r="BNN38" s="94"/>
      <c r="BNO38" s="94"/>
      <c r="BNP38" s="94"/>
      <c r="BNQ38" s="94"/>
      <c r="BNR38" s="94"/>
      <c r="BNS38" s="27"/>
      <c r="BNT38" s="99"/>
      <c r="BNU38" s="98"/>
      <c r="BNW38" s="88">
        <f t="shared" si="79"/>
        <v>40982.5</v>
      </c>
      <c r="BNX38" s="90">
        <v>7.5</v>
      </c>
      <c r="BNY38" s="28"/>
      <c r="BNZ38" s="25"/>
      <c r="BOA38" s="30"/>
      <c r="BOB38" s="27"/>
      <c r="BOC38" s="30"/>
      <c r="BOD38" s="27"/>
      <c r="BOE38" s="30"/>
      <c r="BOF38" s="27"/>
      <c r="BOG38" s="92"/>
      <c r="BOH38" s="94"/>
      <c r="BOI38" s="94"/>
      <c r="BOJ38" s="94"/>
      <c r="BOK38" s="94"/>
      <c r="BOL38" s="94"/>
      <c r="BOM38" s="94"/>
      <c r="BON38" s="94"/>
      <c r="BOO38" s="27"/>
      <c r="BOP38" s="99">
        <v>-0.72354727455438173</v>
      </c>
      <c r="BOQ38" s="98">
        <v>21.812487539547575</v>
      </c>
      <c r="BOS38" s="88">
        <f t="shared" si="80"/>
        <v>40985.5</v>
      </c>
      <c r="BOT38" s="90">
        <v>7.5</v>
      </c>
      <c r="BOU38" s="28"/>
      <c r="BOV38" s="25">
        <v>18</v>
      </c>
      <c r="BOW38" s="30"/>
      <c r="BOX38" s="27"/>
      <c r="BOY38" s="30"/>
      <c r="BOZ38" s="27"/>
      <c r="BPA38" s="30"/>
      <c r="BPB38" s="27"/>
      <c r="BPC38" s="92"/>
      <c r="BPD38" s="94"/>
      <c r="BPE38" s="94"/>
      <c r="BPF38" s="94"/>
      <c r="BPG38" s="94"/>
      <c r="BPH38" s="94"/>
      <c r="BPI38" s="94"/>
      <c r="BPJ38" s="94"/>
      <c r="BPK38" s="27"/>
      <c r="BPL38" s="99">
        <v>-0.8742115379023957</v>
      </c>
      <c r="BPM38" s="98">
        <v>15.121617084644376</v>
      </c>
      <c r="BPO38" s="88">
        <f t="shared" si="81"/>
        <v>40984.5</v>
      </c>
      <c r="BPP38" s="90">
        <v>7.5</v>
      </c>
      <c r="BPQ38" s="28">
        <v>7.8</v>
      </c>
      <c r="BPR38" s="25">
        <v>9.5</v>
      </c>
      <c r="BPS38" s="30"/>
      <c r="BPT38" s="27"/>
      <c r="BPU38" s="30"/>
      <c r="BPV38" s="27"/>
      <c r="BPW38" s="30"/>
      <c r="BPX38" s="27"/>
      <c r="BPY38" s="92"/>
      <c r="BPZ38" s="94"/>
      <c r="BQA38" s="94"/>
      <c r="BQB38" s="94"/>
      <c r="BQC38" s="94"/>
      <c r="BQD38" s="94"/>
      <c r="BQE38" s="94"/>
      <c r="BQF38" s="94"/>
      <c r="BQG38" s="27"/>
      <c r="BQH38" s="99">
        <v>8.430434634836983</v>
      </c>
      <c r="BQI38" s="98">
        <v>65.613000288556222</v>
      </c>
      <c r="BQK38" s="88">
        <f t="shared" si="82"/>
        <v>40985</v>
      </c>
      <c r="BQL38" s="90">
        <v>7.5</v>
      </c>
      <c r="BQM38" s="28"/>
      <c r="BQN38" s="25">
        <v>18</v>
      </c>
      <c r="BQO38" s="30"/>
      <c r="BQP38" s="27"/>
      <c r="BQQ38" s="30"/>
      <c r="BQR38" s="27"/>
      <c r="BQS38" s="30"/>
      <c r="BQT38" s="27"/>
      <c r="BQU38" s="92"/>
      <c r="BQV38" s="94"/>
      <c r="BQW38" s="94"/>
      <c r="BQX38" s="94"/>
      <c r="BQY38" s="94"/>
      <c r="BQZ38" s="94"/>
      <c r="BRA38" s="94"/>
      <c r="BRB38" s="94"/>
      <c r="BRC38" s="27"/>
      <c r="BRD38" s="99">
        <v>0.33045383915919807</v>
      </c>
      <c r="BRE38" s="98">
        <v>27.965156949339246</v>
      </c>
      <c r="BRG38" s="88">
        <f t="shared" si="83"/>
        <v>40985</v>
      </c>
      <c r="BRH38" s="90">
        <v>7.5</v>
      </c>
      <c r="BRI38" s="28"/>
      <c r="BRJ38" s="25">
        <v>21.9</v>
      </c>
      <c r="BRK38" s="30"/>
      <c r="BRL38" s="27"/>
      <c r="BRM38" s="30"/>
      <c r="BRN38" s="27"/>
      <c r="BRO38" s="30"/>
      <c r="BRP38" s="27"/>
      <c r="BRQ38" s="92"/>
      <c r="BRR38" s="94"/>
      <c r="BRS38" s="94"/>
      <c r="BRT38" s="94"/>
      <c r="BRU38" s="94"/>
      <c r="BRV38" s="94"/>
      <c r="BRW38" s="94"/>
      <c r="BRX38" s="94"/>
      <c r="BRY38" s="27"/>
      <c r="BRZ38" s="99">
        <v>-0.81373456798958388</v>
      </c>
      <c r="BSA38" s="98">
        <v>10.558894200731737</v>
      </c>
      <c r="BSC38" s="88">
        <f t="shared" si="84"/>
        <v>40983.5</v>
      </c>
      <c r="BSD38" s="90">
        <v>7.5</v>
      </c>
      <c r="BSE38" s="28"/>
      <c r="BSF38" s="25"/>
      <c r="BSG38" s="30"/>
      <c r="BSH38" s="27"/>
      <c r="BSI38" s="30"/>
      <c r="BSJ38" s="27"/>
      <c r="BSK38" s="30"/>
      <c r="BSL38" s="27"/>
      <c r="BSM38" s="92"/>
      <c r="BSN38" s="94"/>
      <c r="BSO38" s="94"/>
      <c r="BSP38" s="94"/>
      <c r="BSQ38" s="94"/>
      <c r="BSR38" s="94"/>
      <c r="BSS38" s="94"/>
      <c r="BST38" s="94"/>
      <c r="BSU38" s="27"/>
      <c r="BSV38" s="99"/>
      <c r="BSW38" s="98"/>
      <c r="BSY38" s="88">
        <f t="shared" si="85"/>
        <v>40987</v>
      </c>
      <c r="BSZ38" s="90">
        <v>7.5</v>
      </c>
      <c r="BTA38" s="28"/>
      <c r="BTB38" s="25">
        <v>22</v>
      </c>
      <c r="BTC38" s="30"/>
      <c r="BTD38" s="27"/>
      <c r="BTE38" s="30"/>
      <c r="BTF38" s="27"/>
      <c r="BTG38" s="30"/>
      <c r="BTH38" s="27"/>
      <c r="BTI38" s="92"/>
      <c r="BTJ38" s="94"/>
      <c r="BTK38" s="94"/>
      <c r="BTL38" s="94"/>
      <c r="BTM38" s="94"/>
      <c r="BTN38" s="94"/>
      <c r="BTO38" s="94"/>
      <c r="BTP38" s="94"/>
      <c r="BTQ38" s="27"/>
      <c r="BTR38" s="99">
        <v>-4.7952075359675932E-2</v>
      </c>
      <c r="BTS38" s="98">
        <v>16.57209465724981</v>
      </c>
      <c r="BTU38" s="88">
        <f t="shared" si="86"/>
        <v>40985.5</v>
      </c>
      <c r="BTV38" s="90">
        <v>7.5</v>
      </c>
      <c r="BTW38" s="28"/>
      <c r="BTX38" s="25">
        <v>17.899999999999999</v>
      </c>
      <c r="BTY38" s="30"/>
      <c r="BTZ38" s="27"/>
      <c r="BUA38" s="30"/>
      <c r="BUB38" s="27"/>
      <c r="BUC38" s="30"/>
      <c r="BUD38" s="27"/>
      <c r="BUE38" s="92"/>
      <c r="BUF38" s="94"/>
      <c r="BUG38" s="94"/>
      <c r="BUH38" s="94"/>
      <c r="BUI38" s="94"/>
      <c r="BUJ38" s="94"/>
      <c r="BUK38" s="94"/>
      <c r="BUL38" s="94"/>
      <c r="BUM38" s="27"/>
      <c r="BUN38" s="99">
        <v>1.1148170939321838</v>
      </c>
      <c r="BUO38" s="98">
        <v>36.080963497827085</v>
      </c>
      <c r="BUQ38" s="88">
        <f t="shared" si="87"/>
        <v>40983.5</v>
      </c>
      <c r="BUR38" s="90">
        <v>7.5</v>
      </c>
      <c r="BUS38" s="28"/>
      <c r="BUT38" s="25">
        <v>17.899999999999999</v>
      </c>
      <c r="BUU38" s="30"/>
      <c r="BUV38" s="27"/>
      <c r="BUW38" s="30"/>
      <c r="BUX38" s="27"/>
      <c r="BUY38" s="30"/>
      <c r="BUZ38" s="27"/>
      <c r="BVA38" s="92"/>
      <c r="BVB38" s="94"/>
      <c r="BVC38" s="94"/>
      <c r="BVD38" s="94"/>
      <c r="BVE38" s="94"/>
      <c r="BVF38" s="94"/>
      <c r="BVG38" s="94"/>
      <c r="BVH38" s="94"/>
      <c r="BVI38" s="27"/>
      <c r="BVJ38" s="99">
        <v>-0.8414257283490455</v>
      </c>
      <c r="BVK38" s="98">
        <v>12.394164415991295</v>
      </c>
      <c r="BVM38" s="88">
        <f t="shared" si="88"/>
        <v>40985</v>
      </c>
      <c r="BVN38" s="90">
        <v>7.5</v>
      </c>
      <c r="BVO38" s="28"/>
      <c r="BVP38" s="25">
        <v>18</v>
      </c>
      <c r="BVQ38" s="30"/>
      <c r="BVR38" s="27"/>
      <c r="BVS38" s="30"/>
      <c r="BVT38" s="27"/>
      <c r="BVU38" s="30"/>
      <c r="BVV38" s="27"/>
      <c r="BVW38" s="92"/>
      <c r="BVX38" s="94"/>
      <c r="BVY38" s="94"/>
      <c r="BVZ38" s="94"/>
      <c r="BWA38" s="94"/>
      <c r="BWB38" s="94"/>
      <c r="BWC38" s="94"/>
      <c r="BWD38" s="94"/>
      <c r="BWE38" s="27"/>
      <c r="BWF38" s="99">
        <v>-1.2686885094692701</v>
      </c>
      <c r="BWG38" s="98">
        <v>-1.0744791379431804</v>
      </c>
      <c r="BWI38" s="88">
        <f t="shared" si="89"/>
        <v>40985</v>
      </c>
      <c r="BWJ38" s="90">
        <v>7.5</v>
      </c>
      <c r="BWK38" s="28"/>
      <c r="BWL38" s="25"/>
      <c r="BWM38" s="30"/>
      <c r="BWN38" s="27"/>
      <c r="BWO38" s="30"/>
      <c r="BWP38" s="27"/>
      <c r="BWQ38" s="30"/>
      <c r="BWR38" s="27"/>
      <c r="BWS38" s="92"/>
      <c r="BWT38" s="94"/>
      <c r="BWU38" s="94"/>
      <c r="BWV38" s="94"/>
      <c r="BWW38" s="94"/>
      <c r="BWX38" s="94"/>
      <c r="BWY38" s="94"/>
      <c r="BWZ38" s="94"/>
      <c r="BXA38" s="27"/>
      <c r="BXB38" s="99">
        <v>-1.0254146784207696</v>
      </c>
      <c r="BXC38" s="98">
        <v>3.0994322543277657</v>
      </c>
      <c r="BXE38" s="88">
        <f t="shared" si="90"/>
        <v>40984.5</v>
      </c>
      <c r="BXF38" s="90">
        <v>7.5</v>
      </c>
      <c r="BXG38" s="28"/>
      <c r="BXH38" s="25"/>
      <c r="BXI38" s="30"/>
      <c r="BXJ38" s="27"/>
      <c r="BXK38" s="30"/>
      <c r="BXL38" s="27"/>
      <c r="BXM38" s="30"/>
      <c r="BXN38" s="27"/>
      <c r="BXO38" s="92"/>
      <c r="BXP38" s="94"/>
      <c r="BXQ38" s="94"/>
      <c r="BXR38" s="94"/>
      <c r="BXS38" s="94"/>
      <c r="BXT38" s="94"/>
      <c r="BXU38" s="94"/>
      <c r="BXV38" s="94"/>
      <c r="BXW38" s="27"/>
      <c r="BXX38" s="99">
        <v>3.3453535048828966</v>
      </c>
      <c r="BXY38" s="98">
        <v>32.046806717668204</v>
      </c>
      <c r="BYA38" s="88">
        <f t="shared" si="91"/>
        <v>40984</v>
      </c>
      <c r="BYB38" s="90">
        <v>7.5</v>
      </c>
      <c r="BYC38" s="28"/>
      <c r="BYD38" s="25"/>
      <c r="BYE38" s="30"/>
      <c r="BYF38" s="27"/>
      <c r="BYG38" s="30"/>
      <c r="BYH38" s="27"/>
      <c r="BYI38" s="30"/>
      <c r="BYJ38" s="27"/>
      <c r="BYK38" s="92"/>
      <c r="BYL38" s="94"/>
      <c r="BYM38" s="94"/>
      <c r="BYN38" s="94"/>
      <c r="BYO38" s="94"/>
      <c r="BYP38" s="94"/>
      <c r="BYQ38" s="94"/>
      <c r="BYR38" s="94"/>
      <c r="BYS38" s="27"/>
      <c r="BYT38" s="99">
        <v>4.27577361600994</v>
      </c>
      <c r="BYU38" s="98">
        <v>30.829222624000213</v>
      </c>
      <c r="BYW38" s="88">
        <f t="shared" si="92"/>
        <v>40986.5</v>
      </c>
      <c r="BYX38" s="90">
        <v>7.5</v>
      </c>
      <c r="BYY38" s="28">
        <v>1.9</v>
      </c>
      <c r="BYZ38" s="25">
        <v>17.899999999999999</v>
      </c>
      <c r="BZA38" s="30"/>
      <c r="BZB38" s="27"/>
      <c r="BZC38" s="30"/>
      <c r="BZD38" s="27"/>
      <c r="BZE38" s="30"/>
      <c r="BZF38" s="27"/>
      <c r="BZG38" s="92"/>
      <c r="BZH38" s="94"/>
      <c r="BZI38" s="94"/>
      <c r="BZJ38" s="94"/>
      <c r="BZK38" s="94"/>
      <c r="BZL38" s="94"/>
      <c r="BZM38" s="94"/>
      <c r="BZN38" s="94"/>
      <c r="BZO38" s="27"/>
      <c r="BZP38" s="99">
        <v>1.932572540540813</v>
      </c>
      <c r="BZQ38" s="98">
        <v>40.750980042327583</v>
      </c>
      <c r="BZS38" s="88">
        <f t="shared" si="93"/>
        <v>40987.5</v>
      </c>
      <c r="BZT38" s="90">
        <v>7.5</v>
      </c>
      <c r="BZU38" s="28"/>
      <c r="BZV38" s="25"/>
      <c r="BZW38" s="30"/>
      <c r="BZX38" s="27"/>
      <c r="BZY38" s="30"/>
      <c r="BZZ38" s="27"/>
      <c r="CAA38" s="30"/>
      <c r="CAB38" s="27"/>
      <c r="CAC38" s="92"/>
      <c r="CAD38" s="94"/>
      <c r="CAE38" s="94"/>
      <c r="CAF38" s="94"/>
      <c r="CAG38" s="94"/>
      <c r="CAH38" s="94"/>
      <c r="CAI38" s="94"/>
      <c r="CAJ38" s="94"/>
      <c r="CAK38" s="27"/>
      <c r="CAL38" s="99">
        <v>-0.3381192826205125</v>
      </c>
      <c r="CAM38" s="98">
        <v>20.20245085215894</v>
      </c>
      <c r="CAO38" s="88">
        <f t="shared" si="94"/>
        <v>40985.5</v>
      </c>
      <c r="CAP38" s="90">
        <v>7.5</v>
      </c>
      <c r="CAQ38" s="28"/>
      <c r="CAR38" s="25"/>
      <c r="CAS38" s="30"/>
      <c r="CAT38" s="27"/>
      <c r="CAU38" s="30"/>
      <c r="CAV38" s="27"/>
      <c r="CAW38" s="30"/>
      <c r="CAX38" s="27"/>
      <c r="CAY38" s="92"/>
      <c r="CAZ38" s="94"/>
      <c r="CBA38" s="94"/>
      <c r="CBB38" s="94"/>
      <c r="CBC38" s="94"/>
      <c r="CBD38" s="94"/>
      <c r="CBE38" s="94"/>
      <c r="CBF38" s="94"/>
      <c r="CBG38" s="27"/>
      <c r="CBH38" s="99">
        <v>-0.9881370841730871</v>
      </c>
      <c r="CBI38" s="98">
        <v>8.079145817793961</v>
      </c>
      <c r="CBK38" s="88">
        <f t="shared" si="95"/>
        <v>40986.5</v>
      </c>
      <c r="CBL38" s="90">
        <v>7.5</v>
      </c>
      <c r="CBM38" s="28"/>
      <c r="CBN38" s="25"/>
      <c r="CBO38" s="30"/>
      <c r="CBP38" s="27"/>
      <c r="CBQ38" s="30"/>
      <c r="CBR38" s="27"/>
      <c r="CBS38" s="30"/>
      <c r="CBT38" s="27"/>
      <c r="CBU38" s="92"/>
      <c r="CBV38" s="94"/>
      <c r="CBW38" s="94"/>
      <c r="CBX38" s="94"/>
      <c r="CBY38" s="94"/>
      <c r="CBZ38" s="94"/>
      <c r="CCA38" s="94"/>
      <c r="CCB38" s="94"/>
      <c r="CCC38" s="27"/>
      <c r="CCD38" s="99">
        <v>-0.54324852259966383</v>
      </c>
      <c r="CCE38" s="98">
        <v>14.407352777943057</v>
      </c>
      <c r="CCG38" s="88">
        <f t="shared" si="96"/>
        <v>40982.5</v>
      </c>
      <c r="CCH38" s="90">
        <v>7.5</v>
      </c>
      <c r="CCI38" s="28"/>
      <c r="CCJ38" s="25">
        <v>21.9</v>
      </c>
      <c r="CCK38" s="30"/>
      <c r="CCL38" s="27"/>
      <c r="CCM38" s="30"/>
      <c r="CCN38" s="27"/>
      <c r="CCO38" s="30"/>
      <c r="CCP38" s="27"/>
      <c r="CCQ38" s="92"/>
      <c r="CCR38" s="94"/>
      <c r="CCS38" s="94"/>
      <c r="CCT38" s="94"/>
      <c r="CCU38" s="94"/>
      <c r="CCV38" s="94"/>
      <c r="CCW38" s="94"/>
      <c r="CCX38" s="94"/>
      <c r="CCY38" s="27"/>
      <c r="CCZ38" s="99"/>
      <c r="CDA38" s="98"/>
      <c r="CDC38" s="88">
        <f t="shared" si="97"/>
        <v>40985.5</v>
      </c>
      <c r="CDD38" s="90">
        <v>7.5</v>
      </c>
      <c r="CDE38" s="28"/>
      <c r="CDF38" s="25"/>
      <c r="CDG38" s="30"/>
      <c r="CDH38" s="27"/>
      <c r="CDI38" s="30"/>
      <c r="CDJ38" s="27"/>
      <c r="CDK38" s="30"/>
      <c r="CDL38" s="27"/>
      <c r="CDM38" s="92"/>
      <c r="CDN38" s="94"/>
      <c r="CDO38" s="94"/>
      <c r="CDP38" s="94"/>
      <c r="CDQ38" s="94"/>
      <c r="CDR38" s="94"/>
      <c r="CDS38" s="94"/>
      <c r="CDT38" s="94"/>
      <c r="CDU38" s="27"/>
      <c r="CDV38" s="99">
        <v>-0.6674135099070494</v>
      </c>
      <c r="CDW38" s="98">
        <v>13.975786269084335</v>
      </c>
      <c r="CDY38" s="88">
        <f t="shared" si="98"/>
        <v>40984</v>
      </c>
      <c r="CDZ38" s="90">
        <v>7.5</v>
      </c>
      <c r="CEA38" s="28"/>
      <c r="CEB38" s="25"/>
      <c r="CEC38" s="30"/>
      <c r="CED38" s="27"/>
      <c r="CEE38" s="30"/>
      <c r="CEF38" s="27"/>
      <c r="CEG38" s="30"/>
      <c r="CEH38" s="27"/>
      <c r="CEI38" s="92"/>
      <c r="CEJ38" s="94"/>
      <c r="CEK38" s="94"/>
      <c r="CEL38" s="94"/>
      <c r="CEM38" s="94"/>
      <c r="CEN38" s="94"/>
      <c r="CEO38" s="94"/>
      <c r="CEP38" s="94"/>
      <c r="CEQ38" s="27"/>
      <c r="CER38" s="99"/>
      <c r="CES38" s="98"/>
      <c r="CEU38" s="88">
        <f t="shared" si="99"/>
        <v>40982.5</v>
      </c>
      <c r="CEV38" s="90">
        <v>7.5</v>
      </c>
      <c r="CEW38" s="28"/>
      <c r="CEX38" s="25"/>
      <c r="CEY38" s="30"/>
      <c r="CEZ38" s="27"/>
      <c r="CFA38" s="30"/>
      <c r="CFB38" s="27"/>
      <c r="CFC38" s="30"/>
      <c r="CFD38" s="27"/>
      <c r="CFE38" s="92"/>
      <c r="CFF38" s="94"/>
      <c r="CFG38" s="94"/>
      <c r="CFH38" s="94"/>
      <c r="CFI38" s="94"/>
      <c r="CFJ38" s="94"/>
      <c r="CFK38" s="94"/>
      <c r="CFL38" s="94"/>
      <c r="CFM38" s="27"/>
      <c r="CFN38" s="99">
        <v>-0.68344141020401006</v>
      </c>
      <c r="CFO38" s="98">
        <v>22.365892109168747</v>
      </c>
    </row>
    <row r="39" spans="1:2199">
      <c r="A39" s="88">
        <f t="shared" si="0"/>
        <v>40986</v>
      </c>
      <c r="B39" s="89">
        <v>8</v>
      </c>
      <c r="C39" s="28">
        <v>1.1000000000000001</v>
      </c>
      <c r="D39" s="25">
        <v>21</v>
      </c>
      <c r="E39" s="30"/>
      <c r="F39" s="27"/>
      <c r="G39" s="30"/>
      <c r="H39" s="27"/>
      <c r="I39" s="30"/>
      <c r="J39" s="27"/>
      <c r="K39" s="92"/>
      <c r="L39" s="94"/>
      <c r="M39" s="94"/>
      <c r="N39" s="94"/>
      <c r="O39" s="94"/>
      <c r="P39" s="94"/>
      <c r="Q39" s="94"/>
      <c r="R39" s="94"/>
      <c r="S39" s="27"/>
      <c r="T39" s="97">
        <v>1.0206908193760125</v>
      </c>
      <c r="U39" s="98">
        <v>48.597103587038475</v>
      </c>
      <c r="W39" s="88">
        <f t="shared" si="1"/>
        <v>40985</v>
      </c>
      <c r="X39" s="89">
        <v>8</v>
      </c>
      <c r="Y39" s="28">
        <v>4</v>
      </c>
      <c r="Z39" s="25">
        <v>20</v>
      </c>
      <c r="AA39" s="30"/>
      <c r="AB39" s="27"/>
      <c r="AC39" s="30"/>
      <c r="AD39" s="27"/>
      <c r="AE39" s="30"/>
      <c r="AF39" s="27"/>
      <c r="AG39" s="92"/>
      <c r="AH39" s="94"/>
      <c r="AI39" s="94"/>
      <c r="AJ39" s="94"/>
      <c r="AK39" s="94"/>
      <c r="AL39" s="94"/>
      <c r="AM39" s="94"/>
      <c r="AN39" s="94"/>
      <c r="AO39" s="27"/>
      <c r="AP39" s="97">
        <v>3.1763785584541679</v>
      </c>
      <c r="AQ39" s="98">
        <v>40.697412761323477</v>
      </c>
      <c r="AS39" s="88">
        <f t="shared" si="2"/>
        <v>40985.5</v>
      </c>
      <c r="AT39" s="89">
        <v>8</v>
      </c>
      <c r="AU39" s="28">
        <v>8.1999999999999993</v>
      </c>
      <c r="AV39" s="25">
        <v>17</v>
      </c>
      <c r="AW39" s="30"/>
      <c r="AX39" s="27"/>
      <c r="AY39" s="30"/>
      <c r="AZ39" s="27"/>
      <c r="BA39" s="30"/>
      <c r="BB39" s="27"/>
      <c r="BC39" s="92"/>
      <c r="BD39" s="94"/>
      <c r="BE39" s="94"/>
      <c r="BF39" s="94"/>
      <c r="BG39" s="94"/>
      <c r="BH39" s="94"/>
      <c r="BI39" s="94"/>
      <c r="BJ39" s="94"/>
      <c r="BK39" s="27"/>
      <c r="BL39" s="97">
        <v>7.3661502432419459</v>
      </c>
      <c r="BM39" s="98">
        <v>42.41233167945002</v>
      </c>
      <c r="BO39" s="88">
        <f t="shared" si="3"/>
        <v>40985.5</v>
      </c>
      <c r="BP39" s="89">
        <v>8</v>
      </c>
      <c r="BQ39" s="28">
        <v>6.5</v>
      </c>
      <c r="BR39" s="25">
        <v>1</v>
      </c>
      <c r="BS39" s="30"/>
      <c r="BT39" s="27"/>
      <c r="BU39" s="30"/>
      <c r="BV39" s="27"/>
      <c r="BW39" s="30"/>
      <c r="BX39" s="27"/>
      <c r="BY39" s="92"/>
      <c r="BZ39" s="94"/>
      <c r="CA39" s="94"/>
      <c r="CB39" s="94"/>
      <c r="CC39" s="94"/>
      <c r="CD39" s="94"/>
      <c r="CE39" s="94"/>
      <c r="CF39" s="94"/>
      <c r="CG39" s="27"/>
      <c r="CH39" s="97">
        <v>5.6607704320867036</v>
      </c>
      <c r="CI39" s="98">
        <v>40.948669371713706</v>
      </c>
      <c r="CK39" s="88">
        <f t="shared" si="4"/>
        <v>40984</v>
      </c>
      <c r="CL39" s="89">
        <v>8</v>
      </c>
      <c r="CM39" s="28"/>
      <c r="CN39" s="25"/>
      <c r="CO39" s="30"/>
      <c r="CP39" s="27"/>
      <c r="CQ39" s="30"/>
      <c r="CR39" s="27"/>
      <c r="CS39" s="30"/>
      <c r="CT39" s="27"/>
      <c r="CU39" s="92"/>
      <c r="CV39" s="94"/>
      <c r="CW39" s="94"/>
      <c r="CX39" s="94"/>
      <c r="CY39" s="94"/>
      <c r="CZ39" s="94"/>
      <c r="DA39" s="94"/>
      <c r="DB39" s="94"/>
      <c r="DC39" s="27"/>
      <c r="DD39" s="97">
        <v>-1.0658828836113727</v>
      </c>
      <c r="DE39" s="98">
        <v>1.8259314779931062</v>
      </c>
      <c r="DG39" s="88">
        <f t="shared" si="5"/>
        <v>40987.5</v>
      </c>
      <c r="DH39" s="89">
        <v>8</v>
      </c>
      <c r="DI39" s="28"/>
      <c r="DJ39" s="25">
        <v>22</v>
      </c>
      <c r="DK39" s="30"/>
      <c r="DL39" s="27"/>
      <c r="DM39" s="30"/>
      <c r="DN39" s="27"/>
      <c r="DO39" s="30"/>
      <c r="DP39" s="27"/>
      <c r="DQ39" s="92"/>
      <c r="DR39" s="94"/>
      <c r="DS39" s="94"/>
      <c r="DT39" s="94"/>
      <c r="DU39" s="94"/>
      <c r="DV39" s="94"/>
      <c r="DW39" s="94"/>
      <c r="DX39" s="94"/>
      <c r="DY39" s="27"/>
      <c r="DZ39" s="97">
        <v>-0.26734787563790363</v>
      </c>
      <c r="EA39" s="98">
        <v>14.753153374505073</v>
      </c>
      <c r="EC39" s="88">
        <f t="shared" si="6"/>
        <v>40986</v>
      </c>
      <c r="ED39" s="89">
        <v>8</v>
      </c>
      <c r="EE39" s="28"/>
      <c r="EF39" s="25">
        <v>17.899999999999999</v>
      </c>
      <c r="EG39" s="30"/>
      <c r="EH39" s="27"/>
      <c r="EI39" s="30"/>
      <c r="EJ39" s="27"/>
      <c r="EK39" s="30"/>
      <c r="EL39" s="27"/>
      <c r="EM39" s="92"/>
      <c r="EN39" s="94"/>
      <c r="EO39" s="94"/>
      <c r="EP39" s="94"/>
      <c r="EQ39" s="94"/>
      <c r="ER39" s="94"/>
      <c r="ES39" s="94"/>
      <c r="ET39" s="94"/>
      <c r="EU39" s="27"/>
      <c r="EV39" s="97">
        <v>-0.61975403489840786</v>
      </c>
      <c r="EW39" s="98">
        <v>7.018722494370067</v>
      </c>
      <c r="EY39" s="88">
        <f t="shared" si="7"/>
        <v>40984</v>
      </c>
      <c r="EZ39" s="89">
        <v>8</v>
      </c>
      <c r="FA39" s="28"/>
      <c r="FB39" s="25"/>
      <c r="FC39" s="30"/>
      <c r="FD39" s="27"/>
      <c r="FE39" s="30"/>
      <c r="FF39" s="27"/>
      <c r="FG39" s="30"/>
      <c r="FH39" s="27"/>
      <c r="FI39" s="92"/>
      <c r="FJ39" s="94"/>
      <c r="FK39" s="94"/>
      <c r="FL39" s="94"/>
      <c r="FM39" s="94"/>
      <c r="FN39" s="94"/>
      <c r="FO39" s="94"/>
      <c r="FP39" s="94"/>
      <c r="FQ39" s="27"/>
      <c r="FR39" s="97">
        <v>-1.1422409260788435</v>
      </c>
      <c r="FS39" s="98">
        <v>0.68214763864416472</v>
      </c>
      <c r="FU39" s="88">
        <f t="shared" si="8"/>
        <v>40985.5</v>
      </c>
      <c r="FV39" s="89">
        <v>8</v>
      </c>
      <c r="FW39" s="28"/>
      <c r="FX39" s="25">
        <v>18</v>
      </c>
      <c r="FY39" s="30"/>
      <c r="FZ39" s="27"/>
      <c r="GA39" s="30"/>
      <c r="GB39" s="27"/>
      <c r="GC39" s="30"/>
      <c r="GD39" s="27"/>
      <c r="GE39" s="92"/>
      <c r="GF39" s="94"/>
      <c r="GG39" s="94"/>
      <c r="GH39" s="94"/>
      <c r="GI39" s="94"/>
      <c r="GJ39" s="94"/>
      <c r="GK39" s="94"/>
      <c r="GL39" s="94"/>
      <c r="GM39" s="27"/>
      <c r="GN39" s="97">
        <v>-1.2550431701853872</v>
      </c>
      <c r="GO39" s="98">
        <v>5.6959757807388431</v>
      </c>
      <c r="GQ39" s="88">
        <f t="shared" si="9"/>
        <v>40985.5</v>
      </c>
      <c r="GR39" s="89">
        <v>8</v>
      </c>
      <c r="GS39" s="28"/>
      <c r="GT39" s="25"/>
      <c r="GU39" s="30"/>
      <c r="GV39" s="27"/>
      <c r="GW39" s="30"/>
      <c r="GX39" s="27"/>
      <c r="GY39" s="30"/>
      <c r="GZ39" s="27"/>
      <c r="HA39" s="92"/>
      <c r="HB39" s="94"/>
      <c r="HC39" s="94"/>
      <c r="HD39" s="94"/>
      <c r="HE39" s="94"/>
      <c r="HF39" s="94"/>
      <c r="HG39" s="94"/>
      <c r="HH39" s="94"/>
      <c r="HI39" s="27"/>
      <c r="HJ39" s="97">
        <v>-0.92205884906648894</v>
      </c>
      <c r="HK39" s="98">
        <v>10.266597258951055</v>
      </c>
      <c r="HM39" s="88">
        <f t="shared" si="10"/>
        <v>40985</v>
      </c>
      <c r="HN39" s="89">
        <v>8</v>
      </c>
      <c r="HO39" s="28"/>
      <c r="HP39" s="25"/>
      <c r="HQ39" s="30"/>
      <c r="HR39" s="27"/>
      <c r="HS39" s="30"/>
      <c r="HT39" s="27"/>
      <c r="HU39" s="30"/>
      <c r="HV39" s="27"/>
      <c r="HW39" s="92"/>
      <c r="HX39" s="94"/>
      <c r="HY39" s="94"/>
      <c r="HZ39" s="94"/>
      <c r="IA39" s="94"/>
      <c r="IB39" s="94"/>
      <c r="IC39" s="94"/>
      <c r="ID39" s="94"/>
      <c r="IE39" s="27"/>
      <c r="IF39" s="97">
        <v>2.9266658447773048</v>
      </c>
      <c r="IG39" s="98">
        <v>23.426449275572441</v>
      </c>
      <c r="II39" s="88">
        <f t="shared" si="11"/>
        <v>40984.5</v>
      </c>
      <c r="IJ39" s="89">
        <v>8</v>
      </c>
      <c r="IK39" s="28"/>
      <c r="IL39" s="25"/>
      <c r="IM39" s="30"/>
      <c r="IN39" s="27"/>
      <c r="IO39" s="30"/>
      <c r="IP39" s="27"/>
      <c r="IQ39" s="30"/>
      <c r="IR39" s="27"/>
      <c r="IS39" s="92"/>
      <c r="IT39" s="94"/>
      <c r="IU39" s="94"/>
      <c r="IV39" s="94"/>
      <c r="IW39" s="94"/>
      <c r="IX39" s="94"/>
      <c r="IY39" s="94"/>
      <c r="IZ39" s="94"/>
      <c r="JA39" s="27"/>
      <c r="JB39" s="97">
        <v>3.9143355670274218</v>
      </c>
      <c r="JC39" s="98">
        <v>31.916779042369427</v>
      </c>
      <c r="JE39" s="88">
        <f t="shared" si="12"/>
        <v>40987</v>
      </c>
      <c r="JF39" s="89">
        <v>8</v>
      </c>
      <c r="JG39" s="28"/>
      <c r="JH39" s="25"/>
      <c r="JI39" s="30"/>
      <c r="JJ39" s="27"/>
      <c r="JK39" s="30"/>
      <c r="JL39" s="27"/>
      <c r="JM39" s="30"/>
      <c r="JN39" s="27"/>
      <c r="JO39" s="92"/>
      <c r="JP39" s="94"/>
      <c r="JQ39" s="94"/>
      <c r="JR39" s="94"/>
      <c r="JS39" s="94"/>
      <c r="JT39" s="94"/>
      <c r="JU39" s="94"/>
      <c r="JV39" s="94"/>
      <c r="JW39" s="27"/>
      <c r="JX39" s="97">
        <v>1.4230511982305702</v>
      </c>
      <c r="JY39" s="98">
        <v>33.309127744541463</v>
      </c>
      <c r="KA39" s="88">
        <f t="shared" si="13"/>
        <v>40988</v>
      </c>
      <c r="KB39" s="89">
        <v>8</v>
      </c>
      <c r="KC39" s="28"/>
      <c r="KD39" s="25"/>
      <c r="KE39" s="30"/>
      <c r="KF39" s="27"/>
      <c r="KG39" s="30"/>
      <c r="KH39" s="27"/>
      <c r="KI39" s="30"/>
      <c r="KJ39" s="27"/>
      <c r="KK39" s="92"/>
      <c r="KL39" s="94"/>
      <c r="KM39" s="94"/>
      <c r="KN39" s="94"/>
      <c r="KO39" s="94"/>
      <c r="KP39" s="94"/>
      <c r="KQ39" s="94"/>
      <c r="KR39" s="94"/>
      <c r="KS39" s="27"/>
      <c r="KT39" s="97">
        <v>-0.45089719010612972</v>
      </c>
      <c r="KU39" s="98">
        <v>8.8655264808844283</v>
      </c>
      <c r="KW39" s="88">
        <f t="shared" si="14"/>
        <v>40986</v>
      </c>
      <c r="KX39" s="89">
        <v>8</v>
      </c>
      <c r="KY39" s="28"/>
      <c r="KZ39" s="25"/>
      <c r="LA39" s="30"/>
      <c r="LB39" s="27"/>
      <c r="LC39" s="30"/>
      <c r="LD39" s="27"/>
      <c r="LE39" s="30"/>
      <c r="LF39" s="27"/>
      <c r="LG39" s="92"/>
      <c r="LH39" s="94"/>
      <c r="LI39" s="94"/>
      <c r="LJ39" s="94"/>
      <c r="LK39" s="94"/>
      <c r="LL39" s="94"/>
      <c r="LM39" s="94"/>
      <c r="LN39" s="94"/>
      <c r="LO39" s="27"/>
      <c r="LP39" s="97">
        <v>-1.0032956161785518</v>
      </c>
      <c r="LQ39" s="98">
        <v>0.74694993653565378</v>
      </c>
      <c r="LS39" s="88">
        <f t="shared" si="15"/>
        <v>40987</v>
      </c>
      <c r="LT39" s="89">
        <v>8</v>
      </c>
      <c r="LU39" s="28"/>
      <c r="LV39" s="25"/>
      <c r="LW39" s="30"/>
      <c r="LX39" s="27"/>
      <c r="LY39" s="30"/>
      <c r="LZ39" s="27"/>
      <c r="MA39" s="30"/>
      <c r="MB39" s="27"/>
      <c r="MC39" s="92"/>
      <c r="MD39" s="94"/>
      <c r="ME39" s="94"/>
      <c r="MF39" s="94"/>
      <c r="MG39" s="94"/>
      <c r="MH39" s="94"/>
      <c r="MI39" s="94"/>
      <c r="MJ39" s="94"/>
      <c r="MK39" s="27"/>
      <c r="ML39" s="97">
        <v>-0.60113030783505761</v>
      </c>
      <c r="MM39" s="98">
        <v>6.5568074116508965</v>
      </c>
      <c r="MO39" s="88">
        <f t="shared" si="16"/>
        <v>40983</v>
      </c>
      <c r="MP39" s="89">
        <v>8</v>
      </c>
      <c r="MQ39" s="28"/>
      <c r="MR39" s="25">
        <v>21.9</v>
      </c>
      <c r="MS39" s="30"/>
      <c r="MT39" s="27"/>
      <c r="MU39" s="30"/>
      <c r="MV39" s="27"/>
      <c r="MW39" s="30"/>
      <c r="MX39" s="27"/>
      <c r="MY39" s="92"/>
      <c r="MZ39" s="94"/>
      <c r="NA39" s="94"/>
      <c r="NB39" s="94"/>
      <c r="NC39" s="94"/>
      <c r="ND39" s="94"/>
      <c r="NE39" s="94"/>
      <c r="NF39" s="94"/>
      <c r="NG39" s="27"/>
      <c r="NH39" s="97"/>
      <c r="NI39" s="98"/>
      <c r="NK39" s="88">
        <f t="shared" si="17"/>
        <v>40986</v>
      </c>
      <c r="NL39" s="89">
        <v>8</v>
      </c>
      <c r="NM39" s="28"/>
      <c r="NN39" s="25"/>
      <c r="NO39" s="30"/>
      <c r="NP39" s="27"/>
      <c r="NQ39" s="30"/>
      <c r="NR39" s="27"/>
      <c r="NS39" s="30"/>
      <c r="NT39" s="27"/>
      <c r="NU39" s="92"/>
      <c r="NV39" s="94"/>
      <c r="NW39" s="94"/>
      <c r="NX39" s="94"/>
      <c r="NY39" s="94"/>
      <c r="NZ39" s="94"/>
      <c r="OA39" s="94"/>
      <c r="OB39" s="94"/>
      <c r="OC39" s="27"/>
      <c r="OD39" s="97">
        <v>-0.63351834288949804</v>
      </c>
      <c r="OE39" s="98">
        <v>5.8426469382959665</v>
      </c>
      <c r="OG39" s="88">
        <f t="shared" si="18"/>
        <v>40984.5</v>
      </c>
      <c r="OH39" s="89">
        <v>8</v>
      </c>
      <c r="OI39" s="28"/>
      <c r="OJ39" s="25"/>
      <c r="OK39" s="30"/>
      <c r="OL39" s="27"/>
      <c r="OM39" s="30"/>
      <c r="ON39" s="27"/>
      <c r="OO39" s="30"/>
      <c r="OP39" s="27"/>
      <c r="OQ39" s="92"/>
      <c r="OR39" s="94"/>
      <c r="OS39" s="94"/>
      <c r="OT39" s="94"/>
      <c r="OU39" s="94"/>
      <c r="OV39" s="94"/>
      <c r="OW39" s="94"/>
      <c r="OX39" s="94"/>
      <c r="OY39" s="27"/>
      <c r="OZ39" s="97"/>
      <c r="PA39" s="98"/>
      <c r="PC39" s="88">
        <f t="shared" si="19"/>
        <v>40983</v>
      </c>
      <c r="PD39" s="89">
        <v>8</v>
      </c>
      <c r="PE39" s="28"/>
      <c r="PF39" s="25"/>
      <c r="PG39" s="30"/>
      <c r="PH39" s="27"/>
      <c r="PI39" s="30"/>
      <c r="PJ39" s="27"/>
      <c r="PK39" s="30"/>
      <c r="PL39" s="27"/>
      <c r="PM39" s="92"/>
      <c r="PN39" s="94"/>
      <c r="PO39" s="94"/>
      <c r="PP39" s="94"/>
      <c r="PQ39" s="94"/>
      <c r="PR39" s="94"/>
      <c r="PS39" s="94"/>
      <c r="PT39" s="94"/>
      <c r="PU39" s="27"/>
      <c r="PV39" s="97">
        <v>-0.53751782807653248</v>
      </c>
      <c r="PW39" s="98">
        <v>14.337567481993045</v>
      </c>
      <c r="PY39" s="88">
        <f t="shared" si="20"/>
        <v>40986</v>
      </c>
      <c r="PZ39" s="89">
        <v>8</v>
      </c>
      <c r="QA39" s="28"/>
      <c r="QB39" s="25">
        <v>18</v>
      </c>
      <c r="QC39" s="30"/>
      <c r="QD39" s="27"/>
      <c r="QE39" s="30"/>
      <c r="QF39" s="27"/>
      <c r="QG39" s="30"/>
      <c r="QH39" s="27"/>
      <c r="QI39" s="92"/>
      <c r="QJ39" s="94"/>
      <c r="QK39" s="94"/>
      <c r="QL39" s="94"/>
      <c r="QM39" s="94"/>
      <c r="QN39" s="94"/>
      <c r="QO39" s="94"/>
      <c r="QP39" s="94"/>
      <c r="QQ39" s="27"/>
      <c r="QR39" s="97">
        <v>-1.0172272251570036</v>
      </c>
      <c r="QS39" s="98">
        <v>8.6789773030759338</v>
      </c>
      <c r="QU39" s="88">
        <f t="shared" si="21"/>
        <v>40985</v>
      </c>
      <c r="QV39" s="89">
        <v>8</v>
      </c>
      <c r="QW39" s="28">
        <v>7.58</v>
      </c>
      <c r="QX39" s="25">
        <v>9</v>
      </c>
      <c r="QY39" s="30"/>
      <c r="QZ39" s="27"/>
      <c r="RA39" s="30"/>
      <c r="RB39" s="27"/>
      <c r="RC39" s="30"/>
      <c r="RD39" s="27"/>
      <c r="RE39" s="92"/>
      <c r="RF39" s="94"/>
      <c r="RG39" s="94"/>
      <c r="RH39" s="94"/>
      <c r="RI39" s="94"/>
      <c r="RJ39" s="94"/>
      <c r="RK39" s="94"/>
      <c r="RL39" s="94"/>
      <c r="RM39" s="27"/>
      <c r="RN39" s="97">
        <v>7.6987061215340153</v>
      </c>
      <c r="RO39" s="98">
        <v>46.550952531784077</v>
      </c>
      <c r="RQ39" s="88">
        <f t="shared" si="22"/>
        <v>40985.5</v>
      </c>
      <c r="RR39" s="89">
        <v>8</v>
      </c>
      <c r="RS39" s="28"/>
      <c r="RT39" s="25">
        <v>18</v>
      </c>
      <c r="RU39" s="30"/>
      <c r="RV39" s="27"/>
      <c r="RW39" s="30"/>
      <c r="RX39" s="27"/>
      <c r="RY39" s="30"/>
      <c r="RZ39" s="27"/>
      <c r="SA39" s="92"/>
      <c r="SB39" s="94"/>
      <c r="SC39" s="94"/>
      <c r="SD39" s="94"/>
      <c r="SE39" s="94"/>
      <c r="SF39" s="94"/>
      <c r="SG39" s="94"/>
      <c r="SH39" s="94"/>
      <c r="SI39" s="27"/>
      <c r="SJ39" s="97">
        <v>-0.10145185586420268</v>
      </c>
      <c r="SK39" s="98">
        <v>22.554645602038583</v>
      </c>
      <c r="SM39" s="88">
        <f t="shared" si="23"/>
        <v>40985.5</v>
      </c>
      <c r="SN39" s="89">
        <v>8</v>
      </c>
      <c r="SO39" s="28"/>
      <c r="SP39" s="25">
        <v>21.9</v>
      </c>
      <c r="SQ39" s="30"/>
      <c r="SR39" s="27"/>
      <c r="SS39" s="30"/>
      <c r="ST39" s="27"/>
      <c r="SU39" s="30"/>
      <c r="SV39" s="27"/>
      <c r="SW39" s="92"/>
      <c r="SX39" s="94"/>
      <c r="SY39" s="94"/>
      <c r="SZ39" s="94"/>
      <c r="TA39" s="94"/>
      <c r="TB39" s="94"/>
      <c r="TC39" s="94"/>
      <c r="TD39" s="94"/>
      <c r="TE39" s="27"/>
      <c r="TF39" s="97">
        <v>-1.0411843167680934</v>
      </c>
      <c r="TG39" s="98">
        <v>7.2503754363953004</v>
      </c>
      <c r="TI39" s="88">
        <f t="shared" si="24"/>
        <v>40984</v>
      </c>
      <c r="TJ39" s="89">
        <v>8</v>
      </c>
      <c r="TK39" s="28"/>
      <c r="TL39" s="25"/>
      <c r="TM39" s="30"/>
      <c r="TN39" s="27"/>
      <c r="TO39" s="30"/>
      <c r="TP39" s="27"/>
      <c r="TQ39" s="30"/>
      <c r="TR39" s="27"/>
      <c r="TS39" s="92"/>
      <c r="TT39" s="94"/>
      <c r="TU39" s="94"/>
      <c r="TV39" s="94"/>
      <c r="TW39" s="94"/>
      <c r="TX39" s="94"/>
      <c r="TY39" s="94"/>
      <c r="TZ39" s="94"/>
      <c r="UA39" s="27"/>
      <c r="UB39" s="97"/>
      <c r="UC39" s="98"/>
      <c r="UE39" s="88">
        <f t="shared" si="25"/>
        <v>40987.5</v>
      </c>
      <c r="UF39" s="89">
        <v>8</v>
      </c>
      <c r="UG39" s="28"/>
      <c r="UH39" s="25">
        <v>22</v>
      </c>
      <c r="UI39" s="30"/>
      <c r="UJ39" s="27"/>
      <c r="UK39" s="30"/>
      <c r="UL39" s="27"/>
      <c r="UM39" s="30"/>
      <c r="UN39" s="27"/>
      <c r="UO39" s="92"/>
      <c r="UP39" s="94"/>
      <c r="UQ39" s="94"/>
      <c r="UR39" s="94"/>
      <c r="US39" s="94"/>
      <c r="UT39" s="94"/>
      <c r="UU39" s="94"/>
      <c r="UV39" s="94"/>
      <c r="UW39" s="27"/>
      <c r="UX39" s="97">
        <v>-0.33003007290772862</v>
      </c>
      <c r="UY39" s="98">
        <v>14.594496985782216</v>
      </c>
      <c r="VA39" s="88">
        <f t="shared" si="26"/>
        <v>40986</v>
      </c>
      <c r="VB39" s="89">
        <v>8</v>
      </c>
      <c r="VC39" s="28"/>
      <c r="VD39" s="25">
        <v>17.899999999999999</v>
      </c>
      <c r="VE39" s="30"/>
      <c r="VF39" s="27"/>
      <c r="VG39" s="30"/>
      <c r="VH39" s="27"/>
      <c r="VI39" s="30"/>
      <c r="VJ39" s="27"/>
      <c r="VK39" s="92"/>
      <c r="VL39" s="94"/>
      <c r="VM39" s="94"/>
      <c r="VN39" s="94"/>
      <c r="VO39" s="94"/>
      <c r="VP39" s="94"/>
      <c r="VQ39" s="94"/>
      <c r="VR39" s="94"/>
      <c r="VS39" s="27"/>
      <c r="VT39" s="97">
        <v>0.69780654812680298</v>
      </c>
      <c r="VU39" s="98">
        <v>26.115155333876245</v>
      </c>
      <c r="VW39" s="88">
        <f t="shared" si="27"/>
        <v>40984</v>
      </c>
      <c r="VX39" s="89">
        <v>8</v>
      </c>
      <c r="VY39" s="28"/>
      <c r="VZ39" s="25"/>
      <c r="WA39" s="30"/>
      <c r="WB39" s="27"/>
      <c r="WC39" s="30"/>
      <c r="WD39" s="27"/>
      <c r="WE39" s="30"/>
      <c r="WF39" s="27"/>
      <c r="WG39" s="92"/>
      <c r="WH39" s="94"/>
      <c r="WI39" s="94"/>
      <c r="WJ39" s="94"/>
      <c r="WK39" s="94"/>
      <c r="WL39" s="94"/>
      <c r="WM39" s="94"/>
      <c r="WN39" s="94"/>
      <c r="WO39" s="27"/>
      <c r="WP39" s="97">
        <v>-1.0028562083188164</v>
      </c>
      <c r="WQ39" s="98">
        <v>2.5693531715174607</v>
      </c>
      <c r="WS39" s="88">
        <f t="shared" si="28"/>
        <v>40985.5</v>
      </c>
      <c r="WT39" s="89">
        <v>8</v>
      </c>
      <c r="WU39" s="28"/>
      <c r="WV39" s="25">
        <v>18</v>
      </c>
      <c r="WW39" s="30"/>
      <c r="WX39" s="27"/>
      <c r="WY39" s="30"/>
      <c r="WZ39" s="27"/>
      <c r="XA39" s="30"/>
      <c r="XB39" s="27"/>
      <c r="XC39" s="92"/>
      <c r="XD39" s="94"/>
      <c r="XE39" s="94"/>
      <c r="XF39" s="94"/>
      <c r="XG39" s="94"/>
      <c r="XH39" s="94"/>
      <c r="XI39" s="94"/>
      <c r="XJ39" s="94"/>
      <c r="XK39" s="27"/>
      <c r="XL39" s="97">
        <v>-1.2742762723830634</v>
      </c>
      <c r="XM39" s="98">
        <v>5.4688562186661596</v>
      </c>
      <c r="XO39" s="88">
        <f t="shared" si="29"/>
        <v>40985.5</v>
      </c>
      <c r="XP39" s="89">
        <v>8</v>
      </c>
      <c r="XQ39" s="28"/>
      <c r="XR39" s="25"/>
      <c r="XS39" s="30"/>
      <c r="XT39" s="27"/>
      <c r="XU39" s="30"/>
      <c r="XV39" s="27"/>
      <c r="XW39" s="30"/>
      <c r="XX39" s="27"/>
      <c r="XY39" s="92"/>
      <c r="XZ39" s="94"/>
      <c r="YA39" s="94"/>
      <c r="YB39" s="94"/>
      <c r="YC39" s="94"/>
      <c r="YD39" s="94"/>
      <c r="YE39" s="94"/>
      <c r="YF39" s="94"/>
      <c r="YG39" s="27"/>
      <c r="YH39" s="97">
        <v>-0.93039635267972332</v>
      </c>
      <c r="YI39" s="98">
        <v>10.231600468229441</v>
      </c>
      <c r="YK39" s="88">
        <f t="shared" si="30"/>
        <v>40985</v>
      </c>
      <c r="YL39" s="89">
        <v>8</v>
      </c>
      <c r="YM39" s="28"/>
      <c r="YN39" s="25"/>
      <c r="YO39" s="30"/>
      <c r="YP39" s="27"/>
      <c r="YQ39" s="30"/>
      <c r="YR39" s="27"/>
      <c r="YS39" s="30"/>
      <c r="YT39" s="27"/>
      <c r="YU39" s="92"/>
      <c r="YV39" s="94"/>
      <c r="YW39" s="94"/>
      <c r="YX39" s="94"/>
      <c r="YY39" s="94"/>
      <c r="YZ39" s="94"/>
      <c r="ZA39" s="94"/>
      <c r="ZB39" s="94"/>
      <c r="ZC39" s="27"/>
      <c r="ZD39" s="97">
        <v>2.9326887990887207</v>
      </c>
      <c r="ZE39" s="98">
        <v>23.050221369637914</v>
      </c>
      <c r="ZG39" s="88">
        <f t="shared" si="31"/>
        <v>40984.5</v>
      </c>
      <c r="ZH39" s="89">
        <v>8</v>
      </c>
      <c r="ZI39" s="28"/>
      <c r="ZJ39" s="25"/>
      <c r="ZK39" s="30"/>
      <c r="ZL39" s="27"/>
      <c r="ZM39" s="30"/>
      <c r="ZN39" s="27"/>
      <c r="ZO39" s="30"/>
      <c r="ZP39" s="27"/>
      <c r="ZQ39" s="92"/>
      <c r="ZR39" s="94"/>
      <c r="ZS39" s="94"/>
      <c r="ZT39" s="94"/>
      <c r="ZU39" s="94"/>
      <c r="ZV39" s="94"/>
      <c r="ZW39" s="94"/>
      <c r="ZX39" s="94"/>
      <c r="ZY39" s="27"/>
      <c r="ZZ39" s="97">
        <v>3.8730961410150355</v>
      </c>
      <c r="AAA39" s="98">
        <v>31.942644824089882</v>
      </c>
      <c r="AAC39" s="88">
        <f t="shared" si="32"/>
        <v>40987</v>
      </c>
      <c r="AAD39" s="89">
        <v>8</v>
      </c>
      <c r="AAE39" s="28"/>
      <c r="AAF39" s="25"/>
      <c r="AAG39" s="30"/>
      <c r="AAH39" s="27"/>
      <c r="AAI39" s="30"/>
      <c r="AAJ39" s="27"/>
      <c r="AAK39" s="30"/>
      <c r="AAL39" s="27"/>
      <c r="AAM39" s="92"/>
      <c r="AAN39" s="94"/>
      <c r="AAO39" s="94"/>
      <c r="AAP39" s="94"/>
      <c r="AAQ39" s="94"/>
      <c r="AAR39" s="94"/>
      <c r="AAS39" s="94"/>
      <c r="AAT39" s="94"/>
      <c r="AAU39" s="27"/>
      <c r="AAV39" s="97">
        <v>1.359228498705084</v>
      </c>
      <c r="AAW39" s="98">
        <v>32.376003939561251</v>
      </c>
      <c r="AAY39" s="88">
        <f t="shared" si="33"/>
        <v>40988</v>
      </c>
      <c r="AAZ39" s="89">
        <v>8</v>
      </c>
      <c r="ABA39" s="28"/>
      <c r="ABB39" s="25"/>
      <c r="ABC39" s="30"/>
      <c r="ABD39" s="27"/>
      <c r="ABE39" s="30"/>
      <c r="ABF39" s="27"/>
      <c r="ABG39" s="30"/>
      <c r="ABH39" s="27"/>
      <c r="ABI39" s="92"/>
      <c r="ABJ39" s="94"/>
      <c r="ABK39" s="94"/>
      <c r="ABL39" s="94"/>
      <c r="ABM39" s="94"/>
      <c r="ABN39" s="94"/>
      <c r="ABO39" s="94"/>
      <c r="ABP39" s="94"/>
      <c r="ABQ39" s="27"/>
      <c r="ABR39" s="97">
        <v>-0.54899011422195254</v>
      </c>
      <c r="ABS39" s="98">
        <v>9.3541492511356328</v>
      </c>
      <c r="ABU39" s="88">
        <f t="shared" si="34"/>
        <v>40986</v>
      </c>
      <c r="ABV39" s="89">
        <v>8</v>
      </c>
      <c r="ABW39" s="28"/>
      <c r="ABX39" s="25"/>
      <c r="ABY39" s="30"/>
      <c r="ABZ39" s="27"/>
      <c r="ACA39" s="30"/>
      <c r="ACB39" s="27"/>
      <c r="ACC39" s="30"/>
      <c r="ACD39" s="27"/>
      <c r="ACE39" s="92"/>
      <c r="ACF39" s="94"/>
      <c r="ACG39" s="94"/>
      <c r="ACH39" s="94"/>
      <c r="ACI39" s="94"/>
      <c r="ACJ39" s="94"/>
      <c r="ACK39" s="94"/>
      <c r="ACL39" s="94"/>
      <c r="ACM39" s="27"/>
      <c r="ACN39" s="97">
        <v>-1.1246304482124176</v>
      </c>
      <c r="ACO39" s="98">
        <v>-0.29330903000870734</v>
      </c>
      <c r="ACQ39" s="88">
        <f t="shared" si="35"/>
        <v>40987</v>
      </c>
      <c r="ACR39" s="89">
        <v>8</v>
      </c>
      <c r="ACS39" s="28"/>
      <c r="ACT39" s="25"/>
      <c r="ACU39" s="30"/>
      <c r="ACV39" s="27"/>
      <c r="ACW39" s="30"/>
      <c r="ACX39" s="27"/>
      <c r="ACY39" s="30"/>
      <c r="ACZ39" s="27"/>
      <c r="ADA39" s="92"/>
      <c r="ADB39" s="94"/>
      <c r="ADC39" s="94"/>
      <c r="ADD39" s="94"/>
      <c r="ADE39" s="94"/>
      <c r="ADF39" s="94"/>
      <c r="ADG39" s="94"/>
      <c r="ADH39" s="94"/>
      <c r="ADI39" s="27"/>
      <c r="ADJ39" s="97">
        <v>-0.65865429968656786</v>
      </c>
      <c r="ADK39" s="98">
        <v>5.9569849000197239</v>
      </c>
      <c r="ADM39" s="88">
        <f t="shared" si="36"/>
        <v>40983</v>
      </c>
      <c r="ADN39" s="89">
        <v>8</v>
      </c>
      <c r="ADO39" s="28"/>
      <c r="ADP39" s="25">
        <v>21.9</v>
      </c>
      <c r="ADQ39" s="30"/>
      <c r="ADR39" s="27"/>
      <c r="ADS39" s="30"/>
      <c r="ADT39" s="27"/>
      <c r="ADU39" s="30"/>
      <c r="ADV39" s="27"/>
      <c r="ADW39" s="92"/>
      <c r="ADX39" s="94"/>
      <c r="ADY39" s="94"/>
      <c r="ADZ39" s="94"/>
      <c r="AEA39" s="94"/>
      <c r="AEB39" s="94"/>
      <c r="AEC39" s="94"/>
      <c r="AED39" s="94"/>
      <c r="AEE39" s="27"/>
      <c r="AEF39" s="97"/>
      <c r="AEG39" s="98"/>
      <c r="AEI39" s="88">
        <f t="shared" si="37"/>
        <v>40986</v>
      </c>
      <c r="AEJ39" s="89">
        <v>8</v>
      </c>
      <c r="AEK39" s="28"/>
      <c r="AEL39" s="25"/>
      <c r="AEM39" s="30"/>
      <c r="AEN39" s="27"/>
      <c r="AEO39" s="30"/>
      <c r="AEP39" s="27"/>
      <c r="AEQ39" s="30"/>
      <c r="AER39" s="27"/>
      <c r="AES39" s="92"/>
      <c r="AET39" s="94"/>
      <c r="AEU39" s="94"/>
      <c r="AEV39" s="94"/>
      <c r="AEW39" s="94"/>
      <c r="AEX39" s="94"/>
      <c r="AEY39" s="94"/>
      <c r="AEZ39" s="94"/>
      <c r="AFA39" s="27"/>
      <c r="AFB39" s="97">
        <v>-1.0096920809527175</v>
      </c>
      <c r="AFC39" s="98">
        <v>3.2980511916798161</v>
      </c>
      <c r="AFE39" s="88">
        <f t="shared" si="38"/>
        <v>40984.5</v>
      </c>
      <c r="AFF39" s="89">
        <v>8</v>
      </c>
      <c r="AFG39" s="28"/>
      <c r="AFH39" s="25"/>
      <c r="AFI39" s="30"/>
      <c r="AFJ39" s="27"/>
      <c r="AFK39" s="30"/>
      <c r="AFL39" s="27"/>
      <c r="AFM39" s="30"/>
      <c r="AFN39" s="27"/>
      <c r="AFO39" s="92"/>
      <c r="AFP39" s="94"/>
      <c r="AFQ39" s="94"/>
      <c r="AFR39" s="94"/>
      <c r="AFS39" s="94"/>
      <c r="AFT39" s="94"/>
      <c r="AFU39" s="94"/>
      <c r="AFV39" s="94"/>
      <c r="AFW39" s="27"/>
      <c r="AFX39" s="97"/>
      <c r="AFY39" s="98"/>
      <c r="AGA39" s="88">
        <f t="shared" si="39"/>
        <v>40983</v>
      </c>
      <c r="AGB39" s="89">
        <v>8</v>
      </c>
      <c r="AGC39" s="28"/>
      <c r="AGD39" s="25"/>
      <c r="AGE39" s="30"/>
      <c r="AGF39" s="27"/>
      <c r="AGG39" s="30"/>
      <c r="AGH39" s="27"/>
      <c r="AGI39" s="30"/>
      <c r="AGJ39" s="27"/>
      <c r="AGK39" s="92"/>
      <c r="AGL39" s="94"/>
      <c r="AGM39" s="94"/>
      <c r="AGN39" s="94"/>
      <c r="AGO39" s="94"/>
      <c r="AGP39" s="94"/>
      <c r="AGQ39" s="94"/>
      <c r="AGR39" s="94"/>
      <c r="AGS39" s="27"/>
      <c r="AGT39" s="97">
        <v>-0.74878883921058814</v>
      </c>
      <c r="AGU39" s="98">
        <v>9.9751804248269966</v>
      </c>
      <c r="AGW39" s="88">
        <f t="shared" si="40"/>
        <v>40986</v>
      </c>
      <c r="AGX39" s="89">
        <v>8</v>
      </c>
      <c r="AGY39" s="28"/>
      <c r="AGZ39" s="25">
        <v>18</v>
      </c>
      <c r="AHA39" s="30"/>
      <c r="AHB39" s="27"/>
      <c r="AHC39" s="30"/>
      <c r="AHD39" s="27"/>
      <c r="AHE39" s="30"/>
      <c r="AHF39" s="27"/>
      <c r="AHG39" s="92"/>
      <c r="AHH39" s="94"/>
      <c r="AHI39" s="94"/>
      <c r="AHJ39" s="94"/>
      <c r="AHK39" s="94"/>
      <c r="AHL39" s="94"/>
      <c r="AHM39" s="94"/>
      <c r="AHN39" s="94"/>
      <c r="AHO39" s="27"/>
      <c r="AHP39" s="97">
        <v>-0.8119719954772181</v>
      </c>
      <c r="AHQ39" s="98">
        <v>10.521676872589627</v>
      </c>
      <c r="AHS39" s="88">
        <f t="shared" si="41"/>
        <v>40985</v>
      </c>
      <c r="AHT39" s="89">
        <v>8</v>
      </c>
      <c r="AHU39" s="28">
        <v>7.58</v>
      </c>
      <c r="AHV39" s="25">
        <v>9</v>
      </c>
      <c r="AHW39" s="30"/>
      <c r="AHX39" s="27"/>
      <c r="AHY39" s="30"/>
      <c r="AHZ39" s="27"/>
      <c r="AIA39" s="30"/>
      <c r="AIB39" s="27"/>
      <c r="AIC39" s="92"/>
      <c r="AID39" s="94"/>
      <c r="AIE39" s="94"/>
      <c r="AIF39" s="94"/>
      <c r="AIG39" s="94"/>
      <c r="AIH39" s="94"/>
      <c r="AII39" s="94"/>
      <c r="AIJ39" s="94"/>
      <c r="AIK39" s="27"/>
      <c r="AIL39" s="97">
        <v>7.574542178140284</v>
      </c>
      <c r="AIM39" s="98">
        <v>46.675045184816462</v>
      </c>
      <c r="AIO39" s="88">
        <f t="shared" si="42"/>
        <v>40985.5</v>
      </c>
      <c r="AIP39" s="89">
        <v>8</v>
      </c>
      <c r="AIQ39" s="28"/>
      <c r="AIR39" s="25">
        <v>18</v>
      </c>
      <c r="AIS39" s="30"/>
      <c r="AIT39" s="27"/>
      <c r="AIU39" s="30"/>
      <c r="AIV39" s="27"/>
      <c r="AIW39" s="30"/>
      <c r="AIX39" s="27"/>
      <c r="AIY39" s="92"/>
      <c r="AIZ39" s="94"/>
      <c r="AJA39" s="94"/>
      <c r="AJB39" s="94"/>
      <c r="AJC39" s="94"/>
      <c r="AJD39" s="94"/>
      <c r="AJE39" s="94"/>
      <c r="AJF39" s="94"/>
      <c r="AJG39" s="27"/>
      <c r="AJH39" s="97">
        <v>-1.241365644191009E-2</v>
      </c>
      <c r="AJI39" s="98">
        <v>23.357262090832709</v>
      </c>
      <c r="AJK39" s="88">
        <f t="shared" si="43"/>
        <v>40985.5</v>
      </c>
      <c r="AJL39" s="89">
        <v>8</v>
      </c>
      <c r="AJM39" s="28"/>
      <c r="AJN39" s="25">
        <v>21.9</v>
      </c>
      <c r="AJO39" s="30"/>
      <c r="AJP39" s="27"/>
      <c r="AJQ39" s="30"/>
      <c r="AJR39" s="27"/>
      <c r="AJS39" s="30"/>
      <c r="AJT39" s="27"/>
      <c r="AJU39" s="92"/>
      <c r="AJV39" s="94"/>
      <c r="AJW39" s="94"/>
      <c r="AJX39" s="94"/>
      <c r="AJY39" s="94"/>
      <c r="AJZ39" s="94"/>
      <c r="AKA39" s="94"/>
      <c r="AKB39" s="94"/>
      <c r="AKC39" s="27"/>
      <c r="AKD39" s="97">
        <v>-0.99163431122236556</v>
      </c>
      <c r="AKE39" s="98">
        <v>7.9744752789482565</v>
      </c>
      <c r="AKG39" s="88">
        <f t="shared" si="44"/>
        <v>40984</v>
      </c>
      <c r="AKH39" s="89">
        <v>8</v>
      </c>
      <c r="AKI39" s="28"/>
      <c r="AKJ39" s="25"/>
      <c r="AKK39" s="30"/>
      <c r="AKL39" s="27"/>
      <c r="AKM39" s="30"/>
      <c r="AKN39" s="27"/>
      <c r="AKO39" s="30"/>
      <c r="AKP39" s="27"/>
      <c r="AKQ39" s="92"/>
      <c r="AKR39" s="94"/>
      <c r="AKS39" s="94"/>
      <c r="AKT39" s="94"/>
      <c r="AKU39" s="94"/>
      <c r="AKV39" s="94"/>
      <c r="AKW39" s="94"/>
      <c r="AKX39" s="94"/>
      <c r="AKY39" s="27"/>
      <c r="AKZ39" s="97"/>
      <c r="ALA39" s="98"/>
      <c r="ALC39" s="88">
        <f t="shared" si="45"/>
        <v>40987.5</v>
      </c>
      <c r="ALD39" s="89">
        <v>8</v>
      </c>
      <c r="ALE39" s="28"/>
      <c r="ALF39" s="25">
        <v>22</v>
      </c>
      <c r="ALG39" s="30"/>
      <c r="ALH39" s="27"/>
      <c r="ALI39" s="30"/>
      <c r="ALJ39" s="27"/>
      <c r="ALK39" s="30"/>
      <c r="ALL39" s="27"/>
      <c r="ALM39" s="92"/>
      <c r="ALN39" s="94"/>
      <c r="ALO39" s="94"/>
      <c r="ALP39" s="94"/>
      <c r="ALQ39" s="94"/>
      <c r="ALR39" s="94"/>
      <c r="ALS39" s="94"/>
      <c r="ALT39" s="94"/>
      <c r="ALU39" s="27"/>
      <c r="ALV39" s="97">
        <v>-0.28256751548979359</v>
      </c>
      <c r="ALW39" s="98">
        <v>14.747915634271779</v>
      </c>
      <c r="ALY39" s="88">
        <f t="shared" si="46"/>
        <v>40986</v>
      </c>
      <c r="ALZ39" s="89">
        <v>8</v>
      </c>
      <c r="AMA39" s="28"/>
      <c r="AMB39" s="25">
        <v>17.899999999999999</v>
      </c>
      <c r="AMC39" s="30"/>
      <c r="AMD39" s="27"/>
      <c r="AME39" s="30"/>
      <c r="AMF39" s="27"/>
      <c r="AMG39" s="30"/>
      <c r="AMH39" s="27"/>
      <c r="AMI39" s="92"/>
      <c r="AMJ39" s="94"/>
      <c r="AMK39" s="94"/>
      <c r="AML39" s="94"/>
      <c r="AMM39" s="94"/>
      <c r="AMN39" s="94"/>
      <c r="AMO39" s="94"/>
      <c r="AMP39" s="94"/>
      <c r="AMQ39" s="27"/>
      <c r="AMR39" s="97">
        <v>0.71479775081121411</v>
      </c>
      <c r="AMS39" s="98">
        <v>26.193737213024907</v>
      </c>
      <c r="AMU39" s="88">
        <f t="shared" si="47"/>
        <v>40984</v>
      </c>
      <c r="AMV39" s="89">
        <v>8</v>
      </c>
      <c r="AMW39" s="28"/>
      <c r="AMX39" s="25"/>
      <c r="AMY39" s="30"/>
      <c r="AMZ39" s="27"/>
      <c r="ANA39" s="30"/>
      <c r="ANB39" s="27"/>
      <c r="ANC39" s="30"/>
      <c r="AND39" s="27"/>
      <c r="ANE39" s="92"/>
      <c r="ANF39" s="94"/>
      <c r="ANG39" s="94"/>
      <c r="ANH39" s="94"/>
      <c r="ANI39" s="94"/>
      <c r="ANJ39" s="94"/>
      <c r="ANK39" s="94"/>
      <c r="ANL39" s="94"/>
      <c r="ANM39" s="27"/>
      <c r="ANN39" s="97">
        <v>-1.1203412983544412</v>
      </c>
      <c r="ANO39" s="98">
        <v>1.0209288453421295</v>
      </c>
      <c r="ANQ39" s="88">
        <f t="shared" si="48"/>
        <v>40985.5</v>
      </c>
      <c r="ANR39" s="89">
        <v>8</v>
      </c>
      <c r="ANS39" s="28"/>
      <c r="ANT39" s="25">
        <v>18</v>
      </c>
      <c r="ANU39" s="30"/>
      <c r="ANV39" s="27"/>
      <c r="ANW39" s="30"/>
      <c r="ANX39" s="27"/>
      <c r="ANY39" s="30"/>
      <c r="ANZ39" s="27"/>
      <c r="AOA39" s="92"/>
      <c r="AOB39" s="94"/>
      <c r="AOC39" s="94"/>
      <c r="AOD39" s="94"/>
      <c r="AOE39" s="94"/>
      <c r="AOF39" s="94"/>
      <c r="AOG39" s="94"/>
      <c r="AOH39" s="94"/>
      <c r="AOI39" s="27"/>
      <c r="AOJ39" s="97">
        <v>-1.2763061853668149</v>
      </c>
      <c r="AOK39" s="98">
        <v>5.4571995889304237</v>
      </c>
      <c r="AOM39" s="88">
        <f t="shared" si="49"/>
        <v>40985.5</v>
      </c>
      <c r="AON39" s="89">
        <v>8</v>
      </c>
      <c r="AOO39" s="28"/>
      <c r="AOP39" s="25"/>
      <c r="AOQ39" s="30"/>
      <c r="AOR39" s="27"/>
      <c r="AOS39" s="30"/>
      <c r="AOT39" s="27"/>
      <c r="AOU39" s="30"/>
      <c r="AOV39" s="27"/>
      <c r="AOW39" s="92"/>
      <c r="AOX39" s="94"/>
      <c r="AOY39" s="94"/>
      <c r="AOZ39" s="94"/>
      <c r="APA39" s="94"/>
      <c r="APB39" s="94"/>
      <c r="APC39" s="94"/>
      <c r="APD39" s="94"/>
      <c r="APE39" s="27"/>
      <c r="APF39" s="97">
        <v>-1.0885893184980671</v>
      </c>
      <c r="APG39" s="98">
        <v>8.9564136453518568</v>
      </c>
      <c r="API39" s="88">
        <f t="shared" si="50"/>
        <v>40985</v>
      </c>
      <c r="APJ39" s="89">
        <v>8</v>
      </c>
      <c r="APK39" s="28"/>
      <c r="APL39" s="25"/>
      <c r="APM39" s="30"/>
      <c r="APN39" s="27"/>
      <c r="APO39" s="30"/>
      <c r="APP39" s="27"/>
      <c r="APQ39" s="30"/>
      <c r="APR39" s="27"/>
      <c r="APS39" s="92"/>
      <c r="APT39" s="94"/>
      <c r="APU39" s="94"/>
      <c r="APV39" s="94"/>
      <c r="APW39" s="94"/>
      <c r="APX39" s="94"/>
      <c r="APY39" s="94"/>
      <c r="APZ39" s="94"/>
      <c r="AQA39" s="27"/>
      <c r="AQB39" s="97">
        <v>2.9323134919375993</v>
      </c>
      <c r="AQC39" s="98">
        <v>23.044501060543336</v>
      </c>
      <c r="AQE39" s="88">
        <f t="shared" si="51"/>
        <v>40984.5</v>
      </c>
      <c r="AQF39" s="89">
        <v>8</v>
      </c>
      <c r="AQG39" s="28"/>
      <c r="AQH39" s="25"/>
      <c r="AQI39" s="30"/>
      <c r="AQJ39" s="27"/>
      <c r="AQK39" s="30"/>
      <c r="AQL39" s="27"/>
      <c r="AQM39" s="30"/>
      <c r="AQN39" s="27"/>
      <c r="AQO39" s="92"/>
      <c r="AQP39" s="94"/>
      <c r="AQQ39" s="94"/>
      <c r="AQR39" s="94"/>
      <c r="AQS39" s="94"/>
      <c r="AQT39" s="94"/>
      <c r="AQU39" s="94"/>
      <c r="AQV39" s="94"/>
      <c r="AQW39" s="27"/>
      <c r="AQX39" s="97">
        <v>3.8672570664665735</v>
      </c>
      <c r="AQY39" s="98">
        <v>32.155436041185247</v>
      </c>
      <c r="ARA39" s="88">
        <f t="shared" si="52"/>
        <v>40987</v>
      </c>
      <c r="ARB39" s="89">
        <v>8</v>
      </c>
      <c r="ARC39" s="28"/>
      <c r="ARD39" s="25"/>
      <c r="ARE39" s="30"/>
      <c r="ARF39" s="27"/>
      <c r="ARG39" s="30"/>
      <c r="ARH39" s="27"/>
      <c r="ARI39" s="30"/>
      <c r="ARJ39" s="27"/>
      <c r="ARK39" s="92"/>
      <c r="ARL39" s="94"/>
      <c r="ARM39" s="94"/>
      <c r="ARN39" s="94"/>
      <c r="ARO39" s="94"/>
      <c r="ARP39" s="94"/>
      <c r="ARQ39" s="94"/>
      <c r="ARR39" s="94"/>
      <c r="ARS39" s="27"/>
      <c r="ART39" s="97">
        <v>1.4011904385452905</v>
      </c>
      <c r="ARU39" s="98">
        <v>32.797337995691962</v>
      </c>
      <c r="ARW39" s="88">
        <f t="shared" si="53"/>
        <v>40988</v>
      </c>
      <c r="ARX39" s="89">
        <v>8</v>
      </c>
      <c r="ARY39" s="28"/>
      <c r="ARZ39" s="25"/>
      <c r="ASA39" s="30"/>
      <c r="ASB39" s="27"/>
      <c r="ASC39" s="30"/>
      <c r="ASD39" s="27"/>
      <c r="ASE39" s="30"/>
      <c r="ASF39" s="27"/>
      <c r="ASG39" s="92"/>
      <c r="ASH39" s="94"/>
      <c r="ASI39" s="94"/>
      <c r="ASJ39" s="94"/>
      <c r="ASK39" s="94"/>
      <c r="ASL39" s="94"/>
      <c r="ASM39" s="94"/>
      <c r="ASN39" s="94"/>
      <c r="ASO39" s="27"/>
      <c r="ASP39" s="97">
        <v>-0.62283427500477129</v>
      </c>
      <c r="ASQ39" s="98">
        <v>8.8711287986902274</v>
      </c>
      <c r="ASS39" s="88">
        <f t="shared" si="54"/>
        <v>40986</v>
      </c>
      <c r="AST39" s="89">
        <v>8</v>
      </c>
      <c r="ASU39" s="28"/>
      <c r="ASV39" s="25"/>
      <c r="ASW39" s="30"/>
      <c r="ASX39" s="27"/>
      <c r="ASY39" s="30"/>
      <c r="ASZ39" s="27"/>
      <c r="ATA39" s="30"/>
      <c r="ATB39" s="27"/>
      <c r="ATC39" s="92"/>
      <c r="ATD39" s="94"/>
      <c r="ATE39" s="94"/>
      <c r="ATF39" s="94"/>
      <c r="ATG39" s="94"/>
      <c r="ATH39" s="94"/>
      <c r="ATI39" s="94"/>
      <c r="ATJ39" s="94"/>
      <c r="ATK39" s="27"/>
      <c r="ATL39" s="97">
        <v>-1.2412467465872541</v>
      </c>
      <c r="ATM39" s="98">
        <v>-1.5474192751398865</v>
      </c>
      <c r="ATO39" s="88">
        <f t="shared" si="55"/>
        <v>40987</v>
      </c>
      <c r="ATP39" s="89">
        <v>8</v>
      </c>
      <c r="ATQ39" s="28"/>
      <c r="ATR39" s="25"/>
      <c r="ATS39" s="30"/>
      <c r="ATT39" s="27"/>
      <c r="ATU39" s="30"/>
      <c r="ATV39" s="27"/>
      <c r="ATW39" s="30"/>
      <c r="ATX39" s="27"/>
      <c r="ATY39" s="92"/>
      <c r="ATZ39" s="94"/>
      <c r="AUA39" s="94"/>
      <c r="AUB39" s="94"/>
      <c r="AUC39" s="94"/>
      <c r="AUD39" s="94"/>
      <c r="AUE39" s="94"/>
      <c r="AUF39" s="94"/>
      <c r="AUG39" s="27"/>
      <c r="AUH39" s="97">
        <v>-0.63943527364453878</v>
      </c>
      <c r="AUI39" s="98">
        <v>6.0866072173085009</v>
      </c>
      <c r="AUK39" s="88">
        <f t="shared" si="56"/>
        <v>40983</v>
      </c>
      <c r="AUL39" s="89">
        <v>8</v>
      </c>
      <c r="AUM39" s="28"/>
      <c r="AUN39" s="25">
        <v>21.9</v>
      </c>
      <c r="AUO39" s="30"/>
      <c r="AUP39" s="27"/>
      <c r="AUQ39" s="30"/>
      <c r="AUR39" s="27"/>
      <c r="AUS39" s="30"/>
      <c r="AUT39" s="27"/>
      <c r="AUU39" s="92"/>
      <c r="AUV39" s="94"/>
      <c r="AUW39" s="94"/>
      <c r="AUX39" s="94"/>
      <c r="AUY39" s="94"/>
      <c r="AUZ39" s="94"/>
      <c r="AVA39" s="94"/>
      <c r="AVB39" s="94"/>
      <c r="AVC39" s="27"/>
      <c r="AVD39" s="97"/>
      <c r="AVE39" s="98"/>
      <c r="AVG39" s="88">
        <f t="shared" si="57"/>
        <v>40986</v>
      </c>
      <c r="AVH39" s="89">
        <v>8</v>
      </c>
      <c r="AVI39" s="28"/>
      <c r="AVJ39" s="25"/>
      <c r="AVK39" s="30"/>
      <c r="AVL39" s="27"/>
      <c r="AVM39" s="30"/>
      <c r="AVN39" s="27"/>
      <c r="AVO39" s="30"/>
      <c r="AVP39" s="27"/>
      <c r="AVQ39" s="92"/>
      <c r="AVR39" s="94"/>
      <c r="AVS39" s="94"/>
      <c r="AVT39" s="94"/>
      <c r="AVU39" s="94"/>
      <c r="AVV39" s="94"/>
      <c r="AVW39" s="94"/>
      <c r="AVX39" s="94"/>
      <c r="AVY39" s="27"/>
      <c r="AVZ39" s="97">
        <v>-0.90123941535530239</v>
      </c>
      <c r="AWA39" s="98">
        <v>3.9226505726418859</v>
      </c>
      <c r="AWC39" s="88">
        <f t="shared" si="58"/>
        <v>40984.5</v>
      </c>
      <c r="AWD39" s="89">
        <v>8</v>
      </c>
      <c r="AWE39" s="28"/>
      <c r="AWF39" s="25"/>
      <c r="AWG39" s="30"/>
      <c r="AWH39" s="27"/>
      <c r="AWI39" s="30"/>
      <c r="AWJ39" s="27"/>
      <c r="AWK39" s="30"/>
      <c r="AWL39" s="27"/>
      <c r="AWM39" s="92"/>
      <c r="AWN39" s="94"/>
      <c r="AWO39" s="94"/>
      <c r="AWP39" s="94"/>
      <c r="AWQ39" s="94"/>
      <c r="AWR39" s="94"/>
      <c r="AWS39" s="94"/>
      <c r="AWT39" s="94"/>
      <c r="AWU39" s="27"/>
      <c r="AWV39" s="97"/>
      <c r="AWW39" s="98"/>
      <c r="AWY39" s="88">
        <f t="shared" si="59"/>
        <v>40983</v>
      </c>
      <c r="AWZ39" s="89">
        <v>8</v>
      </c>
      <c r="AXA39" s="28"/>
      <c r="AXB39" s="25"/>
      <c r="AXC39" s="30"/>
      <c r="AXD39" s="27"/>
      <c r="AXE39" s="30"/>
      <c r="AXF39" s="27"/>
      <c r="AXG39" s="30"/>
      <c r="AXH39" s="27"/>
      <c r="AXI39" s="92"/>
      <c r="AXJ39" s="94"/>
      <c r="AXK39" s="94"/>
      <c r="AXL39" s="94"/>
      <c r="AXM39" s="94"/>
      <c r="AXN39" s="94"/>
      <c r="AXO39" s="94"/>
      <c r="AXP39" s="94"/>
      <c r="AXQ39" s="27"/>
      <c r="AXR39" s="97">
        <v>-0.89570644769099916</v>
      </c>
      <c r="AXS39" s="98">
        <v>8.8292189640679481</v>
      </c>
      <c r="AXU39" s="88">
        <f t="shared" si="60"/>
        <v>40986</v>
      </c>
      <c r="AXV39" s="89">
        <v>8</v>
      </c>
      <c r="AXW39" s="28"/>
      <c r="AXX39" s="25">
        <v>18</v>
      </c>
      <c r="AXY39" s="30"/>
      <c r="AXZ39" s="27"/>
      <c r="AYA39" s="30"/>
      <c r="AYB39" s="27"/>
      <c r="AYC39" s="30"/>
      <c r="AYD39" s="27"/>
      <c r="AYE39" s="92"/>
      <c r="AYF39" s="94"/>
      <c r="AYG39" s="94"/>
      <c r="AYH39" s="94"/>
      <c r="AYI39" s="94"/>
      <c r="AYJ39" s="94"/>
      <c r="AYK39" s="94"/>
      <c r="AYL39" s="94"/>
      <c r="AYM39" s="27"/>
      <c r="AYN39" s="97">
        <v>-0.74636098417380947</v>
      </c>
      <c r="AYO39" s="98">
        <v>11.758137222539585</v>
      </c>
      <c r="AYQ39" s="88">
        <f t="shared" si="61"/>
        <v>40985</v>
      </c>
      <c r="AYR39" s="89">
        <v>8</v>
      </c>
      <c r="AYS39" s="28">
        <v>7.58</v>
      </c>
      <c r="AYT39" s="25">
        <v>9</v>
      </c>
      <c r="AYU39" s="30"/>
      <c r="AYV39" s="27"/>
      <c r="AYW39" s="30"/>
      <c r="AYX39" s="27"/>
      <c r="AYY39" s="30"/>
      <c r="AYZ39" s="27"/>
      <c r="AZA39" s="92"/>
      <c r="AZB39" s="94"/>
      <c r="AZC39" s="94"/>
      <c r="AZD39" s="94"/>
      <c r="AZE39" s="94"/>
      <c r="AZF39" s="94"/>
      <c r="AZG39" s="94"/>
      <c r="AZH39" s="94"/>
      <c r="AZI39" s="27"/>
      <c r="AZJ39" s="97">
        <v>7.5916613233598849</v>
      </c>
      <c r="AZK39" s="98">
        <v>46.671967208943698</v>
      </c>
      <c r="AZM39" s="88">
        <f t="shared" si="62"/>
        <v>40985.5</v>
      </c>
      <c r="AZN39" s="89">
        <v>8</v>
      </c>
      <c r="AZO39" s="28"/>
      <c r="AZP39" s="25">
        <v>18</v>
      </c>
      <c r="AZQ39" s="30"/>
      <c r="AZR39" s="27"/>
      <c r="AZS39" s="30"/>
      <c r="AZT39" s="27"/>
      <c r="AZU39" s="30"/>
      <c r="AZV39" s="27"/>
      <c r="AZW39" s="92"/>
      <c r="AZX39" s="94"/>
      <c r="AZY39" s="94"/>
      <c r="AZZ39" s="94"/>
      <c r="BAA39" s="94"/>
      <c r="BAB39" s="94"/>
      <c r="BAC39" s="94"/>
      <c r="BAD39" s="94"/>
      <c r="BAE39" s="27"/>
      <c r="BAF39" s="97">
        <v>-4.1458493545310213E-2</v>
      </c>
      <c r="BAG39" s="98">
        <v>22.946776497087008</v>
      </c>
      <c r="BAI39" s="88">
        <f t="shared" si="63"/>
        <v>40985.5</v>
      </c>
      <c r="BAJ39" s="89">
        <v>8</v>
      </c>
      <c r="BAK39" s="28"/>
      <c r="BAL39" s="25">
        <v>21.9</v>
      </c>
      <c r="BAM39" s="30"/>
      <c r="BAN39" s="27"/>
      <c r="BAO39" s="30"/>
      <c r="BAP39" s="27"/>
      <c r="BAQ39" s="30"/>
      <c r="BAR39" s="27"/>
      <c r="BAS39" s="92"/>
      <c r="BAT39" s="94"/>
      <c r="BAU39" s="94"/>
      <c r="BAV39" s="94"/>
      <c r="BAW39" s="94"/>
      <c r="BAX39" s="94"/>
      <c r="BAY39" s="94"/>
      <c r="BAZ39" s="94"/>
      <c r="BBA39" s="27"/>
      <c r="BBB39" s="97">
        <v>-0.99527068155221221</v>
      </c>
      <c r="BBC39" s="98">
        <v>7.5427204274055759</v>
      </c>
      <c r="BBE39" s="88">
        <f t="shared" si="64"/>
        <v>40984</v>
      </c>
      <c r="BBF39" s="89">
        <v>8</v>
      </c>
      <c r="BBG39" s="28"/>
      <c r="BBH39" s="25"/>
      <c r="BBI39" s="30"/>
      <c r="BBJ39" s="27"/>
      <c r="BBK39" s="30"/>
      <c r="BBL39" s="27"/>
      <c r="BBM39" s="30"/>
      <c r="BBN39" s="27"/>
      <c r="BBO39" s="92"/>
      <c r="BBP39" s="94"/>
      <c r="BBQ39" s="94"/>
      <c r="BBR39" s="94"/>
      <c r="BBS39" s="94"/>
      <c r="BBT39" s="94"/>
      <c r="BBU39" s="94"/>
      <c r="BBV39" s="94"/>
      <c r="BBW39" s="27"/>
      <c r="BBX39" s="97"/>
      <c r="BBY39" s="98"/>
      <c r="BCA39" s="88">
        <f t="shared" si="65"/>
        <v>40987.5</v>
      </c>
      <c r="BCB39" s="89">
        <v>8</v>
      </c>
      <c r="BCC39" s="28"/>
      <c r="BCD39" s="25">
        <v>22</v>
      </c>
      <c r="BCE39" s="30"/>
      <c r="BCF39" s="27"/>
      <c r="BCG39" s="30"/>
      <c r="BCH39" s="27"/>
      <c r="BCI39" s="30"/>
      <c r="BCJ39" s="27"/>
      <c r="BCK39" s="92"/>
      <c r="BCL39" s="94"/>
      <c r="BCM39" s="94"/>
      <c r="BCN39" s="94"/>
      <c r="BCO39" s="94"/>
      <c r="BCP39" s="94"/>
      <c r="BCQ39" s="94"/>
      <c r="BCR39" s="94"/>
      <c r="BCS39" s="27"/>
      <c r="BCT39" s="97">
        <v>-0.35914378589617052</v>
      </c>
      <c r="BCU39" s="98">
        <v>14.093110524198472</v>
      </c>
      <c r="BCW39" s="88">
        <f t="shared" si="66"/>
        <v>40986</v>
      </c>
      <c r="BCX39" s="89">
        <v>8</v>
      </c>
      <c r="BCY39" s="28"/>
      <c r="BCZ39" s="25">
        <v>17.899999999999999</v>
      </c>
      <c r="BDA39" s="30"/>
      <c r="BDB39" s="27"/>
      <c r="BDC39" s="30"/>
      <c r="BDD39" s="27"/>
      <c r="BDE39" s="30"/>
      <c r="BDF39" s="27"/>
      <c r="BDG39" s="92"/>
      <c r="BDH39" s="94"/>
      <c r="BDI39" s="94"/>
      <c r="BDJ39" s="94"/>
      <c r="BDK39" s="94"/>
      <c r="BDL39" s="94"/>
      <c r="BDM39" s="94"/>
      <c r="BDN39" s="94"/>
      <c r="BDO39" s="27"/>
      <c r="BDP39" s="97">
        <v>1.0892069169464831</v>
      </c>
      <c r="BDQ39" s="98">
        <v>21.688943823019319</v>
      </c>
      <c r="BDS39" s="88">
        <f t="shared" si="67"/>
        <v>40984</v>
      </c>
      <c r="BDT39" s="89">
        <v>8</v>
      </c>
      <c r="BDU39" s="28"/>
      <c r="BDV39" s="25"/>
      <c r="BDW39" s="30"/>
      <c r="BDX39" s="27"/>
      <c r="BDY39" s="30"/>
      <c r="BDZ39" s="27"/>
      <c r="BEA39" s="30"/>
      <c r="BEB39" s="27"/>
      <c r="BEC39" s="92"/>
      <c r="BED39" s="94"/>
      <c r="BEE39" s="94"/>
      <c r="BEF39" s="94"/>
      <c r="BEG39" s="94"/>
      <c r="BEH39" s="94"/>
      <c r="BEI39" s="94"/>
      <c r="BEJ39" s="94"/>
      <c r="BEK39" s="27"/>
      <c r="BEL39" s="97">
        <v>-1.0500321983439393</v>
      </c>
      <c r="BEM39" s="98">
        <v>1.9959088230483839</v>
      </c>
      <c r="BEO39" s="88">
        <f t="shared" si="68"/>
        <v>40985.5</v>
      </c>
      <c r="BEP39" s="89">
        <v>8</v>
      </c>
      <c r="BEQ39" s="28"/>
      <c r="BER39" s="25">
        <v>18</v>
      </c>
      <c r="BES39" s="30"/>
      <c r="BET39" s="27"/>
      <c r="BEU39" s="30"/>
      <c r="BEV39" s="27"/>
      <c r="BEW39" s="30"/>
      <c r="BEX39" s="27"/>
      <c r="BEY39" s="92"/>
      <c r="BEZ39" s="94"/>
      <c r="BFA39" s="94"/>
      <c r="BFB39" s="94"/>
      <c r="BFC39" s="94"/>
      <c r="BFD39" s="94"/>
      <c r="BFE39" s="94"/>
      <c r="BFF39" s="94"/>
      <c r="BFG39" s="27"/>
      <c r="BFH39" s="97">
        <v>-1.2737022847208987</v>
      </c>
      <c r="BFI39" s="98">
        <v>5.4747241658128694</v>
      </c>
      <c r="BFK39" s="88">
        <f t="shared" si="69"/>
        <v>40985.5</v>
      </c>
      <c r="BFL39" s="89">
        <v>8</v>
      </c>
      <c r="BFM39" s="28"/>
      <c r="BFN39" s="25"/>
      <c r="BFO39" s="30"/>
      <c r="BFP39" s="27"/>
      <c r="BFQ39" s="30"/>
      <c r="BFR39" s="27"/>
      <c r="BFS39" s="30"/>
      <c r="BFT39" s="27"/>
      <c r="BFU39" s="92"/>
      <c r="BFV39" s="94"/>
      <c r="BFW39" s="94"/>
      <c r="BFX39" s="94"/>
      <c r="BFY39" s="94"/>
      <c r="BFZ39" s="94"/>
      <c r="BGA39" s="94"/>
      <c r="BGB39" s="94"/>
      <c r="BGC39" s="27"/>
      <c r="BGD39" s="97">
        <v>-0.94609572645616635</v>
      </c>
      <c r="BGE39" s="98">
        <v>10.123876494872093</v>
      </c>
      <c r="BGG39" s="88">
        <f t="shared" si="70"/>
        <v>40985</v>
      </c>
      <c r="BGH39" s="89">
        <v>8</v>
      </c>
      <c r="BGI39" s="28"/>
      <c r="BGJ39" s="25"/>
      <c r="BGK39" s="30"/>
      <c r="BGL39" s="27"/>
      <c r="BGM39" s="30"/>
      <c r="BGN39" s="27"/>
      <c r="BGO39" s="30"/>
      <c r="BGP39" s="27"/>
      <c r="BGQ39" s="92"/>
      <c r="BGR39" s="94"/>
      <c r="BGS39" s="94"/>
      <c r="BGT39" s="94"/>
      <c r="BGU39" s="94"/>
      <c r="BGV39" s="94"/>
      <c r="BGW39" s="94"/>
      <c r="BGX39" s="94"/>
      <c r="BGY39" s="27"/>
      <c r="BGZ39" s="97">
        <v>2.8914263964514411</v>
      </c>
      <c r="BHA39" s="98">
        <v>23.414418218462512</v>
      </c>
      <c r="BHC39" s="88">
        <f t="shared" si="71"/>
        <v>40984.5</v>
      </c>
      <c r="BHD39" s="89">
        <v>8</v>
      </c>
      <c r="BHE39" s="28"/>
      <c r="BHF39" s="25"/>
      <c r="BHG39" s="30"/>
      <c r="BHH39" s="27"/>
      <c r="BHI39" s="30"/>
      <c r="BHJ39" s="27"/>
      <c r="BHK39" s="30"/>
      <c r="BHL39" s="27"/>
      <c r="BHM39" s="92"/>
      <c r="BHN39" s="94"/>
      <c r="BHO39" s="94"/>
      <c r="BHP39" s="94"/>
      <c r="BHQ39" s="94"/>
      <c r="BHR39" s="94"/>
      <c r="BHS39" s="94"/>
      <c r="BHT39" s="94"/>
      <c r="BHU39" s="27"/>
      <c r="BHV39" s="97">
        <v>3.8512137339434838</v>
      </c>
      <c r="BHW39" s="98">
        <v>31.980427525918159</v>
      </c>
      <c r="BHY39" s="88">
        <f t="shared" si="72"/>
        <v>40987</v>
      </c>
      <c r="BHZ39" s="89">
        <v>8</v>
      </c>
      <c r="BIA39" s="28"/>
      <c r="BIB39" s="25"/>
      <c r="BIC39" s="30"/>
      <c r="BID39" s="27"/>
      <c r="BIE39" s="30"/>
      <c r="BIF39" s="27"/>
      <c r="BIG39" s="30"/>
      <c r="BIH39" s="27"/>
      <c r="BII39" s="92"/>
      <c r="BIJ39" s="94"/>
      <c r="BIK39" s="94"/>
      <c r="BIL39" s="94"/>
      <c r="BIM39" s="94"/>
      <c r="BIN39" s="94"/>
      <c r="BIO39" s="94"/>
      <c r="BIP39" s="94"/>
      <c r="BIQ39" s="27"/>
      <c r="BIR39" s="97">
        <v>1.3759632774089803</v>
      </c>
      <c r="BIS39" s="98">
        <v>33.236972068743462</v>
      </c>
      <c r="BIU39" s="88">
        <f t="shared" si="73"/>
        <v>40988</v>
      </c>
      <c r="BIV39" s="89">
        <v>8</v>
      </c>
      <c r="BIW39" s="28"/>
      <c r="BIX39" s="25"/>
      <c r="BIY39" s="30"/>
      <c r="BIZ39" s="27"/>
      <c r="BJA39" s="30"/>
      <c r="BJB39" s="27"/>
      <c r="BJC39" s="30"/>
      <c r="BJD39" s="27"/>
      <c r="BJE39" s="92"/>
      <c r="BJF39" s="94"/>
      <c r="BJG39" s="94"/>
      <c r="BJH39" s="94"/>
      <c r="BJI39" s="94"/>
      <c r="BJJ39" s="94"/>
      <c r="BJK39" s="94"/>
      <c r="BJL39" s="94"/>
      <c r="BJM39" s="27"/>
      <c r="BJN39" s="97">
        <v>-0.59441815987009217</v>
      </c>
      <c r="BJO39" s="98">
        <v>9.0732654036040135</v>
      </c>
      <c r="BJQ39" s="88">
        <f t="shared" si="74"/>
        <v>40986</v>
      </c>
      <c r="BJR39" s="89">
        <v>8</v>
      </c>
      <c r="BJS39" s="28"/>
      <c r="BJT39" s="25"/>
      <c r="BJU39" s="30"/>
      <c r="BJV39" s="27"/>
      <c r="BJW39" s="30"/>
      <c r="BJX39" s="27"/>
      <c r="BJY39" s="30"/>
      <c r="BJZ39" s="27"/>
      <c r="BKA39" s="92"/>
      <c r="BKB39" s="94"/>
      <c r="BKC39" s="94"/>
      <c r="BKD39" s="94"/>
      <c r="BKE39" s="94"/>
      <c r="BKF39" s="94"/>
      <c r="BKG39" s="94"/>
      <c r="BKH39" s="94"/>
      <c r="BKI39" s="27"/>
      <c r="BKJ39" s="97">
        <v>-1.2394322282884158</v>
      </c>
      <c r="BKK39" s="98">
        <v>-1.5282527021117411</v>
      </c>
      <c r="BKM39" s="88">
        <f t="shared" si="75"/>
        <v>40987</v>
      </c>
      <c r="BKN39" s="89">
        <v>8</v>
      </c>
      <c r="BKO39" s="28"/>
      <c r="BKP39" s="25"/>
      <c r="BKQ39" s="30"/>
      <c r="BKR39" s="27"/>
      <c r="BKS39" s="30"/>
      <c r="BKT39" s="27"/>
      <c r="BKU39" s="30"/>
      <c r="BKV39" s="27"/>
      <c r="BKW39" s="92"/>
      <c r="BKX39" s="94"/>
      <c r="BKY39" s="94"/>
      <c r="BKZ39" s="94"/>
      <c r="BLA39" s="94"/>
      <c r="BLB39" s="94"/>
      <c r="BLC39" s="94"/>
      <c r="BLD39" s="94"/>
      <c r="BLE39" s="27"/>
      <c r="BLF39" s="97">
        <v>-0.65569242382415294</v>
      </c>
      <c r="BLG39" s="98">
        <v>6.1076035866805656</v>
      </c>
      <c r="BLI39" s="88">
        <f t="shared" si="76"/>
        <v>40983</v>
      </c>
      <c r="BLJ39" s="89">
        <v>8</v>
      </c>
      <c r="BLK39" s="28"/>
      <c r="BLL39" s="25">
        <v>21.9</v>
      </c>
      <c r="BLM39" s="30"/>
      <c r="BLN39" s="27"/>
      <c r="BLO39" s="30"/>
      <c r="BLP39" s="27"/>
      <c r="BLQ39" s="30"/>
      <c r="BLR39" s="27"/>
      <c r="BLS39" s="92"/>
      <c r="BLT39" s="94"/>
      <c r="BLU39" s="94"/>
      <c r="BLV39" s="94"/>
      <c r="BLW39" s="94"/>
      <c r="BLX39" s="94"/>
      <c r="BLY39" s="94"/>
      <c r="BLZ39" s="94"/>
      <c r="BMA39" s="27"/>
      <c r="BMB39" s="97"/>
      <c r="BMC39" s="98"/>
      <c r="BME39" s="88">
        <f t="shared" si="77"/>
        <v>40986</v>
      </c>
      <c r="BMF39" s="89">
        <v>8</v>
      </c>
      <c r="BMG39" s="28"/>
      <c r="BMH39" s="25"/>
      <c r="BMI39" s="30"/>
      <c r="BMJ39" s="27"/>
      <c r="BMK39" s="30"/>
      <c r="BML39" s="27"/>
      <c r="BMM39" s="30"/>
      <c r="BMN39" s="27"/>
      <c r="BMO39" s="92"/>
      <c r="BMP39" s="94"/>
      <c r="BMQ39" s="94"/>
      <c r="BMR39" s="94"/>
      <c r="BMS39" s="94"/>
      <c r="BMT39" s="94"/>
      <c r="BMU39" s="94"/>
      <c r="BMV39" s="94"/>
      <c r="BMW39" s="27"/>
      <c r="BMX39" s="97">
        <v>-0.6500089307519753</v>
      </c>
      <c r="BMY39" s="98">
        <v>5.7871015494686366</v>
      </c>
      <c r="BNA39" s="88">
        <f t="shared" si="78"/>
        <v>40984.5</v>
      </c>
      <c r="BNB39" s="89">
        <v>8</v>
      </c>
      <c r="BNC39" s="28"/>
      <c r="BND39" s="25"/>
      <c r="BNE39" s="30"/>
      <c r="BNF39" s="27"/>
      <c r="BNG39" s="30"/>
      <c r="BNH39" s="27"/>
      <c r="BNI39" s="30"/>
      <c r="BNJ39" s="27"/>
      <c r="BNK39" s="92"/>
      <c r="BNL39" s="94"/>
      <c r="BNM39" s="94"/>
      <c r="BNN39" s="94"/>
      <c r="BNO39" s="94"/>
      <c r="BNP39" s="94"/>
      <c r="BNQ39" s="94"/>
      <c r="BNR39" s="94"/>
      <c r="BNS39" s="27"/>
      <c r="BNT39" s="97"/>
      <c r="BNU39" s="98"/>
      <c r="BNW39" s="88">
        <f t="shared" si="79"/>
        <v>40983</v>
      </c>
      <c r="BNX39" s="89">
        <v>8</v>
      </c>
      <c r="BNY39" s="28"/>
      <c r="BNZ39" s="25"/>
      <c r="BOA39" s="30"/>
      <c r="BOB39" s="27"/>
      <c r="BOC39" s="30"/>
      <c r="BOD39" s="27"/>
      <c r="BOE39" s="30"/>
      <c r="BOF39" s="27"/>
      <c r="BOG39" s="92"/>
      <c r="BOH39" s="94"/>
      <c r="BOI39" s="94"/>
      <c r="BOJ39" s="94"/>
      <c r="BOK39" s="94"/>
      <c r="BOL39" s="94"/>
      <c r="BOM39" s="94"/>
      <c r="BON39" s="94"/>
      <c r="BOO39" s="27"/>
      <c r="BOP39" s="97">
        <v>-0.91497498350160689</v>
      </c>
      <c r="BOQ39" s="98">
        <v>8.2951616247571138</v>
      </c>
      <c r="BOS39" s="88">
        <f t="shared" si="80"/>
        <v>40986</v>
      </c>
      <c r="BOT39" s="89">
        <v>8</v>
      </c>
      <c r="BOU39" s="28"/>
      <c r="BOV39" s="25">
        <v>18</v>
      </c>
      <c r="BOW39" s="30"/>
      <c r="BOX39" s="27"/>
      <c r="BOY39" s="30"/>
      <c r="BOZ39" s="27"/>
      <c r="BPA39" s="30"/>
      <c r="BPB39" s="27"/>
      <c r="BPC39" s="92"/>
      <c r="BPD39" s="94"/>
      <c r="BPE39" s="94"/>
      <c r="BPF39" s="94"/>
      <c r="BPG39" s="94"/>
      <c r="BPH39" s="94"/>
      <c r="BPI39" s="94"/>
      <c r="BPJ39" s="94"/>
      <c r="BPK39" s="27"/>
      <c r="BPL39" s="97">
        <v>-1.003761715069041</v>
      </c>
      <c r="BPM39" s="98">
        <v>7.9751870839083834</v>
      </c>
      <c r="BPO39" s="88">
        <f t="shared" si="81"/>
        <v>40985</v>
      </c>
      <c r="BPP39" s="89">
        <v>8</v>
      </c>
      <c r="BPQ39" s="28">
        <v>7.58</v>
      </c>
      <c r="BPR39" s="25">
        <v>9</v>
      </c>
      <c r="BPS39" s="30"/>
      <c r="BPT39" s="27"/>
      <c r="BPU39" s="30"/>
      <c r="BPV39" s="27"/>
      <c r="BPW39" s="30"/>
      <c r="BPX39" s="27"/>
      <c r="BPY39" s="92"/>
      <c r="BPZ39" s="94"/>
      <c r="BQA39" s="94"/>
      <c r="BQB39" s="94"/>
      <c r="BQC39" s="94"/>
      <c r="BQD39" s="94"/>
      <c r="BQE39" s="94"/>
      <c r="BQF39" s="94"/>
      <c r="BQG39" s="27"/>
      <c r="BQH39" s="97">
        <v>7.6850147390816792</v>
      </c>
      <c r="BQI39" s="98">
        <v>46.502929833737589</v>
      </c>
      <c r="BQK39" s="88">
        <f t="shared" si="82"/>
        <v>40985.5</v>
      </c>
      <c r="BQL39" s="89">
        <v>8</v>
      </c>
      <c r="BQM39" s="28"/>
      <c r="BQN39" s="25">
        <v>18</v>
      </c>
      <c r="BQO39" s="30"/>
      <c r="BQP39" s="27"/>
      <c r="BQQ39" s="30"/>
      <c r="BQR39" s="27"/>
      <c r="BQS39" s="30"/>
      <c r="BQT39" s="27"/>
      <c r="BQU39" s="92"/>
      <c r="BQV39" s="94"/>
      <c r="BQW39" s="94"/>
      <c r="BQX39" s="94"/>
      <c r="BQY39" s="94"/>
      <c r="BQZ39" s="94"/>
      <c r="BRA39" s="94"/>
      <c r="BRB39" s="94"/>
      <c r="BRC39" s="27"/>
      <c r="BRD39" s="97">
        <v>-2.9222851681751823E-2</v>
      </c>
      <c r="BRE39" s="98">
        <v>23.195310506204681</v>
      </c>
      <c r="BRG39" s="88">
        <f t="shared" si="83"/>
        <v>40985.5</v>
      </c>
      <c r="BRH39" s="89">
        <v>8</v>
      </c>
      <c r="BRI39" s="28"/>
      <c r="BRJ39" s="25">
        <v>21.9</v>
      </c>
      <c r="BRK39" s="30"/>
      <c r="BRL39" s="27"/>
      <c r="BRM39" s="30"/>
      <c r="BRN39" s="27"/>
      <c r="BRO39" s="30"/>
      <c r="BRP39" s="27"/>
      <c r="BRQ39" s="92"/>
      <c r="BRR39" s="94"/>
      <c r="BRS39" s="94"/>
      <c r="BRT39" s="94"/>
      <c r="BRU39" s="94"/>
      <c r="BRV39" s="94"/>
      <c r="BRW39" s="94"/>
      <c r="BRX39" s="94"/>
      <c r="BRY39" s="27"/>
      <c r="BRZ39" s="97">
        <v>-0.94887200807696437</v>
      </c>
      <c r="BSA39" s="98">
        <v>8.4852315206915154</v>
      </c>
      <c r="BSC39" s="88">
        <f t="shared" si="84"/>
        <v>40984</v>
      </c>
      <c r="BSD39" s="89">
        <v>8</v>
      </c>
      <c r="BSE39" s="28"/>
      <c r="BSF39" s="25"/>
      <c r="BSG39" s="30"/>
      <c r="BSH39" s="27"/>
      <c r="BSI39" s="30"/>
      <c r="BSJ39" s="27"/>
      <c r="BSK39" s="30"/>
      <c r="BSL39" s="27"/>
      <c r="BSM39" s="92"/>
      <c r="BSN39" s="94"/>
      <c r="BSO39" s="94"/>
      <c r="BSP39" s="94"/>
      <c r="BSQ39" s="94"/>
      <c r="BSR39" s="94"/>
      <c r="BSS39" s="94"/>
      <c r="BST39" s="94"/>
      <c r="BSU39" s="27"/>
      <c r="BSV39" s="97"/>
      <c r="BSW39" s="98"/>
      <c r="BSY39" s="88">
        <f t="shared" si="85"/>
        <v>40987.5</v>
      </c>
      <c r="BSZ39" s="89">
        <v>8</v>
      </c>
      <c r="BTA39" s="28"/>
      <c r="BTB39" s="25">
        <v>22</v>
      </c>
      <c r="BTC39" s="30"/>
      <c r="BTD39" s="27"/>
      <c r="BTE39" s="30"/>
      <c r="BTF39" s="27"/>
      <c r="BTG39" s="30"/>
      <c r="BTH39" s="27"/>
      <c r="BTI39" s="92"/>
      <c r="BTJ39" s="94"/>
      <c r="BTK39" s="94"/>
      <c r="BTL39" s="94"/>
      <c r="BTM39" s="94"/>
      <c r="BTN39" s="94"/>
      <c r="BTO39" s="94"/>
      <c r="BTP39" s="94"/>
      <c r="BTQ39" s="27"/>
      <c r="BTR39" s="97">
        <v>-0.28722438028861286</v>
      </c>
      <c r="BTS39" s="98">
        <v>14.720048049431144</v>
      </c>
      <c r="BTU39" s="88">
        <f t="shared" si="86"/>
        <v>40986</v>
      </c>
      <c r="BTV39" s="89">
        <v>8</v>
      </c>
      <c r="BTW39" s="28"/>
      <c r="BTX39" s="25">
        <v>17.899999999999999</v>
      </c>
      <c r="BTY39" s="30"/>
      <c r="BTZ39" s="27"/>
      <c r="BUA39" s="30"/>
      <c r="BUB39" s="27"/>
      <c r="BUC39" s="30"/>
      <c r="BUD39" s="27"/>
      <c r="BUE39" s="92"/>
      <c r="BUF39" s="94"/>
      <c r="BUG39" s="94"/>
      <c r="BUH39" s="94"/>
      <c r="BUI39" s="94"/>
      <c r="BUJ39" s="94"/>
      <c r="BUK39" s="94"/>
      <c r="BUL39" s="94"/>
      <c r="BUM39" s="27"/>
      <c r="BUN39" s="97">
        <v>0.63705034270681649</v>
      </c>
      <c r="BUO39" s="98">
        <v>26.115393556594285</v>
      </c>
      <c r="BUQ39" s="88">
        <f t="shared" si="87"/>
        <v>40984</v>
      </c>
      <c r="BUR39" s="89">
        <v>8</v>
      </c>
      <c r="BUS39" s="28"/>
      <c r="BUT39" s="25"/>
      <c r="BUU39" s="30"/>
      <c r="BUV39" s="27"/>
      <c r="BUW39" s="30"/>
      <c r="BUX39" s="27"/>
      <c r="BUY39" s="30"/>
      <c r="BUZ39" s="27"/>
      <c r="BVA39" s="92"/>
      <c r="BVB39" s="94"/>
      <c r="BVC39" s="94"/>
      <c r="BVD39" s="94"/>
      <c r="BVE39" s="94"/>
      <c r="BVF39" s="94"/>
      <c r="BVG39" s="94"/>
      <c r="BVH39" s="94"/>
      <c r="BVI39" s="27"/>
      <c r="BVJ39" s="97">
        <v>-0.93751555422243937</v>
      </c>
      <c r="BVK39" s="98">
        <v>3.5079387257414614</v>
      </c>
      <c r="BVM39" s="88">
        <f t="shared" si="88"/>
        <v>40985.5</v>
      </c>
      <c r="BVN39" s="89">
        <v>8</v>
      </c>
      <c r="BVO39" s="28"/>
      <c r="BVP39" s="25">
        <v>18</v>
      </c>
      <c r="BVQ39" s="30"/>
      <c r="BVR39" s="27"/>
      <c r="BVS39" s="30"/>
      <c r="BVT39" s="27"/>
      <c r="BVU39" s="30"/>
      <c r="BVV39" s="27"/>
      <c r="BVW39" s="92"/>
      <c r="BVX39" s="94"/>
      <c r="BVY39" s="94"/>
      <c r="BVZ39" s="94"/>
      <c r="BWA39" s="94"/>
      <c r="BWB39" s="94"/>
      <c r="BWC39" s="94"/>
      <c r="BWD39" s="94"/>
      <c r="BWE39" s="27"/>
      <c r="BWF39" s="97">
        <v>-1.27731856974694</v>
      </c>
      <c r="BWG39" s="98">
        <v>5.4452465538188761</v>
      </c>
      <c r="BWI39" s="88">
        <f t="shared" si="89"/>
        <v>40985.5</v>
      </c>
      <c r="BWJ39" s="89">
        <v>8</v>
      </c>
      <c r="BWK39" s="28"/>
      <c r="BWL39" s="25"/>
      <c r="BWM39" s="30"/>
      <c r="BWN39" s="27"/>
      <c r="BWO39" s="30"/>
      <c r="BWP39" s="27"/>
      <c r="BWQ39" s="30"/>
      <c r="BWR39" s="27"/>
      <c r="BWS39" s="92"/>
      <c r="BWT39" s="94"/>
      <c r="BWU39" s="94"/>
      <c r="BWV39" s="94"/>
      <c r="BWW39" s="94"/>
      <c r="BWX39" s="94"/>
      <c r="BWY39" s="94"/>
      <c r="BWZ39" s="94"/>
      <c r="BXA39" s="27"/>
      <c r="BXB39" s="97">
        <v>-1.0688949745105867</v>
      </c>
      <c r="BXC39" s="98">
        <v>9.0272901999895048</v>
      </c>
      <c r="BXE39" s="88">
        <f t="shared" si="90"/>
        <v>40985</v>
      </c>
      <c r="BXF39" s="89">
        <v>8</v>
      </c>
      <c r="BXG39" s="28"/>
      <c r="BXH39" s="25"/>
      <c r="BXI39" s="30"/>
      <c r="BXJ39" s="27"/>
      <c r="BXK39" s="30"/>
      <c r="BXL39" s="27"/>
      <c r="BXM39" s="30"/>
      <c r="BXN39" s="27"/>
      <c r="BXO39" s="92"/>
      <c r="BXP39" s="94"/>
      <c r="BXQ39" s="94"/>
      <c r="BXR39" s="94"/>
      <c r="BXS39" s="94"/>
      <c r="BXT39" s="94"/>
      <c r="BXU39" s="94"/>
      <c r="BXV39" s="94"/>
      <c r="BXW39" s="27"/>
      <c r="BXX39" s="97">
        <v>2.9323182682060835</v>
      </c>
      <c r="BXY39" s="98">
        <v>23.363643784632895</v>
      </c>
      <c r="BYA39" s="88">
        <f t="shared" si="91"/>
        <v>40984.5</v>
      </c>
      <c r="BYB39" s="89">
        <v>8</v>
      </c>
      <c r="BYC39" s="28"/>
      <c r="BYD39" s="25"/>
      <c r="BYE39" s="30"/>
      <c r="BYF39" s="27"/>
      <c r="BYG39" s="30"/>
      <c r="BYH39" s="27"/>
      <c r="BYI39" s="30"/>
      <c r="BYJ39" s="27"/>
      <c r="BYK39" s="92"/>
      <c r="BYL39" s="94"/>
      <c r="BYM39" s="94"/>
      <c r="BYN39" s="94"/>
      <c r="BYO39" s="94"/>
      <c r="BYP39" s="94"/>
      <c r="BYQ39" s="94"/>
      <c r="BYR39" s="94"/>
      <c r="BYS39" s="27"/>
      <c r="BYT39" s="97">
        <v>3.8680570057252006</v>
      </c>
      <c r="BYU39" s="98">
        <v>32.069128315431954</v>
      </c>
      <c r="BYW39" s="88">
        <f t="shared" si="92"/>
        <v>40987</v>
      </c>
      <c r="BYX39" s="89">
        <v>8</v>
      </c>
      <c r="BYY39" s="28"/>
      <c r="BYZ39" s="25"/>
      <c r="BZA39" s="30"/>
      <c r="BZB39" s="27"/>
      <c r="BZC39" s="30"/>
      <c r="BZD39" s="27"/>
      <c r="BZE39" s="30"/>
      <c r="BZF39" s="27"/>
      <c r="BZG39" s="92"/>
      <c r="BZH39" s="94"/>
      <c r="BZI39" s="94"/>
      <c r="BZJ39" s="94"/>
      <c r="BZK39" s="94"/>
      <c r="BZL39" s="94"/>
      <c r="BZM39" s="94"/>
      <c r="BZN39" s="94"/>
      <c r="BZO39" s="27"/>
      <c r="BZP39" s="97">
        <v>1.3685026379596257</v>
      </c>
      <c r="BZQ39" s="98">
        <v>32.824871797138186</v>
      </c>
      <c r="BZS39" s="88">
        <f t="shared" si="93"/>
        <v>40988</v>
      </c>
      <c r="BZT39" s="89">
        <v>8</v>
      </c>
      <c r="BZU39" s="28"/>
      <c r="BZV39" s="25"/>
      <c r="BZW39" s="30"/>
      <c r="BZX39" s="27"/>
      <c r="BZY39" s="30"/>
      <c r="BZZ39" s="27"/>
      <c r="CAA39" s="30"/>
      <c r="CAB39" s="27"/>
      <c r="CAC39" s="92"/>
      <c r="CAD39" s="94"/>
      <c r="CAE39" s="94"/>
      <c r="CAF39" s="94"/>
      <c r="CAG39" s="94"/>
      <c r="CAH39" s="94"/>
      <c r="CAI39" s="94"/>
      <c r="CAJ39" s="94"/>
      <c r="CAK39" s="27"/>
      <c r="CAL39" s="97">
        <v>-0.54362140260169212</v>
      </c>
      <c r="CAM39" s="98">
        <v>9.3100415818967797</v>
      </c>
      <c r="CAO39" s="88">
        <f t="shared" si="94"/>
        <v>40986</v>
      </c>
      <c r="CAP39" s="89">
        <v>8</v>
      </c>
      <c r="CAQ39" s="28"/>
      <c r="CAR39" s="25"/>
      <c r="CAS39" s="30"/>
      <c r="CAT39" s="27"/>
      <c r="CAU39" s="30"/>
      <c r="CAV39" s="27"/>
      <c r="CAW39" s="30"/>
      <c r="CAX39" s="27"/>
      <c r="CAY39" s="92"/>
      <c r="CAZ39" s="94"/>
      <c r="CBA39" s="94"/>
      <c r="CBB39" s="94"/>
      <c r="CBC39" s="94"/>
      <c r="CBD39" s="94"/>
      <c r="CBE39" s="94"/>
      <c r="CBF39" s="94"/>
      <c r="CBG39" s="27"/>
      <c r="CBH39" s="97">
        <v>-1.0421033428155109</v>
      </c>
      <c r="CBI39" s="98">
        <v>0.43073867529914134</v>
      </c>
      <c r="CBK39" s="88">
        <f t="shared" si="95"/>
        <v>40987</v>
      </c>
      <c r="CBL39" s="89">
        <v>8</v>
      </c>
      <c r="CBM39" s="28"/>
      <c r="CBN39" s="25"/>
      <c r="CBO39" s="30"/>
      <c r="CBP39" s="27"/>
      <c r="CBQ39" s="30"/>
      <c r="CBR39" s="27"/>
      <c r="CBS39" s="30"/>
      <c r="CBT39" s="27"/>
      <c r="CBU39" s="92"/>
      <c r="CBV39" s="94"/>
      <c r="CBW39" s="94"/>
      <c r="CBX39" s="94"/>
      <c r="CBY39" s="94"/>
      <c r="CBZ39" s="94"/>
      <c r="CCA39" s="94"/>
      <c r="CCB39" s="94"/>
      <c r="CCC39" s="27"/>
      <c r="CCD39" s="97">
        <v>-0.66159058219317335</v>
      </c>
      <c r="CCE39" s="98">
        <v>5.9041365199340223</v>
      </c>
      <c r="CCG39" s="88">
        <f t="shared" si="96"/>
        <v>40983</v>
      </c>
      <c r="CCH39" s="89">
        <v>8</v>
      </c>
      <c r="CCI39" s="28"/>
      <c r="CCJ39" s="25">
        <v>21.9</v>
      </c>
      <c r="CCK39" s="30"/>
      <c r="CCL39" s="27"/>
      <c r="CCM39" s="30"/>
      <c r="CCN39" s="27"/>
      <c r="CCO39" s="30"/>
      <c r="CCP39" s="27"/>
      <c r="CCQ39" s="92"/>
      <c r="CCR39" s="94"/>
      <c r="CCS39" s="94"/>
      <c r="CCT39" s="94"/>
      <c r="CCU39" s="94"/>
      <c r="CCV39" s="94"/>
      <c r="CCW39" s="94"/>
      <c r="CCX39" s="94"/>
      <c r="CCY39" s="27"/>
      <c r="CCZ39" s="97"/>
      <c r="CDA39" s="98"/>
      <c r="CDC39" s="88">
        <f t="shared" si="97"/>
        <v>40986</v>
      </c>
      <c r="CDD39" s="89">
        <v>8</v>
      </c>
      <c r="CDE39" s="28"/>
      <c r="CDF39" s="25"/>
      <c r="CDG39" s="30"/>
      <c r="CDH39" s="27"/>
      <c r="CDI39" s="30"/>
      <c r="CDJ39" s="27"/>
      <c r="CDK39" s="30"/>
      <c r="CDL39" s="27"/>
      <c r="CDM39" s="92"/>
      <c r="CDN39" s="94"/>
      <c r="CDO39" s="94"/>
      <c r="CDP39" s="94"/>
      <c r="CDQ39" s="94"/>
      <c r="CDR39" s="94"/>
      <c r="CDS39" s="94"/>
      <c r="CDT39" s="94"/>
      <c r="CDU39" s="27"/>
      <c r="CDV39" s="97">
        <v>-0.79050208076165973</v>
      </c>
      <c r="CDW39" s="98">
        <v>4.8959294980440955</v>
      </c>
      <c r="CDY39" s="88">
        <f t="shared" si="98"/>
        <v>40984.5</v>
      </c>
      <c r="CDZ39" s="89">
        <v>8</v>
      </c>
      <c r="CEA39" s="28"/>
      <c r="CEB39" s="25"/>
      <c r="CEC39" s="30"/>
      <c r="CED39" s="27"/>
      <c r="CEE39" s="30"/>
      <c r="CEF39" s="27"/>
      <c r="CEG39" s="30"/>
      <c r="CEH39" s="27"/>
      <c r="CEI39" s="92"/>
      <c r="CEJ39" s="94"/>
      <c r="CEK39" s="94"/>
      <c r="CEL39" s="94"/>
      <c r="CEM39" s="94"/>
      <c r="CEN39" s="94"/>
      <c r="CEO39" s="94"/>
      <c r="CEP39" s="94"/>
      <c r="CEQ39" s="27"/>
      <c r="CER39" s="97"/>
      <c r="CES39" s="98"/>
      <c r="CEU39" s="88">
        <f t="shared" si="99"/>
        <v>40983</v>
      </c>
      <c r="CEV39" s="89">
        <v>8</v>
      </c>
      <c r="CEW39" s="28"/>
      <c r="CEX39" s="25"/>
      <c r="CEY39" s="30"/>
      <c r="CEZ39" s="27"/>
      <c r="CFA39" s="30"/>
      <c r="CFB39" s="27"/>
      <c r="CFC39" s="30"/>
      <c r="CFD39" s="27"/>
      <c r="CFE39" s="92"/>
      <c r="CFF39" s="94"/>
      <c r="CFG39" s="94"/>
      <c r="CFH39" s="94"/>
      <c r="CFI39" s="94"/>
      <c r="CFJ39" s="94"/>
      <c r="CFK39" s="94"/>
      <c r="CFL39" s="94"/>
      <c r="CFM39" s="27"/>
      <c r="CFN39" s="97">
        <v>-0.88474960610723707</v>
      </c>
      <c r="CFO39" s="98">
        <v>8.8740018087038699</v>
      </c>
    </row>
    <row r="40" spans="1:2199">
      <c r="A40" s="88">
        <f t="shared" si="0"/>
        <v>40986.5</v>
      </c>
      <c r="B40" s="90">
        <v>8.5</v>
      </c>
      <c r="C40" s="28">
        <v>0.1</v>
      </c>
      <c r="D40" s="25">
        <v>22</v>
      </c>
      <c r="E40" s="30"/>
      <c r="F40" s="27"/>
      <c r="G40" s="30"/>
      <c r="H40" s="27"/>
      <c r="I40" s="30"/>
      <c r="J40" s="27"/>
      <c r="K40" s="92"/>
      <c r="L40" s="94"/>
      <c r="M40" s="94"/>
      <c r="N40" s="94"/>
      <c r="O40" s="94"/>
      <c r="P40" s="94"/>
      <c r="Q40" s="94"/>
      <c r="R40" s="94"/>
      <c r="S40" s="27"/>
      <c r="T40" s="99">
        <v>0.29208312006444465</v>
      </c>
      <c r="U40" s="98">
        <v>46.529051532741477</v>
      </c>
      <c r="W40" s="88">
        <f t="shared" si="1"/>
        <v>40985.5</v>
      </c>
      <c r="X40" s="90">
        <v>8.5</v>
      </c>
      <c r="Y40" s="28">
        <v>3.2</v>
      </c>
      <c r="Z40" s="25">
        <v>21</v>
      </c>
      <c r="AA40" s="30"/>
      <c r="AB40" s="27"/>
      <c r="AC40" s="30"/>
      <c r="AD40" s="27"/>
      <c r="AE40" s="30"/>
      <c r="AF40" s="27"/>
      <c r="AG40" s="92"/>
      <c r="AH40" s="94"/>
      <c r="AI40" s="94"/>
      <c r="AJ40" s="94"/>
      <c r="AK40" s="94"/>
      <c r="AL40" s="94"/>
      <c r="AM40" s="94"/>
      <c r="AN40" s="94"/>
      <c r="AO40" s="27"/>
      <c r="AP40" s="99">
        <v>2.4686165390585955</v>
      </c>
      <c r="AQ40" s="98">
        <v>45.74286201389679</v>
      </c>
      <c r="AS40" s="88">
        <f t="shared" si="2"/>
        <v>40986</v>
      </c>
      <c r="AT40" s="90">
        <v>8.5</v>
      </c>
      <c r="AU40" s="28">
        <v>8</v>
      </c>
      <c r="AV40" s="25">
        <v>18</v>
      </c>
      <c r="AW40" s="30"/>
      <c r="AX40" s="27"/>
      <c r="AY40" s="30"/>
      <c r="AZ40" s="27"/>
      <c r="BA40" s="30"/>
      <c r="BB40" s="27"/>
      <c r="BC40" s="92"/>
      <c r="BD40" s="94"/>
      <c r="BE40" s="94"/>
      <c r="BF40" s="94"/>
      <c r="BG40" s="94"/>
      <c r="BH40" s="94"/>
      <c r="BI40" s="94"/>
      <c r="BJ40" s="94"/>
      <c r="BK40" s="27"/>
      <c r="BL40" s="99">
        <v>6.7580372911344</v>
      </c>
      <c r="BM40" s="98">
        <v>38.083662474344003</v>
      </c>
      <c r="BO40" s="88">
        <f t="shared" si="3"/>
        <v>40986</v>
      </c>
      <c r="BP40" s="90">
        <v>8.5</v>
      </c>
      <c r="BQ40" s="28">
        <v>5.5</v>
      </c>
      <c r="BR40" s="25">
        <v>18</v>
      </c>
      <c r="BS40" s="30"/>
      <c r="BT40" s="27"/>
      <c r="BU40" s="30"/>
      <c r="BV40" s="27"/>
      <c r="BW40" s="30"/>
      <c r="BX40" s="27"/>
      <c r="BY40" s="92"/>
      <c r="BZ40" s="94"/>
      <c r="CA40" s="94"/>
      <c r="CB40" s="94"/>
      <c r="CC40" s="94"/>
      <c r="CD40" s="94"/>
      <c r="CE40" s="94"/>
      <c r="CF40" s="94"/>
      <c r="CG40" s="27"/>
      <c r="CH40" s="99">
        <v>5.402656200932765</v>
      </c>
      <c r="CI40" s="98">
        <v>16.696970829660355</v>
      </c>
      <c r="CK40" s="88">
        <f t="shared" si="4"/>
        <v>40984.5</v>
      </c>
      <c r="CL40" s="90">
        <v>8.5</v>
      </c>
      <c r="CM40" s="28"/>
      <c r="CN40" s="25"/>
      <c r="CO40" s="30"/>
      <c r="CP40" s="27"/>
      <c r="CQ40" s="30"/>
      <c r="CR40" s="27"/>
      <c r="CS40" s="30"/>
      <c r="CT40" s="27"/>
      <c r="CU40" s="92"/>
      <c r="CV40" s="94"/>
      <c r="CW40" s="94"/>
      <c r="CX40" s="94"/>
      <c r="CY40" s="94"/>
      <c r="CZ40" s="94"/>
      <c r="DA40" s="94"/>
      <c r="DB40" s="94"/>
      <c r="DC40" s="27"/>
      <c r="DD40" s="99">
        <v>-1.0990632961014182</v>
      </c>
      <c r="DE40" s="98">
        <v>11.194915781903029</v>
      </c>
      <c r="DG40" s="88">
        <f t="shared" si="5"/>
        <v>40988</v>
      </c>
      <c r="DH40" s="90">
        <v>8.5</v>
      </c>
      <c r="DI40" s="28"/>
      <c r="DJ40" s="25">
        <v>22</v>
      </c>
      <c r="DK40" s="30"/>
      <c r="DL40" s="27"/>
      <c r="DM40" s="30"/>
      <c r="DN40" s="27"/>
      <c r="DO40" s="30"/>
      <c r="DP40" s="27"/>
      <c r="DQ40" s="92"/>
      <c r="DR40" s="94"/>
      <c r="DS40" s="94"/>
      <c r="DT40" s="94"/>
      <c r="DU40" s="94"/>
      <c r="DV40" s="94"/>
      <c r="DW40" s="94"/>
      <c r="DX40" s="94"/>
      <c r="DY40" s="27"/>
      <c r="DZ40" s="99">
        <v>-0.44982207850794959</v>
      </c>
      <c r="EA40" s="98">
        <v>9.3673275177755109</v>
      </c>
      <c r="EC40" s="88">
        <f t="shared" si="6"/>
        <v>40986.5</v>
      </c>
      <c r="ED40" s="90">
        <v>8.5</v>
      </c>
      <c r="EE40" s="28"/>
      <c r="EF40" s="25">
        <v>18.2</v>
      </c>
      <c r="EG40" s="30"/>
      <c r="EH40" s="27"/>
      <c r="EI40" s="30"/>
      <c r="EJ40" s="27"/>
      <c r="EK40" s="30"/>
      <c r="EL40" s="27"/>
      <c r="EM40" s="92"/>
      <c r="EN40" s="94"/>
      <c r="EO40" s="94"/>
      <c r="EP40" s="94"/>
      <c r="EQ40" s="94"/>
      <c r="ER40" s="94"/>
      <c r="ES40" s="94"/>
      <c r="ET40" s="94"/>
      <c r="EU40" s="27"/>
      <c r="EV40" s="99">
        <v>-0.74216591776982022</v>
      </c>
      <c r="EW40" s="98">
        <v>11.683033318194335</v>
      </c>
      <c r="EY40" s="88">
        <f t="shared" si="7"/>
        <v>40984.5</v>
      </c>
      <c r="EZ40" s="90">
        <v>8.5</v>
      </c>
      <c r="FA40" s="28"/>
      <c r="FB40" s="25"/>
      <c r="FC40" s="30"/>
      <c r="FD40" s="27"/>
      <c r="FE40" s="30"/>
      <c r="FF40" s="27"/>
      <c r="FG40" s="30"/>
      <c r="FH40" s="27"/>
      <c r="FI40" s="92"/>
      <c r="FJ40" s="94"/>
      <c r="FK40" s="94"/>
      <c r="FL40" s="94"/>
      <c r="FM40" s="94"/>
      <c r="FN40" s="94"/>
      <c r="FO40" s="94"/>
      <c r="FP40" s="94"/>
      <c r="FQ40" s="27"/>
      <c r="FR40" s="99">
        <v>-1.1733385221165675</v>
      </c>
      <c r="FS40" s="98">
        <v>6.7071324606716942</v>
      </c>
      <c r="FU40" s="88">
        <f t="shared" si="8"/>
        <v>40986</v>
      </c>
      <c r="FV40" s="90">
        <v>8.5</v>
      </c>
      <c r="FW40" s="28"/>
      <c r="FX40" s="25">
        <v>17.899999999999999</v>
      </c>
      <c r="FY40" s="30"/>
      <c r="FZ40" s="27"/>
      <c r="GA40" s="30"/>
      <c r="GB40" s="27"/>
      <c r="GC40" s="30"/>
      <c r="GD40" s="27"/>
      <c r="GE40" s="92"/>
      <c r="GF40" s="94"/>
      <c r="GG40" s="94"/>
      <c r="GH40" s="94"/>
      <c r="GI40" s="94"/>
      <c r="GJ40" s="94"/>
      <c r="GK40" s="94"/>
      <c r="GL40" s="94"/>
      <c r="GM40" s="27"/>
      <c r="GN40" s="99">
        <v>-1.2649718126680378</v>
      </c>
      <c r="GO40" s="98">
        <v>-1.1104217287841442</v>
      </c>
      <c r="GQ40" s="88">
        <f t="shared" si="9"/>
        <v>40986</v>
      </c>
      <c r="GR40" s="90">
        <v>8.5</v>
      </c>
      <c r="GS40" s="28"/>
      <c r="GT40" s="25"/>
      <c r="GU40" s="30"/>
      <c r="GV40" s="27"/>
      <c r="GW40" s="30"/>
      <c r="GX40" s="27"/>
      <c r="GY40" s="30"/>
      <c r="GZ40" s="27"/>
      <c r="HA40" s="92"/>
      <c r="HB40" s="94"/>
      <c r="HC40" s="94"/>
      <c r="HD40" s="94"/>
      <c r="HE40" s="94"/>
      <c r="HF40" s="94"/>
      <c r="HG40" s="94"/>
      <c r="HH40" s="94"/>
      <c r="HI40" s="27"/>
      <c r="HJ40" s="99">
        <v>-0.97391233092907581</v>
      </c>
      <c r="HK40" s="98">
        <v>2.8780368638408835</v>
      </c>
      <c r="HM40" s="88">
        <f t="shared" si="10"/>
        <v>40985.5</v>
      </c>
      <c r="HN40" s="90">
        <v>8.5</v>
      </c>
      <c r="HO40" s="28"/>
      <c r="HP40" s="25"/>
      <c r="HQ40" s="30"/>
      <c r="HR40" s="27"/>
      <c r="HS40" s="30"/>
      <c r="HT40" s="27"/>
      <c r="HU40" s="30"/>
      <c r="HV40" s="27"/>
      <c r="HW40" s="92"/>
      <c r="HX40" s="94"/>
      <c r="HY40" s="94"/>
      <c r="HZ40" s="94"/>
      <c r="IA40" s="94"/>
      <c r="IB40" s="94"/>
      <c r="IC40" s="94"/>
      <c r="ID40" s="94"/>
      <c r="IE40" s="27"/>
      <c r="IF40" s="99">
        <v>2.5458879402289698</v>
      </c>
      <c r="IG40" s="98">
        <v>28.069744160271906</v>
      </c>
      <c r="II40" s="88">
        <f t="shared" si="11"/>
        <v>40985</v>
      </c>
      <c r="IJ40" s="90">
        <v>8.5</v>
      </c>
      <c r="IK40" s="28"/>
      <c r="IL40" s="25"/>
      <c r="IM40" s="30"/>
      <c r="IN40" s="27"/>
      <c r="IO40" s="30"/>
      <c r="IP40" s="27"/>
      <c r="IQ40" s="30"/>
      <c r="IR40" s="27"/>
      <c r="IS40" s="92"/>
      <c r="IT40" s="94"/>
      <c r="IU40" s="94"/>
      <c r="IV40" s="94"/>
      <c r="IW40" s="94"/>
      <c r="IX40" s="94"/>
      <c r="IY40" s="94"/>
      <c r="IZ40" s="94"/>
      <c r="JA40" s="27"/>
      <c r="JB40" s="99">
        <v>3.5256969978509862</v>
      </c>
      <c r="JC40" s="98">
        <v>28.684136249155241</v>
      </c>
      <c r="JE40" s="88">
        <f t="shared" si="12"/>
        <v>40987.5</v>
      </c>
      <c r="JF40" s="90">
        <v>8.5</v>
      </c>
      <c r="JG40" s="28"/>
      <c r="JH40" s="25"/>
      <c r="JI40" s="30"/>
      <c r="JJ40" s="27"/>
      <c r="JK40" s="30"/>
      <c r="JL40" s="27"/>
      <c r="JM40" s="30"/>
      <c r="JN40" s="27"/>
      <c r="JO40" s="92"/>
      <c r="JP40" s="94"/>
      <c r="JQ40" s="94"/>
      <c r="JR40" s="94"/>
      <c r="JS40" s="94"/>
      <c r="JT40" s="94"/>
      <c r="JU40" s="94"/>
      <c r="JV40" s="94"/>
      <c r="JW40" s="27"/>
      <c r="JX40" s="99">
        <v>0.95630844806605164</v>
      </c>
      <c r="JY40" s="98">
        <v>29.46742942940563</v>
      </c>
      <c r="KA40" s="88">
        <f t="shared" si="13"/>
        <v>40988.5</v>
      </c>
      <c r="KB40" s="90">
        <v>8.5</v>
      </c>
      <c r="KC40" s="28"/>
      <c r="KD40" s="25"/>
      <c r="KE40" s="30"/>
      <c r="KF40" s="27"/>
      <c r="KG40" s="30"/>
      <c r="KH40" s="27"/>
      <c r="KI40" s="30"/>
      <c r="KJ40" s="27"/>
      <c r="KK40" s="92"/>
      <c r="KL40" s="94"/>
      <c r="KM40" s="94"/>
      <c r="KN40" s="94"/>
      <c r="KO40" s="94"/>
      <c r="KP40" s="94"/>
      <c r="KQ40" s="94"/>
      <c r="KR40" s="94"/>
      <c r="KS40" s="27"/>
      <c r="KT40" s="99">
        <v>-0.5974750556577727</v>
      </c>
      <c r="KU40" s="98">
        <v>12.972503663065492</v>
      </c>
      <c r="KW40" s="88">
        <f t="shared" si="14"/>
        <v>40986.5</v>
      </c>
      <c r="KX40" s="90">
        <v>8.5</v>
      </c>
      <c r="KY40" s="28"/>
      <c r="KZ40" s="25"/>
      <c r="LA40" s="30"/>
      <c r="LB40" s="27"/>
      <c r="LC40" s="30"/>
      <c r="LD40" s="27"/>
      <c r="LE40" s="30"/>
      <c r="LF40" s="27"/>
      <c r="LG40" s="92"/>
      <c r="LH40" s="94"/>
      <c r="LI40" s="94"/>
      <c r="LJ40" s="94"/>
      <c r="LK40" s="94"/>
      <c r="LL40" s="94"/>
      <c r="LM40" s="94"/>
      <c r="LN40" s="94"/>
      <c r="LO40" s="27"/>
      <c r="LP40" s="99">
        <v>-1.0486794767293177</v>
      </c>
      <c r="LQ40" s="98">
        <v>6.639376432544962</v>
      </c>
      <c r="LS40" s="88">
        <f t="shared" si="15"/>
        <v>40987.5</v>
      </c>
      <c r="LT40" s="90">
        <v>8.5</v>
      </c>
      <c r="LU40" s="28"/>
      <c r="LV40" s="25"/>
      <c r="LW40" s="30"/>
      <c r="LX40" s="27"/>
      <c r="LY40" s="30"/>
      <c r="LZ40" s="27"/>
      <c r="MA40" s="30"/>
      <c r="MB40" s="27"/>
      <c r="MC40" s="92"/>
      <c r="MD40" s="94"/>
      <c r="ME40" s="94"/>
      <c r="MF40" s="94"/>
      <c r="MG40" s="94"/>
      <c r="MH40" s="94"/>
      <c r="MI40" s="94"/>
      <c r="MJ40" s="94"/>
      <c r="MK40" s="27"/>
      <c r="ML40" s="99">
        <v>-0.70343703848470152</v>
      </c>
      <c r="MM40" s="98">
        <v>11.700922594989516</v>
      </c>
      <c r="MO40" s="88">
        <f t="shared" si="16"/>
        <v>40983.5</v>
      </c>
      <c r="MP40" s="90">
        <v>8.5</v>
      </c>
      <c r="MQ40" s="28"/>
      <c r="MR40" s="25">
        <v>21.8</v>
      </c>
      <c r="MS40" s="30"/>
      <c r="MT40" s="27"/>
      <c r="MU40" s="30"/>
      <c r="MV40" s="27"/>
      <c r="MW40" s="30"/>
      <c r="MX40" s="27"/>
      <c r="MY40" s="92"/>
      <c r="MZ40" s="94"/>
      <c r="NA40" s="94"/>
      <c r="NB40" s="94"/>
      <c r="NC40" s="94"/>
      <c r="ND40" s="94"/>
      <c r="NE40" s="94"/>
      <c r="NF40" s="94"/>
      <c r="NG40" s="27"/>
      <c r="NH40" s="99"/>
      <c r="NI40" s="98"/>
      <c r="NK40" s="88">
        <f t="shared" si="17"/>
        <v>40986.5</v>
      </c>
      <c r="NL40" s="90">
        <v>8.5</v>
      </c>
      <c r="NM40" s="28"/>
      <c r="NN40" s="25"/>
      <c r="NO40" s="30"/>
      <c r="NP40" s="27"/>
      <c r="NQ40" s="30"/>
      <c r="NR40" s="27"/>
      <c r="NS40" s="30"/>
      <c r="NT40" s="27"/>
      <c r="NU40" s="92"/>
      <c r="NV40" s="94"/>
      <c r="NW40" s="94"/>
      <c r="NX40" s="94"/>
      <c r="NY40" s="94"/>
      <c r="NZ40" s="94"/>
      <c r="OA40" s="94"/>
      <c r="OB40" s="94"/>
      <c r="OC40" s="27"/>
      <c r="OD40" s="99">
        <v>-0.73957843342670071</v>
      </c>
      <c r="OE40" s="98">
        <v>10.739039144770276</v>
      </c>
      <c r="OG40" s="88">
        <f t="shared" si="18"/>
        <v>40985</v>
      </c>
      <c r="OH40" s="90">
        <v>8.5</v>
      </c>
      <c r="OI40" s="28"/>
      <c r="OJ40" s="25"/>
      <c r="OK40" s="30"/>
      <c r="OL40" s="27"/>
      <c r="OM40" s="30"/>
      <c r="ON40" s="27"/>
      <c r="OO40" s="30"/>
      <c r="OP40" s="27"/>
      <c r="OQ40" s="92"/>
      <c r="OR40" s="94"/>
      <c r="OS40" s="94"/>
      <c r="OT40" s="94"/>
      <c r="OU40" s="94"/>
      <c r="OV40" s="94"/>
      <c r="OW40" s="94"/>
      <c r="OX40" s="94"/>
      <c r="OY40" s="27"/>
      <c r="OZ40" s="99"/>
      <c r="PA40" s="98"/>
      <c r="PC40" s="88">
        <f t="shared" si="19"/>
        <v>40983.5</v>
      </c>
      <c r="PD40" s="90">
        <v>8.5</v>
      </c>
      <c r="PE40" s="28"/>
      <c r="PF40" s="25"/>
      <c r="PG40" s="30"/>
      <c r="PH40" s="27"/>
      <c r="PI40" s="30"/>
      <c r="PJ40" s="27"/>
      <c r="PK40" s="30"/>
      <c r="PL40" s="27"/>
      <c r="PM40" s="92"/>
      <c r="PN40" s="94"/>
      <c r="PO40" s="94"/>
      <c r="PP40" s="94"/>
      <c r="PQ40" s="94"/>
      <c r="PR40" s="94"/>
      <c r="PS40" s="94"/>
      <c r="PT40" s="94"/>
      <c r="PU40" s="27"/>
      <c r="PV40" s="99">
        <v>-0.73842730721211325</v>
      </c>
      <c r="PW40" s="98">
        <v>16.061999524878182</v>
      </c>
      <c r="PY40" s="88">
        <f t="shared" si="20"/>
        <v>40986.5</v>
      </c>
      <c r="PZ40" s="90">
        <v>8.5</v>
      </c>
      <c r="QA40" s="28"/>
      <c r="QB40" s="25">
        <v>18</v>
      </c>
      <c r="QC40" s="30"/>
      <c r="QD40" s="27"/>
      <c r="QE40" s="30"/>
      <c r="QF40" s="27"/>
      <c r="QG40" s="30"/>
      <c r="QH40" s="27"/>
      <c r="QI40" s="92"/>
      <c r="QJ40" s="94"/>
      <c r="QK40" s="94"/>
      <c r="QL40" s="94"/>
      <c r="QM40" s="94"/>
      <c r="QN40" s="94"/>
      <c r="QO40" s="94"/>
      <c r="QP40" s="94"/>
      <c r="QQ40" s="27"/>
      <c r="QR40" s="99">
        <v>-1.101946325214608</v>
      </c>
      <c r="QS40" s="98">
        <v>7.9694118838626817</v>
      </c>
      <c r="QU40" s="88">
        <f t="shared" si="21"/>
        <v>40985.5</v>
      </c>
      <c r="QV40" s="90">
        <v>8.5</v>
      </c>
      <c r="QW40" s="28">
        <v>7</v>
      </c>
      <c r="QX40" s="25">
        <v>10</v>
      </c>
      <c r="QY40" s="30"/>
      <c r="QZ40" s="27"/>
      <c r="RA40" s="30"/>
      <c r="RB40" s="27"/>
      <c r="RC40" s="30"/>
      <c r="RD40" s="27"/>
      <c r="RE40" s="92"/>
      <c r="RF40" s="94"/>
      <c r="RG40" s="94"/>
      <c r="RH40" s="94"/>
      <c r="RI40" s="94"/>
      <c r="RJ40" s="94"/>
      <c r="RK40" s="94"/>
      <c r="RL40" s="94"/>
      <c r="RM40" s="27"/>
      <c r="RN40" s="99">
        <v>7.1193430400050888</v>
      </c>
      <c r="RO40" s="98">
        <v>42.966840286413877</v>
      </c>
      <c r="RQ40" s="88">
        <f t="shared" si="22"/>
        <v>40986</v>
      </c>
      <c r="RR40" s="90">
        <v>8.5</v>
      </c>
      <c r="RS40" s="28"/>
      <c r="RT40" s="25">
        <v>18</v>
      </c>
      <c r="RU40" s="30"/>
      <c r="RV40" s="27"/>
      <c r="RW40" s="30"/>
      <c r="RX40" s="27"/>
      <c r="RY40" s="30"/>
      <c r="RZ40" s="27"/>
      <c r="SA40" s="92"/>
      <c r="SB40" s="94"/>
      <c r="SC40" s="94"/>
      <c r="SD40" s="94"/>
      <c r="SE40" s="94"/>
      <c r="SF40" s="94"/>
      <c r="SG40" s="94"/>
      <c r="SH40" s="94"/>
      <c r="SI40" s="27"/>
      <c r="SJ40" s="99">
        <v>-0.35567693515168319</v>
      </c>
      <c r="SK40" s="98">
        <v>15.294345746648911</v>
      </c>
      <c r="SM40" s="88">
        <f t="shared" si="23"/>
        <v>40986</v>
      </c>
      <c r="SN40" s="90">
        <v>8.5</v>
      </c>
      <c r="SO40" s="28"/>
      <c r="SP40" s="25">
        <v>21.8</v>
      </c>
      <c r="SQ40" s="30"/>
      <c r="SR40" s="27"/>
      <c r="SS40" s="30"/>
      <c r="ST40" s="27"/>
      <c r="SU40" s="30"/>
      <c r="SV40" s="27"/>
      <c r="SW40" s="92"/>
      <c r="SX40" s="94"/>
      <c r="SY40" s="94"/>
      <c r="SZ40" s="94"/>
      <c r="TA40" s="94"/>
      <c r="TB40" s="94"/>
      <c r="TC40" s="94"/>
      <c r="TD40" s="94"/>
      <c r="TE40" s="27"/>
      <c r="TF40" s="99">
        <v>-1.1094336328963341</v>
      </c>
      <c r="TG40" s="98">
        <v>2.9649733707378587</v>
      </c>
      <c r="TI40" s="88">
        <f t="shared" si="24"/>
        <v>40984.5</v>
      </c>
      <c r="TJ40" s="90">
        <v>8.5</v>
      </c>
      <c r="TK40" s="28"/>
      <c r="TL40" s="25"/>
      <c r="TM40" s="30"/>
      <c r="TN40" s="27"/>
      <c r="TO40" s="30"/>
      <c r="TP40" s="27"/>
      <c r="TQ40" s="30"/>
      <c r="TR40" s="27"/>
      <c r="TS40" s="92"/>
      <c r="TT40" s="94"/>
      <c r="TU40" s="94"/>
      <c r="TV40" s="94"/>
      <c r="TW40" s="94"/>
      <c r="TX40" s="94"/>
      <c r="TY40" s="94"/>
      <c r="TZ40" s="94"/>
      <c r="UA40" s="27"/>
      <c r="UB40" s="99"/>
      <c r="UC40" s="98"/>
      <c r="UE40" s="88">
        <f t="shared" si="25"/>
        <v>40988</v>
      </c>
      <c r="UF40" s="90">
        <v>8.5</v>
      </c>
      <c r="UG40" s="28"/>
      <c r="UH40" s="25">
        <v>22</v>
      </c>
      <c r="UI40" s="30"/>
      <c r="UJ40" s="27"/>
      <c r="UK40" s="30"/>
      <c r="UL40" s="27"/>
      <c r="UM40" s="30"/>
      <c r="UN40" s="27"/>
      <c r="UO40" s="92"/>
      <c r="UP40" s="94"/>
      <c r="UQ40" s="94"/>
      <c r="UR40" s="94"/>
      <c r="US40" s="94"/>
      <c r="UT40" s="94"/>
      <c r="UU40" s="94"/>
      <c r="UV40" s="94"/>
      <c r="UW40" s="27"/>
      <c r="UX40" s="99">
        <v>-0.50922135061708917</v>
      </c>
      <c r="UY40" s="98">
        <v>9.1509445055313563</v>
      </c>
      <c r="VA40" s="88">
        <f t="shared" si="26"/>
        <v>40986.5</v>
      </c>
      <c r="VB40" s="90">
        <v>8.5</v>
      </c>
      <c r="VC40" s="28"/>
      <c r="VD40" s="25">
        <v>18.2</v>
      </c>
      <c r="VE40" s="30"/>
      <c r="VF40" s="27"/>
      <c r="VG40" s="30"/>
      <c r="VH40" s="27"/>
      <c r="VI40" s="30"/>
      <c r="VJ40" s="27"/>
      <c r="VK40" s="92"/>
      <c r="VL40" s="94"/>
      <c r="VM40" s="94"/>
      <c r="VN40" s="94"/>
      <c r="VO40" s="94"/>
      <c r="VP40" s="94"/>
      <c r="VQ40" s="94"/>
      <c r="VR40" s="94"/>
      <c r="VS40" s="27"/>
      <c r="VT40" s="99">
        <v>0.28429334906061149</v>
      </c>
      <c r="VU40" s="98">
        <v>28.132543950360748</v>
      </c>
      <c r="VW40" s="88">
        <f t="shared" si="27"/>
        <v>40984.5</v>
      </c>
      <c r="VX40" s="90">
        <v>8.5</v>
      </c>
      <c r="VY40" s="28"/>
      <c r="VZ40" s="25"/>
      <c r="WA40" s="30"/>
      <c r="WB40" s="27"/>
      <c r="WC40" s="30"/>
      <c r="WD40" s="27"/>
      <c r="WE40" s="30"/>
      <c r="WF40" s="27"/>
      <c r="WG40" s="92"/>
      <c r="WH40" s="94"/>
      <c r="WI40" s="94"/>
      <c r="WJ40" s="94"/>
      <c r="WK40" s="94"/>
      <c r="WL40" s="94"/>
      <c r="WM40" s="94"/>
      <c r="WN40" s="94"/>
      <c r="WO40" s="27"/>
      <c r="WP40" s="99">
        <v>-1.0596238193194385</v>
      </c>
      <c r="WQ40" s="98">
        <v>8.0822380712383222</v>
      </c>
      <c r="WS40" s="88">
        <f t="shared" si="28"/>
        <v>40986</v>
      </c>
      <c r="WT40" s="90">
        <v>8.5</v>
      </c>
      <c r="WU40" s="28"/>
      <c r="WV40" s="25">
        <v>17.899999999999999</v>
      </c>
      <c r="WW40" s="30"/>
      <c r="WX40" s="27"/>
      <c r="WY40" s="30"/>
      <c r="WZ40" s="27"/>
      <c r="XA40" s="30"/>
      <c r="XB40" s="27"/>
      <c r="XC40" s="92"/>
      <c r="XD40" s="94"/>
      <c r="XE40" s="94"/>
      <c r="XF40" s="94"/>
      <c r="XG40" s="94"/>
      <c r="XH40" s="94"/>
      <c r="XI40" s="94"/>
      <c r="XJ40" s="94"/>
      <c r="XK40" s="27"/>
      <c r="XL40" s="99">
        <v>-1.2811027549357046</v>
      </c>
      <c r="XM40" s="98">
        <v>-1.2781511243176091</v>
      </c>
      <c r="XO40" s="88">
        <f t="shared" si="29"/>
        <v>40986</v>
      </c>
      <c r="XP40" s="90">
        <v>8.5</v>
      </c>
      <c r="XQ40" s="28"/>
      <c r="XR40" s="25"/>
      <c r="XS40" s="30"/>
      <c r="XT40" s="27"/>
      <c r="XU40" s="30"/>
      <c r="XV40" s="27"/>
      <c r="XW40" s="30"/>
      <c r="XX40" s="27"/>
      <c r="XY40" s="92"/>
      <c r="XZ40" s="94"/>
      <c r="YA40" s="94"/>
      <c r="YB40" s="94"/>
      <c r="YC40" s="94"/>
      <c r="YD40" s="94"/>
      <c r="YE40" s="94"/>
      <c r="YF40" s="94"/>
      <c r="YG40" s="27"/>
      <c r="YH40" s="99">
        <v>-0.98167159018097749</v>
      </c>
      <c r="YI40" s="98">
        <v>2.8433270058079883</v>
      </c>
      <c r="YK40" s="88">
        <f t="shared" si="30"/>
        <v>40985.5</v>
      </c>
      <c r="YL40" s="90">
        <v>8.5</v>
      </c>
      <c r="YM40" s="28"/>
      <c r="YN40" s="25"/>
      <c r="YO40" s="30"/>
      <c r="YP40" s="27"/>
      <c r="YQ40" s="30"/>
      <c r="YR40" s="27"/>
      <c r="YS40" s="30"/>
      <c r="YT40" s="27"/>
      <c r="YU40" s="92"/>
      <c r="YV40" s="94"/>
      <c r="YW40" s="94"/>
      <c r="YX40" s="94"/>
      <c r="YY40" s="94"/>
      <c r="YZ40" s="94"/>
      <c r="ZA40" s="94"/>
      <c r="ZB40" s="94"/>
      <c r="ZC40" s="27"/>
      <c r="ZD40" s="99">
        <v>2.5580216928485786</v>
      </c>
      <c r="ZE40" s="98">
        <v>27.704567958564187</v>
      </c>
      <c r="ZG40" s="88">
        <f t="shared" si="31"/>
        <v>40985</v>
      </c>
      <c r="ZH40" s="90">
        <v>8.5</v>
      </c>
      <c r="ZI40" s="28"/>
      <c r="ZJ40" s="25"/>
      <c r="ZK40" s="30"/>
      <c r="ZL40" s="27"/>
      <c r="ZM40" s="30"/>
      <c r="ZN40" s="27"/>
      <c r="ZO40" s="30"/>
      <c r="ZP40" s="27"/>
      <c r="ZQ40" s="92"/>
      <c r="ZR40" s="94"/>
      <c r="ZS40" s="94"/>
      <c r="ZT40" s="94"/>
      <c r="ZU40" s="94"/>
      <c r="ZV40" s="94"/>
      <c r="ZW40" s="94"/>
      <c r="ZX40" s="94"/>
      <c r="ZY40" s="27"/>
      <c r="ZZ40" s="99">
        <v>3.4842150654332644</v>
      </c>
      <c r="AAA40" s="98">
        <v>28.692100245823895</v>
      </c>
      <c r="AAC40" s="88">
        <f t="shared" si="32"/>
        <v>40987.5</v>
      </c>
      <c r="AAD40" s="90">
        <v>8.5</v>
      </c>
      <c r="AAE40" s="28"/>
      <c r="AAF40" s="25"/>
      <c r="AAG40" s="30"/>
      <c r="AAH40" s="27"/>
      <c r="AAI40" s="30"/>
      <c r="AAJ40" s="27"/>
      <c r="AAK40" s="30"/>
      <c r="AAL40" s="27"/>
      <c r="AAM40" s="92"/>
      <c r="AAN40" s="94"/>
      <c r="AAO40" s="94"/>
      <c r="AAP40" s="94"/>
      <c r="AAQ40" s="94"/>
      <c r="AAR40" s="94"/>
      <c r="AAS40" s="94"/>
      <c r="AAT40" s="94"/>
      <c r="AAU40" s="27"/>
      <c r="AAV40" s="99">
        <v>0.90764226370415735</v>
      </c>
      <c r="AAW40" s="98">
        <v>28.569921429311414</v>
      </c>
      <c r="AAY40" s="88">
        <f t="shared" si="33"/>
        <v>40988.5</v>
      </c>
      <c r="AAZ40" s="90">
        <v>8.5</v>
      </c>
      <c r="ABA40" s="28"/>
      <c r="ABB40" s="25"/>
      <c r="ABC40" s="30"/>
      <c r="ABD40" s="27"/>
      <c r="ABE40" s="30"/>
      <c r="ABF40" s="27"/>
      <c r="ABG40" s="30"/>
      <c r="ABH40" s="27"/>
      <c r="ABI40" s="92"/>
      <c r="ABJ40" s="94"/>
      <c r="ABK40" s="94"/>
      <c r="ABL40" s="94"/>
      <c r="ABM40" s="94"/>
      <c r="ABN40" s="94"/>
      <c r="ABO40" s="94"/>
      <c r="ABP40" s="94"/>
      <c r="ABQ40" s="27"/>
      <c r="ABR40" s="99">
        <v>-0.69876517743862143</v>
      </c>
      <c r="ABS40" s="98">
        <v>13.021466488841392</v>
      </c>
      <c r="ABU40" s="88">
        <f t="shared" si="34"/>
        <v>40986.5</v>
      </c>
      <c r="ABV40" s="90">
        <v>8.5</v>
      </c>
      <c r="ABW40" s="28"/>
      <c r="ABX40" s="25"/>
      <c r="ABY40" s="30"/>
      <c r="ABZ40" s="27"/>
      <c r="ACA40" s="30"/>
      <c r="ACB40" s="27"/>
      <c r="ACC40" s="30"/>
      <c r="ACD40" s="27"/>
      <c r="ACE40" s="92"/>
      <c r="ACF40" s="94"/>
      <c r="ACG40" s="94"/>
      <c r="ACH40" s="94"/>
      <c r="ACI40" s="94"/>
      <c r="ACJ40" s="94"/>
      <c r="ACK40" s="94"/>
      <c r="ACL40" s="94"/>
      <c r="ACM40" s="27"/>
      <c r="ACN40" s="99">
        <v>-1.1550484792350966</v>
      </c>
      <c r="ACO40" s="98">
        <v>5.8064258082937972</v>
      </c>
      <c r="ACQ40" s="88">
        <f t="shared" si="35"/>
        <v>40987.5</v>
      </c>
      <c r="ACR40" s="90">
        <v>8.5</v>
      </c>
      <c r="ACS40" s="28"/>
      <c r="ACT40" s="25"/>
      <c r="ACU40" s="30"/>
      <c r="ACV40" s="27"/>
      <c r="ACW40" s="30"/>
      <c r="ACX40" s="27"/>
      <c r="ACY40" s="30"/>
      <c r="ACZ40" s="27"/>
      <c r="ADA40" s="92"/>
      <c r="ADB40" s="94"/>
      <c r="ADC40" s="94"/>
      <c r="ADD40" s="94"/>
      <c r="ADE40" s="94"/>
      <c r="ADF40" s="94"/>
      <c r="ADG40" s="94"/>
      <c r="ADH40" s="94"/>
      <c r="ADI40" s="27"/>
      <c r="ADJ40" s="99">
        <v>-0.75223721279868305</v>
      </c>
      <c r="ADK40" s="98">
        <v>11.212806457405605</v>
      </c>
      <c r="ADM40" s="88">
        <f t="shared" si="36"/>
        <v>40983.5</v>
      </c>
      <c r="ADN40" s="90">
        <v>8.5</v>
      </c>
      <c r="ADO40" s="28"/>
      <c r="ADP40" s="25">
        <v>21.8</v>
      </c>
      <c r="ADQ40" s="30"/>
      <c r="ADR40" s="27"/>
      <c r="ADS40" s="30"/>
      <c r="ADT40" s="27"/>
      <c r="ADU40" s="30"/>
      <c r="ADV40" s="27"/>
      <c r="ADW40" s="92"/>
      <c r="ADX40" s="94"/>
      <c r="ADY40" s="94"/>
      <c r="ADZ40" s="94"/>
      <c r="AEA40" s="94"/>
      <c r="AEB40" s="94"/>
      <c r="AEC40" s="94"/>
      <c r="AED40" s="94"/>
      <c r="AEE40" s="27"/>
      <c r="AEF40" s="99"/>
      <c r="AEG40" s="98"/>
      <c r="AEI40" s="88">
        <f t="shared" si="37"/>
        <v>40986.5</v>
      </c>
      <c r="AEJ40" s="90">
        <v>8.5</v>
      </c>
      <c r="AEK40" s="28"/>
      <c r="AEL40" s="25"/>
      <c r="AEM40" s="30"/>
      <c r="AEN40" s="27"/>
      <c r="AEO40" s="30"/>
      <c r="AEP40" s="27"/>
      <c r="AEQ40" s="30"/>
      <c r="AER40" s="27"/>
      <c r="AES40" s="92"/>
      <c r="AET40" s="94"/>
      <c r="AEU40" s="94"/>
      <c r="AEV40" s="94"/>
      <c r="AEW40" s="94"/>
      <c r="AEX40" s="94"/>
      <c r="AEY40" s="94"/>
      <c r="AEZ40" s="94"/>
      <c r="AFA40" s="27"/>
      <c r="AFB40" s="99">
        <v>-1.0755785333006744</v>
      </c>
      <c r="AFC40" s="98">
        <v>8.3919655025474658</v>
      </c>
      <c r="AFE40" s="88">
        <f t="shared" si="38"/>
        <v>40985</v>
      </c>
      <c r="AFF40" s="90">
        <v>8.5</v>
      </c>
      <c r="AFG40" s="28"/>
      <c r="AFH40" s="25"/>
      <c r="AFI40" s="30"/>
      <c r="AFJ40" s="27"/>
      <c r="AFK40" s="30"/>
      <c r="AFL40" s="27"/>
      <c r="AFM40" s="30"/>
      <c r="AFN40" s="27"/>
      <c r="AFO40" s="92"/>
      <c r="AFP40" s="94"/>
      <c r="AFQ40" s="94"/>
      <c r="AFR40" s="94"/>
      <c r="AFS40" s="94"/>
      <c r="AFT40" s="94"/>
      <c r="AFU40" s="94"/>
      <c r="AFV40" s="94"/>
      <c r="AFW40" s="27"/>
      <c r="AFX40" s="99"/>
      <c r="AFY40" s="98"/>
      <c r="AGA40" s="88">
        <f t="shared" si="39"/>
        <v>40983.5</v>
      </c>
      <c r="AGB40" s="90">
        <v>8.5</v>
      </c>
      <c r="AGC40" s="28"/>
      <c r="AGD40" s="25"/>
      <c r="AGE40" s="30"/>
      <c r="AGF40" s="27"/>
      <c r="AGG40" s="30"/>
      <c r="AGH40" s="27"/>
      <c r="AGI40" s="30"/>
      <c r="AGJ40" s="27"/>
      <c r="AGK40" s="92"/>
      <c r="AGL40" s="94"/>
      <c r="AGM40" s="94"/>
      <c r="AGN40" s="94"/>
      <c r="AGO40" s="94"/>
      <c r="AGP40" s="94"/>
      <c r="AGQ40" s="94"/>
      <c r="AGR40" s="94"/>
      <c r="AGS40" s="27"/>
      <c r="AGT40" s="99">
        <v>-0.88995872115469954</v>
      </c>
      <c r="AGU40" s="98">
        <v>12.879770896252555</v>
      </c>
      <c r="AGW40" s="88">
        <f t="shared" si="40"/>
        <v>40986.5</v>
      </c>
      <c r="AGX40" s="90">
        <v>8.5</v>
      </c>
      <c r="AGY40" s="28"/>
      <c r="AGZ40" s="25">
        <v>18</v>
      </c>
      <c r="AHA40" s="30"/>
      <c r="AHB40" s="27"/>
      <c r="AHC40" s="30"/>
      <c r="AHD40" s="27"/>
      <c r="AHE40" s="30"/>
      <c r="AHF40" s="27"/>
      <c r="AHG40" s="92"/>
      <c r="AHH40" s="94"/>
      <c r="AHI40" s="94"/>
      <c r="AHJ40" s="94"/>
      <c r="AHK40" s="94"/>
      <c r="AHL40" s="94"/>
      <c r="AHM40" s="94"/>
      <c r="AHN40" s="94"/>
      <c r="AHO40" s="27"/>
      <c r="AHP40" s="99">
        <v>-0.92504049439228819</v>
      </c>
      <c r="AHQ40" s="98">
        <v>9.7492908856318294</v>
      </c>
      <c r="AHS40" s="88">
        <f t="shared" si="41"/>
        <v>40985.5</v>
      </c>
      <c r="AHT40" s="90">
        <v>8.5</v>
      </c>
      <c r="AHU40" s="28">
        <v>7</v>
      </c>
      <c r="AHV40" s="25">
        <v>10</v>
      </c>
      <c r="AHW40" s="30"/>
      <c r="AHX40" s="27"/>
      <c r="AHY40" s="30"/>
      <c r="AHZ40" s="27"/>
      <c r="AIA40" s="30"/>
      <c r="AIB40" s="27"/>
      <c r="AIC40" s="92"/>
      <c r="AID40" s="94"/>
      <c r="AIE40" s="94"/>
      <c r="AIF40" s="94"/>
      <c r="AIG40" s="94"/>
      <c r="AIH40" s="94"/>
      <c r="AII40" s="94"/>
      <c r="AIJ40" s="94"/>
      <c r="AIK40" s="27"/>
      <c r="AIL40" s="99">
        <v>6.9944624288486983</v>
      </c>
      <c r="AIM40" s="98">
        <v>42.987367848033273</v>
      </c>
      <c r="AIO40" s="88">
        <f t="shared" si="42"/>
        <v>40986</v>
      </c>
      <c r="AIP40" s="90">
        <v>8.5</v>
      </c>
      <c r="AIQ40" s="28"/>
      <c r="AIR40" s="25">
        <v>18</v>
      </c>
      <c r="AIS40" s="30"/>
      <c r="AIT40" s="27"/>
      <c r="AIU40" s="30"/>
      <c r="AIV40" s="27"/>
      <c r="AIW40" s="30"/>
      <c r="AIX40" s="27"/>
      <c r="AIY40" s="92"/>
      <c r="AIZ40" s="94"/>
      <c r="AJA40" s="94"/>
      <c r="AJB40" s="94"/>
      <c r="AJC40" s="94"/>
      <c r="AJD40" s="94"/>
      <c r="AJE40" s="94"/>
      <c r="AJF40" s="94"/>
      <c r="AJG40" s="27"/>
      <c r="AJH40" s="99">
        <v>-0.27900700939401357</v>
      </c>
      <c r="AJI40" s="98">
        <v>16.006312864675426</v>
      </c>
      <c r="AJK40" s="88">
        <f t="shared" si="43"/>
        <v>40986</v>
      </c>
      <c r="AJL40" s="90">
        <v>8.5</v>
      </c>
      <c r="AJM40" s="28"/>
      <c r="AJN40" s="25">
        <v>21.8</v>
      </c>
      <c r="AJO40" s="30"/>
      <c r="AJP40" s="27"/>
      <c r="AJQ40" s="30"/>
      <c r="AJR40" s="27"/>
      <c r="AJS40" s="30"/>
      <c r="AJT40" s="27"/>
      <c r="AJU40" s="92"/>
      <c r="AJV40" s="94"/>
      <c r="AJW40" s="94"/>
      <c r="AJX40" s="94"/>
      <c r="AJY40" s="94"/>
      <c r="AJZ40" s="94"/>
      <c r="AKA40" s="94"/>
      <c r="AKB40" s="94"/>
      <c r="AKC40" s="27"/>
      <c r="AKD40" s="99">
        <v>-1.0696846339304718</v>
      </c>
      <c r="AKE40" s="98">
        <v>3.4879332128530622</v>
      </c>
      <c r="AKG40" s="88">
        <f t="shared" si="44"/>
        <v>40984.5</v>
      </c>
      <c r="AKH40" s="90">
        <v>8.5</v>
      </c>
      <c r="AKI40" s="28"/>
      <c r="AKJ40" s="25"/>
      <c r="AKK40" s="30"/>
      <c r="AKL40" s="27"/>
      <c r="AKM40" s="30"/>
      <c r="AKN40" s="27"/>
      <c r="AKO40" s="30"/>
      <c r="AKP40" s="27"/>
      <c r="AKQ40" s="92"/>
      <c r="AKR40" s="94"/>
      <c r="AKS40" s="94"/>
      <c r="AKT40" s="94"/>
      <c r="AKU40" s="94"/>
      <c r="AKV40" s="94"/>
      <c r="AKW40" s="94"/>
      <c r="AKX40" s="94"/>
      <c r="AKY40" s="27"/>
      <c r="AKZ40" s="99"/>
      <c r="ALA40" s="98"/>
      <c r="ALC40" s="88">
        <f t="shared" si="45"/>
        <v>40988</v>
      </c>
      <c r="ALD40" s="90">
        <v>8.5</v>
      </c>
      <c r="ALE40" s="28"/>
      <c r="ALF40" s="25">
        <v>22</v>
      </c>
      <c r="ALG40" s="30"/>
      <c r="ALH40" s="27"/>
      <c r="ALI40" s="30"/>
      <c r="ALJ40" s="27"/>
      <c r="ALK40" s="30"/>
      <c r="ALL40" s="27"/>
      <c r="ALM40" s="92"/>
      <c r="ALN40" s="94"/>
      <c r="ALO40" s="94"/>
      <c r="ALP40" s="94"/>
      <c r="ALQ40" s="94"/>
      <c r="ALR40" s="94"/>
      <c r="ALS40" s="94"/>
      <c r="ALT40" s="94"/>
      <c r="ALU40" s="27"/>
      <c r="ALV40" s="99">
        <v>-0.46470313715484746</v>
      </c>
      <c r="ALW40" s="98">
        <v>9.3393029320782208</v>
      </c>
      <c r="ALY40" s="88">
        <f t="shared" si="46"/>
        <v>40986.5</v>
      </c>
      <c r="ALZ40" s="90">
        <v>8.5</v>
      </c>
      <c r="AMA40" s="28"/>
      <c r="AMB40" s="25">
        <v>18.2</v>
      </c>
      <c r="AMC40" s="30"/>
      <c r="AMD40" s="27"/>
      <c r="AME40" s="30"/>
      <c r="AMF40" s="27"/>
      <c r="AMG40" s="30"/>
      <c r="AMH40" s="27"/>
      <c r="AMI40" s="92"/>
      <c r="AMJ40" s="94"/>
      <c r="AMK40" s="94"/>
      <c r="AML40" s="94"/>
      <c r="AMM40" s="94"/>
      <c r="AMN40" s="94"/>
      <c r="AMO40" s="94"/>
      <c r="AMP40" s="94"/>
      <c r="AMQ40" s="27"/>
      <c r="AMR40" s="99">
        <v>0.29968917709577836</v>
      </c>
      <c r="AMS40" s="98">
        <v>28.237389588292832</v>
      </c>
      <c r="AMU40" s="88">
        <f t="shared" si="47"/>
        <v>40984.5</v>
      </c>
      <c r="AMV40" s="90">
        <v>8.5</v>
      </c>
      <c r="AMW40" s="28"/>
      <c r="AMX40" s="25"/>
      <c r="AMY40" s="30"/>
      <c r="AMZ40" s="27"/>
      <c r="ANA40" s="30"/>
      <c r="ANB40" s="27"/>
      <c r="ANC40" s="30"/>
      <c r="AND40" s="27"/>
      <c r="ANE40" s="92"/>
      <c r="ANF40" s="94"/>
      <c r="ANG40" s="94"/>
      <c r="ANH40" s="94"/>
      <c r="ANI40" s="94"/>
      <c r="ANJ40" s="94"/>
      <c r="ANK40" s="94"/>
      <c r="ANL40" s="94"/>
      <c r="ANM40" s="27"/>
      <c r="ANN40" s="99">
        <v>-1.1559439917637311</v>
      </c>
      <c r="ANO40" s="98">
        <v>6.945121491450716</v>
      </c>
      <c r="ANQ40" s="88">
        <f t="shared" si="48"/>
        <v>40986</v>
      </c>
      <c r="ANR40" s="90">
        <v>8.5</v>
      </c>
      <c r="ANS40" s="28"/>
      <c r="ANT40" s="25">
        <v>17.899999999999999</v>
      </c>
      <c r="ANU40" s="30"/>
      <c r="ANV40" s="27"/>
      <c r="ANW40" s="30"/>
      <c r="ANX40" s="27"/>
      <c r="ANY40" s="30"/>
      <c r="ANZ40" s="27"/>
      <c r="AOA40" s="92"/>
      <c r="AOB40" s="94"/>
      <c r="AOC40" s="94"/>
      <c r="AOD40" s="94"/>
      <c r="AOE40" s="94"/>
      <c r="AOF40" s="94"/>
      <c r="AOG40" s="94"/>
      <c r="AOH40" s="94"/>
      <c r="AOI40" s="27"/>
      <c r="AOJ40" s="99">
        <v>-1.282966382297007</v>
      </c>
      <c r="AOK40" s="98">
        <v>-1.2873924483910253</v>
      </c>
      <c r="AOM40" s="88">
        <f t="shared" si="49"/>
        <v>40986</v>
      </c>
      <c r="AON40" s="90">
        <v>8.5</v>
      </c>
      <c r="AOO40" s="28"/>
      <c r="AOP40" s="25"/>
      <c r="AOQ40" s="30"/>
      <c r="AOR40" s="27"/>
      <c r="AOS40" s="30"/>
      <c r="AOT40" s="27"/>
      <c r="AOU40" s="30"/>
      <c r="AOV40" s="27"/>
      <c r="AOW40" s="92"/>
      <c r="AOX40" s="94"/>
      <c r="AOY40" s="94"/>
      <c r="AOZ40" s="94"/>
      <c r="APA40" s="94"/>
      <c r="APB40" s="94"/>
      <c r="APC40" s="94"/>
      <c r="APD40" s="94"/>
      <c r="APE40" s="27"/>
      <c r="APF40" s="99">
        <v>-1.1212289764015566</v>
      </c>
      <c r="APG40" s="98">
        <v>1.7962187701570647</v>
      </c>
      <c r="API40" s="88">
        <f t="shared" si="50"/>
        <v>40985.5</v>
      </c>
      <c r="APJ40" s="90">
        <v>8.5</v>
      </c>
      <c r="APK40" s="28"/>
      <c r="APL40" s="25"/>
      <c r="APM40" s="30"/>
      <c r="APN40" s="27"/>
      <c r="APO40" s="30"/>
      <c r="APP40" s="27"/>
      <c r="APQ40" s="30"/>
      <c r="APR40" s="27"/>
      <c r="APS40" s="92"/>
      <c r="APT40" s="94"/>
      <c r="APU40" s="94"/>
      <c r="APV40" s="94"/>
      <c r="APW40" s="94"/>
      <c r="APX40" s="94"/>
      <c r="APY40" s="94"/>
      <c r="APZ40" s="94"/>
      <c r="AQA40" s="27"/>
      <c r="AQB40" s="99">
        <v>2.557827980231568</v>
      </c>
      <c r="AQC40" s="98">
        <v>27.690792241200878</v>
      </c>
      <c r="AQE40" s="88">
        <f t="shared" si="51"/>
        <v>40985</v>
      </c>
      <c r="AQF40" s="90">
        <v>8.5</v>
      </c>
      <c r="AQG40" s="28"/>
      <c r="AQH40" s="25"/>
      <c r="AQI40" s="30"/>
      <c r="AQJ40" s="27"/>
      <c r="AQK40" s="30"/>
      <c r="AQL40" s="27"/>
      <c r="AQM40" s="30"/>
      <c r="AQN40" s="27"/>
      <c r="AQO40" s="92"/>
      <c r="AQP40" s="94"/>
      <c r="AQQ40" s="94"/>
      <c r="AQR40" s="94"/>
      <c r="AQS40" s="94"/>
      <c r="AQT40" s="94"/>
      <c r="AQU40" s="94"/>
      <c r="AQV40" s="94"/>
      <c r="AQW40" s="27"/>
      <c r="AQX40" s="99">
        <v>3.4748273342208402</v>
      </c>
      <c r="AQY40" s="98">
        <v>28.907890293229116</v>
      </c>
      <c r="ARA40" s="88">
        <f t="shared" si="52"/>
        <v>40987.5</v>
      </c>
      <c r="ARB40" s="90">
        <v>8.5</v>
      </c>
      <c r="ARC40" s="28"/>
      <c r="ARD40" s="25"/>
      <c r="ARE40" s="30"/>
      <c r="ARF40" s="27"/>
      <c r="ARG40" s="30"/>
      <c r="ARH40" s="27"/>
      <c r="ARI40" s="30"/>
      <c r="ARJ40" s="27"/>
      <c r="ARK40" s="92"/>
      <c r="ARL40" s="94"/>
      <c r="ARM40" s="94"/>
      <c r="ARN40" s="94"/>
      <c r="ARO40" s="94"/>
      <c r="ARP40" s="94"/>
      <c r="ARQ40" s="94"/>
      <c r="ARR40" s="94"/>
      <c r="ARS40" s="27"/>
      <c r="ART40" s="99">
        <v>0.9422967197842339</v>
      </c>
      <c r="ARU40" s="98">
        <v>29.017363418017759</v>
      </c>
      <c r="ARW40" s="88">
        <f t="shared" si="53"/>
        <v>40988.5</v>
      </c>
      <c r="ARX40" s="90">
        <v>8.5</v>
      </c>
      <c r="ARY40" s="28"/>
      <c r="ARZ40" s="25"/>
      <c r="ASA40" s="30"/>
      <c r="ASB40" s="27"/>
      <c r="ASC40" s="30"/>
      <c r="ASD40" s="27"/>
      <c r="ASE40" s="30"/>
      <c r="ASF40" s="27"/>
      <c r="ASG40" s="92"/>
      <c r="ASH40" s="94"/>
      <c r="ASI40" s="94"/>
      <c r="ASJ40" s="94"/>
      <c r="ASK40" s="94"/>
      <c r="ASL40" s="94"/>
      <c r="ASM40" s="94"/>
      <c r="ASN40" s="94"/>
      <c r="ASO40" s="27"/>
      <c r="ASP40" s="99">
        <v>-0.7645018408329588</v>
      </c>
      <c r="ASQ40" s="98">
        <v>12.534421273083556</v>
      </c>
      <c r="ASS40" s="88">
        <f t="shared" si="54"/>
        <v>40986.5</v>
      </c>
      <c r="AST40" s="90">
        <v>8.5</v>
      </c>
      <c r="ASU40" s="28"/>
      <c r="ASV40" s="25"/>
      <c r="ASW40" s="30"/>
      <c r="ASX40" s="27"/>
      <c r="ASY40" s="30"/>
      <c r="ASZ40" s="27"/>
      <c r="ATA40" s="30"/>
      <c r="ATB40" s="27"/>
      <c r="ATC40" s="92"/>
      <c r="ATD40" s="94"/>
      <c r="ATE40" s="94"/>
      <c r="ATF40" s="94"/>
      <c r="ATG40" s="94"/>
      <c r="ATH40" s="94"/>
      <c r="ATI40" s="94"/>
      <c r="ATJ40" s="94"/>
      <c r="ATK40" s="27"/>
      <c r="ATL40" s="99">
        <v>-1.2541507489503778</v>
      </c>
      <c r="ATM40" s="98">
        <v>4.8488198817783603</v>
      </c>
      <c r="ATO40" s="88">
        <f t="shared" si="55"/>
        <v>40987.5</v>
      </c>
      <c r="ATP40" s="90">
        <v>8.5</v>
      </c>
      <c r="ATQ40" s="28"/>
      <c r="ATR40" s="25"/>
      <c r="ATS40" s="30"/>
      <c r="ATT40" s="27"/>
      <c r="ATU40" s="30"/>
      <c r="ATV40" s="27"/>
      <c r="ATW40" s="30"/>
      <c r="ATX40" s="27"/>
      <c r="ATY40" s="92"/>
      <c r="ATZ40" s="94"/>
      <c r="AUA40" s="94"/>
      <c r="AUB40" s="94"/>
      <c r="AUC40" s="94"/>
      <c r="AUD40" s="94"/>
      <c r="AUE40" s="94"/>
      <c r="AUF40" s="94"/>
      <c r="AUG40" s="27"/>
      <c r="AUH40" s="99">
        <v>-0.73502488454794623</v>
      </c>
      <c r="AUI40" s="98">
        <v>11.329178548623485</v>
      </c>
      <c r="AUK40" s="88">
        <f t="shared" si="56"/>
        <v>40983.5</v>
      </c>
      <c r="AUL40" s="90">
        <v>8.5</v>
      </c>
      <c r="AUM40" s="28"/>
      <c r="AUN40" s="25">
        <v>21.8</v>
      </c>
      <c r="AUO40" s="30"/>
      <c r="AUP40" s="27"/>
      <c r="AUQ40" s="30"/>
      <c r="AUR40" s="27"/>
      <c r="AUS40" s="30"/>
      <c r="AUT40" s="27"/>
      <c r="AUU40" s="92"/>
      <c r="AUV40" s="94"/>
      <c r="AUW40" s="94"/>
      <c r="AUX40" s="94"/>
      <c r="AUY40" s="94"/>
      <c r="AUZ40" s="94"/>
      <c r="AVA40" s="94"/>
      <c r="AVB40" s="94"/>
      <c r="AVC40" s="27"/>
      <c r="AVD40" s="99"/>
      <c r="AVE40" s="98"/>
      <c r="AVG40" s="88">
        <f t="shared" si="57"/>
        <v>40986.5</v>
      </c>
      <c r="AVH40" s="90">
        <v>8.5</v>
      </c>
      <c r="AVI40" s="28"/>
      <c r="AVJ40" s="25"/>
      <c r="AVK40" s="30"/>
      <c r="AVL40" s="27"/>
      <c r="AVM40" s="30"/>
      <c r="AVN40" s="27"/>
      <c r="AVO40" s="30"/>
      <c r="AVP40" s="27"/>
      <c r="AVQ40" s="92"/>
      <c r="AVR40" s="94"/>
      <c r="AVS40" s="94"/>
      <c r="AVT40" s="94"/>
      <c r="AVU40" s="94"/>
      <c r="AVV40" s="94"/>
      <c r="AVW40" s="94"/>
      <c r="AVX40" s="94"/>
      <c r="AVY40" s="27"/>
      <c r="AVZ40" s="99">
        <v>-0.97766634597324187</v>
      </c>
      <c r="AWA40" s="98">
        <v>9.0269201337734408</v>
      </c>
      <c r="AWC40" s="88">
        <f t="shared" si="58"/>
        <v>40985</v>
      </c>
      <c r="AWD40" s="90">
        <v>8.5</v>
      </c>
      <c r="AWE40" s="28"/>
      <c r="AWF40" s="25"/>
      <c r="AWG40" s="30"/>
      <c r="AWH40" s="27"/>
      <c r="AWI40" s="30"/>
      <c r="AWJ40" s="27"/>
      <c r="AWK40" s="30"/>
      <c r="AWL40" s="27"/>
      <c r="AWM40" s="92"/>
      <c r="AWN40" s="94"/>
      <c r="AWO40" s="94"/>
      <c r="AWP40" s="94"/>
      <c r="AWQ40" s="94"/>
      <c r="AWR40" s="94"/>
      <c r="AWS40" s="94"/>
      <c r="AWT40" s="94"/>
      <c r="AWU40" s="27"/>
      <c r="AWV40" s="99"/>
      <c r="AWW40" s="98"/>
      <c r="AWY40" s="88">
        <f t="shared" si="59"/>
        <v>40983.5</v>
      </c>
      <c r="AWZ40" s="90">
        <v>8.5</v>
      </c>
      <c r="AXA40" s="28"/>
      <c r="AXB40" s="25"/>
      <c r="AXC40" s="30"/>
      <c r="AXD40" s="27"/>
      <c r="AXE40" s="30"/>
      <c r="AXF40" s="27"/>
      <c r="AXG40" s="30"/>
      <c r="AXH40" s="27"/>
      <c r="AXI40" s="92"/>
      <c r="AXJ40" s="94"/>
      <c r="AXK40" s="94"/>
      <c r="AXL40" s="94"/>
      <c r="AXM40" s="94"/>
      <c r="AXN40" s="94"/>
      <c r="AXO40" s="94"/>
      <c r="AXP40" s="94"/>
      <c r="AXQ40" s="27"/>
      <c r="AXR40" s="99">
        <v>-1.0157307097441179</v>
      </c>
      <c r="AXS40" s="98">
        <v>11.585527625297502</v>
      </c>
      <c r="AXU40" s="88">
        <f t="shared" si="60"/>
        <v>40986.5</v>
      </c>
      <c r="AXV40" s="90">
        <v>8.5</v>
      </c>
      <c r="AXW40" s="28"/>
      <c r="AXX40" s="25">
        <v>18</v>
      </c>
      <c r="AXY40" s="30"/>
      <c r="AXZ40" s="27"/>
      <c r="AYA40" s="30"/>
      <c r="AYB40" s="27"/>
      <c r="AYC40" s="30"/>
      <c r="AYD40" s="27"/>
      <c r="AYE40" s="92"/>
      <c r="AYF40" s="94"/>
      <c r="AYG40" s="94"/>
      <c r="AYH40" s="94"/>
      <c r="AYI40" s="94"/>
      <c r="AYJ40" s="94"/>
      <c r="AYK40" s="94"/>
      <c r="AYL40" s="94"/>
      <c r="AYM40" s="27"/>
      <c r="AYN40" s="99">
        <v>-0.87483544583413042</v>
      </c>
      <c r="AYO40" s="98">
        <v>10.617453742471017</v>
      </c>
      <c r="AYQ40" s="88">
        <f t="shared" si="61"/>
        <v>40985.5</v>
      </c>
      <c r="AYR40" s="90">
        <v>8.5</v>
      </c>
      <c r="AYS40" s="28">
        <v>7</v>
      </c>
      <c r="AYT40" s="25">
        <v>10</v>
      </c>
      <c r="AYU40" s="30"/>
      <c r="AYV40" s="27"/>
      <c r="AYW40" s="30"/>
      <c r="AYX40" s="27"/>
      <c r="AYY40" s="30"/>
      <c r="AYZ40" s="27"/>
      <c r="AZA40" s="92"/>
      <c r="AZB40" s="94"/>
      <c r="AZC40" s="94"/>
      <c r="AZD40" s="94"/>
      <c r="AZE40" s="94"/>
      <c r="AZF40" s="94"/>
      <c r="AZG40" s="94"/>
      <c r="AZH40" s="94"/>
      <c r="AZI40" s="27"/>
      <c r="AZJ40" s="99">
        <v>7.0115458099675161</v>
      </c>
      <c r="AZK40" s="98">
        <v>42.991575851212104</v>
      </c>
      <c r="AZM40" s="88">
        <f t="shared" si="62"/>
        <v>40986</v>
      </c>
      <c r="AZN40" s="90">
        <v>8.5</v>
      </c>
      <c r="AZO40" s="28"/>
      <c r="AZP40" s="25">
        <v>18</v>
      </c>
      <c r="AZQ40" s="30"/>
      <c r="AZR40" s="27"/>
      <c r="AZS40" s="30"/>
      <c r="AZT40" s="27"/>
      <c r="AZU40" s="30"/>
      <c r="AZV40" s="27"/>
      <c r="AZW40" s="92"/>
      <c r="AZX40" s="94"/>
      <c r="AZY40" s="94"/>
      <c r="AZZ40" s="94"/>
      <c r="BAA40" s="94"/>
      <c r="BAB40" s="94"/>
      <c r="BAC40" s="94"/>
      <c r="BAD40" s="94"/>
      <c r="BAE40" s="27"/>
      <c r="BAF40" s="99">
        <v>-0.30211066143483084</v>
      </c>
      <c r="BAG40" s="98">
        <v>15.676727117711996</v>
      </c>
      <c r="BAI40" s="88">
        <f t="shared" si="63"/>
        <v>40986</v>
      </c>
      <c r="BAJ40" s="90">
        <v>8.5</v>
      </c>
      <c r="BAK40" s="28"/>
      <c r="BAL40" s="25">
        <v>21.8</v>
      </c>
      <c r="BAM40" s="30"/>
      <c r="BAN40" s="27"/>
      <c r="BAO40" s="30"/>
      <c r="BAP40" s="27"/>
      <c r="BAQ40" s="30"/>
      <c r="BAR40" s="27"/>
      <c r="BAS40" s="92"/>
      <c r="BAT40" s="94"/>
      <c r="BAU40" s="94"/>
      <c r="BAV40" s="94"/>
      <c r="BAW40" s="94"/>
      <c r="BAX40" s="94"/>
      <c r="BAY40" s="94"/>
      <c r="BAZ40" s="94"/>
      <c r="BBA40" s="27"/>
      <c r="BBB40" s="99">
        <v>-1.0688743993123497</v>
      </c>
      <c r="BBC40" s="98">
        <v>3.292353960827858</v>
      </c>
      <c r="BBE40" s="88">
        <f t="shared" si="64"/>
        <v>40984.5</v>
      </c>
      <c r="BBF40" s="90">
        <v>8.5</v>
      </c>
      <c r="BBG40" s="28"/>
      <c r="BBH40" s="25"/>
      <c r="BBI40" s="30"/>
      <c r="BBJ40" s="27"/>
      <c r="BBK40" s="30"/>
      <c r="BBL40" s="27"/>
      <c r="BBM40" s="30"/>
      <c r="BBN40" s="27"/>
      <c r="BBO40" s="92"/>
      <c r="BBP40" s="94"/>
      <c r="BBQ40" s="94"/>
      <c r="BBR40" s="94"/>
      <c r="BBS40" s="94"/>
      <c r="BBT40" s="94"/>
      <c r="BBU40" s="94"/>
      <c r="BBV40" s="94"/>
      <c r="BBW40" s="27"/>
      <c r="BBX40" s="99"/>
      <c r="BBY40" s="98"/>
      <c r="BCA40" s="88">
        <f t="shared" si="65"/>
        <v>40988</v>
      </c>
      <c r="BCB40" s="90">
        <v>8.5</v>
      </c>
      <c r="BCC40" s="28"/>
      <c r="BCD40" s="25">
        <v>22</v>
      </c>
      <c r="BCE40" s="30"/>
      <c r="BCF40" s="27"/>
      <c r="BCG40" s="30"/>
      <c r="BCH40" s="27"/>
      <c r="BCI40" s="30"/>
      <c r="BCJ40" s="27"/>
      <c r="BCK40" s="92"/>
      <c r="BCL40" s="94"/>
      <c r="BCM40" s="94"/>
      <c r="BCN40" s="94"/>
      <c r="BCO40" s="94"/>
      <c r="BCP40" s="94"/>
      <c r="BCQ40" s="94"/>
      <c r="BCR40" s="94"/>
      <c r="BCS40" s="27"/>
      <c r="BCT40" s="99">
        <v>-0.53101385335247187</v>
      </c>
      <c r="BCU40" s="98">
        <v>8.744352966764529</v>
      </c>
      <c r="BCW40" s="88">
        <f t="shared" si="66"/>
        <v>40986.5</v>
      </c>
      <c r="BCX40" s="90">
        <v>8.5</v>
      </c>
      <c r="BCY40" s="28"/>
      <c r="BCZ40" s="25">
        <v>18.2</v>
      </c>
      <c r="BDA40" s="30"/>
      <c r="BDB40" s="27"/>
      <c r="BDC40" s="30"/>
      <c r="BDD40" s="27"/>
      <c r="BDE40" s="30"/>
      <c r="BDF40" s="27"/>
      <c r="BDG40" s="92"/>
      <c r="BDH40" s="94"/>
      <c r="BDI40" s="94"/>
      <c r="BDJ40" s="94"/>
      <c r="BDK40" s="94"/>
      <c r="BDL40" s="94"/>
      <c r="BDM40" s="94"/>
      <c r="BDN40" s="94"/>
      <c r="BDO40" s="27"/>
      <c r="BDP40" s="99">
        <v>0.73602506094611875</v>
      </c>
      <c r="BDQ40" s="98">
        <v>25.010429792227058</v>
      </c>
      <c r="BDS40" s="88">
        <f t="shared" si="67"/>
        <v>40984.5</v>
      </c>
      <c r="BDT40" s="90">
        <v>8.5</v>
      </c>
      <c r="BDU40" s="28"/>
      <c r="BDV40" s="25"/>
      <c r="BDW40" s="30"/>
      <c r="BDX40" s="27"/>
      <c r="BDY40" s="30"/>
      <c r="BDZ40" s="27"/>
      <c r="BEA40" s="30"/>
      <c r="BEB40" s="27"/>
      <c r="BEC40" s="92"/>
      <c r="BED40" s="94"/>
      <c r="BEE40" s="94"/>
      <c r="BEF40" s="94"/>
      <c r="BEG40" s="94"/>
      <c r="BEH40" s="94"/>
      <c r="BEI40" s="94"/>
      <c r="BEJ40" s="94"/>
      <c r="BEK40" s="27"/>
      <c r="BEL40" s="99">
        <v>-1.0988044645989412</v>
      </c>
      <c r="BEM40" s="98">
        <v>7.6475579263912241</v>
      </c>
      <c r="BEO40" s="88">
        <f t="shared" si="68"/>
        <v>40986</v>
      </c>
      <c r="BEP40" s="90">
        <v>8.5</v>
      </c>
      <c r="BEQ40" s="28"/>
      <c r="BER40" s="25">
        <v>17.899999999999999</v>
      </c>
      <c r="BES40" s="30"/>
      <c r="BET40" s="27"/>
      <c r="BEU40" s="30"/>
      <c r="BEV40" s="27"/>
      <c r="BEW40" s="30"/>
      <c r="BEX40" s="27"/>
      <c r="BEY40" s="92"/>
      <c r="BEZ40" s="94"/>
      <c r="BFA40" s="94"/>
      <c r="BFB40" s="94"/>
      <c r="BFC40" s="94"/>
      <c r="BFD40" s="94"/>
      <c r="BFE40" s="94"/>
      <c r="BFF40" s="94"/>
      <c r="BFG40" s="27"/>
      <c r="BFH40" s="99">
        <v>-1.280609430257281</v>
      </c>
      <c r="BFI40" s="98">
        <v>-1.2737716284612939</v>
      </c>
      <c r="BFK40" s="88">
        <f t="shared" si="69"/>
        <v>40986</v>
      </c>
      <c r="BFL40" s="90">
        <v>8.5</v>
      </c>
      <c r="BFM40" s="28"/>
      <c r="BFN40" s="25"/>
      <c r="BFO40" s="30"/>
      <c r="BFP40" s="27"/>
      <c r="BFQ40" s="30"/>
      <c r="BFR40" s="27"/>
      <c r="BFS40" s="30"/>
      <c r="BFT40" s="27"/>
      <c r="BFU40" s="92"/>
      <c r="BFV40" s="94"/>
      <c r="BFW40" s="94"/>
      <c r="BFX40" s="94"/>
      <c r="BFY40" s="94"/>
      <c r="BFZ40" s="94"/>
      <c r="BGA40" s="94"/>
      <c r="BGB40" s="94"/>
      <c r="BGC40" s="27"/>
      <c r="BGD40" s="99">
        <v>-0.99584424053448262</v>
      </c>
      <c r="BGE40" s="98">
        <v>2.7590791620985065</v>
      </c>
      <c r="BGG40" s="88">
        <f t="shared" si="70"/>
        <v>40985.5</v>
      </c>
      <c r="BGH40" s="90">
        <v>8.5</v>
      </c>
      <c r="BGI40" s="28"/>
      <c r="BGJ40" s="25"/>
      <c r="BGK40" s="30"/>
      <c r="BGL40" s="27"/>
      <c r="BGM40" s="30"/>
      <c r="BGN40" s="27"/>
      <c r="BGO40" s="30"/>
      <c r="BGP40" s="27"/>
      <c r="BGQ40" s="92"/>
      <c r="BGR40" s="94"/>
      <c r="BGS40" s="94"/>
      <c r="BGT40" s="94"/>
      <c r="BGU40" s="94"/>
      <c r="BGV40" s="94"/>
      <c r="BGW40" s="94"/>
      <c r="BGX40" s="94"/>
      <c r="BGY40" s="27"/>
      <c r="BGZ40" s="99">
        <v>2.5110905115358491</v>
      </c>
      <c r="BHA40" s="98">
        <v>28.034569996021904</v>
      </c>
      <c r="BHC40" s="88">
        <f t="shared" si="71"/>
        <v>40985</v>
      </c>
      <c r="BHD40" s="90">
        <v>8.5</v>
      </c>
      <c r="BHE40" s="28"/>
      <c r="BHF40" s="25"/>
      <c r="BHG40" s="30"/>
      <c r="BHH40" s="27"/>
      <c r="BHI40" s="30"/>
      <c r="BHJ40" s="27"/>
      <c r="BHK40" s="30"/>
      <c r="BHL40" s="27"/>
      <c r="BHM40" s="92"/>
      <c r="BHN40" s="94"/>
      <c r="BHO40" s="94"/>
      <c r="BHP40" s="94"/>
      <c r="BHQ40" s="94"/>
      <c r="BHR40" s="94"/>
      <c r="BHS40" s="94"/>
      <c r="BHT40" s="94"/>
      <c r="BHU40" s="27"/>
      <c r="BHV40" s="99">
        <v>3.4617505015911698</v>
      </c>
      <c r="BHW40" s="98">
        <v>28.725721485344703</v>
      </c>
      <c r="BHY40" s="88">
        <f t="shared" si="72"/>
        <v>40987.5</v>
      </c>
      <c r="BHZ40" s="90">
        <v>8.5</v>
      </c>
      <c r="BIA40" s="28"/>
      <c r="BIB40" s="25"/>
      <c r="BIC40" s="30"/>
      <c r="BID40" s="27"/>
      <c r="BIE40" s="30"/>
      <c r="BIF40" s="27"/>
      <c r="BIG40" s="30"/>
      <c r="BIH40" s="27"/>
      <c r="BII40" s="92"/>
      <c r="BIJ40" s="94"/>
      <c r="BIK40" s="94"/>
      <c r="BIL40" s="94"/>
      <c r="BIM40" s="94"/>
      <c r="BIN40" s="94"/>
      <c r="BIO40" s="94"/>
      <c r="BIP40" s="94"/>
      <c r="BIQ40" s="27"/>
      <c r="BIR40" s="99">
        <v>0.91131595192938475</v>
      </c>
      <c r="BIS40" s="98">
        <v>29.312504894193722</v>
      </c>
      <c r="BIU40" s="88">
        <f t="shared" si="73"/>
        <v>40988.5</v>
      </c>
      <c r="BIV40" s="90">
        <v>8.5</v>
      </c>
      <c r="BIW40" s="28"/>
      <c r="BIX40" s="25"/>
      <c r="BIY40" s="30"/>
      <c r="BIZ40" s="27"/>
      <c r="BJA40" s="30"/>
      <c r="BJB40" s="27"/>
      <c r="BJC40" s="30"/>
      <c r="BJD40" s="27"/>
      <c r="BJE40" s="92"/>
      <c r="BJF40" s="94"/>
      <c r="BJG40" s="94"/>
      <c r="BJH40" s="94"/>
      <c r="BJI40" s="94"/>
      <c r="BJJ40" s="94"/>
      <c r="BJK40" s="94"/>
      <c r="BJL40" s="94"/>
      <c r="BJM40" s="27"/>
      <c r="BJN40" s="99">
        <v>-0.73951859554055388</v>
      </c>
      <c r="BJO40" s="98">
        <v>12.740951119618551</v>
      </c>
      <c r="BJQ40" s="88">
        <f t="shared" si="74"/>
        <v>40986.5</v>
      </c>
      <c r="BJR40" s="90">
        <v>8.5</v>
      </c>
      <c r="BJS40" s="28"/>
      <c r="BJT40" s="25"/>
      <c r="BJU40" s="30"/>
      <c r="BJV40" s="27"/>
      <c r="BJW40" s="30"/>
      <c r="BJX40" s="27"/>
      <c r="BJY40" s="30"/>
      <c r="BJZ40" s="27"/>
      <c r="BKA40" s="92"/>
      <c r="BKB40" s="94"/>
      <c r="BKC40" s="94"/>
      <c r="BKD40" s="94"/>
      <c r="BKE40" s="94"/>
      <c r="BKF40" s="94"/>
      <c r="BKG40" s="94"/>
      <c r="BKH40" s="94"/>
      <c r="BKI40" s="27"/>
      <c r="BKJ40" s="99">
        <v>-1.2526035652475793</v>
      </c>
      <c r="BKK40" s="98">
        <v>4.863429005327311</v>
      </c>
      <c r="BKM40" s="88">
        <f t="shared" si="75"/>
        <v>40987.5</v>
      </c>
      <c r="BKN40" s="90">
        <v>8.5</v>
      </c>
      <c r="BKO40" s="28"/>
      <c r="BKP40" s="25"/>
      <c r="BKQ40" s="30"/>
      <c r="BKR40" s="27"/>
      <c r="BKS40" s="30"/>
      <c r="BKT40" s="27"/>
      <c r="BKU40" s="30"/>
      <c r="BKV40" s="27"/>
      <c r="BKW40" s="92"/>
      <c r="BKX40" s="94"/>
      <c r="BKY40" s="94"/>
      <c r="BKZ40" s="94"/>
      <c r="BLA40" s="94"/>
      <c r="BLB40" s="94"/>
      <c r="BLC40" s="94"/>
      <c r="BLD40" s="94"/>
      <c r="BLE40" s="27"/>
      <c r="BLF40" s="99">
        <v>-0.75136876552287923</v>
      </c>
      <c r="BLG40" s="98">
        <v>11.326580859570072</v>
      </c>
      <c r="BLI40" s="88">
        <f t="shared" si="76"/>
        <v>40983.5</v>
      </c>
      <c r="BLJ40" s="90">
        <v>8.5</v>
      </c>
      <c r="BLK40" s="28"/>
      <c r="BLL40" s="25">
        <v>21.8</v>
      </c>
      <c r="BLM40" s="30"/>
      <c r="BLN40" s="27"/>
      <c r="BLO40" s="30"/>
      <c r="BLP40" s="27"/>
      <c r="BLQ40" s="30"/>
      <c r="BLR40" s="27"/>
      <c r="BLS40" s="92"/>
      <c r="BLT40" s="94"/>
      <c r="BLU40" s="94"/>
      <c r="BLV40" s="94"/>
      <c r="BLW40" s="94"/>
      <c r="BLX40" s="94"/>
      <c r="BLY40" s="94"/>
      <c r="BLZ40" s="94"/>
      <c r="BMA40" s="27"/>
      <c r="BMB40" s="99"/>
      <c r="BMC40" s="98"/>
      <c r="BME40" s="88">
        <f t="shared" si="77"/>
        <v>40986.5</v>
      </c>
      <c r="BMF40" s="90">
        <v>8.5</v>
      </c>
      <c r="BMG40" s="28"/>
      <c r="BMH40" s="25"/>
      <c r="BMI40" s="30"/>
      <c r="BMJ40" s="27"/>
      <c r="BMK40" s="30"/>
      <c r="BML40" s="27"/>
      <c r="BMM40" s="30"/>
      <c r="BMN40" s="27"/>
      <c r="BMO40" s="92"/>
      <c r="BMP40" s="94"/>
      <c r="BMQ40" s="94"/>
      <c r="BMR40" s="94"/>
      <c r="BMS40" s="94"/>
      <c r="BMT40" s="94"/>
      <c r="BMU40" s="94"/>
      <c r="BMV40" s="94"/>
      <c r="BMW40" s="27"/>
      <c r="BMX40" s="99">
        <v>-0.75520251851837505</v>
      </c>
      <c r="BMY40" s="98">
        <v>10.688453855138146</v>
      </c>
      <c r="BNA40" s="88">
        <f t="shared" si="78"/>
        <v>40985</v>
      </c>
      <c r="BNB40" s="90">
        <v>8.5</v>
      </c>
      <c r="BNC40" s="28"/>
      <c r="BND40" s="25"/>
      <c r="BNE40" s="30"/>
      <c r="BNF40" s="27"/>
      <c r="BNG40" s="30"/>
      <c r="BNH40" s="27"/>
      <c r="BNI40" s="30"/>
      <c r="BNJ40" s="27"/>
      <c r="BNK40" s="92"/>
      <c r="BNL40" s="94"/>
      <c r="BNM40" s="94"/>
      <c r="BNN40" s="94"/>
      <c r="BNO40" s="94"/>
      <c r="BNP40" s="94"/>
      <c r="BNQ40" s="94"/>
      <c r="BNR40" s="94"/>
      <c r="BNS40" s="27"/>
      <c r="BNT40" s="99"/>
      <c r="BNU40" s="98"/>
      <c r="BNW40" s="88">
        <f t="shared" si="79"/>
        <v>40983.5</v>
      </c>
      <c r="BNX40" s="90">
        <v>8.5</v>
      </c>
      <c r="BNY40" s="28"/>
      <c r="BNZ40" s="25"/>
      <c r="BOA40" s="30"/>
      <c r="BOB40" s="27"/>
      <c r="BOC40" s="30"/>
      <c r="BOD40" s="27"/>
      <c r="BOE40" s="30"/>
      <c r="BOF40" s="27"/>
      <c r="BOG40" s="92"/>
      <c r="BOH40" s="94"/>
      <c r="BOI40" s="94"/>
      <c r="BOJ40" s="94"/>
      <c r="BOK40" s="94"/>
      <c r="BOL40" s="94"/>
      <c r="BOM40" s="94"/>
      <c r="BON40" s="94"/>
      <c r="BOO40" s="27"/>
      <c r="BOP40" s="99">
        <v>-1.0284483435163394</v>
      </c>
      <c r="BOQ40" s="98">
        <v>11.25854311073855</v>
      </c>
      <c r="BOS40" s="88">
        <f t="shared" si="80"/>
        <v>40986.5</v>
      </c>
      <c r="BOT40" s="90">
        <v>8.5</v>
      </c>
      <c r="BOU40" s="28"/>
      <c r="BOV40" s="25">
        <v>18</v>
      </c>
      <c r="BOW40" s="30"/>
      <c r="BOX40" s="27"/>
      <c r="BOY40" s="30"/>
      <c r="BOZ40" s="27"/>
      <c r="BPA40" s="30"/>
      <c r="BPB40" s="27"/>
      <c r="BPC40" s="92"/>
      <c r="BPD40" s="94"/>
      <c r="BPE40" s="94"/>
      <c r="BPF40" s="94"/>
      <c r="BPG40" s="94"/>
      <c r="BPH40" s="94"/>
      <c r="BPI40" s="94"/>
      <c r="BPJ40" s="94"/>
      <c r="BPK40" s="27"/>
      <c r="BPL40" s="99">
        <v>-1.0828380273391625</v>
      </c>
      <c r="BPM40" s="98">
        <v>7.7536406530910229</v>
      </c>
      <c r="BPO40" s="88">
        <f t="shared" si="81"/>
        <v>40985.5</v>
      </c>
      <c r="BPP40" s="90">
        <v>8.5</v>
      </c>
      <c r="BPQ40" s="28">
        <v>7</v>
      </c>
      <c r="BPR40" s="25">
        <v>10</v>
      </c>
      <c r="BPS40" s="30"/>
      <c r="BPT40" s="27"/>
      <c r="BPU40" s="30"/>
      <c r="BPV40" s="27"/>
      <c r="BPW40" s="30"/>
      <c r="BPX40" s="27"/>
      <c r="BPY40" s="92"/>
      <c r="BPZ40" s="94"/>
      <c r="BQA40" s="94"/>
      <c r="BQB40" s="94"/>
      <c r="BQC40" s="94"/>
      <c r="BQD40" s="94"/>
      <c r="BQE40" s="94"/>
      <c r="BQF40" s="94"/>
      <c r="BQG40" s="27"/>
      <c r="BQH40" s="99">
        <v>7.1064659722887189</v>
      </c>
      <c r="BQI40" s="98">
        <v>42.91558737726745</v>
      </c>
      <c r="BQK40" s="88">
        <f t="shared" si="82"/>
        <v>40986</v>
      </c>
      <c r="BQL40" s="90">
        <v>8.5</v>
      </c>
      <c r="BQM40" s="28"/>
      <c r="BQN40" s="25">
        <v>18</v>
      </c>
      <c r="BQO40" s="30"/>
      <c r="BQP40" s="27"/>
      <c r="BQQ40" s="30"/>
      <c r="BQR40" s="27"/>
      <c r="BQS40" s="30"/>
      <c r="BQT40" s="27"/>
      <c r="BQU40" s="92"/>
      <c r="BQV40" s="94"/>
      <c r="BQW40" s="94"/>
      <c r="BQX40" s="94"/>
      <c r="BQY40" s="94"/>
      <c r="BQZ40" s="94"/>
      <c r="BRA40" s="94"/>
      <c r="BRB40" s="94"/>
      <c r="BRC40" s="27"/>
      <c r="BRD40" s="99">
        <v>-0.29327026911638099</v>
      </c>
      <c r="BRE40" s="98">
        <v>15.858385389402573</v>
      </c>
      <c r="BRG40" s="88">
        <f t="shared" si="83"/>
        <v>40986</v>
      </c>
      <c r="BRH40" s="90">
        <v>8.5</v>
      </c>
      <c r="BRI40" s="28"/>
      <c r="BRJ40" s="25">
        <v>21.8</v>
      </c>
      <c r="BRK40" s="30"/>
      <c r="BRL40" s="27"/>
      <c r="BRM40" s="30"/>
      <c r="BRN40" s="27"/>
      <c r="BRO40" s="30"/>
      <c r="BRP40" s="27"/>
      <c r="BRQ40" s="92"/>
      <c r="BRR40" s="94"/>
      <c r="BRS40" s="94"/>
      <c r="BRT40" s="94"/>
      <c r="BRU40" s="94"/>
      <c r="BRV40" s="94"/>
      <c r="BRW40" s="94"/>
      <c r="BRX40" s="94"/>
      <c r="BRY40" s="27"/>
      <c r="BRZ40" s="99">
        <v>-1.034301506996768</v>
      </c>
      <c r="BSA40" s="98">
        <v>3.8954364699762212</v>
      </c>
      <c r="BSC40" s="88">
        <f t="shared" si="84"/>
        <v>40984.5</v>
      </c>
      <c r="BSD40" s="90">
        <v>8.5</v>
      </c>
      <c r="BSE40" s="28"/>
      <c r="BSF40" s="25"/>
      <c r="BSG40" s="30"/>
      <c r="BSH40" s="27"/>
      <c r="BSI40" s="30"/>
      <c r="BSJ40" s="27"/>
      <c r="BSK40" s="30"/>
      <c r="BSL40" s="27"/>
      <c r="BSM40" s="92"/>
      <c r="BSN40" s="94"/>
      <c r="BSO40" s="94"/>
      <c r="BSP40" s="94"/>
      <c r="BSQ40" s="94"/>
      <c r="BSR40" s="94"/>
      <c r="BSS40" s="94"/>
      <c r="BST40" s="94"/>
      <c r="BSU40" s="27"/>
      <c r="BSV40" s="99"/>
      <c r="BSW40" s="98"/>
      <c r="BSY40" s="88">
        <f t="shared" si="85"/>
        <v>40988</v>
      </c>
      <c r="BSZ40" s="90">
        <v>8.5</v>
      </c>
      <c r="BTA40" s="28"/>
      <c r="BTB40" s="25">
        <v>22</v>
      </c>
      <c r="BTC40" s="30"/>
      <c r="BTD40" s="27"/>
      <c r="BTE40" s="30"/>
      <c r="BTF40" s="27"/>
      <c r="BTG40" s="30"/>
      <c r="BTH40" s="27"/>
      <c r="BTI40" s="92"/>
      <c r="BTJ40" s="94"/>
      <c r="BTK40" s="94"/>
      <c r="BTL40" s="94"/>
      <c r="BTM40" s="94"/>
      <c r="BTN40" s="94"/>
      <c r="BTO40" s="94"/>
      <c r="BTP40" s="94"/>
      <c r="BTQ40" s="27"/>
      <c r="BTR40" s="99">
        <v>-0.46897012761618384</v>
      </c>
      <c r="BTS40" s="98">
        <v>9.3182044330902816</v>
      </c>
      <c r="BTU40" s="88">
        <f t="shared" si="86"/>
        <v>40986.5</v>
      </c>
      <c r="BTV40" s="90">
        <v>8.5</v>
      </c>
      <c r="BTW40" s="28"/>
      <c r="BTX40" s="25">
        <v>18.2</v>
      </c>
      <c r="BTY40" s="30"/>
      <c r="BTZ40" s="27"/>
      <c r="BUA40" s="30"/>
      <c r="BUB40" s="27"/>
      <c r="BUC40" s="30"/>
      <c r="BUD40" s="27"/>
      <c r="BUE40" s="92"/>
      <c r="BUF40" s="94"/>
      <c r="BUG40" s="94"/>
      <c r="BUH40" s="94"/>
      <c r="BUI40" s="94"/>
      <c r="BUJ40" s="94"/>
      <c r="BUK40" s="94"/>
      <c r="BUL40" s="94"/>
      <c r="BUM40" s="27"/>
      <c r="BUN40" s="99">
        <v>0.22494866079611381</v>
      </c>
      <c r="BUO40" s="98">
        <v>27.99829625559541</v>
      </c>
      <c r="BUQ40" s="88">
        <f t="shared" si="87"/>
        <v>40984.5</v>
      </c>
      <c r="BUR40" s="90">
        <v>8.5</v>
      </c>
      <c r="BUS40" s="28"/>
      <c r="BUT40" s="25"/>
      <c r="BUU40" s="30"/>
      <c r="BUV40" s="27"/>
      <c r="BUW40" s="30"/>
      <c r="BUX40" s="27"/>
      <c r="BUY40" s="30"/>
      <c r="BUZ40" s="27"/>
      <c r="BVA40" s="92"/>
      <c r="BVB40" s="94"/>
      <c r="BVC40" s="94"/>
      <c r="BVD40" s="94"/>
      <c r="BVE40" s="94"/>
      <c r="BVF40" s="94"/>
      <c r="BVG40" s="94"/>
      <c r="BVH40" s="94"/>
      <c r="BVI40" s="27"/>
      <c r="BVJ40" s="99">
        <v>-1.0069711264045293</v>
      </c>
      <c r="BVK40" s="98">
        <v>8.7586268622223002</v>
      </c>
      <c r="BVM40" s="88">
        <f t="shared" si="88"/>
        <v>40986</v>
      </c>
      <c r="BVN40" s="90">
        <v>8.5</v>
      </c>
      <c r="BVO40" s="28"/>
      <c r="BVP40" s="25">
        <v>17.899999999999999</v>
      </c>
      <c r="BVQ40" s="30"/>
      <c r="BVR40" s="27"/>
      <c r="BVS40" s="30"/>
      <c r="BVT40" s="27"/>
      <c r="BVU40" s="30"/>
      <c r="BVV40" s="27"/>
      <c r="BVW40" s="92"/>
      <c r="BVX40" s="94"/>
      <c r="BVY40" s="94"/>
      <c r="BVZ40" s="94"/>
      <c r="BWA40" s="94"/>
      <c r="BWB40" s="94"/>
      <c r="BWC40" s="94"/>
      <c r="BWD40" s="94"/>
      <c r="BWE40" s="27"/>
      <c r="BWF40" s="99">
        <v>-1.2838152898673596</v>
      </c>
      <c r="BWG40" s="98">
        <v>-1.2962388337934518</v>
      </c>
      <c r="BWI40" s="88">
        <f t="shared" si="89"/>
        <v>40986</v>
      </c>
      <c r="BWJ40" s="90">
        <v>8.5</v>
      </c>
      <c r="BWK40" s="28"/>
      <c r="BWL40" s="25"/>
      <c r="BWM40" s="30"/>
      <c r="BWN40" s="27"/>
      <c r="BWO40" s="30"/>
      <c r="BWP40" s="27"/>
      <c r="BWQ40" s="30"/>
      <c r="BWR40" s="27"/>
      <c r="BWS40" s="92"/>
      <c r="BWT40" s="94"/>
      <c r="BWU40" s="94"/>
      <c r="BWV40" s="94"/>
      <c r="BWW40" s="94"/>
      <c r="BWX40" s="94"/>
      <c r="BWY40" s="94"/>
      <c r="BWZ40" s="94"/>
      <c r="BXA40" s="27"/>
      <c r="BXB40" s="99">
        <v>-1.1027987763460099</v>
      </c>
      <c r="BXC40" s="98">
        <v>1.8748536444075459</v>
      </c>
      <c r="BXE40" s="88">
        <f t="shared" si="90"/>
        <v>40985.5</v>
      </c>
      <c r="BXF40" s="90">
        <v>8.5</v>
      </c>
      <c r="BXG40" s="28"/>
      <c r="BXH40" s="25"/>
      <c r="BXI40" s="30"/>
      <c r="BXJ40" s="27"/>
      <c r="BXK40" s="30"/>
      <c r="BXL40" s="27"/>
      <c r="BXM40" s="30"/>
      <c r="BXN40" s="27"/>
      <c r="BXO40" s="92"/>
      <c r="BXP40" s="94"/>
      <c r="BXQ40" s="94"/>
      <c r="BXR40" s="94"/>
      <c r="BXS40" s="94"/>
      <c r="BXT40" s="94"/>
      <c r="BXU40" s="94"/>
      <c r="BXV40" s="94"/>
      <c r="BXW40" s="27"/>
      <c r="BXX40" s="99">
        <v>2.5524043261520331</v>
      </c>
      <c r="BXY40" s="98">
        <v>28.023508216874493</v>
      </c>
      <c r="BYA40" s="88">
        <f t="shared" si="91"/>
        <v>40985</v>
      </c>
      <c r="BYB40" s="90">
        <v>8.5</v>
      </c>
      <c r="BYC40" s="28"/>
      <c r="BYD40" s="25"/>
      <c r="BYE40" s="30"/>
      <c r="BYF40" s="27"/>
      <c r="BYG40" s="30"/>
      <c r="BYH40" s="27"/>
      <c r="BYI40" s="30"/>
      <c r="BYJ40" s="27"/>
      <c r="BYK40" s="92"/>
      <c r="BYL40" s="94"/>
      <c r="BYM40" s="94"/>
      <c r="BYN40" s="94"/>
      <c r="BYO40" s="94"/>
      <c r="BYP40" s="94"/>
      <c r="BYQ40" s="94"/>
      <c r="BYR40" s="94"/>
      <c r="BYS40" s="27"/>
      <c r="BYT40" s="99">
        <v>3.4769059152119861</v>
      </c>
      <c r="BYU40" s="98">
        <v>28.835787226494535</v>
      </c>
      <c r="BYW40" s="88">
        <f t="shared" si="92"/>
        <v>40987.5</v>
      </c>
      <c r="BYX40" s="90">
        <v>8.5</v>
      </c>
      <c r="BYY40" s="28"/>
      <c r="BYZ40" s="25"/>
      <c r="BZA40" s="30"/>
      <c r="BZB40" s="27"/>
      <c r="BZC40" s="30"/>
      <c r="BZD40" s="27"/>
      <c r="BZE40" s="30"/>
      <c r="BZF40" s="27"/>
      <c r="BZG40" s="92"/>
      <c r="BZH40" s="94"/>
      <c r="BZI40" s="94"/>
      <c r="BZJ40" s="94"/>
      <c r="BZK40" s="94"/>
      <c r="BZL40" s="94"/>
      <c r="BZM40" s="94"/>
      <c r="BZN40" s="94"/>
      <c r="BZO40" s="27"/>
      <c r="BZP40" s="99">
        <v>0.91083740219091269</v>
      </c>
      <c r="BZQ40" s="98">
        <v>28.892868376190169</v>
      </c>
      <c r="BZS40" s="88">
        <f t="shared" si="93"/>
        <v>40988.5</v>
      </c>
      <c r="BZT40" s="90">
        <v>8.5</v>
      </c>
      <c r="BZU40" s="28"/>
      <c r="BZV40" s="25"/>
      <c r="BZW40" s="30"/>
      <c r="BZX40" s="27"/>
      <c r="BZY40" s="30"/>
      <c r="BZZ40" s="27"/>
      <c r="CAA40" s="30"/>
      <c r="CAB40" s="27"/>
      <c r="CAC40" s="92"/>
      <c r="CAD40" s="94"/>
      <c r="CAE40" s="94"/>
      <c r="CAF40" s="94"/>
      <c r="CAG40" s="94"/>
      <c r="CAH40" s="94"/>
      <c r="CAI40" s="94"/>
      <c r="CAJ40" s="94"/>
      <c r="CAK40" s="27"/>
      <c r="CAL40" s="99">
        <v>-0.69301689758379748</v>
      </c>
      <c r="CAM40" s="98">
        <v>13.009042337999935</v>
      </c>
      <c r="CAO40" s="88">
        <f t="shared" si="94"/>
        <v>40986.5</v>
      </c>
      <c r="CAP40" s="90">
        <v>8.5</v>
      </c>
      <c r="CAQ40" s="28"/>
      <c r="CAR40" s="25"/>
      <c r="CAS40" s="30"/>
      <c r="CAT40" s="27"/>
      <c r="CAU40" s="30"/>
      <c r="CAV40" s="27"/>
      <c r="CAW40" s="30"/>
      <c r="CAX40" s="27"/>
      <c r="CAY40" s="92"/>
      <c r="CAZ40" s="94"/>
      <c r="CBA40" s="94"/>
      <c r="CBB40" s="94"/>
      <c r="CBC40" s="94"/>
      <c r="CBD40" s="94"/>
      <c r="CBE40" s="94"/>
      <c r="CBF40" s="94"/>
      <c r="CBG40" s="27"/>
      <c r="CBH40" s="99">
        <v>-1.0829416378125152</v>
      </c>
      <c r="CBI40" s="98">
        <v>6.3864952950750569</v>
      </c>
      <c r="CBK40" s="88">
        <f t="shared" si="95"/>
        <v>40987.5</v>
      </c>
      <c r="CBL40" s="90">
        <v>8.5</v>
      </c>
      <c r="CBM40" s="28"/>
      <c r="CBN40" s="25"/>
      <c r="CBO40" s="30"/>
      <c r="CBP40" s="27"/>
      <c r="CBQ40" s="30"/>
      <c r="CBR40" s="27"/>
      <c r="CBS40" s="30"/>
      <c r="CBT40" s="27"/>
      <c r="CBU40" s="92"/>
      <c r="CBV40" s="94"/>
      <c r="CBW40" s="94"/>
      <c r="CBX40" s="94"/>
      <c r="CBY40" s="94"/>
      <c r="CBZ40" s="94"/>
      <c r="CCA40" s="94"/>
      <c r="CCB40" s="94"/>
      <c r="CCC40" s="27"/>
      <c r="CCD40" s="99">
        <v>-0.75444742026105249</v>
      </c>
      <c r="CCE40" s="98">
        <v>11.173633593662551</v>
      </c>
      <c r="CCG40" s="88">
        <f t="shared" si="96"/>
        <v>40983.5</v>
      </c>
      <c r="CCH40" s="90">
        <v>8.5</v>
      </c>
      <c r="CCI40" s="28"/>
      <c r="CCJ40" s="25">
        <v>21.8</v>
      </c>
      <c r="CCK40" s="30"/>
      <c r="CCL40" s="27"/>
      <c r="CCM40" s="30"/>
      <c r="CCN40" s="27"/>
      <c r="CCO40" s="30"/>
      <c r="CCP40" s="27"/>
      <c r="CCQ40" s="92"/>
      <c r="CCR40" s="94"/>
      <c r="CCS40" s="94"/>
      <c r="CCT40" s="94"/>
      <c r="CCU40" s="94"/>
      <c r="CCV40" s="94"/>
      <c r="CCW40" s="94"/>
      <c r="CCX40" s="94"/>
      <c r="CCY40" s="27"/>
      <c r="CCZ40" s="99"/>
      <c r="CDA40" s="98"/>
      <c r="CDC40" s="88">
        <f t="shared" si="97"/>
        <v>40986.5</v>
      </c>
      <c r="CDD40" s="90">
        <v>8.5</v>
      </c>
      <c r="CDE40" s="28"/>
      <c r="CDF40" s="25"/>
      <c r="CDG40" s="30"/>
      <c r="CDH40" s="27"/>
      <c r="CDI40" s="30"/>
      <c r="CDJ40" s="27"/>
      <c r="CDK40" s="30"/>
      <c r="CDL40" s="27"/>
      <c r="CDM40" s="92"/>
      <c r="CDN40" s="94"/>
      <c r="CDO40" s="94"/>
      <c r="CDP40" s="94"/>
      <c r="CDQ40" s="94"/>
      <c r="CDR40" s="94"/>
      <c r="CDS40" s="94"/>
      <c r="CDT40" s="94"/>
      <c r="CDU40" s="27"/>
      <c r="CDV40" s="99">
        <v>-0.88162007026191613</v>
      </c>
      <c r="CDW40" s="98">
        <v>9.8642301731383562</v>
      </c>
      <c r="CDY40" s="88">
        <f t="shared" si="98"/>
        <v>40985</v>
      </c>
      <c r="CDZ40" s="90">
        <v>8.5</v>
      </c>
      <c r="CEA40" s="28"/>
      <c r="CEB40" s="25"/>
      <c r="CEC40" s="30"/>
      <c r="CED40" s="27"/>
      <c r="CEE40" s="30"/>
      <c r="CEF40" s="27"/>
      <c r="CEG40" s="30"/>
      <c r="CEH40" s="27"/>
      <c r="CEI40" s="92"/>
      <c r="CEJ40" s="94"/>
      <c r="CEK40" s="94"/>
      <c r="CEL40" s="94"/>
      <c r="CEM40" s="94"/>
      <c r="CEN40" s="94"/>
      <c r="CEO40" s="94"/>
      <c r="CEP40" s="94"/>
      <c r="CEQ40" s="27"/>
      <c r="CER40" s="99"/>
      <c r="CES40" s="98"/>
      <c r="CEU40" s="88">
        <f t="shared" si="99"/>
        <v>40983.5</v>
      </c>
      <c r="CEV40" s="90">
        <v>8.5</v>
      </c>
      <c r="CEW40" s="28"/>
      <c r="CEX40" s="25"/>
      <c r="CEY40" s="30"/>
      <c r="CEZ40" s="27"/>
      <c r="CFA40" s="30"/>
      <c r="CFB40" s="27"/>
      <c r="CFC40" s="30"/>
      <c r="CFD40" s="27"/>
      <c r="CFE40" s="92"/>
      <c r="CFF40" s="94"/>
      <c r="CFG40" s="94"/>
      <c r="CFH40" s="94"/>
      <c r="CFI40" s="94"/>
      <c r="CFJ40" s="94"/>
      <c r="CFK40" s="94"/>
      <c r="CFL40" s="94"/>
      <c r="CFM40" s="27"/>
      <c r="CFN40" s="99">
        <v>-1.0063102165742461</v>
      </c>
      <c r="CFO40" s="98">
        <v>11.691010747394484</v>
      </c>
    </row>
    <row r="41" spans="1:2199">
      <c r="A41" s="88">
        <f t="shared" si="0"/>
        <v>40987</v>
      </c>
      <c r="B41" s="89">
        <v>9</v>
      </c>
      <c r="C41" s="28">
        <v>-0.4</v>
      </c>
      <c r="D41" s="25">
        <v>22</v>
      </c>
      <c r="E41" s="30"/>
      <c r="F41" s="27"/>
      <c r="G41" s="30"/>
      <c r="H41" s="27"/>
      <c r="I41" s="30"/>
      <c r="J41" s="27"/>
      <c r="K41" s="92"/>
      <c r="L41" s="94"/>
      <c r="M41" s="94"/>
      <c r="N41" s="94"/>
      <c r="O41" s="94"/>
      <c r="P41" s="94"/>
      <c r="Q41" s="94"/>
      <c r="R41" s="94"/>
      <c r="S41" s="27"/>
      <c r="T41" s="97">
        <v>-0.33943974821803957</v>
      </c>
      <c r="U41" s="98">
        <v>36.592176557854955</v>
      </c>
      <c r="W41" s="88">
        <f t="shared" si="1"/>
        <v>40986</v>
      </c>
      <c r="X41" s="89">
        <v>9</v>
      </c>
      <c r="Y41" s="28">
        <v>2.6</v>
      </c>
      <c r="Z41" s="25">
        <v>22</v>
      </c>
      <c r="AA41" s="30"/>
      <c r="AB41" s="27"/>
      <c r="AC41" s="30"/>
      <c r="AD41" s="27"/>
      <c r="AE41" s="30"/>
      <c r="AF41" s="27"/>
      <c r="AG41" s="92"/>
      <c r="AH41" s="94"/>
      <c r="AI41" s="94"/>
      <c r="AJ41" s="94"/>
      <c r="AK41" s="94"/>
      <c r="AL41" s="94"/>
      <c r="AM41" s="94"/>
      <c r="AN41" s="94"/>
      <c r="AO41" s="27"/>
      <c r="AP41" s="97">
        <v>1.7942817517865466</v>
      </c>
      <c r="AQ41" s="98">
        <v>35.989113611973742</v>
      </c>
      <c r="AS41" s="88">
        <f t="shared" si="2"/>
        <v>40986.5</v>
      </c>
      <c r="AT41" s="89">
        <v>9</v>
      </c>
      <c r="AU41" s="28">
        <v>0.8</v>
      </c>
      <c r="AV41" s="25">
        <v>18</v>
      </c>
      <c r="AW41" s="30"/>
      <c r="AX41" s="27"/>
      <c r="AY41" s="30"/>
      <c r="AZ41" s="27"/>
      <c r="BA41" s="30"/>
      <c r="BB41" s="27"/>
      <c r="BC41" s="92"/>
      <c r="BD41" s="94"/>
      <c r="BE41" s="94"/>
      <c r="BF41" s="94"/>
      <c r="BG41" s="94"/>
      <c r="BH41" s="94"/>
      <c r="BI41" s="94"/>
      <c r="BJ41" s="94"/>
      <c r="BK41" s="27"/>
      <c r="BL41" s="97">
        <v>6.1513626783017834</v>
      </c>
      <c r="BM41" s="98">
        <v>41.078677791889895</v>
      </c>
      <c r="BO41" s="88">
        <f t="shared" si="3"/>
        <v>40986.5</v>
      </c>
      <c r="BP41" s="89">
        <v>9</v>
      </c>
      <c r="BQ41" s="28">
        <v>5.0999999999999996</v>
      </c>
      <c r="BR41" s="25">
        <v>19</v>
      </c>
      <c r="BS41" s="30"/>
      <c r="BT41" s="27"/>
      <c r="BU41" s="30"/>
      <c r="BV41" s="27"/>
      <c r="BW41" s="30"/>
      <c r="BX41" s="27"/>
      <c r="BY41" s="92"/>
      <c r="BZ41" s="94"/>
      <c r="CA41" s="94"/>
      <c r="CB41" s="94"/>
      <c r="CC41" s="94"/>
      <c r="CD41" s="94"/>
      <c r="CE41" s="94"/>
      <c r="CF41" s="94"/>
      <c r="CG41" s="27"/>
      <c r="CH41" s="97">
        <v>5.2078453144086136</v>
      </c>
      <c r="CI41" s="98">
        <v>21.34502419831837</v>
      </c>
      <c r="CK41" s="88">
        <f t="shared" si="4"/>
        <v>40985</v>
      </c>
      <c r="CL41" s="89">
        <v>9</v>
      </c>
      <c r="CM41" s="28"/>
      <c r="CN41" s="25"/>
      <c r="CO41" s="30"/>
      <c r="CP41" s="27"/>
      <c r="CQ41" s="30"/>
      <c r="CR41" s="27"/>
      <c r="CS41" s="30"/>
      <c r="CT41" s="27"/>
      <c r="CU41" s="92"/>
      <c r="CV41" s="94"/>
      <c r="CW41" s="94"/>
      <c r="CX41" s="94"/>
      <c r="CY41" s="94"/>
      <c r="CZ41" s="94"/>
      <c r="DA41" s="94"/>
      <c r="DB41" s="94"/>
      <c r="DC41" s="27"/>
      <c r="DD41" s="97">
        <v>-1.1256215495093651</v>
      </c>
      <c r="DE41" s="98">
        <v>1.5379303522791474</v>
      </c>
      <c r="DG41" s="88">
        <f t="shared" si="5"/>
        <v>40988.5</v>
      </c>
      <c r="DH41" s="89">
        <v>9</v>
      </c>
      <c r="DI41" s="28"/>
      <c r="DJ41" s="25">
        <v>22</v>
      </c>
      <c r="DK41" s="30"/>
      <c r="DL41" s="27"/>
      <c r="DM41" s="30"/>
      <c r="DN41" s="27"/>
      <c r="DO41" s="30"/>
      <c r="DP41" s="27"/>
      <c r="DQ41" s="92"/>
      <c r="DR41" s="94"/>
      <c r="DS41" s="94"/>
      <c r="DT41" s="94"/>
      <c r="DU41" s="94"/>
      <c r="DV41" s="94"/>
      <c r="DW41" s="94"/>
      <c r="DX41" s="94"/>
      <c r="DY41" s="27"/>
      <c r="DZ41" s="97">
        <v>-0.5883846419592178</v>
      </c>
      <c r="EA41" s="98">
        <v>9.2326424654011845</v>
      </c>
      <c r="EC41" s="88">
        <f t="shared" si="6"/>
        <v>40987</v>
      </c>
      <c r="ED41" s="89">
        <v>9</v>
      </c>
      <c r="EE41" s="28"/>
      <c r="EF41" s="25">
        <v>19</v>
      </c>
      <c r="EG41" s="30"/>
      <c r="EH41" s="27"/>
      <c r="EI41" s="30"/>
      <c r="EJ41" s="27"/>
      <c r="EK41" s="30"/>
      <c r="EL41" s="27"/>
      <c r="EM41" s="92"/>
      <c r="EN41" s="94"/>
      <c r="EO41" s="94"/>
      <c r="EP41" s="94"/>
      <c r="EQ41" s="94"/>
      <c r="ER41" s="94"/>
      <c r="ES41" s="94"/>
      <c r="ET41" s="94"/>
      <c r="EU41" s="27"/>
      <c r="EV41" s="97">
        <v>-0.83667474490722749</v>
      </c>
      <c r="EW41" s="98">
        <v>3.375234945497362</v>
      </c>
      <c r="EY41" s="88">
        <f t="shared" si="7"/>
        <v>40985</v>
      </c>
      <c r="EZ41" s="89">
        <v>9</v>
      </c>
      <c r="FA41" s="28"/>
      <c r="FB41" s="25"/>
      <c r="FC41" s="30"/>
      <c r="FD41" s="27"/>
      <c r="FE41" s="30"/>
      <c r="FF41" s="27"/>
      <c r="FG41" s="30"/>
      <c r="FH41" s="27"/>
      <c r="FI41" s="92"/>
      <c r="FJ41" s="94"/>
      <c r="FK41" s="94"/>
      <c r="FL41" s="94"/>
      <c r="FM41" s="94"/>
      <c r="FN41" s="94"/>
      <c r="FO41" s="94"/>
      <c r="FP41" s="94"/>
      <c r="FQ41" s="27"/>
      <c r="FR41" s="97">
        <v>-1.1963972372000256</v>
      </c>
      <c r="FS41" s="98">
        <v>-0.35255472731076365</v>
      </c>
      <c r="FU41" s="88">
        <f t="shared" si="8"/>
        <v>40986.5</v>
      </c>
      <c r="FV41" s="89">
        <v>9</v>
      </c>
      <c r="FW41" s="28"/>
      <c r="FX41" s="25">
        <v>18</v>
      </c>
      <c r="FY41" s="30"/>
      <c r="FZ41" s="27"/>
      <c r="GA41" s="30"/>
      <c r="GB41" s="27"/>
      <c r="GC41" s="30"/>
      <c r="GD41" s="27"/>
      <c r="GE41" s="92"/>
      <c r="GF41" s="94"/>
      <c r="GG41" s="94"/>
      <c r="GH41" s="94"/>
      <c r="GI41" s="94"/>
      <c r="GJ41" s="94"/>
      <c r="GK41" s="94"/>
      <c r="GL41" s="94"/>
      <c r="GM41" s="27"/>
      <c r="GN41" s="97">
        <v>-1.2726028566631116</v>
      </c>
      <c r="GO41" s="98">
        <v>5.4459810541998461</v>
      </c>
      <c r="GQ41" s="88">
        <f t="shared" si="9"/>
        <v>40986.5</v>
      </c>
      <c r="GR41" s="89">
        <v>9</v>
      </c>
      <c r="GS41" s="28"/>
      <c r="GT41" s="25"/>
      <c r="GU41" s="30"/>
      <c r="GV41" s="27"/>
      <c r="GW41" s="30"/>
      <c r="GX41" s="27"/>
      <c r="GY41" s="30"/>
      <c r="GZ41" s="27"/>
      <c r="HA41" s="92"/>
      <c r="HB41" s="94"/>
      <c r="HC41" s="94"/>
      <c r="HD41" s="94"/>
      <c r="HE41" s="94"/>
      <c r="HF41" s="94"/>
      <c r="HG41" s="94"/>
      <c r="HH41" s="94"/>
      <c r="HI41" s="27"/>
      <c r="HJ41" s="97">
        <v>-1.0155137421240827</v>
      </c>
      <c r="HK41" s="98">
        <v>8.9665135602610118</v>
      </c>
      <c r="HM41" s="88">
        <f t="shared" si="10"/>
        <v>40986</v>
      </c>
      <c r="HN41" s="89">
        <v>9</v>
      </c>
      <c r="HO41" s="28"/>
      <c r="HP41" s="25"/>
      <c r="HQ41" s="30"/>
      <c r="HR41" s="27"/>
      <c r="HS41" s="30"/>
      <c r="HT41" s="27"/>
      <c r="HU41" s="30"/>
      <c r="HV41" s="27"/>
      <c r="HW41" s="92"/>
      <c r="HX41" s="94"/>
      <c r="HY41" s="94"/>
      <c r="HZ41" s="94"/>
      <c r="IA41" s="94"/>
      <c r="IB41" s="94"/>
      <c r="IC41" s="94"/>
      <c r="ID41" s="94"/>
      <c r="IE41" s="27"/>
      <c r="IF41" s="97">
        <v>2.1973844312177544</v>
      </c>
      <c r="IG41" s="98">
        <v>19.501718431546763</v>
      </c>
      <c r="II41" s="88">
        <f t="shared" si="11"/>
        <v>40985.5</v>
      </c>
      <c r="IJ41" s="89">
        <v>9</v>
      </c>
      <c r="IK41" s="28"/>
      <c r="IL41" s="25"/>
      <c r="IM41" s="30"/>
      <c r="IN41" s="27"/>
      <c r="IO41" s="30"/>
      <c r="IP41" s="27"/>
      <c r="IQ41" s="30"/>
      <c r="IR41" s="27"/>
      <c r="IS41" s="92"/>
      <c r="IT41" s="94"/>
      <c r="IU41" s="94"/>
      <c r="IV41" s="94"/>
      <c r="IW41" s="94"/>
      <c r="IX41" s="94"/>
      <c r="IY41" s="94"/>
      <c r="IZ41" s="94"/>
      <c r="JA41" s="27"/>
      <c r="JB41" s="97">
        <v>3.1542582231244123</v>
      </c>
      <c r="JC41" s="98">
        <v>29.843437763630391</v>
      </c>
      <c r="JE41" s="88">
        <f t="shared" si="12"/>
        <v>40988</v>
      </c>
      <c r="JF41" s="89">
        <v>9</v>
      </c>
      <c r="JG41" s="28"/>
      <c r="JH41" s="25"/>
      <c r="JI41" s="30"/>
      <c r="JJ41" s="27"/>
      <c r="JK41" s="30"/>
      <c r="JL41" s="27"/>
      <c r="JM41" s="30"/>
      <c r="JN41" s="27"/>
      <c r="JO41" s="92"/>
      <c r="JP41" s="94"/>
      <c r="JQ41" s="94"/>
      <c r="JR41" s="94"/>
      <c r="JS41" s="94"/>
      <c r="JT41" s="94"/>
      <c r="JU41" s="94"/>
      <c r="JV41" s="94"/>
      <c r="JW41" s="27"/>
      <c r="JX41" s="97">
        <v>0.57846431448057667</v>
      </c>
      <c r="JY41" s="98">
        <v>22.231551032058682</v>
      </c>
      <c r="KA41" s="88">
        <f t="shared" si="13"/>
        <v>40989</v>
      </c>
      <c r="KB41" s="89">
        <v>9</v>
      </c>
      <c r="KC41" s="28"/>
      <c r="KD41" s="25"/>
      <c r="KE41" s="30"/>
      <c r="KF41" s="27"/>
      <c r="KG41" s="30"/>
      <c r="KH41" s="27"/>
      <c r="KI41" s="30"/>
      <c r="KJ41" s="27"/>
      <c r="KK41" s="92"/>
      <c r="KL41" s="94"/>
      <c r="KM41" s="94"/>
      <c r="KN41" s="94"/>
      <c r="KO41" s="94"/>
      <c r="KP41" s="94"/>
      <c r="KQ41" s="94"/>
      <c r="KR41" s="94"/>
      <c r="KS41" s="27"/>
      <c r="KT41" s="97">
        <v>-0.70980532821340603</v>
      </c>
      <c r="KU41" s="98">
        <v>4.5016804414396905</v>
      </c>
      <c r="KW41" s="88">
        <f t="shared" si="14"/>
        <v>40987</v>
      </c>
      <c r="KX41" s="89">
        <v>9</v>
      </c>
      <c r="KY41" s="28"/>
      <c r="KZ41" s="25"/>
      <c r="LA41" s="30"/>
      <c r="LB41" s="27"/>
      <c r="LC41" s="30"/>
      <c r="LD41" s="27"/>
      <c r="LE41" s="30"/>
      <c r="LF41" s="27"/>
      <c r="LG41" s="92"/>
      <c r="LH41" s="94"/>
      <c r="LI41" s="94"/>
      <c r="LJ41" s="94"/>
      <c r="LK41" s="94"/>
      <c r="LL41" s="94"/>
      <c r="LM41" s="94"/>
      <c r="LN41" s="94"/>
      <c r="LO41" s="27"/>
      <c r="LP41" s="97">
        <v>-1.0840351841389453</v>
      </c>
      <c r="LQ41" s="98">
        <v>-0.53637167589051016</v>
      </c>
      <c r="LS41" s="88">
        <f t="shared" si="15"/>
        <v>40988</v>
      </c>
      <c r="LT41" s="89">
        <v>9</v>
      </c>
      <c r="LU41" s="28"/>
      <c r="LV41" s="25"/>
      <c r="LW41" s="30"/>
      <c r="LX41" s="27"/>
      <c r="LY41" s="30"/>
      <c r="LZ41" s="27"/>
      <c r="MA41" s="30"/>
      <c r="MB41" s="27"/>
      <c r="MC41" s="92"/>
      <c r="MD41" s="94"/>
      <c r="ME41" s="94"/>
      <c r="MF41" s="94"/>
      <c r="MG41" s="94"/>
      <c r="MH41" s="94"/>
      <c r="MI41" s="94"/>
      <c r="MJ41" s="94"/>
      <c r="MK41" s="27"/>
      <c r="ML41" s="97">
        <v>-0.78499190592183921</v>
      </c>
      <c r="MM41" s="98">
        <v>3.9317556485585525</v>
      </c>
      <c r="MO41" s="88">
        <f t="shared" si="16"/>
        <v>40984</v>
      </c>
      <c r="MP41" s="89">
        <v>9</v>
      </c>
      <c r="MQ41" s="28"/>
      <c r="MR41" s="25">
        <v>21.9</v>
      </c>
      <c r="MS41" s="30"/>
      <c r="MT41" s="27"/>
      <c r="MU41" s="30"/>
      <c r="MV41" s="27"/>
      <c r="MW41" s="30"/>
      <c r="MX41" s="27"/>
      <c r="MY41" s="92"/>
      <c r="MZ41" s="94"/>
      <c r="NA41" s="94"/>
      <c r="NB41" s="94"/>
      <c r="NC41" s="94"/>
      <c r="ND41" s="94"/>
      <c r="NE41" s="94"/>
      <c r="NF41" s="94"/>
      <c r="NG41" s="27"/>
      <c r="NH41" s="97"/>
      <c r="NI41" s="98"/>
      <c r="NK41" s="88">
        <f t="shared" si="17"/>
        <v>40987</v>
      </c>
      <c r="NL41" s="89">
        <v>9</v>
      </c>
      <c r="NM41" s="28"/>
      <c r="NN41" s="25"/>
      <c r="NO41" s="30"/>
      <c r="NP41" s="27"/>
      <c r="NQ41" s="30"/>
      <c r="NR41" s="27"/>
      <c r="NS41" s="30"/>
      <c r="NT41" s="27"/>
      <c r="NU41" s="92"/>
      <c r="NV41" s="94"/>
      <c r="NW41" s="94"/>
      <c r="NX41" s="94"/>
      <c r="NY41" s="94"/>
      <c r="NZ41" s="94"/>
      <c r="OA41" s="94"/>
      <c r="OB41" s="94"/>
      <c r="OC41" s="27"/>
      <c r="OD41" s="97">
        <v>-0.82199335505303117</v>
      </c>
      <c r="OE41" s="98">
        <v>2.831005671384804</v>
      </c>
      <c r="OG41" s="88">
        <f t="shared" si="18"/>
        <v>40985.5</v>
      </c>
      <c r="OH41" s="89">
        <v>9</v>
      </c>
      <c r="OI41" s="28"/>
      <c r="OJ41" s="25"/>
      <c r="OK41" s="30"/>
      <c r="OL41" s="27"/>
      <c r="OM41" s="30"/>
      <c r="ON41" s="27"/>
      <c r="OO41" s="30"/>
      <c r="OP41" s="27"/>
      <c r="OQ41" s="92"/>
      <c r="OR41" s="94"/>
      <c r="OS41" s="94"/>
      <c r="OT41" s="94"/>
      <c r="OU41" s="94"/>
      <c r="OV41" s="94"/>
      <c r="OW41" s="94"/>
      <c r="OX41" s="94"/>
      <c r="OY41" s="27"/>
      <c r="OZ41" s="97"/>
      <c r="PA41" s="98"/>
      <c r="PC41" s="88">
        <f t="shared" si="19"/>
        <v>40984</v>
      </c>
      <c r="PD41" s="89">
        <v>9</v>
      </c>
      <c r="PE41" s="28"/>
      <c r="PF41" s="25"/>
      <c r="PG41" s="30"/>
      <c r="PH41" s="27"/>
      <c r="PI41" s="30"/>
      <c r="PJ41" s="27"/>
      <c r="PK41" s="30"/>
      <c r="PL41" s="27"/>
      <c r="PM41" s="92"/>
      <c r="PN41" s="94"/>
      <c r="PO41" s="94"/>
      <c r="PP41" s="94"/>
      <c r="PQ41" s="94"/>
      <c r="PR41" s="94"/>
      <c r="PS41" s="94"/>
      <c r="PT41" s="94"/>
      <c r="PU41" s="27"/>
      <c r="PV41" s="97">
        <v>-0.875774156709894</v>
      </c>
      <c r="PW41" s="98">
        <v>6.1438265979014366</v>
      </c>
      <c r="PY41" s="88">
        <f t="shared" si="20"/>
        <v>40987</v>
      </c>
      <c r="PZ41" s="89">
        <v>9</v>
      </c>
      <c r="QA41" s="28"/>
      <c r="QB41" s="25">
        <v>18</v>
      </c>
      <c r="QC41" s="30"/>
      <c r="QD41" s="27"/>
      <c r="QE41" s="30"/>
      <c r="QF41" s="27"/>
      <c r="QG41" s="30"/>
      <c r="QH41" s="27"/>
      <c r="QI41" s="92"/>
      <c r="QJ41" s="94"/>
      <c r="QK41" s="94"/>
      <c r="QL41" s="94"/>
      <c r="QM41" s="94"/>
      <c r="QN41" s="94"/>
      <c r="QO41" s="94"/>
      <c r="QP41" s="94"/>
      <c r="QQ41" s="27"/>
      <c r="QR41" s="97">
        <v>-1.154734146302687</v>
      </c>
      <c r="QS41" s="98">
        <v>4.0378676630935022</v>
      </c>
      <c r="QU41" s="88">
        <f t="shared" si="21"/>
        <v>40986</v>
      </c>
      <c r="QV41" s="89">
        <v>9</v>
      </c>
      <c r="QW41" s="28">
        <v>6.8</v>
      </c>
      <c r="QX41" s="25">
        <v>11</v>
      </c>
      <c r="QY41" s="30"/>
      <c r="QZ41" s="27"/>
      <c r="RA41" s="30"/>
      <c r="RB41" s="27"/>
      <c r="RC41" s="30"/>
      <c r="RD41" s="27"/>
      <c r="RE41" s="92"/>
      <c r="RF41" s="94"/>
      <c r="RG41" s="94"/>
      <c r="RH41" s="94"/>
      <c r="RI41" s="94"/>
      <c r="RJ41" s="94"/>
      <c r="RK41" s="94"/>
      <c r="RL41" s="94"/>
      <c r="RM41" s="27"/>
      <c r="RN41" s="97">
        <v>6.6124091910353187</v>
      </c>
      <c r="RO41" s="98">
        <v>33.37162466660719</v>
      </c>
      <c r="RQ41" s="88">
        <f t="shared" si="22"/>
        <v>40986.5</v>
      </c>
      <c r="RR41" s="89">
        <v>9</v>
      </c>
      <c r="RS41" s="28"/>
      <c r="RT41" s="25">
        <v>18</v>
      </c>
      <c r="RU41" s="30"/>
      <c r="RV41" s="27"/>
      <c r="RW41" s="30"/>
      <c r="RX41" s="27"/>
      <c r="RY41" s="30"/>
      <c r="RZ41" s="27"/>
      <c r="SA41" s="92"/>
      <c r="SB41" s="94"/>
      <c r="SC41" s="94"/>
      <c r="SD41" s="94"/>
      <c r="SE41" s="94"/>
      <c r="SF41" s="94"/>
      <c r="SG41" s="94"/>
      <c r="SH41" s="94"/>
      <c r="SI41" s="27"/>
      <c r="SJ41" s="97">
        <v>-0.54223021097316548</v>
      </c>
      <c r="SK41" s="98">
        <v>13.924391762948964</v>
      </c>
      <c r="SM41" s="88">
        <f t="shared" si="23"/>
        <v>40986.5</v>
      </c>
      <c r="SN41" s="89">
        <v>9</v>
      </c>
      <c r="SO41" s="28"/>
      <c r="SP41" s="25">
        <v>21.9</v>
      </c>
      <c r="SQ41" s="30"/>
      <c r="SR41" s="27"/>
      <c r="SS41" s="30"/>
      <c r="ST41" s="27"/>
      <c r="SU41" s="30"/>
      <c r="SV41" s="27"/>
      <c r="SW41" s="92"/>
      <c r="SX41" s="94"/>
      <c r="SY41" s="94"/>
      <c r="SZ41" s="94"/>
      <c r="TA41" s="94"/>
      <c r="TB41" s="94"/>
      <c r="TC41" s="94"/>
      <c r="TD41" s="94"/>
      <c r="TE41" s="27"/>
      <c r="TF41" s="97">
        <v>-1.153604563480036</v>
      </c>
      <c r="TG41" s="98">
        <v>4.0472120090232622</v>
      </c>
      <c r="TI41" s="88">
        <f t="shared" si="24"/>
        <v>40985</v>
      </c>
      <c r="TJ41" s="89">
        <v>9</v>
      </c>
      <c r="TK41" s="28"/>
      <c r="TL41" s="25"/>
      <c r="TM41" s="30"/>
      <c r="TN41" s="27"/>
      <c r="TO41" s="30"/>
      <c r="TP41" s="27"/>
      <c r="TQ41" s="30"/>
      <c r="TR41" s="27"/>
      <c r="TS41" s="92"/>
      <c r="TT41" s="94"/>
      <c r="TU41" s="94"/>
      <c r="TV41" s="94"/>
      <c r="TW41" s="94"/>
      <c r="TX41" s="94"/>
      <c r="TY41" s="94"/>
      <c r="TZ41" s="94"/>
      <c r="UA41" s="27"/>
      <c r="UB41" s="97"/>
      <c r="UC41" s="98"/>
      <c r="UE41" s="88">
        <f t="shared" si="25"/>
        <v>40988.5</v>
      </c>
      <c r="UF41" s="89">
        <v>9</v>
      </c>
      <c r="UG41" s="28"/>
      <c r="UH41" s="25">
        <v>22</v>
      </c>
      <c r="UI41" s="30"/>
      <c r="UJ41" s="27"/>
      <c r="UK41" s="30"/>
      <c r="UL41" s="27"/>
      <c r="UM41" s="30"/>
      <c r="UN41" s="27"/>
      <c r="UO41" s="92"/>
      <c r="UP41" s="94"/>
      <c r="UQ41" s="94"/>
      <c r="UR41" s="94"/>
      <c r="US41" s="94"/>
      <c r="UT41" s="94"/>
      <c r="UU41" s="94"/>
      <c r="UV41" s="94"/>
      <c r="UW41" s="27"/>
      <c r="UX41" s="97">
        <v>-0.64398693971208398</v>
      </c>
      <c r="UY41" s="98">
        <v>8.998191751140201</v>
      </c>
      <c r="VA41" s="88">
        <f t="shared" si="26"/>
        <v>40987</v>
      </c>
      <c r="VB41" s="89">
        <v>9</v>
      </c>
      <c r="VC41" s="28"/>
      <c r="VD41" s="25">
        <v>19</v>
      </c>
      <c r="VE41" s="30"/>
      <c r="VF41" s="27"/>
      <c r="VG41" s="30"/>
      <c r="VH41" s="27"/>
      <c r="VI41" s="30"/>
      <c r="VJ41" s="27"/>
      <c r="VK41" s="92"/>
      <c r="VL41" s="94"/>
      <c r="VM41" s="94"/>
      <c r="VN41" s="94"/>
      <c r="VO41" s="94"/>
      <c r="VP41" s="94"/>
      <c r="VQ41" s="94"/>
      <c r="VR41" s="94"/>
      <c r="VS41" s="27"/>
      <c r="VT41" s="97">
        <v>-5.1057830581137213E-2</v>
      </c>
      <c r="VU41" s="98">
        <v>16.835693857586978</v>
      </c>
      <c r="VW41" s="88">
        <f t="shared" si="27"/>
        <v>40985</v>
      </c>
      <c r="VX41" s="89">
        <v>9</v>
      </c>
      <c r="VY41" s="28"/>
      <c r="VZ41" s="25"/>
      <c r="WA41" s="30"/>
      <c r="WB41" s="27"/>
      <c r="WC41" s="30"/>
      <c r="WD41" s="27"/>
      <c r="WE41" s="30"/>
      <c r="WF41" s="27"/>
      <c r="WG41" s="92"/>
      <c r="WH41" s="94"/>
      <c r="WI41" s="94"/>
      <c r="WJ41" s="94"/>
      <c r="WK41" s="94"/>
      <c r="WL41" s="94"/>
      <c r="WM41" s="94"/>
      <c r="WN41" s="94"/>
      <c r="WO41" s="27"/>
      <c r="WP41" s="97">
        <v>-1.1015702294386409</v>
      </c>
      <c r="WQ41" s="98">
        <v>0.66940734329088891</v>
      </c>
      <c r="WS41" s="88">
        <f t="shared" si="28"/>
        <v>40986.5</v>
      </c>
      <c r="WT41" s="89">
        <v>9</v>
      </c>
      <c r="WU41" s="28"/>
      <c r="WV41" s="25">
        <v>18</v>
      </c>
      <c r="WW41" s="30"/>
      <c r="WX41" s="27"/>
      <c r="WY41" s="30"/>
      <c r="WZ41" s="27"/>
      <c r="XA41" s="30"/>
      <c r="XB41" s="27"/>
      <c r="XC41" s="92"/>
      <c r="XD41" s="94"/>
      <c r="XE41" s="94"/>
      <c r="XF41" s="94"/>
      <c r="XG41" s="94"/>
      <c r="XH41" s="94"/>
      <c r="XI41" s="94"/>
      <c r="XJ41" s="94"/>
      <c r="XK41" s="27"/>
      <c r="XL41" s="97">
        <v>-1.2864020954575031</v>
      </c>
      <c r="XM41" s="98">
        <v>5.3188554158361105</v>
      </c>
      <c r="XO41" s="88">
        <f t="shared" si="29"/>
        <v>40986.5</v>
      </c>
      <c r="XP41" s="89">
        <v>9</v>
      </c>
      <c r="XQ41" s="28"/>
      <c r="XR41" s="25"/>
      <c r="XS41" s="30"/>
      <c r="XT41" s="27"/>
      <c r="XU41" s="30"/>
      <c r="XV41" s="27"/>
      <c r="XW41" s="30"/>
      <c r="XX41" s="27"/>
      <c r="XY41" s="92"/>
      <c r="XZ41" s="94"/>
      <c r="YA41" s="94"/>
      <c r="YB41" s="94"/>
      <c r="YC41" s="94"/>
      <c r="YD41" s="94"/>
      <c r="YE41" s="94"/>
      <c r="YF41" s="94"/>
      <c r="YG41" s="27"/>
      <c r="YH41" s="97">
        <v>-1.0227192113929904</v>
      </c>
      <c r="YI41" s="98">
        <v>8.933818918340716</v>
      </c>
      <c r="YK41" s="88">
        <f t="shared" si="30"/>
        <v>40986</v>
      </c>
      <c r="YL41" s="89">
        <v>9</v>
      </c>
      <c r="YM41" s="28"/>
      <c r="YN41" s="25"/>
      <c r="YO41" s="30"/>
      <c r="YP41" s="27"/>
      <c r="YQ41" s="30"/>
      <c r="YR41" s="27"/>
      <c r="YS41" s="30"/>
      <c r="YT41" s="27"/>
      <c r="YU41" s="92"/>
      <c r="YV41" s="94"/>
      <c r="YW41" s="94"/>
      <c r="YX41" s="94"/>
      <c r="YY41" s="94"/>
      <c r="YZ41" s="94"/>
      <c r="ZA41" s="94"/>
      <c r="ZB41" s="94"/>
      <c r="ZC41" s="27"/>
      <c r="ZD41" s="97">
        <v>2.2153584808769509</v>
      </c>
      <c r="ZE41" s="98">
        <v>19.155941084982675</v>
      </c>
      <c r="ZG41" s="88">
        <f t="shared" si="31"/>
        <v>40985.5</v>
      </c>
      <c r="ZH41" s="89">
        <v>9</v>
      </c>
      <c r="ZI41" s="28"/>
      <c r="ZJ41" s="25"/>
      <c r="ZK41" s="30"/>
      <c r="ZL41" s="27"/>
      <c r="ZM41" s="30"/>
      <c r="ZN41" s="27"/>
      <c r="ZO41" s="30"/>
      <c r="ZP41" s="27"/>
      <c r="ZQ41" s="92"/>
      <c r="ZR41" s="94"/>
      <c r="ZS41" s="94"/>
      <c r="ZT41" s="94"/>
      <c r="ZU41" s="94"/>
      <c r="ZV41" s="94"/>
      <c r="ZW41" s="94"/>
      <c r="ZX41" s="94"/>
      <c r="ZY41" s="27"/>
      <c r="ZZ41" s="97">
        <v>3.1128294621328285</v>
      </c>
      <c r="AAA41" s="98">
        <v>29.833526735150912</v>
      </c>
      <c r="AAC41" s="88">
        <f t="shared" si="32"/>
        <v>40988</v>
      </c>
      <c r="AAD41" s="89">
        <v>9</v>
      </c>
      <c r="AAE41" s="28"/>
      <c r="AAF41" s="25"/>
      <c r="AAG41" s="30"/>
      <c r="AAH41" s="27"/>
      <c r="AAI41" s="30"/>
      <c r="AAJ41" s="27"/>
      <c r="AAK41" s="30"/>
      <c r="AAL41" s="27"/>
      <c r="AAM41" s="92"/>
      <c r="AAN41" s="94"/>
      <c r="AAO41" s="94"/>
      <c r="AAP41" s="94"/>
      <c r="AAQ41" s="94"/>
      <c r="AAR41" s="94"/>
      <c r="AAS41" s="94"/>
      <c r="AAT41" s="94"/>
      <c r="AAU41" s="27"/>
      <c r="AAV41" s="97">
        <v>0.54358866330783051</v>
      </c>
      <c r="AAW41" s="98">
        <v>21.440198242800118</v>
      </c>
      <c r="AAY41" s="88">
        <f t="shared" si="33"/>
        <v>40989</v>
      </c>
      <c r="AAZ41" s="89">
        <v>9</v>
      </c>
      <c r="ABA41" s="28"/>
      <c r="ABB41" s="25"/>
      <c r="ABC41" s="30"/>
      <c r="ABD41" s="27"/>
      <c r="ABE41" s="30"/>
      <c r="ABF41" s="27"/>
      <c r="ABG41" s="30"/>
      <c r="ABH41" s="27"/>
      <c r="ABI41" s="92"/>
      <c r="ABJ41" s="94"/>
      <c r="ABK41" s="94"/>
      <c r="ABL41" s="94"/>
      <c r="ABM41" s="94"/>
      <c r="ABN41" s="94"/>
      <c r="ABO41" s="94"/>
      <c r="ABP41" s="94"/>
      <c r="ABQ41" s="27"/>
      <c r="ABR41" s="97">
        <v>-0.80929003384174247</v>
      </c>
      <c r="ABS41" s="98">
        <v>4.3171111747586925</v>
      </c>
      <c r="ABU41" s="88">
        <f t="shared" si="34"/>
        <v>40987</v>
      </c>
      <c r="ABV41" s="89">
        <v>9</v>
      </c>
      <c r="ABW41" s="28"/>
      <c r="ABX41" s="25"/>
      <c r="ABY41" s="30"/>
      <c r="ABZ41" s="27"/>
      <c r="ACA41" s="30"/>
      <c r="ACB41" s="27"/>
      <c r="ACC41" s="30"/>
      <c r="ACD41" s="27"/>
      <c r="ACE41" s="92"/>
      <c r="ACF41" s="94"/>
      <c r="ACG41" s="94"/>
      <c r="ACH41" s="94"/>
      <c r="ACI41" s="94"/>
      <c r="ACJ41" s="94"/>
      <c r="ACK41" s="94"/>
      <c r="ACL41" s="94"/>
      <c r="ACM41" s="27"/>
      <c r="ACN41" s="97">
        <v>-1.1783306146362755</v>
      </c>
      <c r="ACO41" s="98">
        <v>-1.2116645058660522</v>
      </c>
      <c r="ACQ41" s="88">
        <f t="shared" si="35"/>
        <v>40988</v>
      </c>
      <c r="ACR41" s="89">
        <v>9</v>
      </c>
      <c r="ACS41" s="28"/>
      <c r="ACT41" s="25"/>
      <c r="ACU41" s="30"/>
      <c r="ACV41" s="27"/>
      <c r="ACW41" s="30"/>
      <c r="ACX41" s="27"/>
      <c r="ACY41" s="30"/>
      <c r="ACZ41" s="27"/>
      <c r="ADA41" s="92"/>
      <c r="ADB41" s="94"/>
      <c r="ADC41" s="94"/>
      <c r="ADD41" s="94"/>
      <c r="ADE41" s="94"/>
      <c r="ADF41" s="94"/>
      <c r="ADG41" s="94"/>
      <c r="ADH41" s="94"/>
      <c r="ADI41" s="27"/>
      <c r="ADJ41" s="97">
        <v>-0.82668988361735329</v>
      </c>
      <c r="ADK41" s="98">
        <v>3.5340411007700139</v>
      </c>
      <c r="ADM41" s="88">
        <f t="shared" si="36"/>
        <v>40984</v>
      </c>
      <c r="ADN41" s="89">
        <v>9</v>
      </c>
      <c r="ADO41" s="28"/>
      <c r="ADP41" s="25">
        <v>21.9</v>
      </c>
      <c r="ADQ41" s="30"/>
      <c r="ADR41" s="27"/>
      <c r="ADS41" s="30"/>
      <c r="ADT41" s="27"/>
      <c r="ADU41" s="30"/>
      <c r="ADV41" s="27"/>
      <c r="ADW41" s="92"/>
      <c r="ADX41" s="94"/>
      <c r="ADY41" s="94"/>
      <c r="ADZ41" s="94"/>
      <c r="AEA41" s="94"/>
      <c r="AEB41" s="94"/>
      <c r="AEC41" s="94"/>
      <c r="AED41" s="94"/>
      <c r="AEE41" s="27"/>
      <c r="AEF41" s="97"/>
      <c r="AEG41" s="98"/>
      <c r="AEI41" s="88">
        <f t="shared" si="37"/>
        <v>40987</v>
      </c>
      <c r="AEJ41" s="89">
        <v>9</v>
      </c>
      <c r="AEK41" s="28"/>
      <c r="AEL41" s="25"/>
      <c r="AEM41" s="30"/>
      <c r="AEN41" s="27"/>
      <c r="AEO41" s="30"/>
      <c r="AEP41" s="27"/>
      <c r="AEQ41" s="30"/>
      <c r="AER41" s="27"/>
      <c r="AES41" s="92"/>
      <c r="AET41" s="94"/>
      <c r="AEU41" s="94"/>
      <c r="AEV41" s="94"/>
      <c r="AEW41" s="94"/>
      <c r="AEX41" s="94"/>
      <c r="AEY41" s="94"/>
      <c r="AEZ41" s="94"/>
      <c r="AFA41" s="27"/>
      <c r="AFB41" s="97">
        <v>-1.1220808079066074</v>
      </c>
      <c r="AFC41" s="98">
        <v>0.76360124062981982</v>
      </c>
      <c r="AFE41" s="88">
        <f t="shared" si="38"/>
        <v>40985.5</v>
      </c>
      <c r="AFF41" s="89">
        <v>9</v>
      </c>
      <c r="AFG41" s="28"/>
      <c r="AFH41" s="25"/>
      <c r="AFI41" s="30"/>
      <c r="AFJ41" s="27"/>
      <c r="AFK41" s="30"/>
      <c r="AFL41" s="27"/>
      <c r="AFM41" s="30"/>
      <c r="AFN41" s="27"/>
      <c r="AFO41" s="92"/>
      <c r="AFP41" s="94"/>
      <c r="AFQ41" s="94"/>
      <c r="AFR41" s="94"/>
      <c r="AFS41" s="94"/>
      <c r="AFT41" s="94"/>
      <c r="AFU41" s="94"/>
      <c r="AFV41" s="94"/>
      <c r="AFW41" s="27"/>
      <c r="AFX41" s="97"/>
      <c r="AFY41" s="98"/>
      <c r="AGA41" s="88">
        <f t="shared" si="39"/>
        <v>40984</v>
      </c>
      <c r="AGB41" s="89">
        <v>9</v>
      </c>
      <c r="AGC41" s="28"/>
      <c r="AGD41" s="25"/>
      <c r="AGE41" s="30"/>
      <c r="AGF41" s="27"/>
      <c r="AGG41" s="30"/>
      <c r="AGH41" s="27"/>
      <c r="AGI41" s="30"/>
      <c r="AGJ41" s="27"/>
      <c r="AGK41" s="92"/>
      <c r="AGL41" s="94"/>
      <c r="AGM41" s="94"/>
      <c r="AGN41" s="94"/>
      <c r="AGO41" s="94"/>
      <c r="AGP41" s="94"/>
      <c r="AGQ41" s="94"/>
      <c r="AGR41" s="94"/>
      <c r="AGS41" s="27"/>
      <c r="AGT41" s="97">
        <v>-0.98511331009745573</v>
      </c>
      <c r="AGU41" s="98">
        <v>3.9299084058935616</v>
      </c>
      <c r="AGW41" s="88">
        <f t="shared" si="40"/>
        <v>40987</v>
      </c>
      <c r="AGX41" s="89">
        <v>9</v>
      </c>
      <c r="AGY41" s="28"/>
      <c r="AGZ41" s="25">
        <v>18</v>
      </c>
      <c r="AHA41" s="30"/>
      <c r="AHB41" s="27"/>
      <c r="AHC41" s="30"/>
      <c r="AHD41" s="27"/>
      <c r="AHE41" s="30"/>
      <c r="AHF41" s="27"/>
      <c r="AHG41" s="92"/>
      <c r="AHH41" s="94"/>
      <c r="AHI41" s="94"/>
      <c r="AHJ41" s="94"/>
      <c r="AHK41" s="94"/>
      <c r="AHL41" s="94"/>
      <c r="AHM41" s="94"/>
      <c r="AHN41" s="94"/>
      <c r="AHO41" s="27"/>
      <c r="AHP41" s="97">
        <v>-1.0028813083872621</v>
      </c>
      <c r="AHQ41" s="98">
        <v>5.5542101149845067</v>
      </c>
      <c r="AHS41" s="88">
        <f t="shared" si="41"/>
        <v>40986</v>
      </c>
      <c r="AHT41" s="89">
        <v>9</v>
      </c>
      <c r="AHU41" s="28">
        <v>6.8</v>
      </c>
      <c r="AHV41" s="25">
        <v>11</v>
      </c>
      <c r="AHW41" s="30"/>
      <c r="AHX41" s="27"/>
      <c r="AHY41" s="30"/>
      <c r="AHZ41" s="27"/>
      <c r="AIA41" s="30"/>
      <c r="AIB41" s="27"/>
      <c r="AIC41" s="92"/>
      <c r="AID41" s="94"/>
      <c r="AIE41" s="94"/>
      <c r="AIF41" s="94"/>
      <c r="AIG41" s="94"/>
      <c r="AIH41" s="94"/>
      <c r="AII41" s="94"/>
      <c r="AIJ41" s="94"/>
      <c r="AIK41" s="27"/>
      <c r="AIL41" s="97">
        <v>6.4875298725993762</v>
      </c>
      <c r="AIM41" s="98">
        <v>33.362043811442049</v>
      </c>
      <c r="AIO41" s="88">
        <f t="shared" si="42"/>
        <v>40986.5</v>
      </c>
      <c r="AIP41" s="89">
        <v>9</v>
      </c>
      <c r="AIQ41" s="28"/>
      <c r="AIR41" s="25">
        <v>18</v>
      </c>
      <c r="AIS41" s="30"/>
      <c r="AIT41" s="27"/>
      <c r="AIU41" s="30"/>
      <c r="AIV41" s="27"/>
      <c r="AIW41" s="30"/>
      <c r="AIX41" s="27"/>
      <c r="AIY41" s="92"/>
      <c r="AIZ41" s="94"/>
      <c r="AJA41" s="94"/>
      <c r="AJB41" s="94"/>
      <c r="AJC41" s="94"/>
      <c r="AJD41" s="94"/>
      <c r="AJE41" s="94"/>
      <c r="AJF41" s="94"/>
      <c r="AJG41" s="27"/>
      <c r="AJH41" s="97">
        <v>-0.47618253257829196</v>
      </c>
      <c r="AJI41" s="98">
        <v>14.525794825683445</v>
      </c>
      <c r="AJK41" s="88">
        <f t="shared" si="43"/>
        <v>40986.5</v>
      </c>
      <c r="AJL41" s="89">
        <v>9</v>
      </c>
      <c r="AJM41" s="28"/>
      <c r="AJN41" s="25">
        <v>21.9</v>
      </c>
      <c r="AJO41" s="30"/>
      <c r="AJP41" s="27"/>
      <c r="AJQ41" s="30"/>
      <c r="AJR41" s="27"/>
      <c r="AJS41" s="30"/>
      <c r="AJT41" s="27"/>
      <c r="AJU41" s="92"/>
      <c r="AJV41" s="94"/>
      <c r="AJW41" s="94"/>
      <c r="AJX41" s="94"/>
      <c r="AJY41" s="94"/>
      <c r="AJZ41" s="94"/>
      <c r="AKA41" s="94"/>
      <c r="AKB41" s="94"/>
      <c r="AKC41" s="27"/>
      <c r="AKD41" s="97">
        <v>-1.1209251308475832</v>
      </c>
      <c r="AKE41" s="98">
        <v>4.4251513811317551</v>
      </c>
      <c r="AKG41" s="88">
        <f t="shared" si="44"/>
        <v>40985</v>
      </c>
      <c r="AKH41" s="89">
        <v>9</v>
      </c>
      <c r="AKI41" s="28"/>
      <c r="AKJ41" s="25"/>
      <c r="AKK41" s="30"/>
      <c r="AKL41" s="27"/>
      <c r="AKM41" s="30"/>
      <c r="AKN41" s="27"/>
      <c r="AKO41" s="30"/>
      <c r="AKP41" s="27"/>
      <c r="AKQ41" s="92"/>
      <c r="AKR41" s="94"/>
      <c r="AKS41" s="94"/>
      <c r="AKT41" s="94"/>
      <c r="AKU41" s="94"/>
      <c r="AKV41" s="94"/>
      <c r="AKW41" s="94"/>
      <c r="AKX41" s="94"/>
      <c r="AKY41" s="27"/>
      <c r="AKZ41" s="97"/>
      <c r="ALA41" s="98"/>
      <c r="ALC41" s="88">
        <f t="shared" si="45"/>
        <v>40988.5</v>
      </c>
      <c r="ALD41" s="89">
        <v>9</v>
      </c>
      <c r="ALE41" s="28"/>
      <c r="ALF41" s="25">
        <v>22</v>
      </c>
      <c r="ALG41" s="30"/>
      <c r="ALH41" s="27"/>
      <c r="ALI41" s="30"/>
      <c r="ALJ41" s="27"/>
      <c r="ALK41" s="30"/>
      <c r="ALL41" s="27"/>
      <c r="ALM41" s="92"/>
      <c r="ALN41" s="94"/>
      <c r="ALO41" s="94"/>
      <c r="ALP41" s="94"/>
      <c r="ALQ41" s="94"/>
      <c r="ALR41" s="94"/>
      <c r="ALS41" s="94"/>
      <c r="ALT41" s="94"/>
      <c r="ALU41" s="27"/>
      <c r="ALV41" s="97">
        <v>-0.6026700756422908</v>
      </c>
      <c r="ALW41" s="98">
        <v>9.1928646703695307</v>
      </c>
      <c r="ALY41" s="88">
        <f t="shared" si="46"/>
        <v>40987</v>
      </c>
      <c r="ALZ41" s="89">
        <v>9</v>
      </c>
      <c r="AMA41" s="28"/>
      <c r="AMB41" s="25">
        <v>19</v>
      </c>
      <c r="AMC41" s="30"/>
      <c r="AMD41" s="27"/>
      <c r="AME41" s="30"/>
      <c r="AMF41" s="27"/>
      <c r="AMG41" s="30"/>
      <c r="AMH41" s="27"/>
      <c r="AMI41" s="92"/>
      <c r="AMJ41" s="94"/>
      <c r="AMK41" s="94"/>
      <c r="AML41" s="94"/>
      <c r="AMM41" s="94"/>
      <c r="AMN41" s="94"/>
      <c r="AMO41" s="94"/>
      <c r="AMP41" s="94"/>
      <c r="AMQ41" s="27"/>
      <c r="AMR41" s="97">
        <v>-3.7551197530722981E-2</v>
      </c>
      <c r="AMS41" s="98">
        <v>16.954016278673475</v>
      </c>
      <c r="AMU41" s="88">
        <f t="shared" si="47"/>
        <v>40985</v>
      </c>
      <c r="AMV41" s="89">
        <v>9</v>
      </c>
      <c r="AMW41" s="28"/>
      <c r="AMX41" s="25"/>
      <c r="AMY41" s="30"/>
      <c r="AMZ41" s="27"/>
      <c r="ANA41" s="30"/>
      <c r="ANB41" s="27"/>
      <c r="ANC41" s="30"/>
      <c r="AND41" s="27"/>
      <c r="ANE41" s="92"/>
      <c r="ANF41" s="94"/>
      <c r="ANG41" s="94"/>
      <c r="ANH41" s="94"/>
      <c r="ANI41" s="94"/>
      <c r="ANJ41" s="94"/>
      <c r="ANK41" s="94"/>
      <c r="ANL41" s="94"/>
      <c r="ANM41" s="27"/>
      <c r="ANN41" s="97">
        <v>-1.1822132588201075</v>
      </c>
      <c r="ANO41" s="98">
        <v>-0.18076108126123813</v>
      </c>
      <c r="ANQ41" s="88">
        <f t="shared" si="48"/>
        <v>40986.5</v>
      </c>
      <c r="ANR41" s="89">
        <v>9</v>
      </c>
      <c r="ANS41" s="28"/>
      <c r="ANT41" s="25">
        <v>18</v>
      </c>
      <c r="ANU41" s="30"/>
      <c r="ANV41" s="27"/>
      <c r="ANW41" s="30"/>
      <c r="ANX41" s="27"/>
      <c r="ANY41" s="30"/>
      <c r="ANZ41" s="27"/>
      <c r="AOA41" s="92"/>
      <c r="AOB41" s="94"/>
      <c r="AOC41" s="94"/>
      <c r="AOD41" s="94"/>
      <c r="AOE41" s="94"/>
      <c r="AOF41" s="94"/>
      <c r="AOG41" s="94"/>
      <c r="AOH41" s="94"/>
      <c r="AOI41" s="27"/>
      <c r="AOJ41" s="97">
        <v>-1.2881322489230524</v>
      </c>
      <c r="AOK41" s="98">
        <v>5.3114018050165432</v>
      </c>
      <c r="AOM41" s="88">
        <f t="shared" si="49"/>
        <v>40986.5</v>
      </c>
      <c r="AON41" s="89">
        <v>9</v>
      </c>
      <c r="AOO41" s="28"/>
      <c r="AOP41" s="25"/>
      <c r="AOQ41" s="30"/>
      <c r="AOR41" s="27"/>
      <c r="AOS41" s="30"/>
      <c r="AOT41" s="27"/>
      <c r="AOU41" s="30"/>
      <c r="AOV41" s="27"/>
      <c r="AOW41" s="92"/>
      <c r="AOX41" s="94"/>
      <c r="AOY41" s="94"/>
      <c r="AOZ41" s="94"/>
      <c r="APA41" s="94"/>
      <c r="APB41" s="94"/>
      <c r="APC41" s="94"/>
      <c r="APD41" s="94"/>
      <c r="APE41" s="27"/>
      <c r="APF41" s="97">
        <v>-1.1468978077743215</v>
      </c>
      <c r="APG41" s="98">
        <v>8.0668202054362723</v>
      </c>
      <c r="API41" s="88">
        <f t="shared" si="50"/>
        <v>40986</v>
      </c>
      <c r="APJ41" s="89">
        <v>9</v>
      </c>
      <c r="APK41" s="28"/>
      <c r="APL41" s="25"/>
      <c r="APM41" s="30"/>
      <c r="APN41" s="27"/>
      <c r="APO41" s="30"/>
      <c r="APP41" s="27"/>
      <c r="APQ41" s="30"/>
      <c r="APR41" s="27"/>
      <c r="APS41" s="92"/>
      <c r="APT41" s="94"/>
      <c r="APU41" s="94"/>
      <c r="APV41" s="94"/>
      <c r="APW41" s="94"/>
      <c r="APX41" s="94"/>
      <c r="APY41" s="94"/>
      <c r="APZ41" s="94"/>
      <c r="AQA41" s="27"/>
      <c r="AQB41" s="97">
        <v>2.2154487742271338</v>
      </c>
      <c r="AQC41" s="98">
        <v>19.137034702386472</v>
      </c>
      <c r="AQE41" s="88">
        <f t="shared" si="51"/>
        <v>40985.5</v>
      </c>
      <c r="AQF41" s="89">
        <v>9</v>
      </c>
      <c r="AQG41" s="28"/>
      <c r="AQH41" s="25"/>
      <c r="AQI41" s="30"/>
      <c r="AQJ41" s="27"/>
      <c r="AQK41" s="30"/>
      <c r="AQL41" s="27"/>
      <c r="AQM41" s="30"/>
      <c r="AQN41" s="27"/>
      <c r="AQO41" s="92"/>
      <c r="AQP41" s="94"/>
      <c r="AQQ41" s="94"/>
      <c r="AQR41" s="94"/>
      <c r="AQS41" s="94"/>
      <c r="AQT41" s="94"/>
      <c r="AQU41" s="94"/>
      <c r="AQV41" s="94"/>
      <c r="AQW41" s="27"/>
      <c r="AQX41" s="97">
        <v>3.0998735474417716</v>
      </c>
      <c r="AQY41" s="98">
        <v>30.049362816218341</v>
      </c>
      <c r="ARA41" s="88">
        <f t="shared" si="52"/>
        <v>40988</v>
      </c>
      <c r="ARB41" s="89">
        <v>9</v>
      </c>
      <c r="ARC41" s="28"/>
      <c r="ARD41" s="25"/>
      <c r="ARE41" s="30"/>
      <c r="ARF41" s="27"/>
      <c r="ARG41" s="30"/>
      <c r="ARH41" s="27"/>
      <c r="ARI41" s="30"/>
      <c r="ARJ41" s="27"/>
      <c r="ARK41" s="92"/>
      <c r="ARL41" s="94"/>
      <c r="ARM41" s="94"/>
      <c r="ARN41" s="94"/>
      <c r="ARO41" s="94"/>
      <c r="ARP41" s="94"/>
      <c r="ARQ41" s="94"/>
      <c r="ARR41" s="94"/>
      <c r="ARS41" s="27"/>
      <c r="ART41" s="97">
        <v>0.57106171271422967</v>
      </c>
      <c r="ARU41" s="98">
        <v>21.862625918876983</v>
      </c>
      <c r="ARW41" s="88">
        <f t="shared" si="53"/>
        <v>40989</v>
      </c>
      <c r="ARX41" s="89">
        <v>9</v>
      </c>
      <c r="ARY41" s="28"/>
      <c r="ARZ41" s="25"/>
      <c r="ASA41" s="30"/>
      <c r="ASB41" s="27"/>
      <c r="ASC41" s="30"/>
      <c r="ASD41" s="27"/>
      <c r="ASE41" s="30"/>
      <c r="ASF41" s="27"/>
      <c r="ASG41" s="92"/>
      <c r="ASH41" s="94"/>
      <c r="ASI41" s="94"/>
      <c r="ASJ41" s="94"/>
      <c r="ASK41" s="94"/>
      <c r="ASL41" s="94"/>
      <c r="ASM41" s="94"/>
      <c r="ASN41" s="94"/>
      <c r="ASO41" s="27"/>
      <c r="ASP41" s="97">
        <v>-0.86738117680897964</v>
      </c>
      <c r="ASQ41" s="98">
        <v>3.8718684945918218</v>
      </c>
      <c r="ASS41" s="88">
        <f t="shared" si="54"/>
        <v>40987</v>
      </c>
      <c r="AST41" s="89">
        <v>9</v>
      </c>
      <c r="ASU41" s="28"/>
      <c r="ASV41" s="25"/>
      <c r="ASW41" s="30"/>
      <c r="ASX41" s="27"/>
      <c r="ASY41" s="30"/>
      <c r="ASZ41" s="27"/>
      <c r="ATA41" s="30"/>
      <c r="ATB41" s="27"/>
      <c r="ATC41" s="92"/>
      <c r="ATD41" s="94"/>
      <c r="ATE41" s="94"/>
      <c r="ATF41" s="94"/>
      <c r="ATG41" s="94"/>
      <c r="ATH41" s="94"/>
      <c r="ATI41" s="94"/>
      <c r="ATJ41" s="94"/>
      <c r="ATK41" s="27"/>
      <c r="ATL41" s="97">
        <v>-1.2638742608407689</v>
      </c>
      <c r="ATM41" s="98">
        <v>-1.9594349142298237</v>
      </c>
      <c r="ATO41" s="88">
        <f t="shared" si="55"/>
        <v>40988</v>
      </c>
      <c r="ATP41" s="89">
        <v>9</v>
      </c>
      <c r="ATQ41" s="28"/>
      <c r="ATR41" s="25"/>
      <c r="ATS41" s="30"/>
      <c r="ATT41" s="27"/>
      <c r="ATU41" s="30"/>
      <c r="ATV41" s="27"/>
      <c r="ATW41" s="30"/>
      <c r="ATX41" s="27"/>
      <c r="ATY41" s="92"/>
      <c r="ATZ41" s="94"/>
      <c r="AUA41" s="94"/>
      <c r="AUB41" s="94"/>
      <c r="AUC41" s="94"/>
      <c r="AUD41" s="94"/>
      <c r="AUE41" s="94"/>
      <c r="AUF41" s="94"/>
      <c r="AUG41" s="27"/>
      <c r="AUH41" s="97">
        <v>-0.81125345644601288</v>
      </c>
      <c r="AUI41" s="98">
        <v>3.6363022934620695</v>
      </c>
      <c r="AUK41" s="88">
        <f t="shared" si="56"/>
        <v>40984</v>
      </c>
      <c r="AUL41" s="89">
        <v>9</v>
      </c>
      <c r="AUM41" s="28"/>
      <c r="AUN41" s="25">
        <v>21.9</v>
      </c>
      <c r="AUO41" s="30"/>
      <c r="AUP41" s="27"/>
      <c r="AUQ41" s="30"/>
      <c r="AUR41" s="27"/>
      <c r="AUS41" s="30"/>
      <c r="AUT41" s="27"/>
      <c r="AUU41" s="92"/>
      <c r="AUV41" s="94"/>
      <c r="AUW41" s="94"/>
      <c r="AUX41" s="94"/>
      <c r="AUY41" s="94"/>
      <c r="AUZ41" s="94"/>
      <c r="AVA41" s="94"/>
      <c r="AVB41" s="94"/>
      <c r="AVC41" s="27"/>
      <c r="AVD41" s="97"/>
      <c r="AVE41" s="98"/>
      <c r="AVG41" s="88">
        <f t="shared" si="57"/>
        <v>40987</v>
      </c>
      <c r="AVH41" s="89">
        <v>9</v>
      </c>
      <c r="AVI41" s="28"/>
      <c r="AVJ41" s="25"/>
      <c r="AVK41" s="30"/>
      <c r="AVL41" s="27"/>
      <c r="AVM41" s="30"/>
      <c r="AVN41" s="27"/>
      <c r="AVO41" s="30"/>
      <c r="AVP41" s="27"/>
      <c r="AVQ41" s="92"/>
      <c r="AVR41" s="94"/>
      <c r="AVS41" s="94"/>
      <c r="AVT41" s="94"/>
      <c r="AVU41" s="94"/>
      <c r="AVV41" s="94"/>
      <c r="AVW41" s="94"/>
      <c r="AVX41" s="94"/>
      <c r="AVY41" s="27"/>
      <c r="AVZ41" s="97">
        <v>-1.0341881431047142</v>
      </c>
      <c r="AWA41" s="98">
        <v>1.349233991632848</v>
      </c>
      <c r="AWC41" s="88">
        <f t="shared" si="58"/>
        <v>40985.5</v>
      </c>
      <c r="AWD41" s="89">
        <v>9</v>
      </c>
      <c r="AWE41" s="28"/>
      <c r="AWF41" s="25"/>
      <c r="AWG41" s="30"/>
      <c r="AWH41" s="27"/>
      <c r="AWI41" s="30"/>
      <c r="AWJ41" s="27"/>
      <c r="AWK41" s="30"/>
      <c r="AWL41" s="27"/>
      <c r="AWM41" s="92"/>
      <c r="AWN41" s="94"/>
      <c r="AWO41" s="94"/>
      <c r="AWP41" s="94"/>
      <c r="AWQ41" s="94"/>
      <c r="AWR41" s="94"/>
      <c r="AWS41" s="94"/>
      <c r="AWT41" s="94"/>
      <c r="AWU41" s="27"/>
      <c r="AWV41" s="97"/>
      <c r="AWW41" s="98"/>
      <c r="AWY41" s="88">
        <f t="shared" si="59"/>
        <v>40984</v>
      </c>
      <c r="AWZ41" s="89">
        <v>9</v>
      </c>
      <c r="AXA41" s="28"/>
      <c r="AXB41" s="25"/>
      <c r="AXC41" s="30"/>
      <c r="AXD41" s="27"/>
      <c r="AXE41" s="30"/>
      <c r="AXF41" s="27"/>
      <c r="AXG41" s="30"/>
      <c r="AXH41" s="27"/>
      <c r="AXI41" s="92"/>
      <c r="AXJ41" s="94"/>
      <c r="AXK41" s="94"/>
      <c r="AXL41" s="94"/>
      <c r="AXM41" s="94"/>
      <c r="AXN41" s="94"/>
      <c r="AXO41" s="94"/>
      <c r="AXP41" s="94"/>
      <c r="AXQ41" s="27"/>
      <c r="AXR41" s="97">
        <v>-1.0909698534859997</v>
      </c>
      <c r="AXS41" s="98">
        <v>2.7931235394311393</v>
      </c>
      <c r="AXU41" s="88">
        <f t="shared" si="60"/>
        <v>40987</v>
      </c>
      <c r="AXV41" s="89">
        <v>9</v>
      </c>
      <c r="AXW41" s="28"/>
      <c r="AXX41" s="25">
        <v>18</v>
      </c>
      <c r="AXY41" s="30"/>
      <c r="AXZ41" s="27"/>
      <c r="AYA41" s="30"/>
      <c r="AYB41" s="27"/>
      <c r="AYC41" s="30"/>
      <c r="AYD41" s="27"/>
      <c r="AYE41" s="92"/>
      <c r="AYF41" s="94"/>
      <c r="AYG41" s="94"/>
      <c r="AYH41" s="94"/>
      <c r="AYI41" s="94"/>
      <c r="AYJ41" s="94"/>
      <c r="AYK41" s="94"/>
      <c r="AYL41" s="94"/>
      <c r="AYM41" s="27"/>
      <c r="AYN41" s="97">
        <v>-0.96353057779738371</v>
      </c>
      <c r="AYO41" s="98">
        <v>6.168852821928227</v>
      </c>
      <c r="AYQ41" s="88">
        <f t="shared" si="61"/>
        <v>40986</v>
      </c>
      <c r="AYR41" s="89">
        <v>9</v>
      </c>
      <c r="AYS41" s="28">
        <v>6.8</v>
      </c>
      <c r="AYT41" s="25">
        <v>11</v>
      </c>
      <c r="AYU41" s="30"/>
      <c r="AYV41" s="27"/>
      <c r="AYW41" s="30"/>
      <c r="AYX41" s="27"/>
      <c r="AYY41" s="30"/>
      <c r="AYZ41" s="27"/>
      <c r="AZA41" s="92"/>
      <c r="AZB41" s="94"/>
      <c r="AZC41" s="94"/>
      <c r="AZD41" s="94"/>
      <c r="AZE41" s="94"/>
      <c r="AZF41" s="94"/>
      <c r="AZG41" s="94"/>
      <c r="AZH41" s="94"/>
      <c r="AZI41" s="27"/>
      <c r="AZJ41" s="97">
        <v>6.5045592079548271</v>
      </c>
      <c r="AZK41" s="98">
        <v>33.365772465525616</v>
      </c>
      <c r="AZM41" s="88">
        <f t="shared" si="62"/>
        <v>40986.5</v>
      </c>
      <c r="AZN41" s="89">
        <v>9</v>
      </c>
      <c r="AZO41" s="28"/>
      <c r="AZP41" s="25">
        <v>18</v>
      </c>
      <c r="AZQ41" s="30"/>
      <c r="AZR41" s="27"/>
      <c r="AZS41" s="30"/>
      <c r="AZT41" s="27"/>
      <c r="AZU41" s="30"/>
      <c r="AZV41" s="27"/>
      <c r="AZW41" s="92"/>
      <c r="AZX41" s="94"/>
      <c r="AZY41" s="94"/>
      <c r="AZZ41" s="94"/>
      <c r="BAA41" s="94"/>
      <c r="BAB41" s="94"/>
      <c r="BAC41" s="94"/>
      <c r="BAD41" s="94"/>
      <c r="BAE41" s="27"/>
      <c r="BAF41" s="97">
        <v>-0.49461272936451961</v>
      </c>
      <c r="BAG41" s="98">
        <v>14.269233991859103</v>
      </c>
      <c r="BAI41" s="88">
        <f t="shared" si="63"/>
        <v>40986.5</v>
      </c>
      <c r="BAJ41" s="89">
        <v>9</v>
      </c>
      <c r="BAK41" s="28"/>
      <c r="BAL41" s="25">
        <v>21.9</v>
      </c>
      <c r="BAM41" s="30"/>
      <c r="BAN41" s="27"/>
      <c r="BAO41" s="30"/>
      <c r="BAP41" s="27"/>
      <c r="BAQ41" s="30"/>
      <c r="BAR41" s="27"/>
      <c r="BAS41" s="92"/>
      <c r="BAT41" s="94"/>
      <c r="BAU41" s="94"/>
      <c r="BAV41" s="94"/>
      <c r="BAW41" s="94"/>
      <c r="BAX41" s="94"/>
      <c r="BAY41" s="94"/>
      <c r="BAZ41" s="94"/>
      <c r="BBA41" s="27"/>
      <c r="BBB41" s="97">
        <v>-1.118098282858762</v>
      </c>
      <c r="BBC41" s="98">
        <v>4.3368331857941911</v>
      </c>
      <c r="BBE41" s="88">
        <f t="shared" si="64"/>
        <v>40985</v>
      </c>
      <c r="BBF41" s="89">
        <v>9</v>
      </c>
      <c r="BBG41" s="28"/>
      <c r="BBH41" s="25"/>
      <c r="BBI41" s="30"/>
      <c r="BBJ41" s="27"/>
      <c r="BBK41" s="30"/>
      <c r="BBL41" s="27"/>
      <c r="BBM41" s="30"/>
      <c r="BBN41" s="27"/>
      <c r="BBO41" s="92"/>
      <c r="BBP41" s="94"/>
      <c r="BBQ41" s="94"/>
      <c r="BBR41" s="94"/>
      <c r="BBS41" s="94"/>
      <c r="BBT41" s="94"/>
      <c r="BBU41" s="94"/>
      <c r="BBV41" s="94"/>
      <c r="BBW41" s="27"/>
      <c r="BBX41" s="97"/>
      <c r="BBY41" s="98"/>
      <c r="BCA41" s="88">
        <f t="shared" si="65"/>
        <v>40988.5</v>
      </c>
      <c r="BCB41" s="89">
        <v>9</v>
      </c>
      <c r="BCC41" s="28"/>
      <c r="BCD41" s="25">
        <v>22</v>
      </c>
      <c r="BCE41" s="30"/>
      <c r="BCF41" s="27"/>
      <c r="BCG41" s="30"/>
      <c r="BCH41" s="27"/>
      <c r="BCI41" s="30"/>
      <c r="BCJ41" s="27"/>
      <c r="BCK41" s="92"/>
      <c r="BCL41" s="94"/>
      <c r="BCM41" s="94"/>
      <c r="BCN41" s="94"/>
      <c r="BCO41" s="94"/>
      <c r="BCP41" s="94"/>
      <c r="BCQ41" s="94"/>
      <c r="BCR41" s="94"/>
      <c r="BCS41" s="27"/>
      <c r="BCT41" s="97">
        <v>-0.66003199215303876</v>
      </c>
      <c r="BCU41" s="98">
        <v>8.6833229315787737</v>
      </c>
      <c r="BCW41" s="88">
        <f t="shared" si="66"/>
        <v>40987</v>
      </c>
      <c r="BCX41" s="89">
        <v>9</v>
      </c>
      <c r="BCY41" s="28"/>
      <c r="BCZ41" s="25">
        <v>19</v>
      </c>
      <c r="BDA41" s="30"/>
      <c r="BDB41" s="27"/>
      <c r="BDC41" s="30"/>
      <c r="BDD41" s="27"/>
      <c r="BDE41" s="30"/>
      <c r="BDF41" s="27"/>
      <c r="BDG41" s="92"/>
      <c r="BDH41" s="94"/>
      <c r="BDI41" s="94"/>
      <c r="BDJ41" s="94"/>
      <c r="BDK41" s="94"/>
      <c r="BDL41" s="94"/>
      <c r="BDM41" s="94"/>
      <c r="BDN41" s="94"/>
      <c r="BDO41" s="27"/>
      <c r="BDP41" s="97">
        <v>0.43763933820301082</v>
      </c>
      <c r="BDQ41" s="98">
        <v>15.10848533629173</v>
      </c>
      <c r="BDS41" s="88">
        <f t="shared" si="67"/>
        <v>40985</v>
      </c>
      <c r="BDT41" s="89">
        <v>9</v>
      </c>
      <c r="BDU41" s="28"/>
      <c r="BDV41" s="25"/>
      <c r="BDW41" s="30"/>
      <c r="BDX41" s="27"/>
      <c r="BDY41" s="30"/>
      <c r="BDZ41" s="27"/>
      <c r="BEA41" s="30"/>
      <c r="BEB41" s="27"/>
      <c r="BEC41" s="92"/>
      <c r="BED41" s="94"/>
      <c r="BEE41" s="94"/>
      <c r="BEF41" s="94"/>
      <c r="BEG41" s="94"/>
      <c r="BEH41" s="94"/>
      <c r="BEI41" s="94"/>
      <c r="BEJ41" s="94"/>
      <c r="BEK41" s="27"/>
      <c r="BEL41" s="97">
        <v>-1.1346681549598014</v>
      </c>
      <c r="BEM41" s="98">
        <v>0.33658748297880847</v>
      </c>
      <c r="BEO41" s="88">
        <f t="shared" si="68"/>
        <v>40986.5</v>
      </c>
      <c r="BEP41" s="89">
        <v>9</v>
      </c>
      <c r="BEQ41" s="28"/>
      <c r="BER41" s="25">
        <v>18</v>
      </c>
      <c r="BES41" s="30"/>
      <c r="BET41" s="27"/>
      <c r="BEU41" s="30"/>
      <c r="BEV41" s="27"/>
      <c r="BEW41" s="30"/>
      <c r="BEX41" s="27"/>
      <c r="BEY41" s="92"/>
      <c r="BEZ41" s="94"/>
      <c r="BFA41" s="94"/>
      <c r="BFB41" s="94"/>
      <c r="BFC41" s="94"/>
      <c r="BFD41" s="94"/>
      <c r="BFE41" s="94"/>
      <c r="BFF41" s="94"/>
      <c r="BFG41" s="27"/>
      <c r="BFH41" s="97">
        <v>-1.2859700124702744</v>
      </c>
      <c r="BFI41" s="98">
        <v>5.3222069795958351</v>
      </c>
      <c r="BFK41" s="88">
        <f t="shared" si="69"/>
        <v>40986.5</v>
      </c>
      <c r="BFL41" s="89">
        <v>9</v>
      </c>
      <c r="BFM41" s="28"/>
      <c r="BFN41" s="25"/>
      <c r="BFO41" s="30"/>
      <c r="BFP41" s="27"/>
      <c r="BFQ41" s="30"/>
      <c r="BFR41" s="27"/>
      <c r="BFS41" s="30"/>
      <c r="BFT41" s="27"/>
      <c r="BFU41" s="92"/>
      <c r="BFV41" s="94"/>
      <c r="BFW41" s="94"/>
      <c r="BFX41" s="94"/>
      <c r="BFY41" s="94"/>
      <c r="BFZ41" s="94"/>
      <c r="BGA41" s="94"/>
      <c r="BGB41" s="94"/>
      <c r="BGC41" s="27"/>
      <c r="BGD41" s="97">
        <v>-1.035683318145995</v>
      </c>
      <c r="BGE41" s="98">
        <v>8.8666205717864095</v>
      </c>
      <c r="BGG41" s="88">
        <f t="shared" si="70"/>
        <v>40986</v>
      </c>
      <c r="BGH41" s="89">
        <v>9</v>
      </c>
      <c r="BGI41" s="28"/>
      <c r="BGJ41" s="25"/>
      <c r="BGK41" s="30"/>
      <c r="BGL41" s="27"/>
      <c r="BGM41" s="30"/>
      <c r="BGN41" s="27"/>
      <c r="BGO41" s="30"/>
      <c r="BGP41" s="27"/>
      <c r="BGQ41" s="92"/>
      <c r="BGR41" s="94"/>
      <c r="BGS41" s="94"/>
      <c r="BGT41" s="94"/>
      <c r="BGU41" s="94"/>
      <c r="BGV41" s="94"/>
      <c r="BGW41" s="94"/>
      <c r="BGX41" s="94"/>
      <c r="BGY41" s="27"/>
      <c r="BGZ41" s="97">
        <v>2.1633745610219317</v>
      </c>
      <c r="BHA41" s="98">
        <v>19.44698087261423</v>
      </c>
      <c r="BHC41" s="88">
        <f t="shared" si="71"/>
        <v>40985.5</v>
      </c>
      <c r="BHD41" s="89">
        <v>9</v>
      </c>
      <c r="BHE41" s="28"/>
      <c r="BHF41" s="25"/>
      <c r="BHG41" s="30"/>
      <c r="BHH41" s="27"/>
      <c r="BHI41" s="30"/>
      <c r="BHJ41" s="27"/>
      <c r="BHK41" s="30"/>
      <c r="BHL41" s="27"/>
      <c r="BHM41" s="92"/>
      <c r="BHN41" s="94"/>
      <c r="BHO41" s="94"/>
      <c r="BHP41" s="94"/>
      <c r="BHQ41" s="94"/>
      <c r="BHR41" s="94"/>
      <c r="BHS41" s="94"/>
      <c r="BHT41" s="94"/>
      <c r="BHU41" s="27"/>
      <c r="BHV41" s="97">
        <v>3.089860857353524</v>
      </c>
      <c r="BHW41" s="98">
        <v>29.86207097601492</v>
      </c>
      <c r="BHY41" s="88">
        <f t="shared" si="72"/>
        <v>40988</v>
      </c>
      <c r="BHZ41" s="89">
        <v>9</v>
      </c>
      <c r="BIA41" s="28"/>
      <c r="BIB41" s="25"/>
      <c r="BIC41" s="30"/>
      <c r="BID41" s="27"/>
      <c r="BIE41" s="30"/>
      <c r="BIF41" s="27"/>
      <c r="BIG41" s="30"/>
      <c r="BIH41" s="27"/>
      <c r="BII41" s="92"/>
      <c r="BIJ41" s="94"/>
      <c r="BIK41" s="94"/>
      <c r="BIL41" s="94"/>
      <c r="BIM41" s="94"/>
      <c r="BIN41" s="94"/>
      <c r="BIO41" s="94"/>
      <c r="BIP41" s="94"/>
      <c r="BIQ41" s="27"/>
      <c r="BIR41" s="97">
        <v>0.53655403021461379</v>
      </c>
      <c r="BIS41" s="98">
        <v>22.030013282084617</v>
      </c>
      <c r="BIU41" s="88">
        <f t="shared" si="73"/>
        <v>40989</v>
      </c>
      <c r="BIV41" s="89">
        <v>9</v>
      </c>
      <c r="BIW41" s="28"/>
      <c r="BIX41" s="25"/>
      <c r="BIY41" s="30"/>
      <c r="BIZ41" s="27"/>
      <c r="BJA41" s="30"/>
      <c r="BJB41" s="27"/>
      <c r="BJC41" s="30"/>
      <c r="BJD41" s="27"/>
      <c r="BJE41" s="92"/>
      <c r="BJF41" s="94"/>
      <c r="BJG41" s="94"/>
      <c r="BJH41" s="94"/>
      <c r="BJI41" s="94"/>
      <c r="BJJ41" s="94"/>
      <c r="BJK41" s="94"/>
      <c r="BJL41" s="94"/>
      <c r="BJM41" s="27"/>
      <c r="BJN41" s="97">
        <v>-0.84561958432542039</v>
      </c>
      <c r="BJO41" s="98">
        <v>4.0584735988034799</v>
      </c>
      <c r="BJQ41" s="88">
        <f t="shared" si="74"/>
        <v>40987</v>
      </c>
      <c r="BJR41" s="89">
        <v>9</v>
      </c>
      <c r="BJS41" s="28"/>
      <c r="BJT41" s="25"/>
      <c r="BJU41" s="30"/>
      <c r="BJV41" s="27"/>
      <c r="BJW41" s="30"/>
      <c r="BJX41" s="27"/>
      <c r="BJY41" s="30"/>
      <c r="BJZ41" s="27"/>
      <c r="BKA41" s="92"/>
      <c r="BKB41" s="94"/>
      <c r="BKC41" s="94"/>
      <c r="BKD41" s="94"/>
      <c r="BKE41" s="94"/>
      <c r="BKF41" s="94"/>
      <c r="BKG41" s="94"/>
      <c r="BKH41" s="94"/>
      <c r="BKI41" s="27"/>
      <c r="BKJ41" s="97">
        <v>-1.2625338911587076</v>
      </c>
      <c r="BKK41" s="98">
        <v>-1.9480282206592627</v>
      </c>
      <c r="BKM41" s="88">
        <f t="shared" si="75"/>
        <v>40988</v>
      </c>
      <c r="BKN41" s="89">
        <v>9</v>
      </c>
      <c r="BKO41" s="28"/>
      <c r="BKP41" s="25"/>
      <c r="BKQ41" s="30"/>
      <c r="BKR41" s="27"/>
      <c r="BKS41" s="30"/>
      <c r="BKT41" s="27"/>
      <c r="BKU41" s="30"/>
      <c r="BKV41" s="27"/>
      <c r="BKW41" s="92"/>
      <c r="BKX41" s="94"/>
      <c r="BKY41" s="94"/>
      <c r="BKZ41" s="94"/>
      <c r="BLA41" s="94"/>
      <c r="BLB41" s="94"/>
      <c r="BLC41" s="94"/>
      <c r="BLD41" s="94"/>
      <c r="BLE41" s="27"/>
      <c r="BLF41" s="97">
        <v>-0.82740583144626145</v>
      </c>
      <c r="BLG41" s="98">
        <v>3.6202907712728223</v>
      </c>
      <c r="BLI41" s="88">
        <f t="shared" si="76"/>
        <v>40984</v>
      </c>
      <c r="BLJ41" s="89">
        <v>9</v>
      </c>
      <c r="BLK41" s="28"/>
      <c r="BLL41" s="25">
        <v>21.9</v>
      </c>
      <c r="BLM41" s="30"/>
      <c r="BLN41" s="27"/>
      <c r="BLO41" s="30"/>
      <c r="BLP41" s="27"/>
      <c r="BLQ41" s="30"/>
      <c r="BLR41" s="27"/>
      <c r="BLS41" s="92"/>
      <c r="BLT41" s="94"/>
      <c r="BLU41" s="94"/>
      <c r="BLV41" s="94"/>
      <c r="BLW41" s="94"/>
      <c r="BLX41" s="94"/>
      <c r="BLY41" s="94"/>
      <c r="BLZ41" s="94"/>
      <c r="BMA41" s="27"/>
      <c r="BMB41" s="97"/>
      <c r="BMC41" s="98"/>
      <c r="BME41" s="88">
        <f t="shared" si="77"/>
        <v>40987</v>
      </c>
      <c r="BMF41" s="89">
        <v>9</v>
      </c>
      <c r="BMG41" s="28"/>
      <c r="BMH41" s="25"/>
      <c r="BMI41" s="30"/>
      <c r="BMJ41" s="27"/>
      <c r="BMK41" s="30"/>
      <c r="BML41" s="27"/>
      <c r="BMM41" s="30"/>
      <c r="BMN41" s="27"/>
      <c r="BMO41" s="92"/>
      <c r="BMP41" s="94"/>
      <c r="BMQ41" s="94"/>
      <c r="BMR41" s="94"/>
      <c r="BMS41" s="94"/>
      <c r="BMT41" s="94"/>
      <c r="BMU41" s="94"/>
      <c r="BMV41" s="94"/>
      <c r="BMW41" s="27"/>
      <c r="BMX41" s="97">
        <v>-0.83683421935306512</v>
      </c>
      <c r="BMY41" s="98">
        <v>2.7854597111440764</v>
      </c>
      <c r="BNA41" s="88">
        <f t="shared" si="78"/>
        <v>40985.5</v>
      </c>
      <c r="BNB41" s="89">
        <v>9</v>
      </c>
      <c r="BNC41" s="28"/>
      <c r="BND41" s="25"/>
      <c r="BNE41" s="30"/>
      <c r="BNF41" s="27"/>
      <c r="BNG41" s="30"/>
      <c r="BNH41" s="27"/>
      <c r="BNI41" s="30"/>
      <c r="BNJ41" s="27"/>
      <c r="BNK41" s="92"/>
      <c r="BNL41" s="94"/>
      <c r="BNM41" s="94"/>
      <c r="BNN41" s="94"/>
      <c r="BNO41" s="94"/>
      <c r="BNP41" s="94"/>
      <c r="BNQ41" s="94"/>
      <c r="BNR41" s="94"/>
      <c r="BNS41" s="27"/>
      <c r="BNT41" s="97"/>
      <c r="BNU41" s="98"/>
      <c r="BNW41" s="88">
        <f t="shared" si="79"/>
        <v>40984</v>
      </c>
      <c r="BNX41" s="89">
        <v>9</v>
      </c>
      <c r="BNY41" s="28"/>
      <c r="BNZ41" s="25"/>
      <c r="BOA41" s="30"/>
      <c r="BOB41" s="27"/>
      <c r="BOC41" s="30"/>
      <c r="BOD41" s="27"/>
      <c r="BOE41" s="30"/>
      <c r="BOF41" s="27"/>
      <c r="BOG41" s="92"/>
      <c r="BOH41" s="94"/>
      <c r="BOI41" s="94"/>
      <c r="BOJ41" s="94"/>
      <c r="BOK41" s="94"/>
      <c r="BOL41" s="94"/>
      <c r="BOM41" s="94"/>
      <c r="BON41" s="94"/>
      <c r="BOO41" s="27"/>
      <c r="BOP41" s="97">
        <v>-1.0996399566675661</v>
      </c>
      <c r="BOQ41" s="98">
        <v>2.5889161085363979</v>
      </c>
      <c r="BOS41" s="88">
        <f t="shared" si="80"/>
        <v>40987</v>
      </c>
      <c r="BOT41" s="89">
        <v>9</v>
      </c>
      <c r="BOU41" s="28"/>
      <c r="BOV41" s="25">
        <v>18</v>
      </c>
      <c r="BOW41" s="30"/>
      <c r="BOX41" s="27"/>
      <c r="BOY41" s="30"/>
      <c r="BOZ41" s="27"/>
      <c r="BPA41" s="30"/>
      <c r="BPB41" s="27"/>
      <c r="BPC41" s="92"/>
      <c r="BPD41" s="94"/>
      <c r="BPE41" s="94"/>
      <c r="BPF41" s="94"/>
      <c r="BPG41" s="94"/>
      <c r="BPH41" s="94"/>
      <c r="BPI41" s="94"/>
      <c r="BPJ41" s="94"/>
      <c r="BPK41" s="27"/>
      <c r="BPL41" s="97">
        <v>-1.134391158137535</v>
      </c>
      <c r="BPM41" s="98">
        <v>4.0170874869367879</v>
      </c>
      <c r="BPO41" s="88">
        <f t="shared" si="81"/>
        <v>40986</v>
      </c>
      <c r="BPP41" s="89">
        <v>9</v>
      </c>
      <c r="BPQ41" s="28">
        <v>6.8</v>
      </c>
      <c r="BPR41" s="25">
        <v>11</v>
      </c>
      <c r="BPS41" s="30"/>
      <c r="BPT41" s="27"/>
      <c r="BPU41" s="30"/>
      <c r="BPV41" s="27"/>
      <c r="BPW41" s="30"/>
      <c r="BPX41" s="27"/>
      <c r="BPY41" s="92"/>
      <c r="BPZ41" s="94"/>
      <c r="BQA41" s="94"/>
      <c r="BQB41" s="94"/>
      <c r="BQC41" s="94"/>
      <c r="BQD41" s="94"/>
      <c r="BQE41" s="94"/>
      <c r="BQF41" s="94"/>
      <c r="BQG41" s="27"/>
      <c r="BQH41" s="97">
        <v>6.6004350311986597</v>
      </c>
      <c r="BQI41" s="98">
        <v>33.312590326117672</v>
      </c>
      <c r="BQK41" s="88">
        <f t="shared" si="82"/>
        <v>40986.5</v>
      </c>
      <c r="BQL41" s="89">
        <v>9</v>
      </c>
      <c r="BQM41" s="28"/>
      <c r="BQN41" s="25">
        <v>18</v>
      </c>
      <c r="BQO41" s="30"/>
      <c r="BQP41" s="27"/>
      <c r="BQQ41" s="30"/>
      <c r="BQR41" s="27"/>
      <c r="BQS41" s="30"/>
      <c r="BQT41" s="27"/>
      <c r="BQU41" s="92"/>
      <c r="BQV41" s="94"/>
      <c r="BQW41" s="94"/>
      <c r="BQX41" s="94"/>
      <c r="BQY41" s="94"/>
      <c r="BQZ41" s="94"/>
      <c r="BRA41" s="94"/>
      <c r="BRB41" s="94"/>
      <c r="BRC41" s="27"/>
      <c r="BRD41" s="97">
        <v>-0.48822043949279448</v>
      </c>
      <c r="BRE41" s="98">
        <v>14.39933552404128</v>
      </c>
      <c r="BRG41" s="88">
        <f t="shared" si="83"/>
        <v>40986.5</v>
      </c>
      <c r="BRH41" s="89">
        <v>9</v>
      </c>
      <c r="BRI41" s="28"/>
      <c r="BRJ41" s="25">
        <v>21.9</v>
      </c>
      <c r="BRK41" s="30"/>
      <c r="BRL41" s="27"/>
      <c r="BRM41" s="30"/>
      <c r="BRN41" s="27"/>
      <c r="BRO41" s="30"/>
      <c r="BRP41" s="27"/>
      <c r="BRQ41" s="92"/>
      <c r="BRR41" s="94"/>
      <c r="BRS41" s="94"/>
      <c r="BRT41" s="94"/>
      <c r="BRU41" s="94"/>
      <c r="BRV41" s="94"/>
      <c r="BRW41" s="94"/>
      <c r="BRX41" s="94"/>
      <c r="BRY41" s="27"/>
      <c r="BRZ41" s="97">
        <v>-1.0912527112124877</v>
      </c>
      <c r="BSA41" s="98">
        <v>4.736615135977738</v>
      </c>
      <c r="BSC41" s="88">
        <f t="shared" si="84"/>
        <v>40985</v>
      </c>
      <c r="BSD41" s="89">
        <v>9</v>
      </c>
      <c r="BSE41" s="28"/>
      <c r="BSF41" s="25"/>
      <c r="BSG41" s="30"/>
      <c r="BSH41" s="27"/>
      <c r="BSI41" s="30"/>
      <c r="BSJ41" s="27"/>
      <c r="BSK41" s="30"/>
      <c r="BSL41" s="27"/>
      <c r="BSM41" s="92"/>
      <c r="BSN41" s="94"/>
      <c r="BSO41" s="94"/>
      <c r="BSP41" s="94"/>
      <c r="BSQ41" s="94"/>
      <c r="BSR41" s="94"/>
      <c r="BSS41" s="94"/>
      <c r="BST41" s="94"/>
      <c r="BSU41" s="27"/>
      <c r="BSV41" s="97"/>
      <c r="BSW41" s="98"/>
      <c r="BSY41" s="88">
        <f t="shared" si="85"/>
        <v>40988.5</v>
      </c>
      <c r="BSZ41" s="89">
        <v>9</v>
      </c>
      <c r="BTA41" s="28"/>
      <c r="BTB41" s="25">
        <v>22</v>
      </c>
      <c r="BTC41" s="30"/>
      <c r="BTD41" s="27"/>
      <c r="BTE41" s="30"/>
      <c r="BTF41" s="27"/>
      <c r="BTG41" s="30"/>
      <c r="BTH41" s="27"/>
      <c r="BTI41" s="92"/>
      <c r="BTJ41" s="94"/>
      <c r="BTK41" s="94"/>
      <c r="BTL41" s="94"/>
      <c r="BTM41" s="94"/>
      <c r="BTN41" s="94"/>
      <c r="BTO41" s="94"/>
      <c r="BTP41" s="94"/>
      <c r="BTQ41" s="27"/>
      <c r="BTR41" s="97">
        <v>-0.60664847093155283</v>
      </c>
      <c r="BTS41" s="98">
        <v>9.1773685604345623</v>
      </c>
      <c r="BTU41" s="88">
        <f t="shared" si="86"/>
        <v>40987</v>
      </c>
      <c r="BTV41" s="89">
        <v>9</v>
      </c>
      <c r="BTW41" s="28"/>
      <c r="BTX41" s="25">
        <v>19</v>
      </c>
      <c r="BTY41" s="30"/>
      <c r="BTZ41" s="27"/>
      <c r="BUA41" s="30"/>
      <c r="BUB41" s="27"/>
      <c r="BUC41" s="30"/>
      <c r="BUD41" s="27"/>
      <c r="BUE41" s="92"/>
      <c r="BUF41" s="94"/>
      <c r="BUG41" s="94"/>
      <c r="BUH41" s="94"/>
      <c r="BUI41" s="94"/>
      <c r="BUJ41" s="94"/>
      <c r="BUK41" s="94"/>
      <c r="BUL41" s="94"/>
      <c r="BUM41" s="27"/>
      <c r="BUN41" s="97">
        <v>-0.10700019955153305</v>
      </c>
      <c r="BUO41" s="98">
        <v>16.592120692469489</v>
      </c>
      <c r="BUQ41" s="88">
        <f t="shared" si="87"/>
        <v>40985</v>
      </c>
      <c r="BUR41" s="89">
        <v>9</v>
      </c>
      <c r="BUS41" s="28"/>
      <c r="BUT41" s="25"/>
      <c r="BUU41" s="30"/>
      <c r="BUV41" s="27"/>
      <c r="BUW41" s="30"/>
      <c r="BUX41" s="27"/>
      <c r="BUY41" s="30"/>
      <c r="BUZ41" s="27"/>
      <c r="BVA41" s="92"/>
      <c r="BVB41" s="94"/>
      <c r="BVC41" s="94"/>
      <c r="BVD41" s="94"/>
      <c r="BVE41" s="94"/>
      <c r="BVF41" s="94"/>
      <c r="BVG41" s="94"/>
      <c r="BVH41" s="94"/>
      <c r="BVI41" s="27"/>
      <c r="BVJ41" s="97">
        <v>-1.0581282763937079</v>
      </c>
      <c r="BVK41" s="98">
        <v>1.1647945930812844</v>
      </c>
      <c r="BVM41" s="88">
        <f t="shared" si="88"/>
        <v>40986.5</v>
      </c>
      <c r="BVN41" s="89">
        <v>9</v>
      </c>
      <c r="BVO41" s="28"/>
      <c r="BVP41" s="25">
        <v>18</v>
      </c>
      <c r="BVQ41" s="30"/>
      <c r="BVR41" s="27"/>
      <c r="BVS41" s="30"/>
      <c r="BVT41" s="27"/>
      <c r="BVU41" s="30"/>
      <c r="BVV41" s="27"/>
      <c r="BVW41" s="92"/>
      <c r="BVX41" s="94"/>
      <c r="BVY41" s="94"/>
      <c r="BVZ41" s="94"/>
      <c r="BWA41" s="94"/>
      <c r="BWB41" s="94"/>
      <c r="BWC41" s="94"/>
      <c r="BWD41" s="94"/>
      <c r="BWE41" s="27"/>
      <c r="BWF41" s="97">
        <v>-1.2888580322520402</v>
      </c>
      <c r="BWG41" s="98">
        <v>5.3046840300988434</v>
      </c>
      <c r="BWI41" s="88">
        <f t="shared" si="89"/>
        <v>40986.5</v>
      </c>
      <c r="BWJ41" s="89">
        <v>9</v>
      </c>
      <c r="BWK41" s="28"/>
      <c r="BWL41" s="25"/>
      <c r="BWM41" s="30"/>
      <c r="BWN41" s="27"/>
      <c r="BWO41" s="30"/>
      <c r="BWP41" s="27"/>
      <c r="BWQ41" s="30"/>
      <c r="BWR41" s="27"/>
      <c r="BWS41" s="92"/>
      <c r="BWT41" s="94"/>
      <c r="BWU41" s="94"/>
      <c r="BWV41" s="94"/>
      <c r="BWW41" s="94"/>
      <c r="BWX41" s="94"/>
      <c r="BWY41" s="94"/>
      <c r="BWZ41" s="94"/>
      <c r="BXA41" s="27"/>
      <c r="BXB41" s="97">
        <v>-1.1297741426554124</v>
      </c>
      <c r="BXC41" s="98">
        <v>8.1455720572449053</v>
      </c>
      <c r="BXE41" s="88">
        <f t="shared" si="90"/>
        <v>40986</v>
      </c>
      <c r="BXF41" s="89">
        <v>9</v>
      </c>
      <c r="BXG41" s="28"/>
      <c r="BXH41" s="25"/>
      <c r="BXI41" s="30"/>
      <c r="BXJ41" s="27"/>
      <c r="BXK41" s="30"/>
      <c r="BXL41" s="27"/>
      <c r="BXM41" s="30"/>
      <c r="BXN41" s="27"/>
      <c r="BXO41" s="92"/>
      <c r="BXP41" s="94"/>
      <c r="BXQ41" s="94"/>
      <c r="BXR41" s="94"/>
      <c r="BXS41" s="94"/>
      <c r="BXT41" s="94"/>
      <c r="BXU41" s="94"/>
      <c r="BXV41" s="94"/>
      <c r="BXW41" s="27"/>
      <c r="BXX41" s="97">
        <v>2.2045095876980008</v>
      </c>
      <c r="BXY41" s="98">
        <v>19.470243154074435</v>
      </c>
      <c r="BYA41" s="88">
        <f t="shared" si="91"/>
        <v>40985.5</v>
      </c>
      <c r="BYB41" s="89">
        <v>9</v>
      </c>
      <c r="BYC41" s="28"/>
      <c r="BYD41" s="25"/>
      <c r="BYE41" s="30"/>
      <c r="BYF41" s="27"/>
      <c r="BYG41" s="30"/>
      <c r="BYH41" s="27"/>
      <c r="BYI41" s="30"/>
      <c r="BYJ41" s="27"/>
      <c r="BYK41" s="92"/>
      <c r="BYL41" s="94"/>
      <c r="BYM41" s="94"/>
      <c r="BYN41" s="94"/>
      <c r="BYO41" s="94"/>
      <c r="BYP41" s="94"/>
      <c r="BYQ41" s="94"/>
      <c r="BYR41" s="94"/>
      <c r="BYS41" s="27"/>
      <c r="BYT41" s="97">
        <v>3.1029975074080891</v>
      </c>
      <c r="BYU41" s="98">
        <v>29.991312300672007</v>
      </c>
      <c r="BYW41" s="88">
        <f t="shared" si="92"/>
        <v>40988</v>
      </c>
      <c r="BYX41" s="89">
        <v>9</v>
      </c>
      <c r="BYY41" s="28"/>
      <c r="BYZ41" s="25"/>
      <c r="BZA41" s="30"/>
      <c r="BZB41" s="27"/>
      <c r="BZC41" s="30"/>
      <c r="BZD41" s="27"/>
      <c r="BZE41" s="30"/>
      <c r="BZF41" s="27"/>
      <c r="BZG41" s="92"/>
      <c r="BZH41" s="94"/>
      <c r="BZI41" s="94"/>
      <c r="BZJ41" s="94"/>
      <c r="BZK41" s="94"/>
      <c r="BZL41" s="94"/>
      <c r="BZM41" s="94"/>
      <c r="BZN41" s="94"/>
      <c r="BZO41" s="27"/>
      <c r="BZP41" s="97">
        <v>0.54252626768714551</v>
      </c>
      <c r="BZQ41" s="98">
        <v>21.661961935070739</v>
      </c>
      <c r="BZS41" s="88">
        <f t="shared" si="93"/>
        <v>40989</v>
      </c>
      <c r="BZT41" s="89">
        <v>9</v>
      </c>
      <c r="BZU41" s="28"/>
      <c r="BZV41" s="25"/>
      <c r="BZW41" s="30"/>
      <c r="BZX41" s="27"/>
      <c r="BZY41" s="30"/>
      <c r="BZZ41" s="27"/>
      <c r="CAA41" s="30"/>
      <c r="CAB41" s="27"/>
      <c r="CAC41" s="92"/>
      <c r="CAD41" s="94"/>
      <c r="CAE41" s="94"/>
      <c r="CAF41" s="94"/>
      <c r="CAG41" s="94"/>
      <c r="CAH41" s="94"/>
      <c r="CAI41" s="94"/>
      <c r="CAJ41" s="94"/>
      <c r="CAK41" s="27"/>
      <c r="CAL41" s="97">
        <v>-0.80353410347291632</v>
      </c>
      <c r="CAM41" s="98">
        <v>4.3224429753139866</v>
      </c>
      <c r="CAO41" s="88">
        <f t="shared" si="94"/>
        <v>40987</v>
      </c>
      <c r="CAP41" s="89">
        <v>9</v>
      </c>
      <c r="CAQ41" s="28"/>
      <c r="CAR41" s="25"/>
      <c r="CAS41" s="30"/>
      <c r="CAT41" s="27"/>
      <c r="CAU41" s="30"/>
      <c r="CAV41" s="27"/>
      <c r="CAW41" s="30"/>
      <c r="CAX41" s="27"/>
      <c r="CAY41" s="92"/>
      <c r="CAZ41" s="94"/>
      <c r="CBA41" s="94"/>
      <c r="CBB41" s="94"/>
      <c r="CBC41" s="94"/>
      <c r="CBD41" s="94"/>
      <c r="CBE41" s="94"/>
      <c r="CBF41" s="94"/>
      <c r="CBG41" s="27"/>
      <c r="CBH41" s="97">
        <v>-1.114633642662969</v>
      </c>
      <c r="CBI41" s="98">
        <v>-0.74123374148125332</v>
      </c>
      <c r="CBK41" s="88">
        <f t="shared" si="95"/>
        <v>40988</v>
      </c>
      <c r="CBL41" s="89">
        <v>9</v>
      </c>
      <c r="CBM41" s="28"/>
      <c r="CBN41" s="25"/>
      <c r="CBO41" s="30"/>
      <c r="CBP41" s="27"/>
      <c r="CBQ41" s="30"/>
      <c r="CBR41" s="27"/>
      <c r="CBS41" s="30"/>
      <c r="CBT41" s="27"/>
      <c r="CBU41" s="92"/>
      <c r="CBV41" s="94"/>
      <c r="CBW41" s="94"/>
      <c r="CBX41" s="94"/>
      <c r="CBY41" s="94"/>
      <c r="CBZ41" s="94"/>
      <c r="CCA41" s="94"/>
      <c r="CCB41" s="94"/>
      <c r="CCC41" s="27"/>
      <c r="CCD41" s="97">
        <v>-0.82836007994704697</v>
      </c>
      <c r="CCE41" s="98">
        <v>3.5048303477720681</v>
      </c>
      <c r="CCG41" s="88">
        <f t="shared" si="96"/>
        <v>40984</v>
      </c>
      <c r="CCH41" s="89">
        <v>9</v>
      </c>
      <c r="CCI41" s="28"/>
      <c r="CCJ41" s="25">
        <v>21.9</v>
      </c>
      <c r="CCK41" s="30"/>
      <c r="CCL41" s="27"/>
      <c r="CCM41" s="30"/>
      <c r="CCN41" s="27"/>
      <c r="CCO41" s="30"/>
      <c r="CCP41" s="27"/>
      <c r="CCQ41" s="92"/>
      <c r="CCR41" s="94"/>
      <c r="CCS41" s="94"/>
      <c r="CCT41" s="94"/>
      <c r="CCU41" s="94"/>
      <c r="CCV41" s="94"/>
      <c r="CCW41" s="94"/>
      <c r="CCX41" s="94"/>
      <c r="CCY41" s="27"/>
      <c r="CCZ41" s="97"/>
      <c r="CDA41" s="98"/>
      <c r="CDC41" s="88">
        <f t="shared" si="97"/>
        <v>40987</v>
      </c>
      <c r="CDD41" s="89">
        <v>9</v>
      </c>
      <c r="CDE41" s="28"/>
      <c r="CDF41" s="25"/>
      <c r="CDG41" s="30"/>
      <c r="CDH41" s="27"/>
      <c r="CDI41" s="30"/>
      <c r="CDJ41" s="27"/>
      <c r="CDK41" s="30"/>
      <c r="CDL41" s="27"/>
      <c r="CDM41" s="92"/>
      <c r="CDN41" s="94"/>
      <c r="CDO41" s="94"/>
      <c r="CDP41" s="94"/>
      <c r="CDQ41" s="94"/>
      <c r="CDR41" s="94"/>
      <c r="CDS41" s="94"/>
      <c r="CDT41" s="94"/>
      <c r="CDU41" s="27"/>
      <c r="CDV41" s="97">
        <v>-0.95055052076422453</v>
      </c>
      <c r="CDW41" s="98">
        <v>2.0506008070337964</v>
      </c>
      <c r="CDY41" s="88">
        <f t="shared" si="98"/>
        <v>40985.5</v>
      </c>
      <c r="CDZ41" s="89">
        <v>9</v>
      </c>
      <c r="CEA41" s="28"/>
      <c r="CEB41" s="25"/>
      <c r="CEC41" s="30"/>
      <c r="CED41" s="27"/>
      <c r="CEE41" s="30"/>
      <c r="CEF41" s="27"/>
      <c r="CEG41" s="30"/>
      <c r="CEH41" s="27"/>
      <c r="CEI41" s="92"/>
      <c r="CEJ41" s="94"/>
      <c r="CEK41" s="94"/>
      <c r="CEL41" s="94"/>
      <c r="CEM41" s="94"/>
      <c r="CEN41" s="94"/>
      <c r="CEO41" s="94"/>
      <c r="CEP41" s="94"/>
      <c r="CEQ41" s="27"/>
      <c r="CER41" s="97"/>
      <c r="CES41" s="98"/>
      <c r="CEU41" s="88">
        <f t="shared" si="99"/>
        <v>40984</v>
      </c>
      <c r="CEV41" s="89">
        <v>9</v>
      </c>
      <c r="CEW41" s="28"/>
      <c r="CEX41" s="25"/>
      <c r="CEY41" s="30"/>
      <c r="CEZ41" s="27"/>
      <c r="CFA41" s="30"/>
      <c r="CFB41" s="27"/>
      <c r="CFC41" s="30"/>
      <c r="CFD41" s="27"/>
      <c r="CFE41" s="92"/>
      <c r="CFF41" s="94"/>
      <c r="CFG41" s="94"/>
      <c r="CFH41" s="94"/>
      <c r="CFI41" s="94"/>
      <c r="CFJ41" s="94"/>
      <c r="CFK41" s="94"/>
      <c r="CFL41" s="94"/>
      <c r="CFM41" s="27"/>
      <c r="CFN41" s="97">
        <v>-1.0832203523684907</v>
      </c>
      <c r="CFO41" s="98">
        <v>2.8883634997154122</v>
      </c>
    </row>
    <row r="42" spans="1:2199">
      <c r="A42" s="88">
        <f t="shared" si="0"/>
        <v>40987.5</v>
      </c>
      <c r="B42" s="90">
        <v>9.5</v>
      </c>
      <c r="C42" s="28"/>
      <c r="D42" s="25"/>
      <c r="E42" s="30"/>
      <c r="F42" s="27"/>
      <c r="G42" s="30"/>
      <c r="H42" s="27"/>
      <c r="I42" s="30"/>
      <c r="J42" s="27"/>
      <c r="K42" s="92"/>
      <c r="L42" s="94"/>
      <c r="M42" s="94"/>
      <c r="N42" s="94"/>
      <c r="O42" s="94"/>
      <c r="P42" s="94"/>
      <c r="Q42" s="94"/>
      <c r="R42" s="94"/>
      <c r="S42" s="27"/>
      <c r="T42" s="99">
        <v>-0.82461414910929653</v>
      </c>
      <c r="U42" s="98">
        <v>28.434627125343088</v>
      </c>
      <c r="W42" s="88">
        <f t="shared" si="1"/>
        <v>40986.5</v>
      </c>
      <c r="X42" s="90">
        <v>9.5</v>
      </c>
      <c r="Y42" s="28">
        <v>1.9</v>
      </c>
      <c r="Z42" s="25">
        <v>22.5</v>
      </c>
      <c r="AA42" s="30"/>
      <c r="AB42" s="27"/>
      <c r="AC42" s="30"/>
      <c r="AD42" s="27"/>
      <c r="AE42" s="30"/>
      <c r="AF42" s="27"/>
      <c r="AG42" s="92"/>
      <c r="AH42" s="94"/>
      <c r="AI42" s="94"/>
      <c r="AJ42" s="94"/>
      <c r="AK42" s="94"/>
      <c r="AL42" s="94"/>
      <c r="AM42" s="94"/>
      <c r="AN42" s="94"/>
      <c r="AO42" s="27"/>
      <c r="AP42" s="99">
        <v>1.178036847033108</v>
      </c>
      <c r="AQ42" s="98">
        <v>38.15335768394835</v>
      </c>
      <c r="AS42" s="88">
        <f t="shared" si="2"/>
        <v>40987</v>
      </c>
      <c r="AT42" s="90">
        <v>9.5</v>
      </c>
      <c r="AU42" s="28">
        <v>6.8</v>
      </c>
      <c r="AV42" s="25">
        <v>19</v>
      </c>
      <c r="AW42" s="30"/>
      <c r="AX42" s="27"/>
      <c r="AY42" s="30"/>
      <c r="AZ42" s="27"/>
      <c r="BA42" s="30"/>
      <c r="BB42" s="27"/>
      <c r="BC42" s="92"/>
      <c r="BD42" s="94"/>
      <c r="BE42" s="94"/>
      <c r="BF42" s="94"/>
      <c r="BG42" s="94"/>
      <c r="BH42" s="94"/>
      <c r="BI42" s="94"/>
      <c r="BJ42" s="94"/>
      <c r="BK42" s="27"/>
      <c r="BL42" s="99">
        <v>5.5372153594348985</v>
      </c>
      <c r="BM42" s="98">
        <v>37.919342755368994</v>
      </c>
      <c r="BO42" s="88">
        <f t="shared" si="3"/>
        <v>40987</v>
      </c>
      <c r="BP42" s="90">
        <v>9.5</v>
      </c>
      <c r="BQ42" s="28">
        <v>4.5</v>
      </c>
      <c r="BR42" s="25">
        <v>19</v>
      </c>
      <c r="BS42" s="30"/>
      <c r="BT42" s="27"/>
      <c r="BU42" s="30"/>
      <c r="BV42" s="27"/>
      <c r="BW42" s="30"/>
      <c r="BX42" s="27"/>
      <c r="BY42" s="92"/>
      <c r="BZ42" s="94"/>
      <c r="CA42" s="94"/>
      <c r="CB42" s="94"/>
      <c r="CC42" s="94"/>
      <c r="CD42" s="94"/>
      <c r="CE42" s="94"/>
      <c r="CF42" s="94"/>
      <c r="CG42" s="27"/>
      <c r="CH42" s="99">
        <v>4.5871934654222111</v>
      </c>
      <c r="CI42" s="98">
        <v>43.098751581426782</v>
      </c>
      <c r="CK42" s="88">
        <f t="shared" si="4"/>
        <v>40985.5</v>
      </c>
      <c r="CL42" s="90">
        <v>9.5</v>
      </c>
      <c r="CM42" s="28"/>
      <c r="CN42" s="25"/>
      <c r="CO42" s="30"/>
      <c r="CP42" s="27"/>
      <c r="CQ42" s="30"/>
      <c r="CR42" s="27"/>
      <c r="CS42" s="30"/>
      <c r="CT42" s="27"/>
      <c r="CU42" s="92"/>
      <c r="CV42" s="94"/>
      <c r="CW42" s="94"/>
      <c r="CX42" s="94"/>
      <c r="CY42" s="94"/>
      <c r="CZ42" s="94"/>
      <c r="DA42" s="94"/>
      <c r="DB42" s="94"/>
      <c r="DC42" s="27"/>
      <c r="DD42" s="99">
        <v>-1.147239951736978</v>
      </c>
      <c r="DE42" s="98">
        <v>7.4696032107188728</v>
      </c>
      <c r="DG42" s="88">
        <f t="shared" si="5"/>
        <v>40989</v>
      </c>
      <c r="DH42" s="90">
        <v>9.5</v>
      </c>
      <c r="DI42" s="28"/>
      <c r="DJ42" s="25">
        <v>22.4</v>
      </c>
      <c r="DK42" s="30"/>
      <c r="DL42" s="27"/>
      <c r="DM42" s="30"/>
      <c r="DN42" s="27"/>
      <c r="DO42" s="30"/>
      <c r="DP42" s="27"/>
      <c r="DQ42" s="92"/>
      <c r="DR42" s="94"/>
      <c r="DS42" s="94"/>
      <c r="DT42" s="94"/>
      <c r="DU42" s="94"/>
      <c r="DV42" s="94"/>
      <c r="DW42" s="94"/>
      <c r="DX42" s="94"/>
      <c r="DY42" s="27"/>
      <c r="DZ42" s="99">
        <v>-0.69523915055764329</v>
      </c>
      <c r="EA42" s="98">
        <v>5.2859810562944016</v>
      </c>
      <c r="EC42" s="88">
        <f t="shared" si="6"/>
        <v>40987.5</v>
      </c>
      <c r="ED42" s="90">
        <v>9.5</v>
      </c>
      <c r="EE42" s="28"/>
      <c r="EF42" s="25">
        <v>18.899999999999999</v>
      </c>
      <c r="EG42" s="30"/>
      <c r="EH42" s="27"/>
      <c r="EI42" s="30"/>
      <c r="EJ42" s="27"/>
      <c r="EK42" s="30"/>
      <c r="EL42" s="27"/>
      <c r="EM42" s="92"/>
      <c r="EN42" s="94"/>
      <c r="EO42" s="94"/>
      <c r="EP42" s="94"/>
      <c r="EQ42" s="94"/>
      <c r="ER42" s="94"/>
      <c r="ES42" s="94"/>
      <c r="ET42" s="94"/>
      <c r="EU42" s="27"/>
      <c r="EV42" s="99">
        <v>-0.9135943363929302</v>
      </c>
      <c r="EW42" s="98">
        <v>8.796059894307966</v>
      </c>
      <c r="EY42" s="88">
        <f t="shared" si="7"/>
        <v>40985.5</v>
      </c>
      <c r="EZ42" s="90">
        <v>9.5</v>
      </c>
      <c r="FA42" s="28"/>
      <c r="FB42" s="25"/>
      <c r="FC42" s="30"/>
      <c r="FD42" s="27"/>
      <c r="FE42" s="30"/>
      <c r="FF42" s="27"/>
      <c r="FG42" s="30"/>
      <c r="FH42" s="27"/>
      <c r="FI42" s="92"/>
      <c r="FJ42" s="94"/>
      <c r="FK42" s="94"/>
      <c r="FL42" s="94"/>
      <c r="FM42" s="94"/>
      <c r="FN42" s="94"/>
      <c r="FO42" s="94"/>
      <c r="FP42" s="94"/>
      <c r="FQ42" s="27"/>
      <c r="FR42" s="99">
        <v>-1.2140082742941518</v>
      </c>
      <c r="FS42" s="98">
        <v>6.0049330959892906</v>
      </c>
      <c r="FU42" s="88">
        <f t="shared" si="8"/>
        <v>40987</v>
      </c>
      <c r="FV42" s="90">
        <v>9.5</v>
      </c>
      <c r="FW42" s="28"/>
      <c r="FX42" s="25">
        <v>17.8</v>
      </c>
      <c r="FY42" s="30"/>
      <c r="FZ42" s="27"/>
      <c r="GA42" s="30"/>
      <c r="GB42" s="27"/>
      <c r="GC42" s="30"/>
      <c r="GD42" s="27"/>
      <c r="GE42" s="92"/>
      <c r="GF42" s="94"/>
      <c r="GG42" s="94"/>
      <c r="GH42" s="94"/>
      <c r="GI42" s="94"/>
      <c r="GJ42" s="94"/>
      <c r="GK42" s="94"/>
      <c r="GL42" s="94"/>
      <c r="GM42" s="27"/>
      <c r="GN42" s="99">
        <v>-1.2786377810038199</v>
      </c>
      <c r="GO42" s="98">
        <v>-1.3040591933019885</v>
      </c>
      <c r="GQ42" s="88">
        <f t="shared" si="9"/>
        <v>40987</v>
      </c>
      <c r="GR42" s="90">
        <v>9.5</v>
      </c>
      <c r="GS42" s="28"/>
      <c r="GT42" s="25"/>
      <c r="GU42" s="30"/>
      <c r="GV42" s="27"/>
      <c r="GW42" s="30"/>
      <c r="GX42" s="27"/>
      <c r="GY42" s="30"/>
      <c r="GZ42" s="27"/>
      <c r="HA42" s="92"/>
      <c r="HB42" s="94"/>
      <c r="HC42" s="94"/>
      <c r="HD42" s="94"/>
      <c r="HE42" s="94"/>
      <c r="HF42" s="94"/>
      <c r="HG42" s="94"/>
      <c r="HH42" s="94"/>
      <c r="HI42" s="27"/>
      <c r="HJ42" s="99">
        <v>-1.0494055929239725</v>
      </c>
      <c r="HK42" s="98">
        <v>1.9035747157691834</v>
      </c>
      <c r="HM42" s="88">
        <f t="shared" si="10"/>
        <v>40986.5</v>
      </c>
      <c r="HN42" s="90">
        <v>9.5</v>
      </c>
      <c r="HO42" s="28"/>
      <c r="HP42" s="25"/>
      <c r="HQ42" s="30"/>
      <c r="HR42" s="27"/>
      <c r="HS42" s="30"/>
      <c r="HT42" s="27"/>
      <c r="HU42" s="30"/>
      <c r="HV42" s="27"/>
      <c r="HW42" s="92"/>
      <c r="HX42" s="94"/>
      <c r="HY42" s="94"/>
      <c r="HZ42" s="94"/>
      <c r="IA42" s="94"/>
      <c r="IB42" s="94"/>
      <c r="IC42" s="94"/>
      <c r="ID42" s="94"/>
      <c r="IE42" s="27"/>
      <c r="IF42" s="99">
        <v>1.8797633959121192</v>
      </c>
      <c r="IG42" s="98">
        <v>24.30943259131924</v>
      </c>
      <c r="II42" s="88">
        <f t="shared" si="11"/>
        <v>40986</v>
      </c>
      <c r="IJ42" s="90">
        <v>9.5</v>
      </c>
      <c r="IK42" s="28"/>
      <c r="IL42" s="25"/>
      <c r="IM42" s="30"/>
      <c r="IN42" s="27"/>
      <c r="IO42" s="30"/>
      <c r="IP42" s="27"/>
      <c r="IQ42" s="30"/>
      <c r="IR42" s="27"/>
      <c r="IS42" s="92"/>
      <c r="IT42" s="94"/>
      <c r="IU42" s="94"/>
      <c r="IV42" s="94"/>
      <c r="IW42" s="94"/>
      <c r="IX42" s="94"/>
      <c r="IY42" s="94"/>
      <c r="IZ42" s="94"/>
      <c r="JA42" s="27"/>
      <c r="JB42" s="99">
        <v>2.8005911445521097</v>
      </c>
      <c r="JC42" s="98">
        <v>26.54081101868406</v>
      </c>
      <c r="JE42" s="88">
        <f t="shared" si="12"/>
        <v>40988.5</v>
      </c>
      <c r="JF42" s="90">
        <v>9.5</v>
      </c>
      <c r="JG42" s="28"/>
      <c r="JH42" s="25"/>
      <c r="JI42" s="30"/>
      <c r="JJ42" s="27"/>
      <c r="JK42" s="30"/>
      <c r="JL42" s="27"/>
      <c r="JM42" s="30"/>
      <c r="JN42" s="27"/>
      <c r="JO42" s="92"/>
      <c r="JP42" s="94"/>
      <c r="JQ42" s="94"/>
      <c r="JR42" s="94"/>
      <c r="JS42" s="94"/>
      <c r="JT42" s="94"/>
      <c r="JU42" s="94"/>
      <c r="JV42" s="94"/>
      <c r="JW42" s="27"/>
      <c r="JX42" s="99">
        <v>0.27422223544794905</v>
      </c>
      <c r="JY42" s="98">
        <v>20.318670364301731</v>
      </c>
      <c r="KA42" s="88">
        <f t="shared" si="13"/>
        <v>40989.5</v>
      </c>
      <c r="KB42" s="90">
        <v>9.5</v>
      </c>
      <c r="KC42" s="28"/>
      <c r="KD42" s="25"/>
      <c r="KE42" s="30"/>
      <c r="KF42" s="27"/>
      <c r="KG42" s="30"/>
      <c r="KH42" s="27"/>
      <c r="KI42" s="30"/>
      <c r="KJ42" s="27"/>
      <c r="KK42" s="92"/>
      <c r="KL42" s="94"/>
      <c r="KM42" s="94"/>
      <c r="KN42" s="94"/>
      <c r="KO42" s="94"/>
      <c r="KP42" s="94"/>
      <c r="KQ42" s="94"/>
      <c r="KR42" s="94"/>
      <c r="KS42" s="27"/>
      <c r="KT42" s="99">
        <v>-0.79729265499067326</v>
      </c>
      <c r="KU42" s="98">
        <v>9.8123867813126111</v>
      </c>
      <c r="KW42" s="88">
        <f t="shared" si="14"/>
        <v>40987.5</v>
      </c>
      <c r="KX42" s="90">
        <v>9.5</v>
      </c>
      <c r="KY42" s="28"/>
      <c r="KZ42" s="25"/>
      <c r="LA42" s="30"/>
      <c r="LB42" s="27"/>
      <c r="LC42" s="30"/>
      <c r="LD42" s="27"/>
      <c r="LE42" s="30"/>
      <c r="LF42" s="27"/>
      <c r="LG42" s="92"/>
      <c r="LH42" s="94"/>
      <c r="LI42" s="94"/>
      <c r="LJ42" s="94"/>
      <c r="LK42" s="94"/>
      <c r="LL42" s="94"/>
      <c r="LM42" s="94"/>
      <c r="LN42" s="94"/>
      <c r="LO42" s="27"/>
      <c r="LP42" s="99">
        <v>-1.1121567986793559</v>
      </c>
      <c r="LQ42" s="98">
        <v>5.7182795253438705</v>
      </c>
      <c r="LS42" s="88">
        <f t="shared" si="15"/>
        <v>40988.5</v>
      </c>
      <c r="LT42" s="90">
        <v>9.5</v>
      </c>
      <c r="LU42" s="28"/>
      <c r="LV42" s="25"/>
      <c r="LW42" s="30"/>
      <c r="LX42" s="27"/>
      <c r="LY42" s="30"/>
      <c r="LZ42" s="27"/>
      <c r="MA42" s="30"/>
      <c r="MB42" s="27"/>
      <c r="MC42" s="92"/>
      <c r="MD42" s="94"/>
      <c r="ME42" s="94"/>
      <c r="MF42" s="94"/>
      <c r="MG42" s="94"/>
      <c r="MH42" s="94"/>
      <c r="MI42" s="94"/>
      <c r="MJ42" s="94"/>
      <c r="MK42" s="27"/>
      <c r="ML42" s="99">
        <v>-0.85085154489809378</v>
      </c>
      <c r="MM42" s="98">
        <v>9.7190987645629807</v>
      </c>
      <c r="MO42" s="88">
        <f t="shared" si="16"/>
        <v>40984.5</v>
      </c>
      <c r="MP42" s="90">
        <v>9.5</v>
      </c>
      <c r="MQ42" s="28"/>
      <c r="MR42" s="25">
        <v>21.8</v>
      </c>
      <c r="MS42" s="30"/>
      <c r="MT42" s="27"/>
      <c r="MU42" s="30"/>
      <c r="MV42" s="27"/>
      <c r="MW42" s="30"/>
      <c r="MX42" s="27"/>
      <c r="MY42" s="92"/>
      <c r="MZ42" s="94"/>
      <c r="NA42" s="94"/>
      <c r="NB42" s="94"/>
      <c r="NC42" s="94"/>
      <c r="ND42" s="94"/>
      <c r="NE42" s="94"/>
      <c r="NF42" s="94"/>
      <c r="NG42" s="27"/>
      <c r="NH42" s="99"/>
      <c r="NI42" s="98"/>
      <c r="NK42" s="88">
        <f t="shared" si="17"/>
        <v>40987.5</v>
      </c>
      <c r="NL42" s="90">
        <v>9.5</v>
      </c>
      <c r="NM42" s="28"/>
      <c r="NN42" s="25"/>
      <c r="NO42" s="30"/>
      <c r="NP42" s="27"/>
      <c r="NQ42" s="30"/>
      <c r="NR42" s="27"/>
      <c r="NS42" s="30"/>
      <c r="NT42" s="27"/>
      <c r="NU42" s="92"/>
      <c r="NV42" s="94"/>
      <c r="NW42" s="94"/>
      <c r="NX42" s="94"/>
      <c r="NY42" s="94"/>
      <c r="NZ42" s="94"/>
      <c r="OA42" s="94"/>
      <c r="OB42" s="94"/>
      <c r="OC42" s="27"/>
      <c r="OD42" s="99">
        <v>-0.88712163582764569</v>
      </c>
      <c r="OE42" s="98">
        <v>8.5432033209998455</v>
      </c>
      <c r="OG42" s="88">
        <f t="shared" si="18"/>
        <v>40986</v>
      </c>
      <c r="OH42" s="90">
        <v>9.5</v>
      </c>
      <c r="OI42" s="28"/>
      <c r="OJ42" s="25"/>
      <c r="OK42" s="30"/>
      <c r="OL42" s="27"/>
      <c r="OM42" s="30"/>
      <c r="ON42" s="27"/>
      <c r="OO42" s="30"/>
      <c r="OP42" s="27"/>
      <c r="OQ42" s="92"/>
      <c r="OR42" s="94"/>
      <c r="OS42" s="94"/>
      <c r="OT42" s="94"/>
      <c r="OU42" s="94"/>
      <c r="OV42" s="94"/>
      <c r="OW42" s="94"/>
      <c r="OX42" s="94"/>
      <c r="OY42" s="27"/>
      <c r="OZ42" s="99"/>
      <c r="PA42" s="98"/>
      <c r="PC42" s="88">
        <f t="shared" si="19"/>
        <v>40984.5</v>
      </c>
      <c r="PD42" s="90">
        <v>9.5</v>
      </c>
      <c r="PE42" s="28"/>
      <c r="PF42" s="25"/>
      <c r="PG42" s="30"/>
      <c r="PH42" s="27"/>
      <c r="PI42" s="30"/>
      <c r="PJ42" s="27"/>
      <c r="PK42" s="30"/>
      <c r="PL42" s="27"/>
      <c r="PM42" s="92"/>
      <c r="PN42" s="94"/>
      <c r="PO42" s="94"/>
      <c r="PP42" s="94"/>
      <c r="PQ42" s="94"/>
      <c r="PR42" s="94"/>
      <c r="PS42" s="94"/>
      <c r="PT42" s="94"/>
      <c r="PU42" s="27"/>
      <c r="PV42" s="99">
        <v>-0.97128205330355077</v>
      </c>
      <c r="PW42" s="98">
        <v>10.640006702915134</v>
      </c>
      <c r="PY42" s="88">
        <f t="shared" si="20"/>
        <v>40987.5</v>
      </c>
      <c r="PZ42" s="90">
        <v>9.5</v>
      </c>
      <c r="QA42" s="28"/>
      <c r="QB42" s="25">
        <v>17.899999999999999</v>
      </c>
      <c r="QC42" s="30"/>
      <c r="QD42" s="27"/>
      <c r="QE42" s="30"/>
      <c r="QF42" s="27"/>
      <c r="QG42" s="30"/>
      <c r="QH42" s="27"/>
      <c r="QI42" s="92"/>
      <c r="QJ42" s="94"/>
      <c r="QK42" s="94"/>
      <c r="QL42" s="94"/>
      <c r="QM42" s="94"/>
      <c r="QN42" s="94"/>
      <c r="QO42" s="94"/>
      <c r="QP42" s="94"/>
      <c r="QQ42" s="27"/>
      <c r="QR42" s="99">
        <v>-1.1897451515174862</v>
      </c>
      <c r="QS42" s="98">
        <v>5.4337990042987494</v>
      </c>
      <c r="QU42" s="88">
        <f t="shared" si="21"/>
        <v>40986.5</v>
      </c>
      <c r="QV42" s="90">
        <v>9.5</v>
      </c>
      <c r="QW42" s="28">
        <v>6.5</v>
      </c>
      <c r="QX42" s="25">
        <v>10</v>
      </c>
      <c r="QY42" s="30"/>
      <c r="QZ42" s="27"/>
      <c r="RA42" s="30"/>
      <c r="RB42" s="27"/>
      <c r="RC42" s="30"/>
      <c r="RD42" s="27"/>
      <c r="RE42" s="92"/>
      <c r="RF42" s="94"/>
      <c r="RG42" s="94"/>
      <c r="RH42" s="94"/>
      <c r="RI42" s="94"/>
      <c r="RJ42" s="94"/>
      <c r="RK42" s="94"/>
      <c r="RL42" s="94"/>
      <c r="RM42" s="27"/>
      <c r="RN42" s="99">
        <v>6.0931706967257044</v>
      </c>
      <c r="RO42" s="98">
        <v>41.069549155261043</v>
      </c>
      <c r="RQ42" s="88">
        <f t="shared" si="22"/>
        <v>40987</v>
      </c>
      <c r="RR42" s="90">
        <v>9.5</v>
      </c>
      <c r="RS42" s="28"/>
      <c r="RT42" s="25">
        <v>17.899999999999999</v>
      </c>
      <c r="RU42" s="30"/>
      <c r="RV42" s="27"/>
      <c r="RW42" s="30"/>
      <c r="RX42" s="27"/>
      <c r="RY42" s="30"/>
      <c r="RZ42" s="27"/>
      <c r="SA42" s="92"/>
      <c r="SB42" s="94"/>
      <c r="SC42" s="94"/>
      <c r="SD42" s="94"/>
      <c r="SE42" s="94"/>
      <c r="SF42" s="94"/>
      <c r="SG42" s="94"/>
      <c r="SH42" s="94"/>
      <c r="SI42" s="27"/>
      <c r="SJ42" s="99">
        <v>-0.68093279054789824</v>
      </c>
      <c r="SK42" s="98">
        <v>9.1885178904255369</v>
      </c>
      <c r="SM42" s="88">
        <f t="shared" si="23"/>
        <v>40987</v>
      </c>
      <c r="SN42" s="90">
        <v>9.5</v>
      </c>
      <c r="SO42" s="28"/>
      <c r="SP42" s="25">
        <v>21.8</v>
      </c>
      <c r="SQ42" s="30"/>
      <c r="SR42" s="27"/>
      <c r="SS42" s="30"/>
      <c r="ST42" s="27"/>
      <c r="SU42" s="30"/>
      <c r="SV42" s="27"/>
      <c r="SW42" s="92"/>
      <c r="SX42" s="94"/>
      <c r="SY42" s="94"/>
      <c r="SZ42" s="94"/>
      <c r="TA42" s="94"/>
      <c r="TB42" s="94"/>
      <c r="TC42" s="94"/>
      <c r="TD42" s="94"/>
      <c r="TE42" s="27"/>
      <c r="TF42" s="99">
        <v>-1.1840272401684848</v>
      </c>
      <c r="TG42" s="98">
        <v>1.1321882217267858</v>
      </c>
      <c r="TI42" s="88">
        <f t="shared" si="24"/>
        <v>40985.5</v>
      </c>
      <c r="TJ42" s="90">
        <v>9.5</v>
      </c>
      <c r="TK42" s="28"/>
      <c r="TL42" s="25"/>
      <c r="TM42" s="30"/>
      <c r="TN42" s="27"/>
      <c r="TO42" s="30"/>
      <c r="TP42" s="27"/>
      <c r="TQ42" s="30"/>
      <c r="TR42" s="27"/>
      <c r="TS42" s="92"/>
      <c r="TT42" s="94"/>
      <c r="TU42" s="94"/>
      <c r="TV42" s="94"/>
      <c r="TW42" s="94"/>
      <c r="TX42" s="94"/>
      <c r="TY42" s="94"/>
      <c r="TZ42" s="94"/>
      <c r="UA42" s="27"/>
      <c r="UB42" s="99"/>
      <c r="UC42" s="98"/>
      <c r="UE42" s="88">
        <f t="shared" si="25"/>
        <v>40989</v>
      </c>
      <c r="UF42" s="90">
        <v>9.5</v>
      </c>
      <c r="UG42" s="28"/>
      <c r="UH42" s="25">
        <v>22.4</v>
      </c>
      <c r="UI42" s="30"/>
      <c r="UJ42" s="27"/>
      <c r="UK42" s="30"/>
      <c r="UL42" s="27"/>
      <c r="UM42" s="30"/>
      <c r="UN42" s="27"/>
      <c r="UO42" s="92"/>
      <c r="UP42" s="94"/>
      <c r="UQ42" s="94"/>
      <c r="UR42" s="94"/>
      <c r="US42" s="94"/>
      <c r="UT42" s="94"/>
      <c r="UU42" s="94"/>
      <c r="UV42" s="94"/>
      <c r="UW42" s="27"/>
      <c r="UX42" s="99">
        <v>-0.74698777816351714</v>
      </c>
      <c r="UY42" s="98">
        <v>5.055567224175376</v>
      </c>
      <c r="VA42" s="88">
        <f t="shared" si="26"/>
        <v>40987.5</v>
      </c>
      <c r="VB42" s="90">
        <v>9.5</v>
      </c>
      <c r="VC42" s="28"/>
      <c r="VD42" s="25">
        <v>18.899999999999999</v>
      </c>
      <c r="VE42" s="30"/>
      <c r="VF42" s="27"/>
      <c r="VG42" s="30"/>
      <c r="VH42" s="27"/>
      <c r="VI42" s="30"/>
      <c r="VJ42" s="27"/>
      <c r="VK42" s="92"/>
      <c r="VL42" s="94"/>
      <c r="VM42" s="94"/>
      <c r="VN42" s="94"/>
      <c r="VO42" s="94"/>
      <c r="VP42" s="94"/>
      <c r="VQ42" s="94"/>
      <c r="VR42" s="94"/>
      <c r="VS42" s="27"/>
      <c r="VT42" s="99">
        <v>-0.32680331895776793</v>
      </c>
      <c r="VU42" s="98">
        <v>19.94539041691014</v>
      </c>
      <c r="VW42" s="88">
        <f t="shared" si="27"/>
        <v>40985.5</v>
      </c>
      <c r="VX42" s="90">
        <v>9.5</v>
      </c>
      <c r="VY42" s="28"/>
      <c r="VZ42" s="25"/>
      <c r="WA42" s="30"/>
      <c r="WB42" s="27"/>
      <c r="WC42" s="30"/>
      <c r="WD42" s="27"/>
      <c r="WE42" s="30"/>
      <c r="WF42" s="27"/>
      <c r="WG42" s="92"/>
      <c r="WH42" s="94"/>
      <c r="WI42" s="94"/>
      <c r="WJ42" s="94"/>
      <c r="WK42" s="94"/>
      <c r="WL42" s="94"/>
      <c r="WM42" s="94"/>
      <c r="WN42" s="94"/>
      <c r="WO42" s="27"/>
      <c r="WP42" s="99">
        <v>-1.1334428675133958</v>
      </c>
      <c r="WQ42" s="98">
        <v>6.7844192036698781</v>
      </c>
      <c r="WS42" s="88">
        <f t="shared" si="28"/>
        <v>40987</v>
      </c>
      <c r="WT42" s="90">
        <v>9.5</v>
      </c>
      <c r="WU42" s="28"/>
      <c r="WV42" s="25">
        <v>17.8</v>
      </c>
      <c r="WW42" s="30"/>
      <c r="WX42" s="27"/>
      <c r="WY42" s="30"/>
      <c r="WZ42" s="27"/>
      <c r="XA42" s="30"/>
      <c r="XB42" s="27"/>
      <c r="XC42" s="92"/>
      <c r="XD42" s="94"/>
      <c r="XE42" s="94"/>
      <c r="XF42" s="94"/>
      <c r="XG42" s="94"/>
      <c r="XH42" s="94"/>
      <c r="XI42" s="94"/>
      <c r="XJ42" s="94"/>
      <c r="XK42" s="27"/>
      <c r="XL42" s="99">
        <v>-1.2906291604199422</v>
      </c>
      <c r="XM42" s="98">
        <v>-1.4043225730732181</v>
      </c>
      <c r="XO42" s="88">
        <f t="shared" si="29"/>
        <v>40987</v>
      </c>
      <c r="XP42" s="90">
        <v>9.5</v>
      </c>
      <c r="XQ42" s="28"/>
      <c r="XR42" s="25"/>
      <c r="XS42" s="30"/>
      <c r="XT42" s="27"/>
      <c r="XU42" s="30"/>
      <c r="XV42" s="27"/>
      <c r="XW42" s="30"/>
      <c r="XX42" s="27"/>
      <c r="XY42" s="92"/>
      <c r="XZ42" s="94"/>
      <c r="YA42" s="94"/>
      <c r="YB42" s="94"/>
      <c r="YC42" s="94"/>
      <c r="YD42" s="94"/>
      <c r="YE42" s="94"/>
      <c r="YF42" s="94"/>
      <c r="YG42" s="27"/>
      <c r="YH42" s="99">
        <v>-1.0560983811636002</v>
      </c>
      <c r="YI42" s="98">
        <v>1.8735626259079097</v>
      </c>
      <c r="YK42" s="88">
        <f t="shared" si="30"/>
        <v>40986.5</v>
      </c>
      <c r="YL42" s="90">
        <v>9.5</v>
      </c>
      <c r="YM42" s="28"/>
      <c r="YN42" s="25"/>
      <c r="YO42" s="30"/>
      <c r="YP42" s="27"/>
      <c r="YQ42" s="30"/>
      <c r="YR42" s="27"/>
      <c r="YS42" s="30"/>
      <c r="YT42" s="27"/>
      <c r="YU42" s="92"/>
      <c r="YV42" s="94"/>
      <c r="YW42" s="94"/>
      <c r="YX42" s="94"/>
      <c r="YY42" s="94"/>
      <c r="YZ42" s="94"/>
      <c r="ZA42" s="94"/>
      <c r="ZB42" s="94"/>
      <c r="ZC42" s="27"/>
      <c r="ZD42" s="99">
        <v>1.9031852449531093</v>
      </c>
      <c r="ZE42" s="98">
        <v>23.989830060424556</v>
      </c>
      <c r="ZG42" s="88">
        <f t="shared" si="31"/>
        <v>40986</v>
      </c>
      <c r="ZH42" s="90">
        <v>9.5</v>
      </c>
      <c r="ZI42" s="28"/>
      <c r="ZJ42" s="25"/>
      <c r="ZK42" s="30"/>
      <c r="ZL42" s="27"/>
      <c r="ZM42" s="30"/>
      <c r="ZN42" s="27"/>
      <c r="ZO42" s="30"/>
      <c r="ZP42" s="27"/>
      <c r="ZQ42" s="92"/>
      <c r="ZR42" s="94"/>
      <c r="ZS42" s="94"/>
      <c r="ZT42" s="94"/>
      <c r="ZU42" s="94"/>
      <c r="ZV42" s="94"/>
      <c r="ZW42" s="94"/>
      <c r="ZX42" s="94"/>
      <c r="ZY42" s="27"/>
      <c r="ZZ42" s="99">
        <v>2.7595081503908623</v>
      </c>
      <c r="AAA42" s="98">
        <v>26.513311397503013</v>
      </c>
      <c r="AAC42" s="88">
        <f t="shared" si="32"/>
        <v>40988.5</v>
      </c>
      <c r="AAD42" s="90">
        <v>9.5</v>
      </c>
      <c r="AAE42" s="28"/>
      <c r="AAF42" s="25"/>
      <c r="AAG42" s="30"/>
      <c r="AAH42" s="27"/>
      <c r="AAI42" s="30"/>
      <c r="AAJ42" s="27"/>
      <c r="AAK42" s="30"/>
      <c r="AAL42" s="27"/>
      <c r="AAM42" s="92"/>
      <c r="AAN42" s="94"/>
      <c r="AAO42" s="94"/>
      <c r="AAP42" s="94"/>
      <c r="AAQ42" s="94"/>
      <c r="AAR42" s="94"/>
      <c r="AAS42" s="94"/>
      <c r="AAT42" s="94"/>
      <c r="AAU42" s="27"/>
      <c r="AAV42" s="99">
        <v>0.25101986092683115</v>
      </c>
      <c r="AAW42" s="98">
        <v>19.664188707943232</v>
      </c>
      <c r="AAY42" s="88">
        <f t="shared" si="33"/>
        <v>40989.5</v>
      </c>
      <c r="AAZ42" s="90">
        <v>9.5</v>
      </c>
      <c r="ABA42" s="28"/>
      <c r="ABB42" s="25"/>
      <c r="ABC42" s="30"/>
      <c r="ABD42" s="27"/>
      <c r="ABE42" s="30"/>
      <c r="ABF42" s="27"/>
      <c r="ABG42" s="30"/>
      <c r="ABH42" s="27"/>
      <c r="ABI42" s="92"/>
      <c r="ABJ42" s="94"/>
      <c r="ABK42" s="94"/>
      <c r="ABL42" s="94"/>
      <c r="ABM42" s="94"/>
      <c r="ABN42" s="94"/>
      <c r="ABO42" s="94"/>
      <c r="ABP42" s="94"/>
      <c r="ABQ42" s="27"/>
      <c r="ABR42" s="99">
        <v>-0.89246233800468733</v>
      </c>
      <c r="ABS42" s="98">
        <v>9.5163801720912247</v>
      </c>
      <c r="ABU42" s="88">
        <f t="shared" si="34"/>
        <v>40987.5</v>
      </c>
      <c r="ABV42" s="90">
        <v>9.5</v>
      </c>
      <c r="ABW42" s="28"/>
      <c r="ABX42" s="25"/>
      <c r="ABY42" s="30"/>
      <c r="ABZ42" s="27"/>
      <c r="ACA42" s="30"/>
      <c r="ACB42" s="27"/>
      <c r="ACC42" s="30"/>
      <c r="ACD42" s="27"/>
      <c r="ACE42" s="92"/>
      <c r="ACF42" s="94"/>
      <c r="ACG42" s="94"/>
      <c r="ACH42" s="94"/>
      <c r="ACI42" s="94"/>
      <c r="ACJ42" s="94"/>
      <c r="ACK42" s="94"/>
      <c r="ACL42" s="94"/>
      <c r="ACM42" s="27"/>
      <c r="ACN42" s="99">
        <v>-1.1965885160179903</v>
      </c>
      <c r="ACO42" s="98">
        <v>5.1638899995237955</v>
      </c>
      <c r="ACQ42" s="88">
        <f t="shared" si="35"/>
        <v>40988.5</v>
      </c>
      <c r="ACR42" s="90">
        <v>9.5</v>
      </c>
      <c r="ACS42" s="28"/>
      <c r="ACT42" s="25"/>
      <c r="ACU42" s="30"/>
      <c r="ACV42" s="27"/>
      <c r="ACW42" s="30"/>
      <c r="ACX42" s="27"/>
      <c r="ACY42" s="30"/>
      <c r="ACZ42" s="27"/>
      <c r="ADA42" s="92"/>
      <c r="ADB42" s="94"/>
      <c r="ADC42" s="94"/>
      <c r="ADD42" s="94"/>
      <c r="ADE42" s="94"/>
      <c r="ADF42" s="94"/>
      <c r="ADG42" s="94"/>
      <c r="ADH42" s="94"/>
      <c r="ADI42" s="27"/>
      <c r="ADJ42" s="99">
        <v>-0.88674774704070591</v>
      </c>
      <c r="ADK42" s="98">
        <v>9.393563717930407</v>
      </c>
      <c r="ADM42" s="88">
        <f t="shared" si="36"/>
        <v>40984.5</v>
      </c>
      <c r="ADN42" s="90">
        <v>9.5</v>
      </c>
      <c r="ADO42" s="28"/>
      <c r="ADP42" s="25">
        <v>21.8</v>
      </c>
      <c r="ADQ42" s="30"/>
      <c r="ADR42" s="27"/>
      <c r="ADS42" s="30"/>
      <c r="ADT42" s="27"/>
      <c r="ADU42" s="30"/>
      <c r="ADV42" s="27"/>
      <c r="ADW42" s="92"/>
      <c r="ADX42" s="94"/>
      <c r="ADY42" s="94"/>
      <c r="ADZ42" s="94"/>
      <c r="AEA42" s="94"/>
      <c r="AEB42" s="94"/>
      <c r="AEC42" s="94"/>
      <c r="AED42" s="94"/>
      <c r="AEE42" s="27"/>
      <c r="AEF42" s="99"/>
      <c r="AEG42" s="98"/>
      <c r="AEI42" s="88">
        <f t="shared" si="37"/>
        <v>40987.5</v>
      </c>
      <c r="AEJ42" s="90">
        <v>9.5</v>
      </c>
      <c r="AEK42" s="28"/>
      <c r="AEL42" s="25"/>
      <c r="AEM42" s="30"/>
      <c r="AEN42" s="27"/>
      <c r="AEO42" s="30"/>
      <c r="AEP42" s="27"/>
      <c r="AEQ42" s="30"/>
      <c r="AER42" s="27"/>
      <c r="AES42" s="92"/>
      <c r="AET42" s="94"/>
      <c r="AEU42" s="94"/>
      <c r="AEV42" s="94"/>
      <c r="AEW42" s="94"/>
      <c r="AEX42" s="94"/>
      <c r="AEY42" s="94"/>
      <c r="AEZ42" s="94"/>
      <c r="AFA42" s="27"/>
      <c r="AFB42" s="99">
        <v>-1.1560065880067472</v>
      </c>
      <c r="AFC42" s="98">
        <v>6.7583508634461715</v>
      </c>
      <c r="AFE42" s="88">
        <f t="shared" si="38"/>
        <v>40986</v>
      </c>
      <c r="AFF42" s="90">
        <v>9.5</v>
      </c>
      <c r="AFG42" s="28"/>
      <c r="AFH42" s="25"/>
      <c r="AFI42" s="30"/>
      <c r="AFJ42" s="27"/>
      <c r="AFK42" s="30"/>
      <c r="AFL42" s="27"/>
      <c r="AFM42" s="30"/>
      <c r="AFN42" s="27"/>
      <c r="AFO42" s="92"/>
      <c r="AFP42" s="94"/>
      <c r="AFQ42" s="94"/>
      <c r="AFR42" s="94"/>
      <c r="AFS42" s="94"/>
      <c r="AFT42" s="94"/>
      <c r="AFU42" s="94"/>
      <c r="AFV42" s="94"/>
      <c r="AFW42" s="27"/>
      <c r="AFX42" s="99"/>
      <c r="AFY42" s="98"/>
      <c r="AGA42" s="88">
        <f t="shared" si="39"/>
        <v>40984.5</v>
      </c>
      <c r="AGB42" s="90">
        <v>9.5</v>
      </c>
      <c r="AGC42" s="28"/>
      <c r="AGD42" s="25"/>
      <c r="AGE42" s="30"/>
      <c r="AGF42" s="27"/>
      <c r="AGG42" s="30"/>
      <c r="AGH42" s="27"/>
      <c r="AGI42" s="30"/>
      <c r="AGJ42" s="27"/>
      <c r="AGK42" s="92"/>
      <c r="AGL42" s="94"/>
      <c r="AGM42" s="94"/>
      <c r="AGN42" s="94"/>
      <c r="AGO42" s="94"/>
      <c r="AGP42" s="94"/>
      <c r="AGQ42" s="94"/>
      <c r="AGR42" s="94"/>
      <c r="AGS42" s="27"/>
      <c r="AGT42" s="99">
        <v>-1.0515166102851186</v>
      </c>
      <c r="AGU42" s="98">
        <v>9.1161811526532617</v>
      </c>
      <c r="AGW42" s="88">
        <f t="shared" si="40"/>
        <v>40987.5</v>
      </c>
      <c r="AGX42" s="90">
        <v>9.5</v>
      </c>
      <c r="AGY42" s="28"/>
      <c r="AGZ42" s="25">
        <v>17.899999999999999</v>
      </c>
      <c r="AHA42" s="30"/>
      <c r="AHB42" s="27"/>
      <c r="AHC42" s="30"/>
      <c r="AHD42" s="27"/>
      <c r="AHE42" s="30"/>
      <c r="AHF42" s="27"/>
      <c r="AHG42" s="92"/>
      <c r="AHH42" s="94"/>
      <c r="AHI42" s="94"/>
      <c r="AHJ42" s="94"/>
      <c r="AHK42" s="94"/>
      <c r="AHL42" s="94"/>
      <c r="AHM42" s="94"/>
      <c r="AHN42" s="94"/>
      <c r="AHO42" s="27"/>
      <c r="AHP42" s="99">
        <v>-1.0586667656992397</v>
      </c>
      <c r="AHQ42" s="98">
        <v>6.6775175332033854</v>
      </c>
      <c r="AHS42" s="88">
        <f t="shared" si="41"/>
        <v>40986.5</v>
      </c>
      <c r="AHT42" s="90">
        <v>9.5</v>
      </c>
      <c r="AHU42" s="28">
        <v>6.5</v>
      </c>
      <c r="AHV42" s="25">
        <v>10</v>
      </c>
      <c r="AHW42" s="30"/>
      <c r="AHX42" s="27"/>
      <c r="AHY42" s="30"/>
      <c r="AHZ42" s="27"/>
      <c r="AIA42" s="30"/>
      <c r="AIB42" s="27"/>
      <c r="AIC42" s="92"/>
      <c r="AID42" s="94"/>
      <c r="AIE42" s="94"/>
      <c r="AIF42" s="94"/>
      <c r="AIG42" s="94"/>
      <c r="AIH42" s="94"/>
      <c r="AII42" s="94"/>
      <c r="AIJ42" s="94"/>
      <c r="AIK42" s="27"/>
      <c r="AIL42" s="99">
        <v>5.9689363994509632</v>
      </c>
      <c r="AIM42" s="98">
        <v>41.012145312683543</v>
      </c>
      <c r="AIO42" s="88">
        <f t="shared" si="42"/>
        <v>40987</v>
      </c>
      <c r="AIP42" s="90">
        <v>9.5</v>
      </c>
      <c r="AIQ42" s="28"/>
      <c r="AIR42" s="25">
        <v>17.899999999999999</v>
      </c>
      <c r="AIS42" s="30"/>
      <c r="AIT42" s="27"/>
      <c r="AIU42" s="30"/>
      <c r="AIV42" s="27"/>
      <c r="AIW42" s="30"/>
      <c r="AIX42" s="27"/>
      <c r="AIY42" s="92"/>
      <c r="AIZ42" s="94"/>
      <c r="AJA42" s="94"/>
      <c r="AJB42" s="94"/>
      <c r="AJC42" s="94"/>
      <c r="AJD42" s="94"/>
      <c r="AJE42" s="94"/>
      <c r="AJF42" s="94"/>
      <c r="AJG42" s="27"/>
      <c r="AJH42" s="99">
        <v>-0.62370797182565207</v>
      </c>
      <c r="AJI42" s="98">
        <v>9.68403835968045</v>
      </c>
      <c r="AJK42" s="88">
        <f t="shared" si="43"/>
        <v>40987</v>
      </c>
      <c r="AJL42" s="90">
        <v>9.5</v>
      </c>
      <c r="AJM42" s="28"/>
      <c r="AJN42" s="25">
        <v>21.8</v>
      </c>
      <c r="AJO42" s="30"/>
      <c r="AJP42" s="27"/>
      <c r="AJQ42" s="30"/>
      <c r="AJR42" s="27"/>
      <c r="AJS42" s="30"/>
      <c r="AJT42" s="27"/>
      <c r="AJU42" s="92"/>
      <c r="AJV42" s="94"/>
      <c r="AJW42" s="94"/>
      <c r="AJX42" s="94"/>
      <c r="AJY42" s="94"/>
      <c r="AJZ42" s="94"/>
      <c r="AKA42" s="94"/>
      <c r="AKB42" s="94"/>
      <c r="AKC42" s="27"/>
      <c r="AKD42" s="99">
        <v>-1.1565599833460676</v>
      </c>
      <c r="AKE42" s="98">
        <v>1.4154769185722222</v>
      </c>
      <c r="AKG42" s="88">
        <f t="shared" si="44"/>
        <v>40985.5</v>
      </c>
      <c r="AKH42" s="90">
        <v>9.5</v>
      </c>
      <c r="AKI42" s="28"/>
      <c r="AKJ42" s="25"/>
      <c r="AKK42" s="30"/>
      <c r="AKL42" s="27"/>
      <c r="AKM42" s="30"/>
      <c r="AKN42" s="27"/>
      <c r="AKO42" s="30"/>
      <c r="AKP42" s="27"/>
      <c r="AKQ42" s="92"/>
      <c r="AKR42" s="94"/>
      <c r="AKS42" s="94"/>
      <c r="AKT42" s="94"/>
      <c r="AKU42" s="94"/>
      <c r="AKV42" s="94"/>
      <c r="AKW42" s="94"/>
      <c r="AKX42" s="94"/>
      <c r="AKY42" s="27"/>
      <c r="AKZ42" s="99"/>
      <c r="ALA42" s="98"/>
      <c r="ALC42" s="88">
        <f t="shared" si="45"/>
        <v>40989</v>
      </c>
      <c r="ALD42" s="90">
        <v>9.5</v>
      </c>
      <c r="ALE42" s="28"/>
      <c r="ALF42" s="25">
        <v>22.4</v>
      </c>
      <c r="ALG42" s="30"/>
      <c r="ALH42" s="27"/>
      <c r="ALI42" s="30"/>
      <c r="ALJ42" s="27"/>
      <c r="ALK42" s="30"/>
      <c r="ALL42" s="27"/>
      <c r="ALM42" s="92"/>
      <c r="ALN42" s="94"/>
      <c r="ALO42" s="94"/>
      <c r="ALP42" s="94"/>
      <c r="ALQ42" s="94"/>
      <c r="ALR42" s="94"/>
      <c r="ALS42" s="94"/>
      <c r="ALT42" s="94"/>
      <c r="ALU42" s="27"/>
      <c r="ALV42" s="99">
        <v>-0.70881282943215707</v>
      </c>
      <c r="ALW42" s="98">
        <v>5.2416694619567989</v>
      </c>
      <c r="ALY42" s="88">
        <f t="shared" si="46"/>
        <v>40987.5</v>
      </c>
      <c r="ALZ42" s="90">
        <v>9.5</v>
      </c>
      <c r="AMA42" s="28"/>
      <c r="AMB42" s="25">
        <v>18.899999999999999</v>
      </c>
      <c r="AMC42" s="30"/>
      <c r="AMD42" s="27"/>
      <c r="AME42" s="30"/>
      <c r="AMF42" s="27"/>
      <c r="AMG42" s="30"/>
      <c r="AMH42" s="27"/>
      <c r="AMI42" s="92"/>
      <c r="AMJ42" s="94"/>
      <c r="AMK42" s="94"/>
      <c r="AML42" s="94"/>
      <c r="AMM42" s="94"/>
      <c r="AMN42" s="94"/>
      <c r="AMO42" s="94"/>
      <c r="AMP42" s="94"/>
      <c r="AMQ42" s="27"/>
      <c r="AMR42" s="99">
        <v>-0.31535078761000962</v>
      </c>
      <c r="AMS42" s="98">
        <v>20.071572700999734</v>
      </c>
      <c r="AMU42" s="88">
        <f t="shared" si="47"/>
        <v>40985.5</v>
      </c>
      <c r="AMV42" s="90">
        <v>9.5</v>
      </c>
      <c r="AMW42" s="28"/>
      <c r="AMX42" s="25"/>
      <c r="AMY42" s="30"/>
      <c r="AMZ42" s="27"/>
      <c r="ANA42" s="30"/>
      <c r="ANB42" s="27"/>
      <c r="ANC42" s="30"/>
      <c r="AND42" s="27"/>
      <c r="ANE42" s="92"/>
      <c r="ANF42" s="94"/>
      <c r="ANG42" s="94"/>
      <c r="ANH42" s="94"/>
      <c r="ANI42" s="94"/>
      <c r="ANJ42" s="94"/>
      <c r="ANK42" s="94"/>
      <c r="ANL42" s="94"/>
      <c r="ANM42" s="27"/>
      <c r="ANN42" s="99">
        <v>-1.202186589545744</v>
      </c>
      <c r="ANO42" s="98">
        <v>6.1328760320156297</v>
      </c>
      <c r="ANQ42" s="88">
        <f t="shared" si="48"/>
        <v>40987</v>
      </c>
      <c r="ANR42" s="90">
        <v>9.5</v>
      </c>
      <c r="ANS42" s="28"/>
      <c r="ANT42" s="25">
        <v>17.8</v>
      </c>
      <c r="ANU42" s="30"/>
      <c r="ANV42" s="27"/>
      <c r="ANW42" s="30"/>
      <c r="ANX42" s="27"/>
      <c r="ANY42" s="30"/>
      <c r="ANZ42" s="27"/>
      <c r="AOA42" s="92"/>
      <c r="AOB42" s="94"/>
      <c r="AOC42" s="94"/>
      <c r="AOD42" s="94"/>
      <c r="AOE42" s="94"/>
      <c r="AOF42" s="94"/>
      <c r="AOG42" s="94"/>
      <c r="AOH42" s="94"/>
      <c r="AOI42" s="27"/>
      <c r="AOJ42" s="99">
        <v>-1.292249608019771</v>
      </c>
      <c r="AOK42" s="98">
        <v>-1.41053970547021</v>
      </c>
      <c r="AOM42" s="88">
        <f t="shared" si="49"/>
        <v>40987</v>
      </c>
      <c r="AON42" s="90">
        <v>9.5</v>
      </c>
      <c r="AOO42" s="28"/>
      <c r="AOP42" s="25"/>
      <c r="AOQ42" s="30"/>
      <c r="AOR42" s="27"/>
      <c r="AOS42" s="30"/>
      <c r="AOT42" s="27"/>
      <c r="AOU42" s="30"/>
      <c r="AOV42" s="27"/>
      <c r="AOW42" s="92"/>
      <c r="AOX42" s="94"/>
      <c r="AOY42" s="94"/>
      <c r="AOZ42" s="94"/>
      <c r="APA42" s="94"/>
      <c r="APB42" s="94"/>
      <c r="APC42" s="94"/>
      <c r="APD42" s="94"/>
      <c r="APE42" s="27"/>
      <c r="APF42" s="99">
        <v>-1.1674736668153689</v>
      </c>
      <c r="APG42" s="98">
        <v>1.1492154674650554</v>
      </c>
      <c r="API42" s="88">
        <f t="shared" si="50"/>
        <v>40986.5</v>
      </c>
      <c r="APJ42" s="90">
        <v>9.5</v>
      </c>
      <c r="APK42" s="28"/>
      <c r="APL42" s="25"/>
      <c r="APM42" s="30"/>
      <c r="APN42" s="27"/>
      <c r="APO42" s="30"/>
      <c r="APP42" s="27"/>
      <c r="APQ42" s="30"/>
      <c r="APR42" s="27"/>
      <c r="APS42" s="92"/>
      <c r="APT42" s="94"/>
      <c r="APU42" s="94"/>
      <c r="APV42" s="94"/>
      <c r="APW42" s="94"/>
      <c r="APX42" s="94"/>
      <c r="APY42" s="94"/>
      <c r="APZ42" s="94"/>
      <c r="AQA42" s="27"/>
      <c r="AQB42" s="99">
        <v>1.9036174066943994</v>
      </c>
      <c r="AQC42" s="98">
        <v>23.968345195084478</v>
      </c>
      <c r="AQE42" s="88">
        <f t="shared" si="51"/>
        <v>40986</v>
      </c>
      <c r="AQF42" s="90">
        <v>9.5</v>
      </c>
      <c r="AQG42" s="28"/>
      <c r="AQH42" s="25"/>
      <c r="AQI42" s="30"/>
      <c r="AQJ42" s="27"/>
      <c r="AQK42" s="30"/>
      <c r="AQL42" s="27"/>
      <c r="AQM42" s="30"/>
      <c r="AQN42" s="27"/>
      <c r="AQO42" s="92"/>
      <c r="AQP42" s="94"/>
      <c r="AQQ42" s="94"/>
      <c r="AQR42" s="94"/>
      <c r="AQS42" s="94"/>
      <c r="AQT42" s="94"/>
      <c r="AQU42" s="94"/>
      <c r="AQV42" s="94"/>
      <c r="AQW42" s="27"/>
      <c r="AQX42" s="99">
        <v>2.7430168558371304</v>
      </c>
      <c r="AQY42" s="98">
        <v>26.725904856663853</v>
      </c>
      <c r="ARA42" s="88">
        <f t="shared" si="52"/>
        <v>40988.5</v>
      </c>
      <c r="ARB42" s="90">
        <v>9.5</v>
      </c>
      <c r="ARC42" s="28"/>
      <c r="ARD42" s="25"/>
      <c r="ARE42" s="30"/>
      <c r="ARF42" s="27"/>
      <c r="ARG42" s="30"/>
      <c r="ARH42" s="27"/>
      <c r="ARI42" s="30"/>
      <c r="ARJ42" s="27"/>
      <c r="ARK42" s="92"/>
      <c r="ARL42" s="94"/>
      <c r="ARM42" s="94"/>
      <c r="ARN42" s="94"/>
      <c r="ARO42" s="94"/>
      <c r="ARP42" s="94"/>
      <c r="ARQ42" s="94"/>
      <c r="ARR42" s="94"/>
      <c r="ARS42" s="27"/>
      <c r="ART42" s="99">
        <v>0.27203785656486962</v>
      </c>
      <c r="ARU42" s="98">
        <v>20.033989014952443</v>
      </c>
      <c r="ARW42" s="88">
        <f t="shared" si="53"/>
        <v>40989.5</v>
      </c>
      <c r="ARX42" s="90">
        <v>9.5</v>
      </c>
      <c r="ARY42" s="28"/>
      <c r="ARZ42" s="25"/>
      <c r="ASA42" s="30"/>
      <c r="ASB42" s="27"/>
      <c r="ASC42" s="30"/>
      <c r="ASD42" s="27"/>
      <c r="ASE42" s="30"/>
      <c r="ASF42" s="27"/>
      <c r="ASG42" s="92"/>
      <c r="ASH42" s="94"/>
      <c r="ASI42" s="94"/>
      <c r="ASJ42" s="94"/>
      <c r="ASK42" s="94"/>
      <c r="ASL42" s="94"/>
      <c r="ASM42" s="94"/>
      <c r="ASN42" s="94"/>
      <c r="ASO42" s="27"/>
      <c r="ASP42" s="99">
        <v>-0.94377431629997011</v>
      </c>
      <c r="ASQ42" s="98">
        <v>9.1273364316016163</v>
      </c>
      <c r="ASS42" s="88">
        <f t="shared" si="54"/>
        <v>40987.5</v>
      </c>
      <c r="AST42" s="90">
        <v>9.5</v>
      </c>
      <c r="ASU42" s="28"/>
      <c r="ASV42" s="25"/>
      <c r="ASW42" s="30"/>
      <c r="ASX42" s="27"/>
      <c r="ASY42" s="30"/>
      <c r="ASZ42" s="27"/>
      <c r="ATA42" s="30"/>
      <c r="ATB42" s="27"/>
      <c r="ATC42" s="92"/>
      <c r="ATD42" s="94"/>
      <c r="ATE42" s="94"/>
      <c r="ATF42" s="94"/>
      <c r="ATG42" s="94"/>
      <c r="ATH42" s="94"/>
      <c r="ATI42" s="94"/>
      <c r="ATJ42" s="94"/>
      <c r="ATK42" s="27"/>
      <c r="ATL42" s="99">
        <v>-1.2714144535299576</v>
      </c>
      <c r="ATM42" s="98">
        <v>4.568300699461795</v>
      </c>
      <c r="ATO42" s="88">
        <f t="shared" si="55"/>
        <v>40988.5</v>
      </c>
      <c r="ATP42" s="90">
        <v>9.5</v>
      </c>
      <c r="ATQ42" s="28"/>
      <c r="ATR42" s="25"/>
      <c r="ATS42" s="30"/>
      <c r="ATT42" s="27"/>
      <c r="ATU42" s="30"/>
      <c r="ATV42" s="27"/>
      <c r="ATW42" s="30"/>
      <c r="ATX42" s="27"/>
      <c r="ATY42" s="92"/>
      <c r="ATZ42" s="94"/>
      <c r="AUA42" s="94"/>
      <c r="AUB42" s="94"/>
      <c r="AUC42" s="94"/>
      <c r="AUD42" s="94"/>
      <c r="AUE42" s="94"/>
      <c r="AUF42" s="94"/>
      <c r="AUG42" s="27"/>
      <c r="AUH42" s="99">
        <v>-0.87286101528484661</v>
      </c>
      <c r="AUI42" s="98">
        <v>9.4825030943417019</v>
      </c>
      <c r="AUK42" s="88">
        <f t="shared" si="56"/>
        <v>40984.5</v>
      </c>
      <c r="AUL42" s="90">
        <v>9.5</v>
      </c>
      <c r="AUM42" s="28"/>
      <c r="AUN42" s="25">
        <v>21.8</v>
      </c>
      <c r="AUO42" s="30"/>
      <c r="AUP42" s="27"/>
      <c r="AUQ42" s="30"/>
      <c r="AUR42" s="27"/>
      <c r="AUS42" s="30"/>
      <c r="AUT42" s="27"/>
      <c r="AUU42" s="92"/>
      <c r="AUV42" s="94"/>
      <c r="AUW42" s="94"/>
      <c r="AUX42" s="94"/>
      <c r="AUY42" s="94"/>
      <c r="AUZ42" s="94"/>
      <c r="AVA42" s="94"/>
      <c r="AVB42" s="94"/>
      <c r="AVC42" s="27"/>
      <c r="AVD42" s="99"/>
      <c r="AVE42" s="98"/>
      <c r="AVG42" s="88">
        <f t="shared" si="57"/>
        <v>40987.5</v>
      </c>
      <c r="AVH42" s="90">
        <v>9.5</v>
      </c>
      <c r="AVI42" s="28"/>
      <c r="AVJ42" s="25"/>
      <c r="AVK42" s="30"/>
      <c r="AVL42" s="27"/>
      <c r="AVM42" s="30"/>
      <c r="AVN42" s="27"/>
      <c r="AVO42" s="30"/>
      <c r="AVP42" s="27"/>
      <c r="AVQ42" s="92"/>
      <c r="AVR42" s="94"/>
      <c r="AVS42" s="94"/>
      <c r="AVT42" s="94"/>
      <c r="AVU42" s="94"/>
      <c r="AVV42" s="94"/>
      <c r="AVW42" s="94"/>
      <c r="AVX42" s="94"/>
      <c r="AVY42" s="27"/>
      <c r="AVZ42" s="99">
        <v>-1.0770961114049116</v>
      </c>
      <c r="AWA42" s="98">
        <v>7.2764068711475165</v>
      </c>
      <c r="AWC42" s="88">
        <f t="shared" si="58"/>
        <v>40986</v>
      </c>
      <c r="AWD42" s="90">
        <v>9.5</v>
      </c>
      <c r="AWE42" s="28"/>
      <c r="AWF42" s="25"/>
      <c r="AWG42" s="30"/>
      <c r="AWH42" s="27"/>
      <c r="AWI42" s="30"/>
      <c r="AWJ42" s="27"/>
      <c r="AWK42" s="30"/>
      <c r="AWL42" s="27"/>
      <c r="AWM42" s="92"/>
      <c r="AWN42" s="94"/>
      <c r="AWO42" s="94"/>
      <c r="AWP42" s="94"/>
      <c r="AWQ42" s="94"/>
      <c r="AWR42" s="94"/>
      <c r="AWS42" s="94"/>
      <c r="AWT42" s="94"/>
      <c r="AWU42" s="27"/>
      <c r="AWV42" s="99"/>
      <c r="AWW42" s="98"/>
      <c r="AWY42" s="88">
        <f t="shared" si="59"/>
        <v>40984.5</v>
      </c>
      <c r="AWZ42" s="90">
        <v>9.5</v>
      </c>
      <c r="AXA42" s="28"/>
      <c r="AXB42" s="25"/>
      <c r="AXC42" s="30"/>
      <c r="AXD42" s="27"/>
      <c r="AXE42" s="30"/>
      <c r="AXF42" s="27"/>
      <c r="AXG42" s="30"/>
      <c r="AXH42" s="27"/>
      <c r="AXI42" s="92"/>
      <c r="AXJ42" s="94"/>
      <c r="AXK42" s="94"/>
      <c r="AXL42" s="94"/>
      <c r="AXM42" s="94"/>
      <c r="AXN42" s="94"/>
      <c r="AXO42" s="94"/>
      <c r="AXP42" s="94"/>
      <c r="AXQ42" s="27"/>
      <c r="AXR42" s="99">
        <v>-1.1407696753179499</v>
      </c>
      <c r="AXS42" s="98">
        <v>8.1891977136984089</v>
      </c>
      <c r="AXU42" s="88">
        <f t="shared" si="60"/>
        <v>40987.5</v>
      </c>
      <c r="AXV42" s="90">
        <v>9.5</v>
      </c>
      <c r="AXW42" s="28"/>
      <c r="AXX42" s="25">
        <v>17.899999999999999</v>
      </c>
      <c r="AXY42" s="30"/>
      <c r="AXZ42" s="27"/>
      <c r="AYA42" s="30"/>
      <c r="AYB42" s="27"/>
      <c r="AYC42" s="30"/>
      <c r="AYD42" s="27"/>
      <c r="AYE42" s="92"/>
      <c r="AYF42" s="94"/>
      <c r="AYG42" s="94"/>
      <c r="AYH42" s="94"/>
      <c r="AYI42" s="94"/>
      <c r="AYJ42" s="94"/>
      <c r="AYK42" s="94"/>
      <c r="AYL42" s="94"/>
      <c r="AYM42" s="27"/>
      <c r="AYN42" s="99">
        <v>-1.0270888845771489</v>
      </c>
      <c r="AYO42" s="98">
        <v>7.1214714971193498</v>
      </c>
      <c r="AYQ42" s="88">
        <f t="shared" si="61"/>
        <v>40986.5</v>
      </c>
      <c r="AYR42" s="90">
        <v>9.5</v>
      </c>
      <c r="AYS42" s="28">
        <v>6.5</v>
      </c>
      <c r="AYT42" s="25">
        <v>10</v>
      </c>
      <c r="AYU42" s="30"/>
      <c r="AYV42" s="27"/>
      <c r="AYW42" s="30"/>
      <c r="AYX42" s="27"/>
      <c r="AYY42" s="30"/>
      <c r="AYZ42" s="27"/>
      <c r="AZA42" s="92"/>
      <c r="AZB42" s="94"/>
      <c r="AZC42" s="94"/>
      <c r="AZD42" s="94"/>
      <c r="AZE42" s="94"/>
      <c r="AZF42" s="94"/>
      <c r="AZG42" s="94"/>
      <c r="AZH42" s="94"/>
      <c r="AZI42" s="27"/>
      <c r="AZJ42" s="99">
        <v>5.9858810800859379</v>
      </c>
      <c r="AZK42" s="98">
        <v>41.018836369108058</v>
      </c>
      <c r="AZM42" s="88">
        <f t="shared" si="62"/>
        <v>40987</v>
      </c>
      <c r="AZN42" s="90">
        <v>9.5</v>
      </c>
      <c r="AZO42" s="28"/>
      <c r="AZP42" s="25">
        <v>17.899999999999999</v>
      </c>
      <c r="AZQ42" s="30"/>
      <c r="AZR42" s="27"/>
      <c r="AZS42" s="30"/>
      <c r="AZT42" s="27"/>
      <c r="AZU42" s="30"/>
      <c r="AZV42" s="27"/>
      <c r="AZW42" s="92"/>
      <c r="AZX42" s="94"/>
      <c r="AZY42" s="94"/>
      <c r="AZZ42" s="94"/>
      <c r="BAA42" s="94"/>
      <c r="BAB42" s="94"/>
      <c r="BAC42" s="94"/>
      <c r="BAD42" s="94"/>
      <c r="BAE42" s="27"/>
      <c r="BAF42" s="99">
        <v>-0.63853309769837907</v>
      </c>
      <c r="BAG42" s="98">
        <v>9.4868921667740693</v>
      </c>
      <c r="BAI42" s="88">
        <f t="shared" si="63"/>
        <v>40987</v>
      </c>
      <c r="BAJ42" s="90">
        <v>9.5</v>
      </c>
      <c r="BAK42" s="28"/>
      <c r="BAL42" s="25">
        <v>21.8</v>
      </c>
      <c r="BAM42" s="30"/>
      <c r="BAN42" s="27"/>
      <c r="BAO42" s="30"/>
      <c r="BAP42" s="27"/>
      <c r="BAQ42" s="30"/>
      <c r="BAR42" s="27"/>
      <c r="BAS42" s="92"/>
      <c r="BAT42" s="94"/>
      <c r="BAU42" s="94"/>
      <c r="BAV42" s="94"/>
      <c r="BAW42" s="94"/>
      <c r="BAX42" s="94"/>
      <c r="BAY42" s="94"/>
      <c r="BAZ42" s="94"/>
      <c r="BBA42" s="27"/>
      <c r="BBB42" s="99">
        <v>-1.1528348928215906</v>
      </c>
      <c r="BBC42" s="98">
        <v>1.3769161824369365</v>
      </c>
      <c r="BBE42" s="88">
        <f t="shared" si="64"/>
        <v>40985.5</v>
      </c>
      <c r="BBF42" s="90">
        <v>9.5</v>
      </c>
      <c r="BBG42" s="28"/>
      <c r="BBH42" s="25"/>
      <c r="BBI42" s="30"/>
      <c r="BBJ42" s="27"/>
      <c r="BBK42" s="30"/>
      <c r="BBL42" s="27"/>
      <c r="BBM42" s="30"/>
      <c r="BBN42" s="27"/>
      <c r="BBO42" s="92"/>
      <c r="BBP42" s="94"/>
      <c r="BBQ42" s="94"/>
      <c r="BBR42" s="94"/>
      <c r="BBS42" s="94"/>
      <c r="BBT42" s="94"/>
      <c r="BBU42" s="94"/>
      <c r="BBV42" s="94"/>
      <c r="BBW42" s="27"/>
      <c r="BBX42" s="99"/>
      <c r="BBY42" s="98"/>
      <c r="BCA42" s="88">
        <f t="shared" si="65"/>
        <v>40989</v>
      </c>
      <c r="BCB42" s="90">
        <v>9.5</v>
      </c>
      <c r="BCC42" s="28"/>
      <c r="BCD42" s="25">
        <v>22.4</v>
      </c>
      <c r="BCE42" s="30"/>
      <c r="BCF42" s="27"/>
      <c r="BCG42" s="30"/>
      <c r="BCH42" s="27"/>
      <c r="BCI42" s="30"/>
      <c r="BCJ42" s="27"/>
      <c r="BCK42" s="92"/>
      <c r="BCL42" s="94"/>
      <c r="BCM42" s="94"/>
      <c r="BCN42" s="94"/>
      <c r="BCO42" s="94"/>
      <c r="BCP42" s="94"/>
      <c r="BCQ42" s="94"/>
      <c r="BCR42" s="94"/>
      <c r="BCS42" s="27"/>
      <c r="BCT42" s="99">
        <v>-0.75862698827473996</v>
      </c>
      <c r="BCU42" s="98">
        <v>4.8154059263022209</v>
      </c>
      <c r="BCW42" s="88">
        <f t="shared" si="66"/>
        <v>40987.5</v>
      </c>
      <c r="BCX42" s="90">
        <v>9.5</v>
      </c>
      <c r="BCY42" s="28"/>
      <c r="BCZ42" s="25">
        <v>18.899999999999999</v>
      </c>
      <c r="BDA42" s="30"/>
      <c r="BDB42" s="27"/>
      <c r="BDC42" s="30"/>
      <c r="BDD42" s="27"/>
      <c r="BDE42" s="30"/>
      <c r="BDF42" s="27"/>
      <c r="BDG42" s="92"/>
      <c r="BDH42" s="94"/>
      <c r="BDI42" s="94"/>
      <c r="BDJ42" s="94"/>
      <c r="BDK42" s="94"/>
      <c r="BDL42" s="94"/>
      <c r="BDM42" s="94"/>
      <c r="BDN42" s="94"/>
      <c r="BDO42" s="27"/>
      <c r="BDP42" s="99">
        <v>0.17694716678076705</v>
      </c>
      <c r="BDQ42" s="98">
        <v>19.508978351314084</v>
      </c>
      <c r="BDS42" s="88">
        <f t="shared" si="67"/>
        <v>40985.5</v>
      </c>
      <c r="BDT42" s="90">
        <v>9.5</v>
      </c>
      <c r="BDU42" s="28"/>
      <c r="BDV42" s="25"/>
      <c r="BDW42" s="30"/>
      <c r="BDX42" s="27"/>
      <c r="BDY42" s="30"/>
      <c r="BDZ42" s="27"/>
      <c r="BEA42" s="30"/>
      <c r="BEB42" s="27"/>
      <c r="BEC42" s="92"/>
      <c r="BED42" s="94"/>
      <c r="BEE42" s="94"/>
      <c r="BEF42" s="94"/>
      <c r="BEG42" s="94"/>
      <c r="BEH42" s="94"/>
      <c r="BEI42" s="94"/>
      <c r="BEJ42" s="94"/>
      <c r="BEK42" s="27"/>
      <c r="BEL42" s="99">
        <v>-1.1618286648283764</v>
      </c>
      <c r="BEM42" s="98">
        <v>6.5246211839230455</v>
      </c>
      <c r="BEO42" s="88">
        <f t="shared" si="68"/>
        <v>40987</v>
      </c>
      <c r="BEP42" s="90">
        <v>9.5</v>
      </c>
      <c r="BEQ42" s="28"/>
      <c r="BER42" s="25">
        <v>17.8</v>
      </c>
      <c r="BES42" s="30"/>
      <c r="BET42" s="27"/>
      <c r="BEU42" s="30"/>
      <c r="BEV42" s="27"/>
      <c r="BEW42" s="30"/>
      <c r="BEX42" s="27"/>
      <c r="BEY42" s="92"/>
      <c r="BEZ42" s="94"/>
      <c r="BFA42" s="94"/>
      <c r="BFB42" s="94"/>
      <c r="BFC42" s="94"/>
      <c r="BFD42" s="94"/>
      <c r="BFE42" s="94"/>
      <c r="BFF42" s="94"/>
      <c r="BFG42" s="27"/>
      <c r="BFH42" s="99">
        <v>-1.2902450031691817</v>
      </c>
      <c r="BFI42" s="98">
        <v>-1.4016552368437558</v>
      </c>
      <c r="BFK42" s="88">
        <f t="shared" si="69"/>
        <v>40987</v>
      </c>
      <c r="BFL42" s="90">
        <v>9.5</v>
      </c>
      <c r="BFM42" s="28"/>
      <c r="BFN42" s="25"/>
      <c r="BFO42" s="30"/>
      <c r="BFP42" s="27"/>
      <c r="BFQ42" s="30"/>
      <c r="BFR42" s="27"/>
      <c r="BFS42" s="30"/>
      <c r="BFT42" s="27"/>
      <c r="BFU42" s="92"/>
      <c r="BFV42" s="94"/>
      <c r="BFW42" s="94"/>
      <c r="BFX42" s="94"/>
      <c r="BFY42" s="94"/>
      <c r="BFZ42" s="94"/>
      <c r="BGA42" s="94"/>
      <c r="BGB42" s="94"/>
      <c r="BGC42" s="27"/>
      <c r="BGD42" s="99">
        <v>-1.0680878884322422</v>
      </c>
      <c r="BGE42" s="98">
        <v>1.8190017220311827</v>
      </c>
      <c r="BGG42" s="88">
        <f t="shared" si="70"/>
        <v>40986.5</v>
      </c>
      <c r="BGH42" s="90">
        <v>9.5</v>
      </c>
      <c r="BGI42" s="28"/>
      <c r="BGJ42" s="25"/>
      <c r="BGK42" s="30"/>
      <c r="BGL42" s="27"/>
      <c r="BGM42" s="30"/>
      <c r="BGN42" s="27"/>
      <c r="BGO42" s="30"/>
      <c r="BGP42" s="27"/>
      <c r="BGQ42" s="92"/>
      <c r="BGR42" s="94"/>
      <c r="BGS42" s="94"/>
      <c r="BGT42" s="94"/>
      <c r="BGU42" s="94"/>
      <c r="BGV42" s="94"/>
      <c r="BGW42" s="94"/>
      <c r="BGX42" s="94"/>
      <c r="BGY42" s="27"/>
      <c r="BGZ42" s="99">
        <v>1.8468258134093247</v>
      </c>
      <c r="BHA42" s="98">
        <v>24.238854807402365</v>
      </c>
      <c r="BHC42" s="88">
        <f t="shared" si="71"/>
        <v>40986</v>
      </c>
      <c r="BHD42" s="90">
        <v>9.5</v>
      </c>
      <c r="BHE42" s="28"/>
      <c r="BHF42" s="25"/>
      <c r="BHG42" s="30"/>
      <c r="BHH42" s="27"/>
      <c r="BHI42" s="30"/>
      <c r="BHJ42" s="27"/>
      <c r="BHK42" s="30"/>
      <c r="BHL42" s="27"/>
      <c r="BHM42" s="92"/>
      <c r="BHN42" s="94"/>
      <c r="BHO42" s="94"/>
      <c r="BHP42" s="94"/>
      <c r="BHQ42" s="94"/>
      <c r="BHR42" s="94"/>
      <c r="BHS42" s="94"/>
      <c r="BHT42" s="94"/>
      <c r="BHU42" s="27"/>
      <c r="BHV42" s="99">
        <v>2.7361289779638938</v>
      </c>
      <c r="BHW42" s="98">
        <v>26.535847680625807</v>
      </c>
      <c r="BHY42" s="88">
        <f t="shared" si="72"/>
        <v>40988.5</v>
      </c>
      <c r="BHZ42" s="90">
        <v>9.5</v>
      </c>
      <c r="BIA42" s="28"/>
      <c r="BIB42" s="25"/>
      <c r="BIC42" s="30"/>
      <c r="BID42" s="27"/>
      <c r="BIE42" s="30"/>
      <c r="BIF42" s="27"/>
      <c r="BIG42" s="30"/>
      <c r="BIH42" s="27"/>
      <c r="BII42" s="92"/>
      <c r="BIJ42" s="94"/>
      <c r="BIK42" s="94"/>
      <c r="BIL42" s="94"/>
      <c r="BIM42" s="94"/>
      <c r="BIN42" s="94"/>
      <c r="BIO42" s="94"/>
      <c r="BIP42" s="94"/>
      <c r="BIQ42" s="27"/>
      <c r="BIR42" s="99">
        <v>0.23585672377199646</v>
      </c>
      <c r="BIS42" s="98">
        <v>20.099177021508599</v>
      </c>
      <c r="BIU42" s="88">
        <f t="shared" si="73"/>
        <v>40989.5</v>
      </c>
      <c r="BIV42" s="90">
        <v>9.5</v>
      </c>
      <c r="BIW42" s="28"/>
      <c r="BIX42" s="25"/>
      <c r="BIY42" s="30"/>
      <c r="BIZ42" s="27"/>
      <c r="BJA42" s="30"/>
      <c r="BJB42" s="27"/>
      <c r="BJC42" s="30"/>
      <c r="BJD42" s="27"/>
      <c r="BJE42" s="92"/>
      <c r="BJF42" s="94"/>
      <c r="BJG42" s="94"/>
      <c r="BJH42" s="94"/>
      <c r="BJI42" s="94"/>
      <c r="BJJ42" s="94"/>
      <c r="BJK42" s="94"/>
      <c r="BJL42" s="94"/>
      <c r="BJM42" s="27"/>
      <c r="BJN42" s="99">
        <v>-0.92482310436208448</v>
      </c>
      <c r="BJO42" s="98">
        <v>9.2874586429197805</v>
      </c>
      <c r="BJQ42" s="88">
        <f t="shared" si="74"/>
        <v>40987.5</v>
      </c>
      <c r="BJR42" s="90">
        <v>9.5</v>
      </c>
      <c r="BJS42" s="28"/>
      <c r="BJT42" s="25"/>
      <c r="BJU42" s="30"/>
      <c r="BJV42" s="27"/>
      <c r="BJW42" s="30"/>
      <c r="BJX42" s="27"/>
      <c r="BJY42" s="30"/>
      <c r="BJZ42" s="27"/>
      <c r="BKA42" s="92"/>
      <c r="BKB42" s="94"/>
      <c r="BKC42" s="94"/>
      <c r="BKD42" s="94"/>
      <c r="BKE42" s="94"/>
      <c r="BKF42" s="94"/>
      <c r="BKG42" s="94"/>
      <c r="BKH42" s="94"/>
      <c r="BKI42" s="27"/>
      <c r="BKJ42" s="99">
        <v>-1.2702376555263719</v>
      </c>
      <c r="BKK42" s="98">
        <v>4.5773943216352304</v>
      </c>
      <c r="BKM42" s="88">
        <f t="shared" si="75"/>
        <v>40988.5</v>
      </c>
      <c r="BKN42" s="90">
        <v>9.5</v>
      </c>
      <c r="BKO42" s="28"/>
      <c r="BKP42" s="25"/>
      <c r="BKQ42" s="30"/>
      <c r="BKR42" s="27"/>
      <c r="BKS42" s="30"/>
      <c r="BKT42" s="27"/>
      <c r="BKU42" s="30"/>
      <c r="BKV42" s="27"/>
      <c r="BKW42" s="92"/>
      <c r="BKX42" s="94"/>
      <c r="BKY42" s="94"/>
      <c r="BKZ42" s="94"/>
      <c r="BLA42" s="94"/>
      <c r="BLB42" s="94"/>
      <c r="BLC42" s="94"/>
      <c r="BLD42" s="94"/>
      <c r="BLE42" s="27"/>
      <c r="BLF42" s="99">
        <v>-0.88866864295230585</v>
      </c>
      <c r="BLG42" s="98">
        <v>9.4593065855460097</v>
      </c>
      <c r="BLI42" s="88">
        <f t="shared" si="76"/>
        <v>40984.5</v>
      </c>
      <c r="BLJ42" s="90">
        <v>9.5</v>
      </c>
      <c r="BLK42" s="28"/>
      <c r="BLL42" s="25">
        <v>21.8</v>
      </c>
      <c r="BLM42" s="30"/>
      <c r="BLN42" s="27"/>
      <c r="BLO42" s="30"/>
      <c r="BLP42" s="27"/>
      <c r="BLQ42" s="30"/>
      <c r="BLR42" s="27"/>
      <c r="BLS42" s="92"/>
      <c r="BLT42" s="94"/>
      <c r="BLU42" s="94"/>
      <c r="BLV42" s="94"/>
      <c r="BLW42" s="94"/>
      <c r="BLX42" s="94"/>
      <c r="BLY42" s="94"/>
      <c r="BLZ42" s="94"/>
      <c r="BMA42" s="27"/>
      <c r="BMB42" s="99"/>
      <c r="BMC42" s="98"/>
      <c r="BME42" s="88">
        <f t="shared" si="77"/>
        <v>40987.5</v>
      </c>
      <c r="BMF42" s="90">
        <v>9.5</v>
      </c>
      <c r="BMG42" s="28"/>
      <c r="BMH42" s="25"/>
      <c r="BMI42" s="30"/>
      <c r="BMJ42" s="27"/>
      <c r="BMK42" s="30"/>
      <c r="BML42" s="27"/>
      <c r="BMM42" s="30"/>
      <c r="BMN42" s="27"/>
      <c r="BMO42" s="92"/>
      <c r="BMP42" s="94"/>
      <c r="BMQ42" s="94"/>
      <c r="BMR42" s="94"/>
      <c r="BMS42" s="94"/>
      <c r="BMT42" s="94"/>
      <c r="BMU42" s="94"/>
      <c r="BMV42" s="94"/>
      <c r="BMW42" s="27"/>
      <c r="BMX42" s="99">
        <v>-0.90126022435720676</v>
      </c>
      <c r="BMY42" s="98">
        <v>8.5024465385207648</v>
      </c>
      <c r="BNA42" s="88">
        <f t="shared" si="78"/>
        <v>40986</v>
      </c>
      <c r="BNB42" s="90">
        <v>9.5</v>
      </c>
      <c r="BNC42" s="28"/>
      <c r="BND42" s="25"/>
      <c r="BNE42" s="30"/>
      <c r="BNF42" s="27"/>
      <c r="BNG42" s="30"/>
      <c r="BNH42" s="27"/>
      <c r="BNI42" s="30"/>
      <c r="BNJ42" s="27"/>
      <c r="BNK42" s="92"/>
      <c r="BNL42" s="94"/>
      <c r="BNM42" s="94"/>
      <c r="BNN42" s="94"/>
      <c r="BNO42" s="94"/>
      <c r="BNP42" s="94"/>
      <c r="BNQ42" s="94"/>
      <c r="BNR42" s="94"/>
      <c r="BNS42" s="27"/>
      <c r="BNT42" s="99"/>
      <c r="BNU42" s="98"/>
      <c r="BNW42" s="88">
        <f t="shared" si="79"/>
        <v>40984.5</v>
      </c>
      <c r="BNX42" s="90">
        <v>9.5</v>
      </c>
      <c r="BNY42" s="28"/>
      <c r="BNZ42" s="25"/>
      <c r="BOA42" s="30"/>
      <c r="BOB42" s="27"/>
      <c r="BOC42" s="30"/>
      <c r="BOD42" s="27"/>
      <c r="BOE42" s="30"/>
      <c r="BOF42" s="27"/>
      <c r="BOG42" s="92"/>
      <c r="BOH42" s="94"/>
      <c r="BOI42" s="94"/>
      <c r="BOJ42" s="94"/>
      <c r="BOK42" s="94"/>
      <c r="BOL42" s="94"/>
      <c r="BOM42" s="94"/>
      <c r="BON42" s="94"/>
      <c r="BOO42" s="27"/>
      <c r="BOP42" s="99">
        <v>-1.1468574750274421</v>
      </c>
      <c r="BOQ42" s="98">
        <v>8.0568367982581837</v>
      </c>
      <c r="BOS42" s="88">
        <f t="shared" si="80"/>
        <v>40987.5</v>
      </c>
      <c r="BOT42" s="90">
        <v>9.5</v>
      </c>
      <c r="BOU42" s="28"/>
      <c r="BOV42" s="25">
        <v>17.899999999999999</v>
      </c>
      <c r="BOW42" s="30"/>
      <c r="BOX42" s="27"/>
      <c r="BOY42" s="30"/>
      <c r="BOZ42" s="27"/>
      <c r="BPA42" s="30"/>
      <c r="BPB42" s="27"/>
      <c r="BPC42" s="92"/>
      <c r="BPD42" s="94"/>
      <c r="BPE42" s="94"/>
      <c r="BPF42" s="94"/>
      <c r="BPG42" s="94"/>
      <c r="BPH42" s="94"/>
      <c r="BPI42" s="94"/>
      <c r="BPJ42" s="94"/>
      <c r="BPK42" s="27"/>
      <c r="BPL42" s="99">
        <v>-1.1698890579695154</v>
      </c>
      <c r="BPM42" s="98">
        <v>5.487489120944482</v>
      </c>
      <c r="BPO42" s="88">
        <f t="shared" si="81"/>
        <v>40986.5</v>
      </c>
      <c r="BPP42" s="90">
        <v>9.5</v>
      </c>
      <c r="BPQ42" s="28">
        <v>6.5</v>
      </c>
      <c r="BPR42" s="25">
        <v>10</v>
      </c>
      <c r="BPS42" s="30"/>
      <c r="BPT42" s="27"/>
      <c r="BPU42" s="30"/>
      <c r="BPV42" s="27"/>
      <c r="BPW42" s="30"/>
      <c r="BPX42" s="27"/>
      <c r="BPY42" s="92"/>
      <c r="BPZ42" s="94"/>
      <c r="BQA42" s="94"/>
      <c r="BQB42" s="94"/>
      <c r="BQC42" s="94"/>
      <c r="BQD42" s="94"/>
      <c r="BQE42" s="94"/>
      <c r="BQF42" s="94"/>
      <c r="BQG42" s="27"/>
      <c r="BQH42" s="99">
        <v>6.0823389119731655</v>
      </c>
      <c r="BQI42" s="98">
        <v>40.993498419750352</v>
      </c>
      <c r="BQK42" s="88">
        <f t="shared" si="82"/>
        <v>40987</v>
      </c>
      <c r="BQL42" s="90">
        <v>9.5</v>
      </c>
      <c r="BQM42" s="28"/>
      <c r="BQN42" s="25">
        <v>17.899999999999999</v>
      </c>
      <c r="BQO42" s="30"/>
      <c r="BQP42" s="27"/>
      <c r="BQQ42" s="30"/>
      <c r="BQR42" s="27"/>
      <c r="BQS42" s="30"/>
      <c r="BQT42" s="27"/>
      <c r="BQU42" s="92"/>
      <c r="BQV42" s="94"/>
      <c r="BQW42" s="94"/>
      <c r="BQX42" s="94"/>
      <c r="BQY42" s="94"/>
      <c r="BQZ42" s="94"/>
      <c r="BRA42" s="94"/>
      <c r="BRB42" s="94"/>
      <c r="BRC42" s="27"/>
      <c r="BRD42" s="99">
        <v>-0.63388634122611531</v>
      </c>
      <c r="BRE42" s="98">
        <v>9.5795395469026392</v>
      </c>
      <c r="BRG42" s="88">
        <f t="shared" si="83"/>
        <v>40987</v>
      </c>
      <c r="BRH42" s="90">
        <v>9.5</v>
      </c>
      <c r="BRI42" s="28"/>
      <c r="BRJ42" s="25">
        <v>21.8</v>
      </c>
      <c r="BRK42" s="30"/>
      <c r="BRL42" s="27"/>
      <c r="BRM42" s="30"/>
      <c r="BRN42" s="27"/>
      <c r="BRO42" s="30"/>
      <c r="BRP42" s="27"/>
      <c r="BRQ42" s="92"/>
      <c r="BRR42" s="94"/>
      <c r="BRS42" s="94"/>
      <c r="BRT42" s="94"/>
      <c r="BRU42" s="94"/>
      <c r="BRV42" s="94"/>
      <c r="BRW42" s="94"/>
      <c r="BRX42" s="94"/>
      <c r="BRY42" s="27"/>
      <c r="BRZ42" s="99">
        <v>-1.1312806316253023</v>
      </c>
      <c r="BSA42" s="98">
        <v>1.6573173397189029</v>
      </c>
      <c r="BSC42" s="88">
        <f t="shared" si="84"/>
        <v>40985.5</v>
      </c>
      <c r="BSD42" s="90">
        <v>9.5</v>
      </c>
      <c r="BSE42" s="28"/>
      <c r="BSF42" s="25"/>
      <c r="BSG42" s="30"/>
      <c r="BSH42" s="27"/>
      <c r="BSI42" s="30"/>
      <c r="BSJ42" s="27"/>
      <c r="BSK42" s="30"/>
      <c r="BSL42" s="27"/>
      <c r="BSM42" s="92"/>
      <c r="BSN42" s="94"/>
      <c r="BSO42" s="94"/>
      <c r="BSP42" s="94"/>
      <c r="BSQ42" s="94"/>
      <c r="BSR42" s="94"/>
      <c r="BSS42" s="94"/>
      <c r="BST42" s="94"/>
      <c r="BSU42" s="27"/>
      <c r="BSV42" s="99"/>
      <c r="BSW42" s="98"/>
      <c r="BSY42" s="88">
        <f t="shared" si="85"/>
        <v>40989</v>
      </c>
      <c r="BSZ42" s="90">
        <v>9.5</v>
      </c>
      <c r="BTA42" s="28"/>
      <c r="BTB42" s="25">
        <v>22.4</v>
      </c>
      <c r="BTC42" s="30"/>
      <c r="BTD42" s="27"/>
      <c r="BTE42" s="30"/>
      <c r="BTF42" s="27"/>
      <c r="BTG42" s="30"/>
      <c r="BTH42" s="27"/>
      <c r="BTI42" s="92"/>
      <c r="BTJ42" s="94"/>
      <c r="BTK42" s="94"/>
      <c r="BTL42" s="94"/>
      <c r="BTM42" s="94"/>
      <c r="BTN42" s="94"/>
      <c r="BTO42" s="94"/>
      <c r="BTP42" s="94"/>
      <c r="BTQ42" s="27"/>
      <c r="BTR42" s="99">
        <v>-0.71257985356927023</v>
      </c>
      <c r="BTS42" s="98">
        <v>5.2303489005191643</v>
      </c>
      <c r="BTU42" s="88">
        <f t="shared" si="86"/>
        <v>40987.5</v>
      </c>
      <c r="BTV42" s="90">
        <v>9.5</v>
      </c>
      <c r="BTW42" s="28"/>
      <c r="BTX42" s="25">
        <v>18.899999999999999</v>
      </c>
      <c r="BTY42" s="30"/>
      <c r="BTZ42" s="27"/>
      <c r="BUA42" s="30"/>
      <c r="BUB42" s="27"/>
      <c r="BUC42" s="30"/>
      <c r="BUD42" s="27"/>
      <c r="BUE42" s="92"/>
      <c r="BUF42" s="94"/>
      <c r="BUG42" s="94"/>
      <c r="BUH42" s="94"/>
      <c r="BUI42" s="94"/>
      <c r="BUJ42" s="94"/>
      <c r="BUK42" s="94"/>
      <c r="BUL42" s="94"/>
      <c r="BUM42" s="27"/>
      <c r="BUN42" s="99">
        <v>-0.37774682239756929</v>
      </c>
      <c r="BUO42" s="98">
        <v>19.613150938208445</v>
      </c>
      <c r="BUQ42" s="88">
        <f t="shared" si="87"/>
        <v>40985.5</v>
      </c>
      <c r="BUR42" s="90">
        <v>9.5</v>
      </c>
      <c r="BUS42" s="28"/>
      <c r="BUT42" s="25"/>
      <c r="BUU42" s="30"/>
      <c r="BUV42" s="27"/>
      <c r="BUW42" s="30"/>
      <c r="BUX42" s="27"/>
      <c r="BUY42" s="30"/>
      <c r="BUZ42" s="27"/>
      <c r="BVA42" s="92"/>
      <c r="BVB42" s="94"/>
      <c r="BVC42" s="94"/>
      <c r="BVD42" s="94"/>
      <c r="BVE42" s="94"/>
      <c r="BVF42" s="94"/>
      <c r="BVG42" s="94"/>
      <c r="BVH42" s="94"/>
      <c r="BVI42" s="27"/>
      <c r="BVJ42" s="99">
        <v>-1.0968485856829941</v>
      </c>
      <c r="BVK42" s="98">
        <v>7.1563302698892182</v>
      </c>
      <c r="BVM42" s="88">
        <f t="shared" si="88"/>
        <v>40987</v>
      </c>
      <c r="BVN42" s="90">
        <v>9.5</v>
      </c>
      <c r="BVO42" s="28"/>
      <c r="BVP42" s="25">
        <v>17.8</v>
      </c>
      <c r="BVQ42" s="30"/>
      <c r="BVR42" s="27"/>
      <c r="BVS42" s="30"/>
      <c r="BVT42" s="27"/>
      <c r="BVU42" s="30"/>
      <c r="BVV42" s="27"/>
      <c r="BVW42" s="92"/>
      <c r="BVX42" s="94"/>
      <c r="BVY42" s="94"/>
      <c r="BVZ42" s="94"/>
      <c r="BWA42" s="94"/>
      <c r="BWB42" s="94"/>
      <c r="BWC42" s="94"/>
      <c r="BWD42" s="94"/>
      <c r="BWE42" s="27"/>
      <c r="BWF42" s="99">
        <v>-1.2928797590641379</v>
      </c>
      <c r="BWG42" s="98">
        <v>-1.4158468063455563</v>
      </c>
      <c r="BWI42" s="88">
        <f t="shared" si="89"/>
        <v>40987</v>
      </c>
      <c r="BWJ42" s="90">
        <v>9.5</v>
      </c>
      <c r="BWK42" s="28"/>
      <c r="BWL42" s="25"/>
      <c r="BWM42" s="30"/>
      <c r="BWN42" s="27"/>
      <c r="BWO42" s="30"/>
      <c r="BWP42" s="27"/>
      <c r="BWQ42" s="30"/>
      <c r="BWR42" s="27"/>
      <c r="BWS42" s="92"/>
      <c r="BWT42" s="94"/>
      <c r="BWU42" s="94"/>
      <c r="BWV42" s="94"/>
      <c r="BWW42" s="94"/>
      <c r="BWX42" s="94"/>
      <c r="BWY42" s="94"/>
      <c r="BWZ42" s="94"/>
      <c r="BXA42" s="27"/>
      <c r="BXB42" s="99">
        <v>-1.1516168417162975</v>
      </c>
      <c r="BXC42" s="98">
        <v>1.2244021076745903</v>
      </c>
      <c r="BXE42" s="88">
        <f t="shared" si="90"/>
        <v>40986.5</v>
      </c>
      <c r="BXF42" s="90">
        <v>9.5</v>
      </c>
      <c r="BXG42" s="28"/>
      <c r="BXH42" s="25"/>
      <c r="BXI42" s="30"/>
      <c r="BXJ42" s="27"/>
      <c r="BXK42" s="30"/>
      <c r="BXL42" s="27"/>
      <c r="BXM42" s="30"/>
      <c r="BXN42" s="27"/>
      <c r="BXO42" s="92"/>
      <c r="BXP42" s="94"/>
      <c r="BXQ42" s="94"/>
      <c r="BXR42" s="94"/>
      <c r="BXS42" s="94"/>
      <c r="BXT42" s="94"/>
      <c r="BXU42" s="94"/>
      <c r="BXV42" s="94"/>
      <c r="BXW42" s="27"/>
      <c r="BXX42" s="99">
        <v>1.8872734878322148</v>
      </c>
      <c r="BXY42" s="98">
        <v>24.290775616493285</v>
      </c>
      <c r="BYA42" s="88">
        <f t="shared" si="91"/>
        <v>40986</v>
      </c>
      <c r="BYB42" s="90">
        <v>9.5</v>
      </c>
      <c r="BYC42" s="28"/>
      <c r="BYD42" s="25"/>
      <c r="BYE42" s="30"/>
      <c r="BYF42" s="27"/>
      <c r="BYG42" s="30"/>
      <c r="BYH42" s="27"/>
      <c r="BYI42" s="30"/>
      <c r="BYJ42" s="27"/>
      <c r="BYK42" s="92"/>
      <c r="BYL42" s="94"/>
      <c r="BYM42" s="94"/>
      <c r="BYN42" s="94"/>
      <c r="BYO42" s="94"/>
      <c r="BYP42" s="94"/>
      <c r="BYQ42" s="94"/>
      <c r="BYR42" s="94"/>
      <c r="BYS42" s="27"/>
      <c r="BYT42" s="99">
        <v>2.7469575011505811</v>
      </c>
      <c r="BYU42" s="98">
        <v>26.681553657679384</v>
      </c>
      <c r="BYW42" s="88">
        <f t="shared" si="92"/>
        <v>40988.5</v>
      </c>
      <c r="BYX42" s="90">
        <v>9.5</v>
      </c>
      <c r="BYY42" s="28"/>
      <c r="BYZ42" s="25"/>
      <c r="BZA42" s="30"/>
      <c r="BZB42" s="27"/>
      <c r="BZC42" s="30"/>
      <c r="BZD42" s="27"/>
      <c r="BZE42" s="30"/>
      <c r="BZF42" s="27"/>
      <c r="BZG42" s="92"/>
      <c r="BZH42" s="94"/>
      <c r="BZI42" s="94"/>
      <c r="BZJ42" s="94"/>
      <c r="BZK42" s="94"/>
      <c r="BZL42" s="94"/>
      <c r="BZM42" s="94"/>
      <c r="BZN42" s="94"/>
      <c r="BZO42" s="27"/>
      <c r="BZP42" s="99">
        <v>0.24712327669163342</v>
      </c>
      <c r="BZQ42" s="98">
        <v>19.808581847321374</v>
      </c>
      <c r="BZS42" s="88">
        <f t="shared" si="93"/>
        <v>40989.5</v>
      </c>
      <c r="BZT42" s="90">
        <v>9.5</v>
      </c>
      <c r="BZU42" s="28"/>
      <c r="BZV42" s="25"/>
      <c r="BZW42" s="30"/>
      <c r="BZX42" s="27"/>
      <c r="BZY42" s="30"/>
      <c r="BZZ42" s="27"/>
      <c r="CAA42" s="30"/>
      <c r="CAB42" s="27"/>
      <c r="CAC42" s="92"/>
      <c r="CAD42" s="94"/>
      <c r="CAE42" s="94"/>
      <c r="CAF42" s="94"/>
      <c r="CAG42" s="94"/>
      <c r="CAH42" s="94"/>
      <c r="CAI42" s="94"/>
      <c r="CAJ42" s="94"/>
      <c r="CAK42" s="27"/>
      <c r="CAL42" s="99">
        <v>-0.88689632252371153</v>
      </c>
      <c r="CAM42" s="98">
        <v>9.5307566295453583</v>
      </c>
      <c r="CAO42" s="88">
        <f t="shared" si="94"/>
        <v>40987.5</v>
      </c>
      <c r="CAP42" s="90">
        <v>9.5</v>
      </c>
      <c r="CAQ42" s="28"/>
      <c r="CAR42" s="25"/>
      <c r="CAS42" s="30"/>
      <c r="CAT42" s="27"/>
      <c r="CAU42" s="30"/>
      <c r="CAV42" s="27"/>
      <c r="CAW42" s="30"/>
      <c r="CAX42" s="27"/>
      <c r="CAY42" s="92"/>
      <c r="CAZ42" s="94"/>
      <c r="CBA42" s="94"/>
      <c r="CBB42" s="94"/>
      <c r="CBC42" s="94"/>
      <c r="CBD42" s="94"/>
      <c r="CBE42" s="94"/>
      <c r="CBF42" s="94"/>
      <c r="CBG42" s="27"/>
      <c r="CBH42" s="99">
        <v>-1.1397637905418434</v>
      </c>
      <c r="CBI42" s="98">
        <v>5.5501697547320923</v>
      </c>
      <c r="CBK42" s="88">
        <f t="shared" si="95"/>
        <v>40988.5</v>
      </c>
      <c r="CBL42" s="90">
        <v>9.5</v>
      </c>
      <c r="CBM42" s="28"/>
      <c r="CBN42" s="25"/>
      <c r="CBO42" s="30"/>
      <c r="CBP42" s="27"/>
      <c r="CBQ42" s="30"/>
      <c r="CBR42" s="27"/>
      <c r="CBS42" s="30"/>
      <c r="CBT42" s="27"/>
      <c r="CBU42" s="92"/>
      <c r="CBV42" s="94"/>
      <c r="CBW42" s="94"/>
      <c r="CBX42" s="94"/>
      <c r="CBY42" s="94"/>
      <c r="CBZ42" s="94"/>
      <c r="CCA42" s="94"/>
      <c r="CCB42" s="94"/>
      <c r="CCC42" s="27"/>
      <c r="CCD42" s="99">
        <v>-0.88801334718941105</v>
      </c>
      <c r="CCE42" s="98">
        <v>9.3716051664492834</v>
      </c>
      <c r="CCG42" s="88">
        <f t="shared" si="96"/>
        <v>40984.5</v>
      </c>
      <c r="CCH42" s="90">
        <v>9.5</v>
      </c>
      <c r="CCI42" s="28"/>
      <c r="CCJ42" s="25">
        <v>21.8</v>
      </c>
      <c r="CCK42" s="30"/>
      <c r="CCL42" s="27"/>
      <c r="CCM42" s="30"/>
      <c r="CCN42" s="27"/>
      <c r="CCO42" s="30"/>
      <c r="CCP42" s="27"/>
      <c r="CCQ42" s="92"/>
      <c r="CCR42" s="94"/>
      <c r="CCS42" s="94"/>
      <c r="CCT42" s="94"/>
      <c r="CCU42" s="94"/>
      <c r="CCV42" s="94"/>
      <c r="CCW42" s="94"/>
      <c r="CCX42" s="94"/>
      <c r="CCY42" s="27"/>
      <c r="CCZ42" s="99"/>
      <c r="CDA42" s="98"/>
      <c r="CDC42" s="88">
        <f t="shared" si="97"/>
        <v>40987.5</v>
      </c>
      <c r="CDD42" s="90">
        <v>9.5</v>
      </c>
      <c r="CDE42" s="28"/>
      <c r="CDF42" s="25"/>
      <c r="CDG42" s="30"/>
      <c r="CDH42" s="27"/>
      <c r="CDI42" s="30"/>
      <c r="CDJ42" s="27"/>
      <c r="CDK42" s="30"/>
      <c r="CDL42" s="27"/>
      <c r="CDM42" s="92"/>
      <c r="CDN42" s="94"/>
      <c r="CDO42" s="94"/>
      <c r="CDP42" s="94"/>
      <c r="CDQ42" s="94"/>
      <c r="CDR42" s="94"/>
      <c r="CDS42" s="94"/>
      <c r="CDT42" s="94"/>
      <c r="CDU42" s="27"/>
      <c r="CDV42" s="99">
        <v>-1.0037880140442574</v>
      </c>
      <c r="CDW42" s="98">
        <v>7.8588666311421385</v>
      </c>
      <c r="CDY42" s="88">
        <f t="shared" si="98"/>
        <v>40986</v>
      </c>
      <c r="CDZ42" s="90">
        <v>9.5</v>
      </c>
      <c r="CEA42" s="28"/>
      <c r="CEB42" s="25"/>
      <c r="CEC42" s="30"/>
      <c r="CED42" s="27"/>
      <c r="CEE42" s="30"/>
      <c r="CEF42" s="27"/>
      <c r="CEG42" s="30"/>
      <c r="CEH42" s="27"/>
      <c r="CEI42" s="92"/>
      <c r="CEJ42" s="94"/>
      <c r="CEK42" s="94"/>
      <c r="CEL42" s="94"/>
      <c r="CEM42" s="94"/>
      <c r="CEN42" s="94"/>
      <c r="CEO42" s="94"/>
      <c r="CEP42" s="94"/>
      <c r="CEQ42" s="27"/>
      <c r="CER42" s="99"/>
      <c r="CES42" s="98"/>
      <c r="CEU42" s="88">
        <f t="shared" si="99"/>
        <v>40984.5</v>
      </c>
      <c r="CEV42" s="90">
        <v>9.5</v>
      </c>
      <c r="CEW42" s="28"/>
      <c r="CEX42" s="25"/>
      <c r="CEY42" s="30"/>
      <c r="CEZ42" s="27"/>
      <c r="CFA42" s="30"/>
      <c r="CFB42" s="27"/>
      <c r="CFC42" s="30"/>
      <c r="CFD42" s="27"/>
      <c r="CFE42" s="92"/>
      <c r="CFF42" s="94"/>
      <c r="CFG42" s="94"/>
      <c r="CFH42" s="94"/>
      <c r="CFI42" s="94"/>
      <c r="CFJ42" s="94"/>
      <c r="CFK42" s="94"/>
      <c r="CFL42" s="94"/>
      <c r="CFM42" s="27"/>
      <c r="CFN42" s="99">
        <v>-1.1343738220936412</v>
      </c>
      <c r="CFO42" s="98">
        <v>8.263176162882413</v>
      </c>
    </row>
    <row r="43" spans="1:2199">
      <c r="A43" s="88">
        <f t="shared" si="0"/>
        <v>40988</v>
      </c>
      <c r="B43" s="89">
        <v>10</v>
      </c>
      <c r="C43" s="28"/>
      <c r="D43" s="25"/>
      <c r="E43" s="30"/>
      <c r="F43" s="27"/>
      <c r="G43" s="30"/>
      <c r="H43" s="27"/>
      <c r="I43" s="30"/>
      <c r="J43" s="27"/>
      <c r="K43" s="92"/>
      <c r="L43" s="94"/>
      <c r="M43" s="94"/>
      <c r="N43" s="94"/>
      <c r="O43" s="94"/>
      <c r="P43" s="94"/>
      <c r="Q43" s="94"/>
      <c r="R43" s="94"/>
      <c r="S43" s="27"/>
      <c r="T43" s="97">
        <v>-1.1581216075648679</v>
      </c>
      <c r="U43" s="98">
        <v>17.39172486266629</v>
      </c>
      <c r="W43" s="88">
        <f t="shared" si="1"/>
        <v>40987</v>
      </c>
      <c r="X43" s="89">
        <v>10</v>
      </c>
      <c r="Y43" s="28">
        <v>1.3</v>
      </c>
      <c r="Z43" s="25">
        <v>22</v>
      </c>
      <c r="AA43" s="30"/>
      <c r="AB43" s="27"/>
      <c r="AC43" s="30"/>
      <c r="AD43" s="27"/>
      <c r="AE43" s="30"/>
      <c r="AF43" s="27"/>
      <c r="AG43" s="92"/>
      <c r="AH43" s="94"/>
      <c r="AI43" s="94"/>
      <c r="AJ43" s="94"/>
      <c r="AK43" s="94"/>
      <c r="AL43" s="94"/>
      <c r="AM43" s="94"/>
      <c r="AN43" s="94"/>
      <c r="AO43" s="27"/>
      <c r="AP43" s="97">
        <v>0.65225198150185182</v>
      </c>
      <c r="AQ43" s="98">
        <v>25.140671210995123</v>
      </c>
      <c r="AS43" s="88">
        <f t="shared" si="2"/>
        <v>40987.5</v>
      </c>
      <c r="AT43" s="89">
        <v>10</v>
      </c>
      <c r="AU43" s="28">
        <v>6.5</v>
      </c>
      <c r="AV43" s="25">
        <v>16</v>
      </c>
      <c r="AW43" s="30"/>
      <c r="AX43" s="27"/>
      <c r="AY43" s="30"/>
      <c r="AZ43" s="27"/>
      <c r="BA43" s="30"/>
      <c r="BB43" s="27"/>
      <c r="BC43" s="92"/>
      <c r="BD43" s="94"/>
      <c r="BE43" s="94"/>
      <c r="BF43" s="94"/>
      <c r="BG43" s="94"/>
      <c r="BH43" s="94"/>
      <c r="BI43" s="94"/>
      <c r="BJ43" s="94"/>
      <c r="BK43" s="27"/>
      <c r="BL43" s="97">
        <v>4.9304817161395622</v>
      </c>
      <c r="BM43" s="98">
        <v>40.91279218080728</v>
      </c>
      <c r="BO43" s="88">
        <f t="shared" si="3"/>
        <v>40987.5</v>
      </c>
      <c r="BP43" s="89">
        <v>10</v>
      </c>
      <c r="BQ43" s="28">
        <v>4.5</v>
      </c>
      <c r="BR43" s="25">
        <v>20</v>
      </c>
      <c r="BS43" s="30"/>
      <c r="BT43" s="27"/>
      <c r="BU43" s="30"/>
      <c r="BV43" s="27"/>
      <c r="BW43" s="30"/>
      <c r="BX43" s="27"/>
      <c r="BY43" s="92"/>
      <c r="BZ43" s="94"/>
      <c r="CA43" s="94"/>
      <c r="CB43" s="94"/>
      <c r="CC43" s="94"/>
      <c r="CD43" s="94"/>
      <c r="CE43" s="94"/>
      <c r="CF43" s="94"/>
      <c r="CG43" s="27"/>
      <c r="CH43" s="97">
        <v>3.8858186142596103</v>
      </c>
      <c r="CI43" s="98">
        <v>44.78114085068372</v>
      </c>
      <c r="CK43" s="88">
        <f t="shared" si="4"/>
        <v>40986</v>
      </c>
      <c r="CL43" s="89">
        <v>10</v>
      </c>
      <c r="CM43" s="28"/>
      <c r="CN43" s="25"/>
      <c r="CO43" s="30"/>
      <c r="CP43" s="27"/>
      <c r="CQ43" s="30"/>
      <c r="CR43" s="27"/>
      <c r="CS43" s="30"/>
      <c r="CT43" s="27"/>
      <c r="CU43" s="92"/>
      <c r="CV43" s="94"/>
      <c r="CW43" s="94"/>
      <c r="CX43" s="94"/>
      <c r="CY43" s="94"/>
      <c r="CZ43" s="94"/>
      <c r="DA43" s="94"/>
      <c r="DB43" s="94"/>
      <c r="DC43" s="27"/>
      <c r="DD43" s="97">
        <v>-1.1650978598576105</v>
      </c>
      <c r="DE43" s="98">
        <v>3.2779398371268167</v>
      </c>
      <c r="DG43" s="88">
        <f t="shared" si="5"/>
        <v>40989.5</v>
      </c>
      <c r="DH43" s="89">
        <v>10</v>
      </c>
      <c r="DI43" s="28"/>
      <c r="DJ43" s="25">
        <v>22</v>
      </c>
      <c r="DK43" s="30"/>
      <c r="DL43" s="27"/>
      <c r="DM43" s="30"/>
      <c r="DN43" s="27"/>
      <c r="DO43" s="30"/>
      <c r="DP43" s="27"/>
      <c r="DQ43" s="92"/>
      <c r="DR43" s="94"/>
      <c r="DS43" s="94"/>
      <c r="DT43" s="94"/>
      <c r="DU43" s="94"/>
      <c r="DV43" s="94"/>
      <c r="DW43" s="94"/>
      <c r="DX43" s="94"/>
      <c r="DY43" s="27"/>
      <c r="DZ43" s="97">
        <v>-0.78061211124930785</v>
      </c>
      <c r="EA43" s="98">
        <v>6.2759701952445965</v>
      </c>
      <c r="EC43" s="88">
        <f t="shared" si="6"/>
        <v>40988</v>
      </c>
      <c r="ED43" s="89">
        <v>10</v>
      </c>
      <c r="EE43" s="28"/>
      <c r="EF43" s="25">
        <v>19</v>
      </c>
      <c r="EG43" s="30"/>
      <c r="EH43" s="27"/>
      <c r="EI43" s="30"/>
      <c r="EJ43" s="27"/>
      <c r="EK43" s="30"/>
      <c r="EL43" s="27"/>
      <c r="EM43" s="92"/>
      <c r="EN43" s="94"/>
      <c r="EO43" s="94"/>
      <c r="EP43" s="94"/>
      <c r="EQ43" s="94"/>
      <c r="ER43" s="94"/>
      <c r="ES43" s="94"/>
      <c r="ET43" s="94"/>
      <c r="EU43" s="27"/>
      <c r="EV43" s="97">
        <v>-0.97598986781270036</v>
      </c>
      <c r="EW43" s="98">
        <v>1.2488201337671794</v>
      </c>
      <c r="EY43" s="88">
        <f t="shared" si="7"/>
        <v>40986</v>
      </c>
      <c r="EZ43" s="89">
        <v>10</v>
      </c>
      <c r="FA43" s="28"/>
      <c r="FB43" s="25"/>
      <c r="FC43" s="30"/>
      <c r="FD43" s="27"/>
      <c r="FE43" s="30"/>
      <c r="FF43" s="27"/>
      <c r="FG43" s="30"/>
      <c r="FH43" s="27"/>
      <c r="FI43" s="92"/>
      <c r="FJ43" s="94"/>
      <c r="FK43" s="94"/>
      <c r="FL43" s="94"/>
      <c r="FM43" s="94"/>
      <c r="FN43" s="94"/>
      <c r="FO43" s="94"/>
      <c r="FP43" s="94"/>
      <c r="FQ43" s="27"/>
      <c r="FR43" s="97">
        <v>-1.2278087882262891</v>
      </c>
      <c r="FS43" s="98">
        <v>-0.84046400610833816</v>
      </c>
      <c r="FU43" s="88">
        <f t="shared" si="8"/>
        <v>40987.5</v>
      </c>
      <c r="FV43" s="89">
        <v>10</v>
      </c>
      <c r="FW43" s="28"/>
      <c r="FX43" s="25">
        <v>17.7</v>
      </c>
      <c r="FY43" s="30"/>
      <c r="FZ43" s="27"/>
      <c r="GA43" s="30"/>
      <c r="GB43" s="27"/>
      <c r="GC43" s="30"/>
      <c r="GD43" s="27"/>
      <c r="GE43" s="92"/>
      <c r="GF43" s="94"/>
      <c r="GG43" s="94"/>
      <c r="GH43" s="94"/>
      <c r="GI43" s="94"/>
      <c r="GJ43" s="94"/>
      <c r="GK43" s="94"/>
      <c r="GL43" s="94"/>
      <c r="GM43" s="27"/>
      <c r="GN43" s="97">
        <v>-1.2835035184349666</v>
      </c>
      <c r="GO43" s="98">
        <v>5.3673114381601135</v>
      </c>
      <c r="GQ43" s="88">
        <f t="shared" si="9"/>
        <v>40987.5</v>
      </c>
      <c r="GR43" s="89">
        <v>10</v>
      </c>
      <c r="GS43" s="28"/>
      <c r="GT43" s="25"/>
      <c r="GU43" s="30"/>
      <c r="GV43" s="27"/>
      <c r="GW43" s="30"/>
      <c r="GX43" s="27"/>
      <c r="GY43" s="30"/>
      <c r="GZ43" s="27"/>
      <c r="HA43" s="92"/>
      <c r="HB43" s="94"/>
      <c r="HC43" s="94"/>
      <c r="HD43" s="94"/>
      <c r="HE43" s="94"/>
      <c r="HF43" s="94"/>
      <c r="HG43" s="94"/>
      <c r="HH43" s="94"/>
      <c r="HI43" s="27"/>
      <c r="HJ43" s="97">
        <v>-1.0773979566935852</v>
      </c>
      <c r="HK43" s="98">
        <v>8.2230695005550523</v>
      </c>
      <c r="HM43" s="88">
        <f t="shared" si="10"/>
        <v>40987</v>
      </c>
      <c r="HN43" s="89">
        <v>10</v>
      </c>
      <c r="HO43" s="28"/>
      <c r="HP43" s="25"/>
      <c r="HQ43" s="30"/>
      <c r="HR43" s="27"/>
      <c r="HS43" s="30"/>
      <c r="HT43" s="27"/>
      <c r="HU43" s="30"/>
      <c r="HV43" s="27"/>
      <c r="HW43" s="92"/>
      <c r="HX43" s="94"/>
      <c r="HY43" s="94"/>
      <c r="HZ43" s="94"/>
      <c r="IA43" s="94"/>
      <c r="IB43" s="94"/>
      <c r="IC43" s="94"/>
      <c r="ID43" s="94"/>
      <c r="IE43" s="27"/>
      <c r="IF43" s="97">
        <v>1.5914088444137779</v>
      </c>
      <c r="IG43" s="98">
        <v>15.933522288852332</v>
      </c>
      <c r="II43" s="88">
        <f t="shared" si="11"/>
        <v>40986.5</v>
      </c>
      <c r="IJ43" s="89">
        <v>10</v>
      </c>
      <c r="IK43" s="28"/>
      <c r="IL43" s="25"/>
      <c r="IM43" s="30"/>
      <c r="IN43" s="27"/>
      <c r="IO43" s="30"/>
      <c r="IP43" s="27"/>
      <c r="IQ43" s="30"/>
      <c r="IR43" s="27"/>
      <c r="IS43" s="92"/>
      <c r="IT43" s="94"/>
      <c r="IU43" s="94"/>
      <c r="IV43" s="94"/>
      <c r="IW43" s="94"/>
      <c r="IX43" s="94"/>
      <c r="IY43" s="94"/>
      <c r="IZ43" s="94"/>
      <c r="JA43" s="27"/>
      <c r="JB43" s="97">
        <v>2.4652006610169979</v>
      </c>
      <c r="JC43" s="98">
        <v>27.63803025738973</v>
      </c>
      <c r="JE43" s="88">
        <f t="shared" si="12"/>
        <v>40989</v>
      </c>
      <c r="JF43" s="89">
        <v>10</v>
      </c>
      <c r="JG43" s="28"/>
      <c r="JH43" s="25"/>
      <c r="JI43" s="30"/>
      <c r="JJ43" s="27"/>
      <c r="JK43" s="30"/>
      <c r="JL43" s="27"/>
      <c r="JM43" s="30"/>
      <c r="JN43" s="27"/>
      <c r="JO43" s="92"/>
      <c r="JP43" s="94"/>
      <c r="JQ43" s="94"/>
      <c r="JR43" s="94"/>
      <c r="JS43" s="94"/>
      <c r="JT43" s="94"/>
      <c r="JU43" s="94"/>
      <c r="JV43" s="94"/>
      <c r="JW43" s="27"/>
      <c r="JX43" s="97">
        <v>2.9722192083498706E-2</v>
      </c>
      <c r="JY43" s="98">
        <v>14.778790920350248</v>
      </c>
      <c r="KA43" s="88">
        <f t="shared" si="13"/>
        <v>40990</v>
      </c>
      <c r="KB43" s="89">
        <v>10</v>
      </c>
      <c r="KC43" s="28"/>
      <c r="KD43" s="25"/>
      <c r="KE43" s="30"/>
      <c r="KF43" s="27"/>
      <c r="KG43" s="30"/>
      <c r="KH43" s="27"/>
      <c r="KI43" s="30"/>
      <c r="KJ43" s="27"/>
      <c r="KK43" s="92"/>
      <c r="KL43" s="94"/>
      <c r="KM43" s="94"/>
      <c r="KN43" s="94"/>
      <c r="KO43" s="94"/>
      <c r="KP43" s="94"/>
      <c r="KQ43" s="94"/>
      <c r="KR43" s="94"/>
      <c r="KS43" s="27"/>
      <c r="KT43" s="97">
        <v>-0.86652337758493403</v>
      </c>
      <c r="KU43" s="98">
        <v>2.1847709896947114</v>
      </c>
      <c r="KW43" s="88">
        <f t="shared" si="14"/>
        <v>40988</v>
      </c>
      <c r="KX43" s="89">
        <v>10</v>
      </c>
      <c r="KY43" s="28"/>
      <c r="KZ43" s="25"/>
      <c r="LA43" s="30"/>
      <c r="LB43" s="27"/>
      <c r="LC43" s="30"/>
      <c r="LD43" s="27"/>
      <c r="LE43" s="30"/>
      <c r="LF43" s="27"/>
      <c r="LG43" s="92"/>
      <c r="LH43" s="94"/>
      <c r="LI43" s="94"/>
      <c r="LJ43" s="94"/>
      <c r="LK43" s="94"/>
      <c r="LL43" s="94"/>
      <c r="LM43" s="94"/>
      <c r="LN43" s="94"/>
      <c r="LO43" s="27"/>
      <c r="LP43" s="97">
        <v>-1.1349298698767607</v>
      </c>
      <c r="LQ43" s="98">
        <v>-1.2144161782710856</v>
      </c>
      <c r="LS43" s="88">
        <f t="shared" si="15"/>
        <v>40989</v>
      </c>
      <c r="LT43" s="89">
        <v>10</v>
      </c>
      <c r="LU43" s="28"/>
      <c r="LV43" s="25"/>
      <c r="LW43" s="30"/>
      <c r="LX43" s="27"/>
      <c r="LY43" s="30"/>
      <c r="LZ43" s="27"/>
      <c r="MA43" s="30"/>
      <c r="MB43" s="27"/>
      <c r="MC43" s="92"/>
      <c r="MD43" s="94"/>
      <c r="ME43" s="94"/>
      <c r="MF43" s="94"/>
      <c r="MG43" s="94"/>
      <c r="MH43" s="94"/>
      <c r="MI43" s="94"/>
      <c r="MJ43" s="94"/>
      <c r="MK43" s="27"/>
      <c r="ML43" s="97">
        <v>-0.90470018980716427</v>
      </c>
      <c r="MM43" s="98">
        <v>2.4181902690048611</v>
      </c>
      <c r="MO43" s="88">
        <f t="shared" si="16"/>
        <v>40985</v>
      </c>
      <c r="MP43" s="89">
        <v>10</v>
      </c>
      <c r="MQ43" s="28"/>
      <c r="MR43" s="25">
        <v>21.7</v>
      </c>
      <c r="MS43" s="30"/>
      <c r="MT43" s="27"/>
      <c r="MU43" s="30"/>
      <c r="MV43" s="27"/>
      <c r="MW43" s="30"/>
      <c r="MX43" s="27"/>
      <c r="MY43" s="92"/>
      <c r="MZ43" s="94"/>
      <c r="NA43" s="94"/>
      <c r="NB43" s="94"/>
      <c r="NC43" s="94"/>
      <c r="ND43" s="94"/>
      <c r="NE43" s="94"/>
      <c r="NF43" s="94"/>
      <c r="NG43" s="27"/>
      <c r="NH43" s="97"/>
      <c r="NI43" s="98"/>
      <c r="NK43" s="88">
        <f t="shared" si="17"/>
        <v>40988</v>
      </c>
      <c r="NL43" s="89">
        <v>10</v>
      </c>
      <c r="NM43" s="28"/>
      <c r="NN43" s="25"/>
      <c r="NO43" s="30"/>
      <c r="NP43" s="27"/>
      <c r="NQ43" s="30"/>
      <c r="NR43" s="27"/>
      <c r="NS43" s="30"/>
      <c r="NT43" s="27"/>
      <c r="NU43" s="92"/>
      <c r="NV43" s="94"/>
      <c r="NW43" s="94"/>
      <c r="NX43" s="94"/>
      <c r="NY43" s="94"/>
      <c r="NZ43" s="94"/>
      <c r="OA43" s="94"/>
      <c r="OB43" s="94"/>
      <c r="OC43" s="27"/>
      <c r="OD43" s="97">
        <v>-0.9394057352982822</v>
      </c>
      <c r="OE43" s="98">
        <v>1.2041397156818368</v>
      </c>
      <c r="OG43" s="88">
        <f t="shared" si="18"/>
        <v>40986.5</v>
      </c>
      <c r="OH43" s="89">
        <v>10</v>
      </c>
      <c r="OI43" s="28"/>
      <c r="OJ43" s="25"/>
      <c r="OK43" s="30"/>
      <c r="OL43" s="27"/>
      <c r="OM43" s="30"/>
      <c r="ON43" s="27"/>
      <c r="OO43" s="30"/>
      <c r="OP43" s="27"/>
      <c r="OQ43" s="92"/>
      <c r="OR43" s="94"/>
      <c r="OS43" s="94"/>
      <c r="OT43" s="94"/>
      <c r="OU43" s="94"/>
      <c r="OV43" s="94"/>
      <c r="OW43" s="94"/>
      <c r="OX43" s="94"/>
      <c r="OY43" s="27"/>
      <c r="OZ43" s="97"/>
      <c r="PA43" s="98"/>
      <c r="PC43" s="88">
        <f t="shared" si="19"/>
        <v>40985</v>
      </c>
      <c r="PD43" s="89">
        <v>10</v>
      </c>
      <c r="PE43" s="28"/>
      <c r="PF43" s="25"/>
      <c r="PG43" s="30"/>
      <c r="PH43" s="27"/>
      <c r="PI43" s="30"/>
      <c r="PJ43" s="27"/>
      <c r="PK43" s="30"/>
      <c r="PL43" s="27"/>
      <c r="PM43" s="92"/>
      <c r="PN43" s="94"/>
      <c r="PO43" s="94"/>
      <c r="PP43" s="94"/>
      <c r="PQ43" s="94"/>
      <c r="PR43" s="94"/>
      <c r="PS43" s="94"/>
      <c r="PT43" s="94"/>
      <c r="PU43" s="27"/>
      <c r="PV43" s="97">
        <v>-1.0393079843473774</v>
      </c>
      <c r="PW43" s="98">
        <v>2.5816621595803584</v>
      </c>
      <c r="PY43" s="88">
        <f t="shared" si="20"/>
        <v>40988</v>
      </c>
      <c r="PZ43" s="89">
        <v>10</v>
      </c>
      <c r="QA43" s="28"/>
      <c r="QB43" s="25">
        <v>18</v>
      </c>
      <c r="QC43" s="30"/>
      <c r="QD43" s="27"/>
      <c r="QE43" s="30"/>
      <c r="QF43" s="27"/>
      <c r="QG43" s="30"/>
      <c r="QH43" s="27"/>
      <c r="QI43" s="92"/>
      <c r="QJ43" s="94"/>
      <c r="QK43" s="94"/>
      <c r="QL43" s="94"/>
      <c r="QM43" s="94"/>
      <c r="QN43" s="94"/>
      <c r="QO43" s="94"/>
      <c r="QP43" s="94"/>
      <c r="QQ43" s="27"/>
      <c r="QR43" s="97">
        <v>-1.2140769385548467</v>
      </c>
      <c r="QS43" s="98">
        <v>2.5812958960291725</v>
      </c>
      <c r="QU43" s="88">
        <f t="shared" si="21"/>
        <v>40987</v>
      </c>
      <c r="QV43" s="89">
        <v>10</v>
      </c>
      <c r="QW43" s="28">
        <v>6.1</v>
      </c>
      <c r="QX43" s="25">
        <v>10.5</v>
      </c>
      <c r="QY43" s="30"/>
      <c r="QZ43" s="27"/>
      <c r="RA43" s="30"/>
      <c r="RB43" s="27"/>
      <c r="RC43" s="30"/>
      <c r="RD43" s="27"/>
      <c r="RE43" s="92"/>
      <c r="RF43" s="94"/>
      <c r="RG43" s="94"/>
      <c r="RH43" s="94"/>
      <c r="RI43" s="94"/>
      <c r="RJ43" s="94"/>
      <c r="RK43" s="94"/>
      <c r="RL43" s="94"/>
      <c r="RM43" s="27"/>
      <c r="RN43" s="97">
        <v>5.5986726460493532</v>
      </c>
      <c r="RO43" s="98">
        <v>31.092531579634123</v>
      </c>
      <c r="RQ43" s="88">
        <f t="shared" si="22"/>
        <v>40987.5</v>
      </c>
      <c r="RR43" s="89">
        <v>10</v>
      </c>
      <c r="RS43" s="28"/>
      <c r="RT43" s="25">
        <v>18</v>
      </c>
      <c r="RU43" s="30"/>
      <c r="RV43" s="27"/>
      <c r="RW43" s="30"/>
      <c r="RX43" s="27"/>
      <c r="RY43" s="30"/>
      <c r="RZ43" s="27"/>
      <c r="SA43" s="92"/>
      <c r="SB43" s="94"/>
      <c r="SC43" s="94"/>
      <c r="SD43" s="94"/>
      <c r="SE43" s="94"/>
      <c r="SF43" s="94"/>
      <c r="SG43" s="94"/>
      <c r="SH43" s="94"/>
      <c r="SI43" s="27"/>
      <c r="SJ43" s="97">
        <v>-0.78527635664145112</v>
      </c>
      <c r="SK43" s="98">
        <v>9.5941956699935353</v>
      </c>
      <c r="SM43" s="88">
        <f t="shared" si="23"/>
        <v>40987.5</v>
      </c>
      <c r="SN43" s="89">
        <v>10</v>
      </c>
      <c r="SO43" s="28"/>
      <c r="SP43" s="25">
        <v>21.7</v>
      </c>
      <c r="SQ43" s="30"/>
      <c r="SR43" s="27"/>
      <c r="SS43" s="30"/>
      <c r="ST43" s="27"/>
      <c r="SU43" s="30"/>
      <c r="SV43" s="27"/>
      <c r="SW43" s="92"/>
      <c r="SX43" s="94"/>
      <c r="SY43" s="94"/>
      <c r="SZ43" s="94"/>
      <c r="TA43" s="94"/>
      <c r="TB43" s="94"/>
      <c r="TC43" s="94"/>
      <c r="TD43" s="94"/>
      <c r="TE43" s="27"/>
      <c r="TF43" s="97">
        <v>-1.2060530439081711</v>
      </c>
      <c r="TG43" s="98">
        <v>2.9607239158955689</v>
      </c>
      <c r="TI43" s="88">
        <f t="shared" si="24"/>
        <v>40986</v>
      </c>
      <c r="TJ43" s="89">
        <v>10</v>
      </c>
      <c r="TK43" s="28"/>
      <c r="TL43" s="25"/>
      <c r="TM43" s="30"/>
      <c r="TN43" s="27"/>
      <c r="TO43" s="30"/>
      <c r="TP43" s="27"/>
      <c r="TQ43" s="30"/>
      <c r="TR43" s="27"/>
      <c r="TS43" s="92"/>
      <c r="TT43" s="94"/>
      <c r="TU43" s="94"/>
      <c r="TV43" s="94"/>
      <c r="TW43" s="94"/>
      <c r="TX43" s="94"/>
      <c r="TY43" s="94"/>
      <c r="TZ43" s="94"/>
      <c r="UA43" s="27"/>
      <c r="UB43" s="97"/>
      <c r="UC43" s="98"/>
      <c r="UE43" s="88">
        <f t="shared" si="25"/>
        <v>40989.5</v>
      </c>
      <c r="UF43" s="89">
        <v>10</v>
      </c>
      <c r="UG43" s="28"/>
      <c r="UH43" s="25">
        <v>22</v>
      </c>
      <c r="UI43" s="30"/>
      <c r="UJ43" s="27"/>
      <c r="UK43" s="30"/>
      <c r="UL43" s="27"/>
      <c r="UM43" s="30"/>
      <c r="UN43" s="27"/>
      <c r="UO43" s="92"/>
      <c r="UP43" s="94"/>
      <c r="UQ43" s="94"/>
      <c r="UR43" s="94"/>
      <c r="US43" s="94"/>
      <c r="UT43" s="94"/>
      <c r="UU43" s="94"/>
      <c r="UV43" s="94"/>
      <c r="UW43" s="27"/>
      <c r="UX43" s="97">
        <v>-0.8286148207354842</v>
      </c>
      <c r="UY43" s="98">
        <v>6.051980228332237</v>
      </c>
      <c r="VA43" s="88">
        <f t="shared" si="26"/>
        <v>40988</v>
      </c>
      <c r="VB43" s="89">
        <v>10</v>
      </c>
      <c r="VC43" s="28"/>
      <c r="VD43" s="25">
        <v>19</v>
      </c>
      <c r="VE43" s="30"/>
      <c r="VF43" s="27"/>
      <c r="VG43" s="30"/>
      <c r="VH43" s="27"/>
      <c r="VI43" s="30"/>
      <c r="VJ43" s="27"/>
      <c r="VK43" s="92"/>
      <c r="VL43" s="94"/>
      <c r="VM43" s="94"/>
      <c r="VN43" s="94"/>
      <c r="VO43" s="94"/>
      <c r="VP43" s="94"/>
      <c r="VQ43" s="94"/>
      <c r="VR43" s="94"/>
      <c r="VS43" s="27"/>
      <c r="VT43" s="97">
        <v>-0.54500704359032781</v>
      </c>
      <c r="VU43" s="98">
        <v>9.5808184060907582</v>
      </c>
      <c r="VW43" s="88">
        <f t="shared" si="27"/>
        <v>40986</v>
      </c>
      <c r="VX43" s="89">
        <v>10</v>
      </c>
      <c r="VY43" s="28"/>
      <c r="VZ43" s="25"/>
      <c r="WA43" s="30"/>
      <c r="WB43" s="27"/>
      <c r="WC43" s="30"/>
      <c r="WD43" s="27"/>
      <c r="WE43" s="30"/>
      <c r="WF43" s="27"/>
      <c r="WG43" s="92"/>
      <c r="WH43" s="94"/>
      <c r="WI43" s="94"/>
      <c r="WJ43" s="94"/>
      <c r="WK43" s="94"/>
      <c r="WL43" s="94"/>
      <c r="WM43" s="94"/>
      <c r="WN43" s="94"/>
      <c r="WO43" s="27"/>
      <c r="WP43" s="97">
        <v>-1.158275745767914</v>
      </c>
      <c r="WQ43" s="98">
        <v>-0.23215363519688226</v>
      </c>
      <c r="WS43" s="88">
        <f t="shared" si="28"/>
        <v>40987.5</v>
      </c>
      <c r="WT43" s="89">
        <v>10</v>
      </c>
      <c r="WU43" s="28"/>
      <c r="WV43" s="25">
        <v>17.7</v>
      </c>
      <c r="WW43" s="30"/>
      <c r="WX43" s="27"/>
      <c r="WY43" s="30"/>
      <c r="WZ43" s="27"/>
      <c r="XA43" s="30"/>
      <c r="XB43" s="27"/>
      <c r="XC43" s="92"/>
      <c r="XD43" s="94"/>
      <c r="XE43" s="94"/>
      <c r="XF43" s="94"/>
      <c r="XG43" s="94"/>
      <c r="XH43" s="94"/>
      <c r="XI43" s="94"/>
      <c r="XJ43" s="94"/>
      <c r="XK43" s="27"/>
      <c r="XL43" s="97">
        <v>-1.2940627922559598</v>
      </c>
      <c r="XM43" s="98">
        <v>5.2880510694277341</v>
      </c>
      <c r="XO43" s="88">
        <f t="shared" si="29"/>
        <v>40987.5</v>
      </c>
      <c r="XP43" s="89">
        <v>10</v>
      </c>
      <c r="XQ43" s="28"/>
      <c r="XR43" s="25"/>
      <c r="XS43" s="30"/>
      <c r="XT43" s="27"/>
      <c r="XU43" s="30"/>
      <c r="XV43" s="27"/>
      <c r="XW43" s="30"/>
      <c r="XX43" s="27"/>
      <c r="XY43" s="92"/>
      <c r="XZ43" s="94"/>
      <c r="YA43" s="94"/>
      <c r="YB43" s="94"/>
      <c r="YC43" s="94"/>
      <c r="YD43" s="94"/>
      <c r="YE43" s="94"/>
      <c r="YF43" s="94"/>
      <c r="YG43" s="27"/>
      <c r="YH43" s="97">
        <v>-1.0836242862709424</v>
      </c>
      <c r="YI43" s="98">
        <v>8.1958818606731256</v>
      </c>
      <c r="YK43" s="88">
        <f t="shared" si="30"/>
        <v>40987</v>
      </c>
      <c r="YL43" s="89">
        <v>10</v>
      </c>
      <c r="YM43" s="28"/>
      <c r="YN43" s="25"/>
      <c r="YO43" s="30"/>
      <c r="YP43" s="27"/>
      <c r="YQ43" s="30"/>
      <c r="YR43" s="27"/>
      <c r="YS43" s="30"/>
      <c r="YT43" s="27"/>
      <c r="YU43" s="92"/>
      <c r="YV43" s="94"/>
      <c r="YW43" s="94"/>
      <c r="YX43" s="94"/>
      <c r="YY43" s="94"/>
      <c r="YZ43" s="94"/>
      <c r="ZA43" s="94"/>
      <c r="ZB43" s="94"/>
      <c r="ZC43" s="27"/>
      <c r="ZD43" s="97">
        <v>1.619792276725196</v>
      </c>
      <c r="ZE43" s="98">
        <v>15.64509265985126</v>
      </c>
      <c r="ZG43" s="88">
        <f t="shared" si="31"/>
        <v>40986.5</v>
      </c>
      <c r="ZH43" s="89">
        <v>10</v>
      </c>
      <c r="ZI43" s="28"/>
      <c r="ZJ43" s="25"/>
      <c r="ZK43" s="30"/>
      <c r="ZL43" s="27"/>
      <c r="ZM43" s="30"/>
      <c r="ZN43" s="27"/>
      <c r="ZO43" s="30"/>
      <c r="ZP43" s="27"/>
      <c r="ZQ43" s="92"/>
      <c r="ZR43" s="94"/>
      <c r="ZS43" s="94"/>
      <c r="ZT43" s="94"/>
      <c r="ZU43" s="94"/>
      <c r="ZV43" s="94"/>
      <c r="ZW43" s="94"/>
      <c r="ZX43" s="94"/>
      <c r="ZY43" s="27"/>
      <c r="ZZ43" s="97">
        <v>2.4247483500094771</v>
      </c>
      <c r="AAA43" s="98">
        <v>27.593517602136259</v>
      </c>
      <c r="AAC43" s="88">
        <f t="shared" si="32"/>
        <v>40989</v>
      </c>
      <c r="AAD43" s="89">
        <v>10</v>
      </c>
      <c r="AAE43" s="28"/>
      <c r="AAF43" s="25"/>
      <c r="AAG43" s="30"/>
      <c r="AAH43" s="27"/>
      <c r="AAI43" s="30"/>
      <c r="AAJ43" s="27"/>
      <c r="AAK43" s="30"/>
      <c r="AAL43" s="27"/>
      <c r="AAM43" s="92"/>
      <c r="AAN43" s="94"/>
      <c r="AAO43" s="94"/>
      <c r="AAP43" s="94"/>
      <c r="AAQ43" s="94"/>
      <c r="AAR43" s="94"/>
      <c r="AAS43" s="94"/>
      <c r="AAT43" s="94"/>
      <c r="AAU43" s="27"/>
      <c r="AAV43" s="97">
        <v>1.5891196453228316E-2</v>
      </c>
      <c r="AAW43" s="98">
        <v>14.262402317226085</v>
      </c>
      <c r="AAY43" s="88">
        <f t="shared" si="33"/>
        <v>40990</v>
      </c>
      <c r="AAZ43" s="89">
        <v>10</v>
      </c>
      <c r="ABA43" s="28"/>
      <c r="ABB43" s="25"/>
      <c r="ABC43" s="30"/>
      <c r="ABD43" s="27"/>
      <c r="ABE43" s="30"/>
      <c r="ABF43" s="27"/>
      <c r="ABG43" s="30"/>
      <c r="ABH43" s="27"/>
      <c r="ABI43" s="92"/>
      <c r="ABJ43" s="94"/>
      <c r="ABK43" s="94"/>
      <c r="ABL43" s="94"/>
      <c r="ABM43" s="94"/>
      <c r="ABN43" s="94"/>
      <c r="ABO43" s="94"/>
      <c r="ABP43" s="94"/>
      <c r="ABQ43" s="27"/>
      <c r="ABR43" s="97">
        <v>-0.95629882981562864</v>
      </c>
      <c r="ABS43" s="98">
        <v>1.8459567346072514</v>
      </c>
      <c r="ABU43" s="88">
        <f t="shared" si="34"/>
        <v>40988</v>
      </c>
      <c r="ABV43" s="89">
        <v>10</v>
      </c>
      <c r="ABW43" s="28"/>
      <c r="ABX43" s="25"/>
      <c r="ABY43" s="30"/>
      <c r="ABZ43" s="27"/>
      <c r="ACA43" s="30"/>
      <c r="ACB43" s="27"/>
      <c r="ACC43" s="30"/>
      <c r="ACD43" s="27"/>
      <c r="ACE43" s="92"/>
      <c r="ACF43" s="94"/>
      <c r="ACG43" s="94"/>
      <c r="ACH43" s="94"/>
      <c r="ACI43" s="94"/>
      <c r="ACJ43" s="94"/>
      <c r="ACK43" s="94"/>
      <c r="ACL43" s="94"/>
      <c r="ACM43" s="27"/>
      <c r="ACN43" s="97">
        <v>-1.2112039696675572</v>
      </c>
      <c r="ACO43" s="98">
        <v>-1.6750321766195408</v>
      </c>
      <c r="ACQ43" s="88">
        <f t="shared" si="35"/>
        <v>40989</v>
      </c>
      <c r="ACR43" s="89">
        <v>10</v>
      </c>
      <c r="ACS43" s="28"/>
      <c r="ACT43" s="25"/>
      <c r="ACU43" s="30"/>
      <c r="ACV43" s="27"/>
      <c r="ACW43" s="30"/>
      <c r="ACX43" s="27"/>
      <c r="ACY43" s="30"/>
      <c r="ACZ43" s="27"/>
      <c r="ADA43" s="92"/>
      <c r="ADB43" s="94"/>
      <c r="ADC43" s="94"/>
      <c r="ADD43" s="94"/>
      <c r="ADE43" s="94"/>
      <c r="ADF43" s="94"/>
      <c r="ADG43" s="94"/>
      <c r="ADH43" s="94"/>
      <c r="ADI43" s="27"/>
      <c r="ADJ43" s="97">
        <v>-0.93582950589410774</v>
      </c>
      <c r="ADK43" s="98">
        <v>2.1500260452190596</v>
      </c>
      <c r="ADM43" s="88">
        <f t="shared" si="36"/>
        <v>40985</v>
      </c>
      <c r="ADN43" s="89">
        <v>10</v>
      </c>
      <c r="ADO43" s="28"/>
      <c r="ADP43" s="25">
        <v>21.7</v>
      </c>
      <c r="ADQ43" s="30"/>
      <c r="ADR43" s="27"/>
      <c r="ADS43" s="30"/>
      <c r="ADT43" s="27"/>
      <c r="ADU43" s="30"/>
      <c r="ADV43" s="27"/>
      <c r="ADW43" s="92"/>
      <c r="ADX43" s="94"/>
      <c r="ADY43" s="94"/>
      <c r="ADZ43" s="94"/>
      <c r="AEA43" s="94"/>
      <c r="AEB43" s="94"/>
      <c r="AEC43" s="94"/>
      <c r="AED43" s="94"/>
      <c r="AEE43" s="27"/>
      <c r="AEF43" s="97"/>
      <c r="AEG43" s="98"/>
      <c r="AEI43" s="88">
        <f t="shared" si="37"/>
        <v>40988</v>
      </c>
      <c r="AEJ43" s="89">
        <v>10</v>
      </c>
      <c r="AEK43" s="28"/>
      <c r="AEL43" s="25"/>
      <c r="AEM43" s="30"/>
      <c r="AEN43" s="27"/>
      <c r="AEO43" s="30"/>
      <c r="AEP43" s="27"/>
      <c r="AEQ43" s="30"/>
      <c r="AER43" s="27"/>
      <c r="AES43" s="92"/>
      <c r="AET43" s="94"/>
      <c r="AEU43" s="94"/>
      <c r="AEV43" s="94"/>
      <c r="AEW43" s="94"/>
      <c r="AEX43" s="94"/>
      <c r="AEY43" s="94"/>
      <c r="AEZ43" s="94"/>
      <c r="AFA43" s="27"/>
      <c r="AFB43" s="97">
        <v>-1.1814935403344966</v>
      </c>
      <c r="AFC43" s="98">
        <v>-0.32540155553281447</v>
      </c>
      <c r="AFE43" s="88">
        <f t="shared" si="38"/>
        <v>40986.5</v>
      </c>
      <c r="AFF43" s="89">
        <v>10</v>
      </c>
      <c r="AFG43" s="28"/>
      <c r="AFH43" s="25"/>
      <c r="AFI43" s="30"/>
      <c r="AFJ43" s="27"/>
      <c r="AFK43" s="30"/>
      <c r="AFL43" s="27"/>
      <c r="AFM43" s="30"/>
      <c r="AFN43" s="27"/>
      <c r="AFO43" s="92"/>
      <c r="AFP43" s="94"/>
      <c r="AFQ43" s="94"/>
      <c r="AFR43" s="94"/>
      <c r="AFS43" s="94"/>
      <c r="AFT43" s="94"/>
      <c r="AFU43" s="94"/>
      <c r="AFV43" s="94"/>
      <c r="AFW43" s="27"/>
      <c r="AFX43" s="97"/>
      <c r="AFY43" s="98"/>
      <c r="AGA43" s="88">
        <f t="shared" si="39"/>
        <v>40985</v>
      </c>
      <c r="AGB43" s="89">
        <v>10</v>
      </c>
      <c r="AGC43" s="28"/>
      <c r="AGD43" s="25"/>
      <c r="AGE43" s="30"/>
      <c r="AGF43" s="27"/>
      <c r="AGG43" s="30"/>
      <c r="AGH43" s="27"/>
      <c r="AGI43" s="30"/>
      <c r="AGJ43" s="27"/>
      <c r="AGK43" s="92"/>
      <c r="AGL43" s="94"/>
      <c r="AGM43" s="94"/>
      <c r="AGN43" s="94"/>
      <c r="AGO43" s="94"/>
      <c r="AGP43" s="94"/>
      <c r="AGQ43" s="94"/>
      <c r="AGR43" s="94"/>
      <c r="AGS43" s="27"/>
      <c r="AGT43" s="97">
        <v>-1.0994334843658573</v>
      </c>
      <c r="AGU43" s="98">
        <v>1.5242542925897811</v>
      </c>
      <c r="AGW43" s="88">
        <f t="shared" si="40"/>
        <v>40988</v>
      </c>
      <c r="AGX43" s="89">
        <v>10</v>
      </c>
      <c r="AGY43" s="28"/>
      <c r="AGZ43" s="25">
        <v>18</v>
      </c>
      <c r="AHA43" s="30"/>
      <c r="AHB43" s="27"/>
      <c r="AHC43" s="30"/>
      <c r="AHD43" s="27"/>
      <c r="AHE43" s="30"/>
      <c r="AHF43" s="27"/>
      <c r="AHG43" s="92"/>
      <c r="AHH43" s="94"/>
      <c r="AHI43" s="94"/>
      <c r="AHJ43" s="94"/>
      <c r="AHK43" s="94"/>
      <c r="AHL43" s="94"/>
      <c r="AHM43" s="94"/>
      <c r="AHN43" s="94"/>
      <c r="AHO43" s="27"/>
      <c r="AHP43" s="97">
        <v>-1.0998450644327227</v>
      </c>
      <c r="AHQ43" s="98">
        <v>3.5842571609315335</v>
      </c>
      <c r="AHS43" s="88">
        <f t="shared" si="41"/>
        <v>40987</v>
      </c>
      <c r="AHT43" s="89">
        <v>10</v>
      </c>
      <c r="AHU43" s="28">
        <v>6.1</v>
      </c>
      <c r="AHV43" s="25">
        <v>10.5</v>
      </c>
      <c r="AHW43" s="30"/>
      <c r="AHX43" s="27"/>
      <c r="AHY43" s="30"/>
      <c r="AHZ43" s="27"/>
      <c r="AIA43" s="30"/>
      <c r="AIB43" s="27"/>
      <c r="AIC43" s="92"/>
      <c r="AID43" s="94"/>
      <c r="AIE43" s="94"/>
      <c r="AIF43" s="94"/>
      <c r="AIG43" s="94"/>
      <c r="AIH43" s="94"/>
      <c r="AII43" s="94"/>
      <c r="AIJ43" s="94"/>
      <c r="AIK43" s="27"/>
      <c r="AIL43" s="97">
        <v>5.4758021328191395</v>
      </c>
      <c r="AIM43" s="98">
        <v>30.995195999673928</v>
      </c>
      <c r="AIO43" s="88">
        <f t="shared" si="42"/>
        <v>40987.5</v>
      </c>
      <c r="AIP43" s="89">
        <v>10</v>
      </c>
      <c r="AIQ43" s="28"/>
      <c r="AIR43" s="25">
        <v>18</v>
      </c>
      <c r="AIS43" s="30"/>
      <c r="AIT43" s="27"/>
      <c r="AIU43" s="30"/>
      <c r="AIV43" s="27"/>
      <c r="AIW43" s="30"/>
      <c r="AIX43" s="27"/>
      <c r="AIY43" s="92"/>
      <c r="AIZ43" s="94"/>
      <c r="AJA43" s="94"/>
      <c r="AJB43" s="94"/>
      <c r="AJC43" s="94"/>
      <c r="AJD43" s="94"/>
      <c r="AJE43" s="94"/>
      <c r="AJF43" s="94"/>
      <c r="AJG43" s="27"/>
      <c r="AJH43" s="97">
        <v>-0.73523346281659796</v>
      </c>
      <c r="AJI43" s="98">
        <v>9.9948110416171279</v>
      </c>
      <c r="AJK43" s="88">
        <f t="shared" si="43"/>
        <v>40987.5</v>
      </c>
      <c r="AJL43" s="89">
        <v>10</v>
      </c>
      <c r="AJM43" s="28"/>
      <c r="AJN43" s="25">
        <v>21.7</v>
      </c>
      <c r="AJO43" s="30"/>
      <c r="AJP43" s="27"/>
      <c r="AJQ43" s="30"/>
      <c r="AJR43" s="27"/>
      <c r="AJS43" s="30"/>
      <c r="AJT43" s="27"/>
      <c r="AJU43" s="92"/>
      <c r="AJV43" s="94"/>
      <c r="AJW43" s="94"/>
      <c r="AJX43" s="94"/>
      <c r="AJY43" s="94"/>
      <c r="AJZ43" s="94"/>
      <c r="AKA43" s="94"/>
      <c r="AKB43" s="94"/>
      <c r="AKC43" s="27"/>
      <c r="AKD43" s="97">
        <v>-1.1825356318260538</v>
      </c>
      <c r="AKE43" s="98">
        <v>3.1760486041180553</v>
      </c>
      <c r="AKG43" s="88">
        <f t="shared" si="44"/>
        <v>40986</v>
      </c>
      <c r="AKH43" s="89">
        <v>10</v>
      </c>
      <c r="AKI43" s="28"/>
      <c r="AKJ43" s="25"/>
      <c r="AKK43" s="30"/>
      <c r="AKL43" s="27"/>
      <c r="AKM43" s="30"/>
      <c r="AKN43" s="27"/>
      <c r="AKO43" s="30"/>
      <c r="AKP43" s="27"/>
      <c r="AKQ43" s="92"/>
      <c r="AKR43" s="94"/>
      <c r="AKS43" s="94"/>
      <c r="AKT43" s="94"/>
      <c r="AKU43" s="94"/>
      <c r="AKV43" s="94"/>
      <c r="AKW43" s="94"/>
      <c r="AKX43" s="94"/>
      <c r="AKY43" s="27"/>
      <c r="AKZ43" s="97"/>
      <c r="ALA43" s="98"/>
      <c r="ALC43" s="88">
        <f t="shared" si="45"/>
        <v>40989.5</v>
      </c>
      <c r="ALD43" s="89">
        <v>10</v>
      </c>
      <c r="ALE43" s="28"/>
      <c r="ALF43" s="25">
        <v>22</v>
      </c>
      <c r="ALG43" s="30"/>
      <c r="ALH43" s="27"/>
      <c r="ALI43" s="30"/>
      <c r="ALJ43" s="27"/>
      <c r="ALK43" s="30"/>
      <c r="ALL43" s="27"/>
      <c r="ALM43" s="92"/>
      <c r="ALN43" s="94"/>
      <c r="ALO43" s="94"/>
      <c r="ALP43" s="94"/>
      <c r="ALQ43" s="94"/>
      <c r="ALR43" s="94"/>
      <c r="ALS43" s="94"/>
      <c r="ALT43" s="94"/>
      <c r="ALU43" s="27"/>
      <c r="ALV43" s="97">
        <v>-0.79342802333764739</v>
      </c>
      <c r="ALW43" s="98">
        <v>6.2294647878986407</v>
      </c>
      <c r="ALY43" s="88">
        <f t="shared" si="46"/>
        <v>40988</v>
      </c>
      <c r="ALZ43" s="89">
        <v>10</v>
      </c>
      <c r="AMA43" s="28"/>
      <c r="AMB43" s="25">
        <v>19</v>
      </c>
      <c r="AMC43" s="30"/>
      <c r="AMD43" s="27"/>
      <c r="AME43" s="30"/>
      <c r="AMF43" s="27"/>
      <c r="AMG43" s="30"/>
      <c r="AMH43" s="27"/>
      <c r="AMI43" s="92"/>
      <c r="AMJ43" s="94"/>
      <c r="AMK43" s="94"/>
      <c r="AML43" s="94"/>
      <c r="AMM43" s="94"/>
      <c r="AMN43" s="94"/>
      <c r="AMO43" s="94"/>
      <c r="AMP43" s="94"/>
      <c r="AMQ43" s="27"/>
      <c r="AMR43" s="97">
        <v>-0.53555606946947021</v>
      </c>
      <c r="AMS43" s="98">
        <v>9.6961175236441761</v>
      </c>
      <c r="AMU43" s="88">
        <f t="shared" si="47"/>
        <v>40986</v>
      </c>
      <c r="AMV43" s="89">
        <v>10</v>
      </c>
      <c r="AMW43" s="28"/>
      <c r="AMX43" s="25"/>
      <c r="AMY43" s="30"/>
      <c r="AMZ43" s="27"/>
      <c r="ANA43" s="30"/>
      <c r="ANB43" s="27"/>
      <c r="ANC43" s="30"/>
      <c r="AND43" s="27"/>
      <c r="ANE43" s="92"/>
      <c r="ANF43" s="94"/>
      <c r="ANG43" s="94"/>
      <c r="ANH43" s="94"/>
      <c r="ANI43" s="94"/>
      <c r="ANJ43" s="94"/>
      <c r="ANK43" s="94"/>
      <c r="ANL43" s="94"/>
      <c r="ANM43" s="27"/>
      <c r="ANN43" s="97">
        <v>-1.217775608883698</v>
      </c>
      <c r="ANO43" s="98">
        <v>-0.74260078486765202</v>
      </c>
      <c r="ANQ43" s="88">
        <f t="shared" si="48"/>
        <v>40987.5</v>
      </c>
      <c r="ANR43" s="89">
        <v>10</v>
      </c>
      <c r="ANS43" s="28"/>
      <c r="ANT43" s="25">
        <v>17.7</v>
      </c>
      <c r="ANU43" s="30"/>
      <c r="ANV43" s="27"/>
      <c r="ANW43" s="30"/>
      <c r="ANX43" s="27"/>
      <c r="ANY43" s="30"/>
      <c r="ANZ43" s="27"/>
      <c r="AOA43" s="92"/>
      <c r="AOB43" s="94"/>
      <c r="AOC43" s="94"/>
      <c r="AOD43" s="94"/>
      <c r="AOE43" s="94"/>
      <c r="AOF43" s="94"/>
      <c r="AOG43" s="94"/>
      <c r="AOH43" s="94"/>
      <c r="AOI43" s="27"/>
      <c r="AOJ43" s="97">
        <v>-1.2955916616893677</v>
      </c>
      <c r="AOK43" s="98">
        <v>5.2828788968859053</v>
      </c>
      <c r="AOM43" s="88">
        <f t="shared" si="49"/>
        <v>40987.5</v>
      </c>
      <c r="AON43" s="89">
        <v>10</v>
      </c>
      <c r="AOO43" s="28"/>
      <c r="AOP43" s="25"/>
      <c r="AOQ43" s="30"/>
      <c r="AOR43" s="27"/>
      <c r="AOS43" s="30"/>
      <c r="AOT43" s="27"/>
      <c r="AOU43" s="30"/>
      <c r="AOV43" s="27"/>
      <c r="AOW43" s="92"/>
      <c r="AOX43" s="94"/>
      <c r="AOY43" s="94"/>
      <c r="AOZ43" s="94"/>
      <c r="APA43" s="94"/>
      <c r="APB43" s="94"/>
      <c r="APC43" s="94"/>
      <c r="APD43" s="94"/>
      <c r="APE43" s="27"/>
      <c r="APF43" s="97">
        <v>-1.1842436541756096</v>
      </c>
      <c r="APG43" s="98">
        <v>7.5852427121828434</v>
      </c>
      <c r="API43" s="88">
        <f t="shared" si="50"/>
        <v>40987</v>
      </c>
      <c r="APJ43" s="89">
        <v>10</v>
      </c>
      <c r="APK43" s="28"/>
      <c r="APL43" s="25"/>
      <c r="APM43" s="30"/>
      <c r="APN43" s="27"/>
      <c r="APO43" s="30"/>
      <c r="APP43" s="27"/>
      <c r="APQ43" s="30"/>
      <c r="APR43" s="27"/>
      <c r="APS43" s="92"/>
      <c r="APT43" s="94"/>
      <c r="APU43" s="94"/>
      <c r="APV43" s="94"/>
      <c r="APW43" s="94"/>
      <c r="APX43" s="94"/>
      <c r="APY43" s="94"/>
      <c r="APZ43" s="94"/>
      <c r="AQA43" s="27"/>
      <c r="AQB43" s="97">
        <v>1.6205864145629343</v>
      </c>
      <c r="AQC43" s="98">
        <v>15.623150423468429</v>
      </c>
      <c r="AQE43" s="88">
        <f t="shared" si="51"/>
        <v>40986.5</v>
      </c>
      <c r="AQF43" s="89">
        <v>10</v>
      </c>
      <c r="AQG43" s="28"/>
      <c r="AQH43" s="25"/>
      <c r="AQI43" s="30"/>
      <c r="AQJ43" s="27"/>
      <c r="AQK43" s="30"/>
      <c r="AQL43" s="27"/>
      <c r="AQM43" s="30"/>
      <c r="AQN43" s="27"/>
      <c r="AQO43" s="92"/>
      <c r="AQP43" s="94"/>
      <c r="AQQ43" s="94"/>
      <c r="AQR43" s="94"/>
      <c r="AQS43" s="94"/>
      <c r="AQT43" s="94"/>
      <c r="AQU43" s="94"/>
      <c r="AQV43" s="94"/>
      <c r="AQW43" s="27"/>
      <c r="AQX43" s="97">
        <v>2.4048114194609607</v>
      </c>
      <c r="AQY43" s="98">
        <v>27.799339051006783</v>
      </c>
      <c r="ARA43" s="88">
        <f t="shared" si="52"/>
        <v>40989</v>
      </c>
      <c r="ARB43" s="89">
        <v>10</v>
      </c>
      <c r="ARC43" s="28"/>
      <c r="ARD43" s="25"/>
      <c r="ARE43" s="30"/>
      <c r="ARF43" s="27"/>
      <c r="ARG43" s="30"/>
      <c r="ARH43" s="27"/>
      <c r="ARI43" s="30"/>
      <c r="ARJ43" s="27"/>
      <c r="ARK43" s="92"/>
      <c r="ARL43" s="94"/>
      <c r="ARM43" s="94"/>
      <c r="ARN43" s="94"/>
      <c r="ARO43" s="94"/>
      <c r="ARP43" s="94"/>
      <c r="ARQ43" s="94"/>
      <c r="ARR43" s="94"/>
      <c r="ARS43" s="27"/>
      <c r="ART43" s="97">
        <v>3.1438374032225339E-2</v>
      </c>
      <c r="ARU43" s="98">
        <v>14.570243563958114</v>
      </c>
      <c r="ARW43" s="88">
        <f t="shared" si="53"/>
        <v>40990</v>
      </c>
      <c r="ARX43" s="89">
        <v>10</v>
      </c>
      <c r="ARY43" s="28"/>
      <c r="ARZ43" s="25"/>
      <c r="ASA43" s="30"/>
      <c r="ASB43" s="27"/>
      <c r="ASC43" s="30"/>
      <c r="ASD43" s="27"/>
      <c r="ASE43" s="30"/>
      <c r="ASF43" s="27"/>
      <c r="ASG43" s="92"/>
      <c r="ASH43" s="94"/>
      <c r="ASI43" s="94"/>
      <c r="ASJ43" s="94"/>
      <c r="ASK43" s="94"/>
      <c r="ASL43" s="94"/>
      <c r="ASM43" s="94"/>
      <c r="ASN43" s="94"/>
      <c r="ASO43" s="27"/>
      <c r="ASP43" s="97">
        <v>-1.0017694385146065</v>
      </c>
      <c r="ASQ43" s="98">
        <v>1.5129314860505814</v>
      </c>
      <c r="ASS43" s="88">
        <f t="shared" si="54"/>
        <v>40988</v>
      </c>
      <c r="AST43" s="89">
        <v>10</v>
      </c>
      <c r="ASU43" s="28"/>
      <c r="ASV43" s="25"/>
      <c r="ASW43" s="30"/>
      <c r="ASX43" s="27"/>
      <c r="ASY43" s="30"/>
      <c r="ASZ43" s="27"/>
      <c r="ATA43" s="30"/>
      <c r="ATB43" s="27"/>
      <c r="ATC43" s="92"/>
      <c r="ATD43" s="94"/>
      <c r="ATE43" s="94"/>
      <c r="ATF43" s="94"/>
      <c r="ATG43" s="94"/>
      <c r="ATH43" s="94"/>
      <c r="ATI43" s="94"/>
      <c r="ATJ43" s="94"/>
      <c r="ATK43" s="27"/>
      <c r="ATL43" s="97">
        <v>-1.2774012116238276</v>
      </c>
      <c r="ATM43" s="98">
        <v>-2.1577184283615818</v>
      </c>
      <c r="ATO43" s="88">
        <f t="shared" si="55"/>
        <v>40989</v>
      </c>
      <c r="ATP43" s="89">
        <v>10</v>
      </c>
      <c r="ATQ43" s="28"/>
      <c r="ATR43" s="25"/>
      <c r="ATS43" s="30"/>
      <c r="ATT43" s="27"/>
      <c r="ATU43" s="30"/>
      <c r="ATV43" s="27"/>
      <c r="ATW43" s="30"/>
      <c r="ATX43" s="27"/>
      <c r="ATY43" s="92"/>
      <c r="ATZ43" s="94"/>
      <c r="AUA43" s="94"/>
      <c r="AUB43" s="94"/>
      <c r="AUC43" s="94"/>
      <c r="AUD43" s="94"/>
      <c r="AUE43" s="94"/>
      <c r="AUF43" s="94"/>
      <c r="AUG43" s="27"/>
      <c r="AUH43" s="97">
        <v>-0.92328679676808723</v>
      </c>
      <c r="AUI43" s="98">
        <v>2.2270725915771461</v>
      </c>
      <c r="AUK43" s="88">
        <f t="shared" si="56"/>
        <v>40985</v>
      </c>
      <c r="AUL43" s="89">
        <v>10</v>
      </c>
      <c r="AUM43" s="28"/>
      <c r="AUN43" s="25">
        <v>21.7</v>
      </c>
      <c r="AUO43" s="30"/>
      <c r="AUP43" s="27"/>
      <c r="AUQ43" s="30"/>
      <c r="AUR43" s="27"/>
      <c r="AUS43" s="30"/>
      <c r="AUT43" s="27"/>
      <c r="AUU43" s="92"/>
      <c r="AUV43" s="94"/>
      <c r="AUW43" s="94"/>
      <c r="AUX43" s="94"/>
      <c r="AUY43" s="94"/>
      <c r="AUZ43" s="94"/>
      <c r="AVA43" s="94"/>
      <c r="AVB43" s="94"/>
      <c r="AVC43" s="27"/>
      <c r="AVD43" s="97"/>
      <c r="AVE43" s="98"/>
      <c r="AVG43" s="88">
        <f t="shared" si="57"/>
        <v>40988</v>
      </c>
      <c r="AVH43" s="89">
        <v>10</v>
      </c>
      <c r="AVI43" s="28"/>
      <c r="AVJ43" s="25"/>
      <c r="AVK43" s="30"/>
      <c r="AVL43" s="27"/>
      <c r="AVM43" s="30"/>
      <c r="AVN43" s="27"/>
      <c r="AVO43" s="30"/>
      <c r="AVP43" s="27"/>
      <c r="AVQ43" s="92"/>
      <c r="AVR43" s="94"/>
      <c r="AVS43" s="94"/>
      <c r="AVT43" s="94"/>
      <c r="AVU43" s="94"/>
      <c r="AVV43" s="94"/>
      <c r="AVW43" s="94"/>
      <c r="AVX43" s="94"/>
      <c r="AVY43" s="27"/>
      <c r="AVZ43" s="97">
        <v>-1.1104317845022114</v>
      </c>
      <c r="AWA43" s="98">
        <v>0.12472575202998448</v>
      </c>
      <c r="AWC43" s="88">
        <f t="shared" si="58"/>
        <v>40986.5</v>
      </c>
      <c r="AWD43" s="89">
        <v>10</v>
      </c>
      <c r="AWE43" s="28"/>
      <c r="AWF43" s="25"/>
      <c r="AWG43" s="30"/>
      <c r="AWH43" s="27"/>
      <c r="AWI43" s="30"/>
      <c r="AWJ43" s="27"/>
      <c r="AWK43" s="30"/>
      <c r="AWL43" s="27"/>
      <c r="AWM43" s="92"/>
      <c r="AWN43" s="94"/>
      <c r="AWO43" s="94"/>
      <c r="AWP43" s="94"/>
      <c r="AWQ43" s="94"/>
      <c r="AWR43" s="94"/>
      <c r="AWS43" s="94"/>
      <c r="AWT43" s="94"/>
      <c r="AWU43" s="27"/>
      <c r="AWV43" s="97"/>
      <c r="AWW43" s="98"/>
      <c r="AWY43" s="88">
        <f t="shared" si="59"/>
        <v>40985</v>
      </c>
      <c r="AWZ43" s="89">
        <v>10</v>
      </c>
      <c r="AXA43" s="28"/>
      <c r="AXB43" s="25"/>
      <c r="AXC43" s="30"/>
      <c r="AXD43" s="27"/>
      <c r="AXE43" s="30"/>
      <c r="AXF43" s="27"/>
      <c r="AXG43" s="30"/>
      <c r="AXH43" s="27"/>
      <c r="AXI43" s="92"/>
      <c r="AXJ43" s="94"/>
      <c r="AXK43" s="94"/>
      <c r="AXL43" s="94"/>
      <c r="AXM43" s="94"/>
      <c r="AXN43" s="94"/>
      <c r="AXO43" s="94"/>
      <c r="AXP43" s="94"/>
      <c r="AXQ43" s="27"/>
      <c r="AXR43" s="97">
        <v>-1.1753515464517164</v>
      </c>
      <c r="AXS43" s="98">
        <v>0.78402886421562124</v>
      </c>
      <c r="AXU43" s="88">
        <f t="shared" si="60"/>
        <v>40988</v>
      </c>
      <c r="AXV43" s="89">
        <v>10</v>
      </c>
      <c r="AXW43" s="28"/>
      <c r="AXX43" s="25">
        <v>18</v>
      </c>
      <c r="AXY43" s="30"/>
      <c r="AXZ43" s="27"/>
      <c r="AYA43" s="30"/>
      <c r="AYB43" s="27"/>
      <c r="AYC43" s="30"/>
      <c r="AYD43" s="27"/>
      <c r="AYE43" s="92"/>
      <c r="AYF43" s="94"/>
      <c r="AYG43" s="94"/>
      <c r="AYH43" s="94"/>
      <c r="AYI43" s="94"/>
      <c r="AYJ43" s="94"/>
      <c r="AYK43" s="94"/>
      <c r="AYL43" s="94"/>
      <c r="AYM43" s="27"/>
      <c r="AYN43" s="97">
        <v>-1.0739321469958387</v>
      </c>
      <c r="AYO43" s="98">
        <v>3.9096408373447304</v>
      </c>
      <c r="AYQ43" s="88">
        <f t="shared" si="61"/>
        <v>40987</v>
      </c>
      <c r="AYR43" s="89">
        <v>10</v>
      </c>
      <c r="AYS43" s="28">
        <v>6.1</v>
      </c>
      <c r="AYT43" s="25">
        <v>10.5</v>
      </c>
      <c r="AYU43" s="30"/>
      <c r="AYV43" s="27"/>
      <c r="AYW43" s="30"/>
      <c r="AYX43" s="27"/>
      <c r="AYY43" s="30"/>
      <c r="AYZ43" s="27"/>
      <c r="AZA43" s="92"/>
      <c r="AZB43" s="94"/>
      <c r="AZC43" s="94"/>
      <c r="AZD43" s="94"/>
      <c r="AZE43" s="94"/>
      <c r="AZF43" s="94"/>
      <c r="AZG43" s="94"/>
      <c r="AZH43" s="94"/>
      <c r="AZI43" s="27"/>
      <c r="AZJ43" s="97">
        <v>5.4926108221619012</v>
      </c>
      <c r="AZK43" s="98">
        <v>31.004807847699894</v>
      </c>
      <c r="AZM43" s="88">
        <f t="shared" si="62"/>
        <v>40987.5</v>
      </c>
      <c r="AZN43" s="89">
        <v>10</v>
      </c>
      <c r="AZO43" s="28"/>
      <c r="AZP43" s="25">
        <v>18</v>
      </c>
      <c r="AZQ43" s="30"/>
      <c r="AZR43" s="27"/>
      <c r="AZS43" s="30"/>
      <c r="AZT43" s="27"/>
      <c r="AZU43" s="30"/>
      <c r="AZV43" s="27"/>
      <c r="AZW43" s="92"/>
      <c r="AZX43" s="94"/>
      <c r="AZY43" s="94"/>
      <c r="AZZ43" s="94"/>
      <c r="BAA43" s="94"/>
      <c r="BAB43" s="94"/>
      <c r="BAC43" s="94"/>
      <c r="BAD43" s="94"/>
      <c r="BAE43" s="27"/>
      <c r="BAF43" s="97">
        <v>-0.74730616524283666</v>
      </c>
      <c r="BAG43" s="98">
        <v>9.8448196601811375</v>
      </c>
      <c r="BAI43" s="88">
        <f t="shared" si="63"/>
        <v>40987.5</v>
      </c>
      <c r="BAJ43" s="89">
        <v>10</v>
      </c>
      <c r="BAK43" s="28"/>
      <c r="BAL43" s="25">
        <v>21.7</v>
      </c>
      <c r="BAM43" s="30"/>
      <c r="BAN43" s="27"/>
      <c r="BAO43" s="30"/>
      <c r="BAP43" s="27"/>
      <c r="BAQ43" s="30"/>
      <c r="BAR43" s="27"/>
      <c r="BAS43" s="92"/>
      <c r="BAT43" s="94"/>
      <c r="BAU43" s="94"/>
      <c r="BAV43" s="94"/>
      <c r="BAW43" s="94"/>
      <c r="BAX43" s="94"/>
      <c r="BAY43" s="94"/>
      <c r="BAZ43" s="94"/>
      <c r="BBA43" s="27"/>
      <c r="BBB43" s="97">
        <v>-1.1784526425828912</v>
      </c>
      <c r="BBC43" s="98">
        <v>3.1624208493070243</v>
      </c>
      <c r="BBE43" s="88">
        <f t="shared" si="64"/>
        <v>40986</v>
      </c>
      <c r="BBF43" s="89">
        <v>10</v>
      </c>
      <c r="BBG43" s="28"/>
      <c r="BBH43" s="25"/>
      <c r="BBI43" s="30"/>
      <c r="BBJ43" s="27"/>
      <c r="BBK43" s="30"/>
      <c r="BBL43" s="27"/>
      <c r="BBM43" s="30"/>
      <c r="BBN43" s="27"/>
      <c r="BBO43" s="92"/>
      <c r="BBP43" s="94"/>
      <c r="BBQ43" s="94"/>
      <c r="BBR43" s="94"/>
      <c r="BBS43" s="94"/>
      <c r="BBT43" s="94"/>
      <c r="BBU43" s="94"/>
      <c r="BBV43" s="94"/>
      <c r="BBW43" s="27"/>
      <c r="BBX43" s="97"/>
      <c r="BBY43" s="98"/>
      <c r="BCA43" s="88">
        <f t="shared" si="65"/>
        <v>40989.5</v>
      </c>
      <c r="BCB43" s="89">
        <v>10</v>
      </c>
      <c r="BCC43" s="28"/>
      <c r="BCD43" s="25">
        <v>22</v>
      </c>
      <c r="BCE43" s="30"/>
      <c r="BCF43" s="27"/>
      <c r="BCG43" s="30"/>
      <c r="BCH43" s="27"/>
      <c r="BCI43" s="30"/>
      <c r="BCJ43" s="27"/>
      <c r="BCK43" s="92"/>
      <c r="BCL43" s="94"/>
      <c r="BCM43" s="94"/>
      <c r="BCN43" s="94"/>
      <c r="BCO43" s="94"/>
      <c r="BCP43" s="94"/>
      <c r="BCQ43" s="94"/>
      <c r="BCR43" s="94"/>
      <c r="BCS43" s="27"/>
      <c r="BCT43" s="97">
        <v>-0.83683918311782612</v>
      </c>
      <c r="BCU43" s="98">
        <v>5.8633583649892342</v>
      </c>
      <c r="BCW43" s="88">
        <f t="shared" si="66"/>
        <v>40988</v>
      </c>
      <c r="BCX43" s="89">
        <v>10</v>
      </c>
      <c r="BCY43" s="28"/>
      <c r="BCZ43" s="25">
        <v>19</v>
      </c>
      <c r="BDA43" s="30"/>
      <c r="BDB43" s="27"/>
      <c r="BDC43" s="30"/>
      <c r="BDD43" s="27"/>
      <c r="BDE43" s="30"/>
      <c r="BDF43" s="27"/>
      <c r="BDG43" s="92"/>
      <c r="BDH43" s="94"/>
      <c r="BDI43" s="94"/>
      <c r="BDJ43" s="94"/>
      <c r="BDK43" s="94"/>
      <c r="BDL43" s="94"/>
      <c r="BDM43" s="94"/>
      <c r="BDN43" s="94"/>
      <c r="BDO43" s="27"/>
      <c r="BDP43" s="97">
        <v>-4.6309418104698206E-2</v>
      </c>
      <c r="BDQ43" s="98">
        <v>10.280696553489578</v>
      </c>
      <c r="BDS43" s="88">
        <f t="shared" si="67"/>
        <v>40986</v>
      </c>
      <c r="BDT43" s="89">
        <v>10</v>
      </c>
      <c r="BDU43" s="28"/>
      <c r="BDV43" s="25"/>
      <c r="BDW43" s="30"/>
      <c r="BDX43" s="27"/>
      <c r="BDY43" s="30"/>
      <c r="BDZ43" s="27"/>
      <c r="BEA43" s="30"/>
      <c r="BEB43" s="27"/>
      <c r="BEC43" s="92"/>
      <c r="BED43" s="94"/>
      <c r="BEE43" s="94"/>
      <c r="BEF43" s="94"/>
      <c r="BEG43" s="94"/>
      <c r="BEH43" s="94"/>
      <c r="BEI43" s="94"/>
      <c r="BEJ43" s="94"/>
      <c r="BEK43" s="27"/>
      <c r="BEL43" s="97">
        <v>-1.1829419155674614</v>
      </c>
      <c r="BEM43" s="98">
        <v>-0.4386795020362555</v>
      </c>
      <c r="BEO43" s="88">
        <f t="shared" si="68"/>
        <v>40987.5</v>
      </c>
      <c r="BEP43" s="89">
        <v>10</v>
      </c>
      <c r="BEQ43" s="28"/>
      <c r="BER43" s="25">
        <v>17.7</v>
      </c>
      <c r="BES43" s="30"/>
      <c r="BET43" s="27"/>
      <c r="BEU43" s="30"/>
      <c r="BEV43" s="27"/>
      <c r="BEW43" s="30"/>
      <c r="BEX43" s="27"/>
      <c r="BEY43" s="92"/>
      <c r="BEZ43" s="94"/>
      <c r="BFA43" s="94"/>
      <c r="BFB43" s="94"/>
      <c r="BFC43" s="94"/>
      <c r="BFD43" s="94"/>
      <c r="BFE43" s="94"/>
      <c r="BFF43" s="94"/>
      <c r="BFG43" s="27"/>
      <c r="BFH43" s="97">
        <v>-1.2937169278744798</v>
      </c>
      <c r="BFI43" s="98">
        <v>5.2901776525568591</v>
      </c>
      <c r="BFK43" s="88">
        <f t="shared" si="69"/>
        <v>40987.5</v>
      </c>
      <c r="BFL43" s="89">
        <v>10</v>
      </c>
      <c r="BFM43" s="28"/>
      <c r="BFN43" s="25"/>
      <c r="BFO43" s="30"/>
      <c r="BFP43" s="27"/>
      <c r="BFQ43" s="30"/>
      <c r="BFR43" s="27"/>
      <c r="BFS43" s="30"/>
      <c r="BFT43" s="27"/>
      <c r="BFU43" s="92"/>
      <c r="BFV43" s="94"/>
      <c r="BFW43" s="94"/>
      <c r="BFX43" s="94"/>
      <c r="BFY43" s="94"/>
      <c r="BFZ43" s="94"/>
      <c r="BGA43" s="94"/>
      <c r="BGB43" s="94"/>
      <c r="BGC43" s="27"/>
      <c r="BGD43" s="97">
        <v>-1.0948146515420523</v>
      </c>
      <c r="BGE43" s="98">
        <v>8.150871292721801</v>
      </c>
      <c r="BGG43" s="88">
        <f t="shared" si="70"/>
        <v>40987</v>
      </c>
      <c r="BGH43" s="89">
        <v>10</v>
      </c>
      <c r="BGI43" s="28"/>
      <c r="BGJ43" s="25"/>
      <c r="BGK43" s="30"/>
      <c r="BGL43" s="27"/>
      <c r="BGM43" s="30"/>
      <c r="BGN43" s="27"/>
      <c r="BGO43" s="30"/>
      <c r="BGP43" s="27"/>
      <c r="BGQ43" s="92"/>
      <c r="BGR43" s="94"/>
      <c r="BGS43" s="94"/>
      <c r="BGT43" s="94"/>
      <c r="BGU43" s="94"/>
      <c r="BGV43" s="94"/>
      <c r="BGW43" s="94"/>
      <c r="BGX43" s="94"/>
      <c r="BGY43" s="27"/>
      <c r="BGZ43" s="97">
        <v>1.559766800317316</v>
      </c>
      <c r="BHA43" s="98">
        <v>15.850806383553893</v>
      </c>
      <c r="BHC43" s="88">
        <f t="shared" si="71"/>
        <v>40986.5</v>
      </c>
      <c r="BHD43" s="89">
        <v>10</v>
      </c>
      <c r="BHE43" s="28"/>
      <c r="BHF43" s="25"/>
      <c r="BHG43" s="30"/>
      <c r="BHH43" s="27"/>
      <c r="BHI43" s="30"/>
      <c r="BHJ43" s="27"/>
      <c r="BHK43" s="30"/>
      <c r="BHL43" s="27"/>
      <c r="BHM43" s="92"/>
      <c r="BHN43" s="94"/>
      <c r="BHO43" s="94"/>
      <c r="BHP43" s="94"/>
      <c r="BHQ43" s="94"/>
      <c r="BHR43" s="94"/>
      <c r="BHS43" s="94"/>
      <c r="BHT43" s="94"/>
      <c r="BHU43" s="27"/>
      <c r="BHV43" s="97">
        <v>2.4010670343417071</v>
      </c>
      <c r="BHW43" s="98">
        <v>27.60916450913583</v>
      </c>
      <c r="BHY43" s="88">
        <f t="shared" si="72"/>
        <v>40989</v>
      </c>
      <c r="BHZ43" s="89">
        <v>10</v>
      </c>
      <c r="BIA43" s="28"/>
      <c r="BIB43" s="25"/>
      <c r="BIC43" s="30"/>
      <c r="BID43" s="27"/>
      <c r="BIE43" s="30"/>
      <c r="BIF43" s="27"/>
      <c r="BIG43" s="30"/>
      <c r="BIH43" s="27"/>
      <c r="BII43" s="92"/>
      <c r="BIJ43" s="94"/>
      <c r="BIK43" s="94"/>
      <c r="BIL43" s="94"/>
      <c r="BIM43" s="94"/>
      <c r="BIN43" s="94"/>
      <c r="BIO43" s="94"/>
      <c r="BIP43" s="94"/>
      <c r="BIQ43" s="27"/>
      <c r="BIR43" s="97">
        <v>-5.0163244102911829E-3</v>
      </c>
      <c r="BIS43" s="98">
        <v>14.561003626077518</v>
      </c>
      <c r="BIU43" s="88">
        <f t="shared" si="73"/>
        <v>40990</v>
      </c>
      <c r="BIV43" s="89">
        <v>10</v>
      </c>
      <c r="BIW43" s="28"/>
      <c r="BIX43" s="25"/>
      <c r="BIY43" s="30"/>
      <c r="BIZ43" s="27"/>
      <c r="BJA43" s="30"/>
      <c r="BJB43" s="27"/>
      <c r="BJC43" s="30"/>
      <c r="BJD43" s="27"/>
      <c r="BJE43" s="92"/>
      <c r="BJF43" s="94"/>
      <c r="BJG43" s="94"/>
      <c r="BJH43" s="94"/>
      <c r="BJI43" s="94"/>
      <c r="BJJ43" s="94"/>
      <c r="BJK43" s="94"/>
      <c r="BJL43" s="94"/>
      <c r="BJM43" s="27"/>
      <c r="BJN43" s="97">
        <v>-0.98519438002993975</v>
      </c>
      <c r="BJO43" s="98">
        <v>1.6474004307567671</v>
      </c>
      <c r="BJQ43" s="88">
        <f t="shared" si="74"/>
        <v>40988</v>
      </c>
      <c r="BJR43" s="89">
        <v>10</v>
      </c>
      <c r="BJS43" s="28"/>
      <c r="BJT43" s="25"/>
      <c r="BJU43" s="30"/>
      <c r="BJV43" s="27"/>
      <c r="BJW43" s="30"/>
      <c r="BJX43" s="27"/>
      <c r="BJY43" s="30"/>
      <c r="BJZ43" s="27"/>
      <c r="BKA43" s="92"/>
      <c r="BKB43" s="94"/>
      <c r="BKC43" s="94"/>
      <c r="BKD43" s="94"/>
      <c r="BKE43" s="94"/>
      <c r="BKF43" s="94"/>
      <c r="BKG43" s="94"/>
      <c r="BKH43" s="94"/>
      <c r="BKI43" s="27"/>
      <c r="BKJ43" s="97">
        <v>-1.2763562771444248</v>
      </c>
      <c r="BKK43" s="98">
        <v>-2.1503373210408867</v>
      </c>
      <c r="BKM43" s="88">
        <f t="shared" si="75"/>
        <v>40989</v>
      </c>
      <c r="BKN43" s="89">
        <v>10</v>
      </c>
      <c r="BKO43" s="28"/>
      <c r="BKP43" s="25"/>
      <c r="BKQ43" s="30"/>
      <c r="BKR43" s="27"/>
      <c r="BKS43" s="30"/>
      <c r="BKT43" s="27"/>
      <c r="BKU43" s="30"/>
      <c r="BKV43" s="27"/>
      <c r="BKW43" s="92"/>
      <c r="BKX43" s="94"/>
      <c r="BKY43" s="94"/>
      <c r="BKZ43" s="94"/>
      <c r="BLA43" s="94"/>
      <c r="BLB43" s="94"/>
      <c r="BLC43" s="94"/>
      <c r="BLD43" s="94"/>
      <c r="BLE43" s="27"/>
      <c r="BLF43" s="97">
        <v>-0.93867230334548402</v>
      </c>
      <c r="BLG43" s="98">
        <v>2.2004514484025379</v>
      </c>
      <c r="BLI43" s="88">
        <f t="shared" si="76"/>
        <v>40985</v>
      </c>
      <c r="BLJ43" s="89">
        <v>10</v>
      </c>
      <c r="BLK43" s="28"/>
      <c r="BLL43" s="25">
        <v>21.7</v>
      </c>
      <c r="BLM43" s="30"/>
      <c r="BLN43" s="27"/>
      <c r="BLO43" s="30"/>
      <c r="BLP43" s="27"/>
      <c r="BLQ43" s="30"/>
      <c r="BLR43" s="27"/>
      <c r="BLS43" s="92"/>
      <c r="BLT43" s="94"/>
      <c r="BLU43" s="94"/>
      <c r="BLV43" s="94"/>
      <c r="BLW43" s="94"/>
      <c r="BLX43" s="94"/>
      <c r="BLY43" s="94"/>
      <c r="BLZ43" s="94"/>
      <c r="BMA43" s="27"/>
      <c r="BMB43" s="97"/>
      <c r="BMC43" s="98"/>
      <c r="BME43" s="88">
        <f t="shared" si="77"/>
        <v>40988</v>
      </c>
      <c r="BMF43" s="89">
        <v>10</v>
      </c>
      <c r="BMG43" s="28"/>
      <c r="BMH43" s="25"/>
      <c r="BMI43" s="30"/>
      <c r="BMJ43" s="27"/>
      <c r="BMK43" s="30"/>
      <c r="BML43" s="27"/>
      <c r="BMM43" s="30"/>
      <c r="BMN43" s="27"/>
      <c r="BMO43" s="92"/>
      <c r="BMP43" s="94"/>
      <c r="BMQ43" s="94"/>
      <c r="BMR43" s="94"/>
      <c r="BMS43" s="94"/>
      <c r="BMT43" s="94"/>
      <c r="BMU43" s="94"/>
      <c r="BMV43" s="94"/>
      <c r="BMW43" s="27"/>
      <c r="BMX43" s="97">
        <v>-0.95291699643146455</v>
      </c>
      <c r="BMY43" s="98">
        <v>1.1677584164730426</v>
      </c>
      <c r="BNA43" s="88">
        <f t="shared" si="78"/>
        <v>40986.5</v>
      </c>
      <c r="BNB43" s="89">
        <v>10</v>
      </c>
      <c r="BNC43" s="28"/>
      <c r="BND43" s="25"/>
      <c r="BNE43" s="30"/>
      <c r="BNF43" s="27"/>
      <c r="BNG43" s="30"/>
      <c r="BNH43" s="27"/>
      <c r="BNI43" s="30"/>
      <c r="BNJ43" s="27"/>
      <c r="BNK43" s="92"/>
      <c r="BNL43" s="94"/>
      <c r="BNM43" s="94"/>
      <c r="BNN43" s="94"/>
      <c r="BNO43" s="94"/>
      <c r="BNP43" s="94"/>
      <c r="BNQ43" s="94"/>
      <c r="BNR43" s="94"/>
      <c r="BNS43" s="27"/>
      <c r="BNT43" s="97"/>
      <c r="BNU43" s="98"/>
      <c r="BNW43" s="88">
        <f t="shared" si="79"/>
        <v>40985</v>
      </c>
      <c r="BNX43" s="89">
        <v>10</v>
      </c>
      <c r="BNY43" s="28"/>
      <c r="BNZ43" s="25"/>
      <c r="BOA43" s="30"/>
      <c r="BOB43" s="27"/>
      <c r="BOC43" s="30"/>
      <c r="BOD43" s="27"/>
      <c r="BOE43" s="30"/>
      <c r="BOF43" s="27"/>
      <c r="BOG43" s="92"/>
      <c r="BOH43" s="94"/>
      <c r="BOI43" s="94"/>
      <c r="BOJ43" s="94"/>
      <c r="BOK43" s="94"/>
      <c r="BOL43" s="94"/>
      <c r="BOM43" s="94"/>
      <c r="BON43" s="94"/>
      <c r="BOO43" s="27"/>
      <c r="BOP43" s="97">
        <v>-1.1797258804263289</v>
      </c>
      <c r="BOQ43" s="98">
        <v>0.69479715049250945</v>
      </c>
      <c r="BOS43" s="88">
        <f t="shared" si="80"/>
        <v>40988</v>
      </c>
      <c r="BOT43" s="89">
        <v>10</v>
      </c>
      <c r="BOU43" s="28"/>
      <c r="BOV43" s="25">
        <v>18</v>
      </c>
      <c r="BOW43" s="30"/>
      <c r="BOX43" s="27"/>
      <c r="BOY43" s="30"/>
      <c r="BOZ43" s="27"/>
      <c r="BPA43" s="30"/>
      <c r="BPB43" s="27"/>
      <c r="BPC43" s="92"/>
      <c r="BPD43" s="94"/>
      <c r="BPE43" s="94"/>
      <c r="BPF43" s="94"/>
      <c r="BPG43" s="94"/>
      <c r="BPH43" s="94"/>
      <c r="BPI43" s="94"/>
      <c r="BPJ43" s="94"/>
      <c r="BPK43" s="27"/>
      <c r="BPL43" s="97">
        <v>-1.1953218999979898</v>
      </c>
      <c r="BPM43" s="98">
        <v>2.6591557939000641</v>
      </c>
      <c r="BPO43" s="88">
        <f t="shared" si="81"/>
        <v>40987</v>
      </c>
      <c r="BPP43" s="89">
        <v>10</v>
      </c>
      <c r="BPQ43" s="28">
        <v>6.1</v>
      </c>
      <c r="BPR43" s="25">
        <v>10.5</v>
      </c>
      <c r="BPS43" s="30"/>
      <c r="BPT43" s="27"/>
      <c r="BPU43" s="30"/>
      <c r="BPV43" s="27"/>
      <c r="BPW43" s="30"/>
      <c r="BPX43" s="27"/>
      <c r="BPY43" s="92"/>
      <c r="BPZ43" s="94"/>
      <c r="BQA43" s="94"/>
      <c r="BQB43" s="94"/>
      <c r="BQC43" s="94"/>
      <c r="BQD43" s="94"/>
      <c r="BQE43" s="94"/>
      <c r="BQF43" s="94"/>
      <c r="BQG43" s="27"/>
      <c r="BQH43" s="97">
        <v>5.5891671718310594</v>
      </c>
      <c r="BQI43" s="98">
        <v>31.011006935538532</v>
      </c>
      <c r="BQK43" s="88">
        <f t="shared" si="82"/>
        <v>40987.5</v>
      </c>
      <c r="BQL43" s="89">
        <v>10</v>
      </c>
      <c r="BQM43" s="28"/>
      <c r="BQN43" s="25">
        <v>18</v>
      </c>
      <c r="BQO43" s="30"/>
      <c r="BQP43" s="27"/>
      <c r="BQQ43" s="30"/>
      <c r="BQR43" s="27"/>
      <c r="BQS43" s="30"/>
      <c r="BQT43" s="27"/>
      <c r="BQU43" s="92"/>
      <c r="BQV43" s="94"/>
      <c r="BQW43" s="94"/>
      <c r="BQX43" s="94"/>
      <c r="BQY43" s="94"/>
      <c r="BQZ43" s="94"/>
      <c r="BRA43" s="94"/>
      <c r="BRB43" s="94"/>
      <c r="BRC43" s="27"/>
      <c r="BRD43" s="97">
        <v>-0.743898719446342</v>
      </c>
      <c r="BRE43" s="98">
        <v>9.910505206478561</v>
      </c>
      <c r="BRG43" s="88">
        <f t="shared" si="83"/>
        <v>40987.5</v>
      </c>
      <c r="BRH43" s="89">
        <v>10</v>
      </c>
      <c r="BRI43" s="28"/>
      <c r="BRJ43" s="25">
        <v>21.7</v>
      </c>
      <c r="BRK43" s="30"/>
      <c r="BRL43" s="27"/>
      <c r="BRM43" s="30"/>
      <c r="BRN43" s="27"/>
      <c r="BRO43" s="30"/>
      <c r="BRP43" s="27"/>
      <c r="BRQ43" s="92"/>
      <c r="BRR43" s="94"/>
      <c r="BRS43" s="94"/>
      <c r="BRT43" s="94"/>
      <c r="BRU43" s="94"/>
      <c r="BRV43" s="94"/>
      <c r="BRW43" s="94"/>
      <c r="BRX43" s="94"/>
      <c r="BRY43" s="27"/>
      <c r="BRZ43" s="97">
        <v>-1.1606799413168825</v>
      </c>
      <c r="BSA43" s="98">
        <v>3.3643450298856221</v>
      </c>
      <c r="BSC43" s="88">
        <f t="shared" si="84"/>
        <v>40986</v>
      </c>
      <c r="BSD43" s="89">
        <v>10</v>
      </c>
      <c r="BSE43" s="28"/>
      <c r="BSF43" s="25"/>
      <c r="BSG43" s="30"/>
      <c r="BSH43" s="27"/>
      <c r="BSI43" s="30"/>
      <c r="BSJ43" s="27"/>
      <c r="BSK43" s="30"/>
      <c r="BSL43" s="27"/>
      <c r="BSM43" s="92"/>
      <c r="BSN43" s="94"/>
      <c r="BSO43" s="94"/>
      <c r="BSP43" s="94"/>
      <c r="BSQ43" s="94"/>
      <c r="BSR43" s="94"/>
      <c r="BSS43" s="94"/>
      <c r="BST43" s="94"/>
      <c r="BSU43" s="27"/>
      <c r="BSV43" s="97"/>
      <c r="BSW43" s="98"/>
      <c r="BSY43" s="88">
        <f t="shared" si="85"/>
        <v>40989.5</v>
      </c>
      <c r="BSZ43" s="89">
        <v>10</v>
      </c>
      <c r="BTA43" s="28"/>
      <c r="BTB43" s="25">
        <v>22</v>
      </c>
      <c r="BTC43" s="30"/>
      <c r="BTD43" s="27"/>
      <c r="BTE43" s="30"/>
      <c r="BTF43" s="27"/>
      <c r="BTG43" s="30"/>
      <c r="BTH43" s="27"/>
      <c r="BTI43" s="92"/>
      <c r="BTJ43" s="94"/>
      <c r="BTK43" s="94"/>
      <c r="BTL43" s="94"/>
      <c r="BTM43" s="94"/>
      <c r="BTN43" s="94"/>
      <c r="BTO43" s="94"/>
      <c r="BTP43" s="94"/>
      <c r="BTQ43" s="27"/>
      <c r="BTR43" s="97">
        <v>-0.79703654781252753</v>
      </c>
      <c r="BTS43" s="98">
        <v>6.2207956411648651</v>
      </c>
      <c r="BTU43" s="88">
        <f t="shared" si="86"/>
        <v>40988</v>
      </c>
      <c r="BTV43" s="89">
        <v>10</v>
      </c>
      <c r="BTW43" s="28"/>
      <c r="BTX43" s="25">
        <v>19</v>
      </c>
      <c r="BTY43" s="30"/>
      <c r="BTZ43" s="27"/>
      <c r="BUA43" s="30"/>
      <c r="BUB43" s="27"/>
      <c r="BUC43" s="30"/>
      <c r="BUD43" s="27"/>
      <c r="BUE43" s="92"/>
      <c r="BUF43" s="94"/>
      <c r="BUG43" s="94"/>
      <c r="BUH43" s="94"/>
      <c r="BUI43" s="94"/>
      <c r="BUJ43" s="94"/>
      <c r="BUK43" s="94"/>
      <c r="BUL43" s="94"/>
      <c r="BUM43" s="27"/>
      <c r="BUN43" s="97">
        <v>-0.59009172480053373</v>
      </c>
      <c r="BUO43" s="98">
        <v>9.2238100368675475</v>
      </c>
      <c r="BUQ43" s="88">
        <f t="shared" si="87"/>
        <v>40986</v>
      </c>
      <c r="BUR43" s="89">
        <v>10</v>
      </c>
      <c r="BUS43" s="28"/>
      <c r="BUT43" s="25"/>
      <c r="BUU43" s="30"/>
      <c r="BUV43" s="27"/>
      <c r="BUW43" s="30"/>
      <c r="BUX43" s="27"/>
      <c r="BUY43" s="30"/>
      <c r="BUZ43" s="27"/>
      <c r="BVA43" s="92"/>
      <c r="BVB43" s="94"/>
      <c r="BVC43" s="94"/>
      <c r="BVD43" s="94"/>
      <c r="BVE43" s="94"/>
      <c r="BVF43" s="94"/>
      <c r="BVG43" s="94"/>
      <c r="BVH43" s="94"/>
      <c r="BVI43" s="27"/>
      <c r="BVJ43" s="97">
        <v>-1.1268949007635709</v>
      </c>
      <c r="BVK43" s="98">
        <v>5.3526555042090029E-2</v>
      </c>
      <c r="BVM43" s="88">
        <f t="shared" si="88"/>
        <v>40987.5</v>
      </c>
      <c r="BVN43" s="89">
        <v>10</v>
      </c>
      <c r="BVO43" s="28"/>
      <c r="BVP43" s="25">
        <v>17.7</v>
      </c>
      <c r="BVQ43" s="30"/>
      <c r="BVR43" s="27"/>
      <c r="BVS43" s="30"/>
      <c r="BVT43" s="27"/>
      <c r="BVU43" s="30"/>
      <c r="BVV43" s="27"/>
      <c r="BVW43" s="92"/>
      <c r="BVX43" s="94"/>
      <c r="BVY43" s="94"/>
      <c r="BVZ43" s="94"/>
      <c r="BWA43" s="94"/>
      <c r="BWB43" s="94"/>
      <c r="BWC43" s="94"/>
      <c r="BWD43" s="94"/>
      <c r="BWE43" s="27"/>
      <c r="BWF43" s="97">
        <v>-1.2961459417444776</v>
      </c>
      <c r="BWG43" s="98">
        <v>5.2786775444025222</v>
      </c>
      <c r="BWI43" s="88">
        <f t="shared" si="89"/>
        <v>40987.5</v>
      </c>
      <c r="BWJ43" s="89">
        <v>10</v>
      </c>
      <c r="BWK43" s="28"/>
      <c r="BWL43" s="25"/>
      <c r="BWM43" s="30"/>
      <c r="BWN43" s="27"/>
      <c r="BWO43" s="30"/>
      <c r="BWP43" s="27"/>
      <c r="BWQ43" s="30"/>
      <c r="BWR43" s="27"/>
      <c r="BWS43" s="92"/>
      <c r="BWT43" s="94"/>
      <c r="BWU43" s="94"/>
      <c r="BWV43" s="94"/>
      <c r="BWW43" s="94"/>
      <c r="BWX43" s="94"/>
      <c r="BWY43" s="94"/>
      <c r="BWZ43" s="94"/>
      <c r="BXA43" s="27"/>
      <c r="BXB43" s="97">
        <v>-1.1695764000847557</v>
      </c>
      <c r="BXC43" s="98">
        <v>7.6552662907363569</v>
      </c>
      <c r="BXE43" s="88">
        <f t="shared" si="90"/>
        <v>40987</v>
      </c>
      <c r="BXF43" s="89">
        <v>10</v>
      </c>
      <c r="BXG43" s="28"/>
      <c r="BXH43" s="25"/>
      <c r="BXI43" s="30"/>
      <c r="BXJ43" s="27"/>
      <c r="BXK43" s="30"/>
      <c r="BXL43" s="27"/>
      <c r="BXM43" s="30"/>
      <c r="BXN43" s="27"/>
      <c r="BXO43" s="92"/>
      <c r="BXP43" s="94"/>
      <c r="BXQ43" s="94"/>
      <c r="BXR43" s="94"/>
      <c r="BXS43" s="94"/>
      <c r="BXT43" s="94"/>
      <c r="BXU43" s="94"/>
      <c r="BXV43" s="94"/>
      <c r="BXW43" s="27"/>
      <c r="BXX43" s="97">
        <v>1.59911273018678</v>
      </c>
      <c r="BXY43" s="98">
        <v>15.925692176892609</v>
      </c>
      <c r="BYA43" s="88">
        <f t="shared" si="91"/>
        <v>40986.5</v>
      </c>
      <c r="BYB43" s="89">
        <v>10</v>
      </c>
      <c r="BYC43" s="28"/>
      <c r="BYD43" s="25"/>
      <c r="BYE43" s="30"/>
      <c r="BYF43" s="27"/>
      <c r="BYG43" s="30"/>
      <c r="BYH43" s="27"/>
      <c r="BYI43" s="30"/>
      <c r="BYJ43" s="27"/>
      <c r="BYK43" s="92"/>
      <c r="BYL43" s="94"/>
      <c r="BYM43" s="94"/>
      <c r="BYN43" s="94"/>
      <c r="BYO43" s="94"/>
      <c r="BYP43" s="94"/>
      <c r="BYQ43" s="94"/>
      <c r="BYR43" s="94"/>
      <c r="BYS43" s="27"/>
      <c r="BYT43" s="97">
        <v>2.4093480842700363</v>
      </c>
      <c r="BYU43" s="98">
        <v>27.768120062399298</v>
      </c>
      <c r="BYW43" s="88">
        <f t="shared" si="92"/>
        <v>40989</v>
      </c>
      <c r="BYX43" s="89">
        <v>10</v>
      </c>
      <c r="BYY43" s="28"/>
      <c r="BYZ43" s="25"/>
      <c r="BZA43" s="30"/>
      <c r="BZB43" s="27"/>
      <c r="BZC43" s="30"/>
      <c r="BZD43" s="27"/>
      <c r="BZE43" s="30"/>
      <c r="BZF43" s="27"/>
      <c r="BZG43" s="92"/>
      <c r="BZH43" s="94"/>
      <c r="BZI43" s="94"/>
      <c r="BZJ43" s="94"/>
      <c r="BZK43" s="94"/>
      <c r="BZL43" s="94"/>
      <c r="BZM43" s="94"/>
      <c r="BZN43" s="94"/>
      <c r="BZO43" s="27"/>
      <c r="BZP43" s="97">
        <v>1.0215080762196158E-2</v>
      </c>
      <c r="BZQ43" s="98">
        <v>14.350578974440957</v>
      </c>
      <c r="BZS43" s="88">
        <f t="shared" si="93"/>
        <v>40990</v>
      </c>
      <c r="BZT43" s="89">
        <v>10</v>
      </c>
      <c r="BZU43" s="28"/>
      <c r="BZV43" s="25"/>
      <c r="BZW43" s="30"/>
      <c r="BZX43" s="27"/>
      <c r="BZY43" s="30"/>
      <c r="BZZ43" s="27"/>
      <c r="CAA43" s="30"/>
      <c r="CAB43" s="27"/>
      <c r="CAC43" s="92"/>
      <c r="CAD43" s="94"/>
      <c r="CAE43" s="94"/>
      <c r="CAF43" s="94"/>
      <c r="CAG43" s="94"/>
      <c r="CAH43" s="94"/>
      <c r="CAI43" s="94"/>
      <c r="CAJ43" s="94"/>
      <c r="CAK43" s="27"/>
      <c r="CAL43" s="97">
        <v>-0.95101611417378085</v>
      </c>
      <c r="CAM43" s="98">
        <v>1.8643134873988567</v>
      </c>
      <c r="CAO43" s="88">
        <f t="shared" si="94"/>
        <v>40988</v>
      </c>
      <c r="CAP43" s="89">
        <v>10</v>
      </c>
      <c r="CAQ43" s="28"/>
      <c r="CAR43" s="25"/>
      <c r="CAS43" s="30"/>
      <c r="CAT43" s="27"/>
      <c r="CAU43" s="30"/>
      <c r="CAV43" s="27"/>
      <c r="CAW43" s="30"/>
      <c r="CAX43" s="27"/>
      <c r="CAY43" s="92"/>
      <c r="CAZ43" s="94"/>
      <c r="CBA43" s="94"/>
      <c r="CBB43" s="94"/>
      <c r="CBC43" s="94"/>
      <c r="CBD43" s="94"/>
      <c r="CBE43" s="94"/>
      <c r="CBF43" s="94"/>
      <c r="CBG43" s="27"/>
      <c r="CBH43" s="97">
        <v>-1.160063566961133</v>
      </c>
      <c r="CBI43" s="98">
        <v>-1.3540595482085469</v>
      </c>
      <c r="CBK43" s="88">
        <f t="shared" si="95"/>
        <v>40989</v>
      </c>
      <c r="CBL43" s="89">
        <v>10</v>
      </c>
      <c r="CBM43" s="28"/>
      <c r="CBN43" s="25"/>
      <c r="CBO43" s="30"/>
      <c r="CBP43" s="27"/>
      <c r="CBQ43" s="30"/>
      <c r="CBR43" s="27"/>
      <c r="CBS43" s="30"/>
      <c r="CBT43" s="27"/>
      <c r="CBU43" s="92"/>
      <c r="CBV43" s="94"/>
      <c r="CBW43" s="94"/>
      <c r="CBX43" s="94"/>
      <c r="CBY43" s="94"/>
      <c r="CBZ43" s="94"/>
      <c r="CCA43" s="94"/>
      <c r="CCB43" s="94"/>
      <c r="CCC43" s="27"/>
      <c r="CCD43" s="97">
        <v>-0.93678931883439531</v>
      </c>
      <c r="CCE43" s="98">
        <v>2.1333701619343937</v>
      </c>
      <c r="CCG43" s="88">
        <f t="shared" si="96"/>
        <v>40985</v>
      </c>
      <c r="CCH43" s="89">
        <v>10</v>
      </c>
      <c r="CCI43" s="28"/>
      <c r="CCJ43" s="25">
        <v>21.7</v>
      </c>
      <c r="CCK43" s="30"/>
      <c r="CCL43" s="27"/>
      <c r="CCM43" s="30"/>
      <c r="CCN43" s="27"/>
      <c r="CCO43" s="30"/>
      <c r="CCP43" s="27"/>
      <c r="CCQ43" s="92"/>
      <c r="CCR43" s="94"/>
      <c r="CCS43" s="94"/>
      <c r="CCT43" s="94"/>
      <c r="CCU43" s="94"/>
      <c r="CCV43" s="94"/>
      <c r="CCW43" s="94"/>
      <c r="CCX43" s="94"/>
      <c r="CCY43" s="27"/>
      <c r="CCZ43" s="97"/>
      <c r="CDA43" s="98"/>
      <c r="CDC43" s="88">
        <f t="shared" si="97"/>
        <v>40988</v>
      </c>
      <c r="CDD43" s="89">
        <v>10</v>
      </c>
      <c r="CDE43" s="28"/>
      <c r="CDF43" s="25"/>
      <c r="CDG43" s="30"/>
      <c r="CDH43" s="27"/>
      <c r="CDI43" s="30"/>
      <c r="CDJ43" s="27"/>
      <c r="CDK43" s="30"/>
      <c r="CDL43" s="27"/>
      <c r="CDM43" s="92"/>
      <c r="CDN43" s="94"/>
      <c r="CDO43" s="94"/>
      <c r="CDP43" s="94"/>
      <c r="CDQ43" s="94"/>
      <c r="CDR43" s="94"/>
      <c r="CDS43" s="94"/>
      <c r="CDT43" s="94"/>
      <c r="CDU43" s="27"/>
      <c r="CDV43" s="97">
        <v>-1.0456985390085822</v>
      </c>
      <c r="CDW43" s="98">
        <v>0.60849649233741743</v>
      </c>
      <c r="CDY43" s="88">
        <f t="shared" si="98"/>
        <v>40986.5</v>
      </c>
      <c r="CDZ43" s="89">
        <v>10</v>
      </c>
      <c r="CEA43" s="28"/>
      <c r="CEB43" s="25"/>
      <c r="CEC43" s="30"/>
      <c r="CED43" s="27"/>
      <c r="CEE43" s="30"/>
      <c r="CEF43" s="27"/>
      <c r="CEG43" s="30"/>
      <c r="CEH43" s="27"/>
      <c r="CEI43" s="92"/>
      <c r="CEJ43" s="94"/>
      <c r="CEK43" s="94"/>
      <c r="CEL43" s="94"/>
      <c r="CEM43" s="94"/>
      <c r="CEN43" s="94"/>
      <c r="CEO43" s="94"/>
      <c r="CEP43" s="94"/>
      <c r="CEQ43" s="27"/>
      <c r="CER43" s="97"/>
      <c r="CES43" s="98"/>
      <c r="CEU43" s="88">
        <f t="shared" si="99"/>
        <v>40985</v>
      </c>
      <c r="CEV43" s="89">
        <v>10</v>
      </c>
      <c r="CEW43" s="28"/>
      <c r="CEX43" s="25"/>
      <c r="CEY43" s="30"/>
      <c r="CEZ43" s="27"/>
      <c r="CFA43" s="30"/>
      <c r="CFB43" s="27"/>
      <c r="CFC43" s="30"/>
      <c r="CFD43" s="27"/>
      <c r="CFE43" s="92"/>
      <c r="CFF43" s="94"/>
      <c r="CFG43" s="94"/>
      <c r="CFH43" s="94"/>
      <c r="CFI43" s="94"/>
      <c r="CFJ43" s="94"/>
      <c r="CFK43" s="94"/>
      <c r="CFL43" s="94"/>
      <c r="CFM43" s="27"/>
      <c r="CFN43" s="97">
        <v>-1.1699814287646635</v>
      </c>
      <c r="CFO43" s="98">
        <v>0.83960050927325169</v>
      </c>
    </row>
    <row r="44" spans="1:2199">
      <c r="A44" s="88">
        <f t="shared" si="0"/>
        <v>40988.5</v>
      </c>
      <c r="B44" s="90">
        <v>10.5</v>
      </c>
      <c r="C44" s="28"/>
      <c r="D44" s="25"/>
      <c r="E44" s="30"/>
      <c r="F44" s="27"/>
      <c r="G44" s="30"/>
      <c r="H44" s="27"/>
      <c r="I44" s="30"/>
      <c r="J44" s="27"/>
      <c r="K44" s="92"/>
      <c r="L44" s="94"/>
      <c r="M44" s="94"/>
      <c r="N44" s="94"/>
      <c r="O44" s="94"/>
      <c r="P44" s="94"/>
      <c r="Q44" s="94"/>
      <c r="R44" s="94"/>
      <c r="S44" s="27"/>
      <c r="T44" s="99">
        <v>-1.3854700312268451</v>
      </c>
      <c r="U44" s="98">
        <v>13.858453239498981</v>
      </c>
      <c r="W44" s="88">
        <f t="shared" si="1"/>
        <v>40987.5</v>
      </c>
      <c r="X44" s="90">
        <v>10.5</v>
      </c>
      <c r="Y44" s="28">
        <v>0.7</v>
      </c>
      <c r="Z44" s="25">
        <v>22</v>
      </c>
      <c r="AA44" s="30"/>
      <c r="AB44" s="27"/>
      <c r="AC44" s="30"/>
      <c r="AD44" s="27"/>
      <c r="AE44" s="30"/>
      <c r="AF44" s="27"/>
      <c r="AG44" s="92"/>
      <c r="AH44" s="94"/>
      <c r="AI44" s="94"/>
      <c r="AJ44" s="94"/>
      <c r="AK44" s="94"/>
      <c r="AL44" s="94"/>
      <c r="AM44" s="94"/>
      <c r="AN44" s="94"/>
      <c r="AO44" s="27"/>
      <c r="AP44" s="99">
        <v>0.25234672708401601</v>
      </c>
      <c r="AQ44" s="98">
        <v>24.006950897870091</v>
      </c>
      <c r="AS44" s="88">
        <f t="shared" si="2"/>
        <v>40988</v>
      </c>
      <c r="AT44" s="90">
        <v>10.5</v>
      </c>
      <c r="AU44" s="28">
        <v>6.2</v>
      </c>
      <c r="AV44" s="25">
        <v>15</v>
      </c>
      <c r="AW44" s="30"/>
      <c r="AX44" s="27"/>
      <c r="AY44" s="30"/>
      <c r="AZ44" s="27"/>
      <c r="BA44" s="30"/>
      <c r="BB44" s="27"/>
      <c r="BC44" s="92"/>
      <c r="BD44" s="94"/>
      <c r="BE44" s="94"/>
      <c r="BF44" s="94"/>
      <c r="BG44" s="94"/>
      <c r="BH44" s="94"/>
      <c r="BI44" s="94"/>
      <c r="BJ44" s="94"/>
      <c r="BK44" s="27"/>
      <c r="BL44" s="99">
        <v>4.4107471888095642</v>
      </c>
      <c r="BM44" s="98">
        <v>30.545631764391125</v>
      </c>
      <c r="BO44" s="88">
        <f t="shared" si="3"/>
        <v>40988</v>
      </c>
      <c r="BP44" s="90">
        <v>10.5</v>
      </c>
      <c r="BQ44" s="28">
        <v>2.2999999999999998</v>
      </c>
      <c r="BR44" s="25">
        <v>20.5</v>
      </c>
      <c r="BS44" s="30"/>
      <c r="BT44" s="27"/>
      <c r="BU44" s="30"/>
      <c r="BV44" s="27"/>
      <c r="BW44" s="30"/>
      <c r="BX44" s="27"/>
      <c r="BY44" s="92"/>
      <c r="BZ44" s="94"/>
      <c r="CA44" s="94"/>
      <c r="CB44" s="94"/>
      <c r="CC44" s="94"/>
      <c r="CD44" s="94"/>
      <c r="CE44" s="94"/>
      <c r="CF44" s="94"/>
      <c r="CG44" s="27"/>
      <c r="CH44" s="99">
        <v>3.1982044188074901</v>
      </c>
      <c r="CI44" s="98">
        <v>42.187033928918197</v>
      </c>
      <c r="CK44" s="88">
        <f t="shared" si="4"/>
        <v>40986.5</v>
      </c>
      <c r="CL44" s="90">
        <v>10.5</v>
      </c>
      <c r="CM44" s="28"/>
      <c r="CN44" s="25"/>
      <c r="CO44" s="30"/>
      <c r="CP44" s="27"/>
      <c r="CQ44" s="30"/>
      <c r="CR44" s="27"/>
      <c r="CS44" s="30"/>
      <c r="CT44" s="27"/>
      <c r="CU44" s="92"/>
      <c r="CV44" s="94"/>
      <c r="CW44" s="94"/>
      <c r="CX44" s="94"/>
      <c r="CY44" s="94"/>
      <c r="CZ44" s="94"/>
      <c r="DA44" s="94"/>
      <c r="DB44" s="94"/>
      <c r="DC44" s="27"/>
      <c r="DD44" s="99">
        <v>-1.1800410226695117</v>
      </c>
      <c r="DE44" s="98">
        <v>6.7709388697923645</v>
      </c>
      <c r="DG44" s="88">
        <f t="shared" si="5"/>
        <v>40990</v>
      </c>
      <c r="DH44" s="90">
        <v>10.5</v>
      </c>
      <c r="DI44" s="28"/>
      <c r="DJ44" s="25">
        <v>22</v>
      </c>
      <c r="DK44" s="30"/>
      <c r="DL44" s="27"/>
      <c r="DM44" s="30"/>
      <c r="DN44" s="27"/>
      <c r="DO44" s="30"/>
      <c r="DP44" s="27"/>
      <c r="DQ44" s="92"/>
      <c r="DR44" s="94"/>
      <c r="DS44" s="94"/>
      <c r="DT44" s="94"/>
      <c r="DU44" s="94"/>
      <c r="DV44" s="94"/>
      <c r="DW44" s="94"/>
      <c r="DX44" s="94"/>
      <c r="DY44" s="27"/>
      <c r="DZ44" s="99">
        <v>-0.84894733824857505</v>
      </c>
      <c r="EA44" s="98">
        <v>3.1887223109394234</v>
      </c>
      <c r="EC44" s="88">
        <f t="shared" si="6"/>
        <v>40988.5</v>
      </c>
      <c r="ED44" s="90">
        <v>10.5</v>
      </c>
      <c r="EE44" s="28"/>
      <c r="EF44" s="25">
        <v>19</v>
      </c>
      <c r="EG44" s="30"/>
      <c r="EH44" s="27"/>
      <c r="EI44" s="30"/>
      <c r="EJ44" s="27"/>
      <c r="EK44" s="30"/>
      <c r="EL44" s="27"/>
      <c r="EM44" s="92"/>
      <c r="EN44" s="94"/>
      <c r="EO44" s="94"/>
      <c r="EP44" s="94"/>
      <c r="EQ44" s="94"/>
      <c r="ER44" s="94"/>
      <c r="ES44" s="94"/>
      <c r="ET44" s="94"/>
      <c r="EU44" s="27"/>
      <c r="EV44" s="99">
        <v>-1.0244896048351564</v>
      </c>
      <c r="EW44" s="98">
        <v>7.1135634373571719</v>
      </c>
      <c r="EY44" s="88">
        <f t="shared" si="7"/>
        <v>40986.5</v>
      </c>
      <c r="EZ44" s="90">
        <v>10.5</v>
      </c>
      <c r="FA44" s="28"/>
      <c r="FB44" s="25"/>
      <c r="FC44" s="30"/>
      <c r="FD44" s="27"/>
      <c r="FE44" s="30"/>
      <c r="FF44" s="27"/>
      <c r="FG44" s="30"/>
      <c r="FH44" s="27"/>
      <c r="FI44" s="92"/>
      <c r="FJ44" s="94"/>
      <c r="FK44" s="94"/>
      <c r="FL44" s="94"/>
      <c r="FM44" s="94"/>
      <c r="FN44" s="94"/>
      <c r="FO44" s="94"/>
      <c r="FP44" s="94"/>
      <c r="FQ44" s="27"/>
      <c r="FR44" s="99">
        <v>-1.2388576632910413</v>
      </c>
      <c r="FS44" s="98">
        <v>5.6546421194559464</v>
      </c>
      <c r="FU44" s="88">
        <f t="shared" si="8"/>
        <v>40988</v>
      </c>
      <c r="FV44" s="90">
        <v>10.5</v>
      </c>
      <c r="FW44" s="28"/>
      <c r="FX44" s="25">
        <v>17.600000000000001</v>
      </c>
      <c r="FY44" s="30"/>
      <c r="FZ44" s="27"/>
      <c r="GA44" s="30"/>
      <c r="GB44" s="27"/>
      <c r="GC44" s="30"/>
      <c r="GD44" s="27"/>
      <c r="GE44" s="92"/>
      <c r="GF44" s="94"/>
      <c r="GG44" s="94"/>
      <c r="GH44" s="94"/>
      <c r="GI44" s="94"/>
      <c r="GJ44" s="94"/>
      <c r="GK44" s="94"/>
      <c r="GL44" s="94"/>
      <c r="GM44" s="27"/>
      <c r="GN44" s="99">
        <v>-1.2874360242514375</v>
      </c>
      <c r="GO44" s="98">
        <v>-1.2677108416511982</v>
      </c>
      <c r="GQ44" s="88">
        <f t="shared" si="9"/>
        <v>40988</v>
      </c>
      <c r="GR44" s="90">
        <v>10.5</v>
      </c>
      <c r="GS44" s="28"/>
      <c r="GT44" s="25"/>
      <c r="GU44" s="30"/>
      <c r="GV44" s="27"/>
      <c r="GW44" s="30"/>
      <c r="GX44" s="27"/>
      <c r="GY44" s="30"/>
      <c r="GZ44" s="27"/>
      <c r="HA44" s="92"/>
      <c r="HB44" s="94"/>
      <c r="HC44" s="94"/>
      <c r="HD44" s="94"/>
      <c r="HE44" s="94"/>
      <c r="HF44" s="94"/>
      <c r="HG44" s="94"/>
      <c r="HH44" s="94"/>
      <c r="HI44" s="27"/>
      <c r="HJ44" s="99">
        <v>-1.1008031217662104</v>
      </c>
      <c r="HK44" s="98">
        <v>1.327067190381084</v>
      </c>
      <c r="HM44" s="88">
        <f t="shared" si="10"/>
        <v>40987.5</v>
      </c>
      <c r="HN44" s="90">
        <v>10.5</v>
      </c>
      <c r="HO44" s="28"/>
      <c r="HP44" s="25"/>
      <c r="HQ44" s="30"/>
      <c r="HR44" s="27"/>
      <c r="HS44" s="30"/>
      <c r="HT44" s="27"/>
      <c r="HU44" s="30"/>
      <c r="HV44" s="27"/>
      <c r="HW44" s="92"/>
      <c r="HX44" s="94"/>
      <c r="HY44" s="94"/>
      <c r="HZ44" s="94"/>
      <c r="IA44" s="94"/>
      <c r="IB44" s="94"/>
      <c r="IC44" s="94"/>
      <c r="ID44" s="94"/>
      <c r="IE44" s="27"/>
      <c r="IF44" s="99">
        <v>1.3305296917890799</v>
      </c>
      <c r="IG44" s="98">
        <v>20.955284565467817</v>
      </c>
      <c r="II44" s="88">
        <f t="shared" si="11"/>
        <v>40987</v>
      </c>
      <c r="IJ44" s="90">
        <v>10.5</v>
      </c>
      <c r="IK44" s="28"/>
      <c r="IL44" s="25"/>
      <c r="IM44" s="30"/>
      <c r="IN44" s="27"/>
      <c r="IO44" s="30"/>
      <c r="IP44" s="27"/>
      <c r="IQ44" s="30"/>
      <c r="IR44" s="27"/>
      <c r="IS44" s="92"/>
      <c r="IT44" s="94"/>
      <c r="IU44" s="94"/>
      <c r="IV44" s="94"/>
      <c r="IW44" s="94"/>
      <c r="IX44" s="94"/>
      <c r="IY44" s="94"/>
      <c r="IZ44" s="94"/>
      <c r="JA44" s="27"/>
      <c r="JB44" s="99">
        <v>2.1485052804449736</v>
      </c>
      <c r="JC44" s="98">
        <v>24.28349160090097</v>
      </c>
      <c r="JE44" s="88">
        <f t="shared" si="12"/>
        <v>40989.5</v>
      </c>
      <c r="JF44" s="90">
        <v>10.5</v>
      </c>
      <c r="JG44" s="28"/>
      <c r="JH44" s="25"/>
      <c r="JI44" s="30"/>
      <c r="JJ44" s="27"/>
      <c r="JK44" s="30"/>
      <c r="JL44" s="27"/>
      <c r="JM44" s="30"/>
      <c r="JN44" s="27"/>
      <c r="JO44" s="92"/>
      <c r="JP44" s="94"/>
      <c r="JQ44" s="94"/>
      <c r="JR44" s="94"/>
      <c r="JS44" s="94"/>
      <c r="JT44" s="94"/>
      <c r="JU44" s="94"/>
      <c r="JV44" s="94"/>
      <c r="JW44" s="27"/>
      <c r="JX44" s="99">
        <v>-0.16706070834992934</v>
      </c>
      <c r="JY44" s="98">
        <v>14.349718363863289</v>
      </c>
      <c r="KA44" s="88">
        <f t="shared" si="13"/>
        <v>40990.5</v>
      </c>
      <c r="KB44" s="90">
        <v>10.5</v>
      </c>
      <c r="KC44" s="28"/>
      <c r="KD44" s="25"/>
      <c r="KE44" s="30"/>
      <c r="KF44" s="27"/>
      <c r="KG44" s="30"/>
      <c r="KH44" s="27"/>
      <c r="KI44" s="30"/>
      <c r="KJ44" s="27"/>
      <c r="KK44" s="92"/>
      <c r="KL44" s="94"/>
      <c r="KM44" s="94"/>
      <c r="KN44" s="94"/>
      <c r="KO44" s="94"/>
      <c r="KP44" s="94"/>
      <c r="KQ44" s="94"/>
      <c r="KR44" s="94"/>
      <c r="KS44" s="27"/>
      <c r="KT44" s="99">
        <v>-0.92213940137539863</v>
      </c>
      <c r="KU44" s="98">
        <v>8.0890361365654044</v>
      </c>
      <c r="KW44" s="88">
        <f t="shared" si="14"/>
        <v>40988.5</v>
      </c>
      <c r="KX44" s="90">
        <v>10.5</v>
      </c>
      <c r="KY44" s="28"/>
      <c r="KZ44" s="25"/>
      <c r="LA44" s="30"/>
      <c r="LB44" s="27"/>
      <c r="LC44" s="30"/>
      <c r="LD44" s="27"/>
      <c r="LE44" s="30"/>
      <c r="LF44" s="27"/>
      <c r="LG44" s="92"/>
      <c r="LH44" s="94"/>
      <c r="LI44" s="94"/>
      <c r="LJ44" s="94"/>
      <c r="LK44" s="94"/>
      <c r="LL44" s="94"/>
      <c r="LM44" s="94"/>
      <c r="LN44" s="94"/>
      <c r="LO44" s="27"/>
      <c r="LP44" s="99">
        <v>-1.1536616686637136</v>
      </c>
      <c r="LQ44" s="98">
        <v>5.2078934203585634</v>
      </c>
      <c r="LS44" s="88">
        <f t="shared" si="15"/>
        <v>40989.5</v>
      </c>
      <c r="LT44" s="90">
        <v>10.5</v>
      </c>
      <c r="LU44" s="28"/>
      <c r="LV44" s="25"/>
      <c r="LW44" s="30"/>
      <c r="LX44" s="27"/>
      <c r="LY44" s="30"/>
      <c r="LZ44" s="27"/>
      <c r="MA44" s="30"/>
      <c r="MB44" s="27"/>
      <c r="MC44" s="92"/>
      <c r="MD44" s="94"/>
      <c r="ME44" s="94"/>
      <c r="MF44" s="94"/>
      <c r="MG44" s="94"/>
      <c r="MH44" s="94"/>
      <c r="MI44" s="94"/>
      <c r="MJ44" s="94"/>
      <c r="MK44" s="27"/>
      <c r="ML44" s="99">
        <v>-0.94924426197291134</v>
      </c>
      <c r="MM44" s="98">
        <v>8.5490099724816613</v>
      </c>
      <c r="MO44" s="88">
        <f t="shared" si="16"/>
        <v>40985.5</v>
      </c>
      <c r="MP44" s="90">
        <v>10.5</v>
      </c>
      <c r="MQ44" s="28"/>
      <c r="MR44" s="25"/>
      <c r="MS44" s="30"/>
      <c r="MT44" s="27"/>
      <c r="MU44" s="30"/>
      <c r="MV44" s="27"/>
      <c r="MW44" s="30"/>
      <c r="MX44" s="27"/>
      <c r="MY44" s="92"/>
      <c r="MZ44" s="94"/>
      <c r="NA44" s="94"/>
      <c r="NB44" s="94"/>
      <c r="NC44" s="94"/>
      <c r="ND44" s="94"/>
      <c r="NE44" s="94"/>
      <c r="NF44" s="94"/>
      <c r="NG44" s="27"/>
      <c r="NH44" s="99"/>
      <c r="NI44" s="98"/>
      <c r="NK44" s="88">
        <f t="shared" si="17"/>
        <v>40988.5</v>
      </c>
      <c r="NL44" s="90">
        <v>10.5</v>
      </c>
      <c r="NM44" s="28"/>
      <c r="NN44" s="25"/>
      <c r="NO44" s="30"/>
      <c r="NP44" s="27"/>
      <c r="NQ44" s="30"/>
      <c r="NR44" s="27"/>
      <c r="NS44" s="30"/>
      <c r="NT44" s="27"/>
      <c r="NU44" s="92"/>
      <c r="NV44" s="94"/>
      <c r="NW44" s="94"/>
      <c r="NX44" s="94"/>
      <c r="NY44" s="94"/>
      <c r="NZ44" s="94"/>
      <c r="OA44" s="94"/>
      <c r="OB44" s="94"/>
      <c r="OC44" s="27"/>
      <c r="OD44" s="99">
        <v>-0.9819902175615135</v>
      </c>
      <c r="OE44" s="98">
        <v>7.3181027423271594</v>
      </c>
      <c r="OG44" s="88">
        <f t="shared" si="18"/>
        <v>40987</v>
      </c>
      <c r="OH44" s="90">
        <v>10.5</v>
      </c>
      <c r="OI44" s="28"/>
      <c r="OJ44" s="25"/>
      <c r="OK44" s="30"/>
      <c r="OL44" s="27"/>
      <c r="OM44" s="30"/>
      <c r="ON44" s="27"/>
      <c r="OO44" s="30"/>
      <c r="OP44" s="27"/>
      <c r="OQ44" s="92"/>
      <c r="OR44" s="94"/>
      <c r="OS44" s="94"/>
      <c r="OT44" s="94"/>
      <c r="OU44" s="94"/>
      <c r="OV44" s="94"/>
      <c r="OW44" s="94"/>
      <c r="OX44" s="94"/>
      <c r="OY44" s="27"/>
      <c r="OZ44" s="99"/>
      <c r="PA44" s="98"/>
      <c r="PC44" s="88">
        <f t="shared" si="19"/>
        <v>40985.5</v>
      </c>
      <c r="PD44" s="90">
        <v>10.5</v>
      </c>
      <c r="PE44" s="28"/>
      <c r="PF44" s="25"/>
      <c r="PG44" s="30"/>
      <c r="PH44" s="27"/>
      <c r="PI44" s="30"/>
      <c r="PJ44" s="27"/>
      <c r="PK44" s="30"/>
      <c r="PL44" s="27"/>
      <c r="PM44" s="92"/>
      <c r="PN44" s="94"/>
      <c r="PO44" s="94"/>
      <c r="PP44" s="94"/>
      <c r="PQ44" s="94"/>
      <c r="PR44" s="94"/>
      <c r="PS44" s="94"/>
      <c r="PT44" s="94"/>
      <c r="PU44" s="27"/>
      <c r="PV44" s="99">
        <v>-1.0890351932501052</v>
      </c>
      <c r="PW44" s="98">
        <v>8.2747585667486057</v>
      </c>
      <c r="PY44" s="88">
        <f t="shared" si="20"/>
        <v>40988.5</v>
      </c>
      <c r="PZ44" s="90">
        <v>10.5</v>
      </c>
      <c r="QA44" s="28"/>
      <c r="QB44" s="25">
        <v>17.899999999999999</v>
      </c>
      <c r="QC44" s="30"/>
      <c r="QD44" s="27"/>
      <c r="QE44" s="30"/>
      <c r="QF44" s="27"/>
      <c r="QG44" s="30"/>
      <c r="QH44" s="27"/>
      <c r="QI44" s="92"/>
      <c r="QJ44" s="94"/>
      <c r="QK44" s="94"/>
      <c r="QL44" s="94"/>
      <c r="QM44" s="94"/>
      <c r="QN44" s="94"/>
      <c r="QO44" s="94"/>
      <c r="QP44" s="94"/>
      <c r="QQ44" s="27"/>
      <c r="QR44" s="99">
        <v>-1.2317724906073935</v>
      </c>
      <c r="QS44" s="98">
        <v>4.5067713595054126</v>
      </c>
      <c r="QU44" s="88">
        <f t="shared" si="21"/>
        <v>40987.5</v>
      </c>
      <c r="QV44" s="90">
        <v>10.5</v>
      </c>
      <c r="QW44" s="28">
        <v>5.8</v>
      </c>
      <c r="QX44" s="25">
        <v>10</v>
      </c>
      <c r="QY44" s="30"/>
      <c r="QZ44" s="27"/>
      <c r="RA44" s="30"/>
      <c r="RB44" s="27"/>
      <c r="RC44" s="30"/>
      <c r="RD44" s="27"/>
      <c r="RE44" s="92"/>
      <c r="RF44" s="94"/>
      <c r="RG44" s="94"/>
      <c r="RH44" s="94"/>
      <c r="RI44" s="94"/>
      <c r="RJ44" s="94"/>
      <c r="RK44" s="94"/>
      <c r="RL44" s="94"/>
      <c r="RM44" s="27"/>
      <c r="RN44" s="99">
        <v>5.1549215906069188</v>
      </c>
      <c r="RO44" s="98">
        <v>35.899147367219655</v>
      </c>
      <c r="RQ44" s="88">
        <f t="shared" si="22"/>
        <v>40988</v>
      </c>
      <c r="RR44" s="90">
        <v>10.5</v>
      </c>
      <c r="RS44" s="28"/>
      <c r="RT44" s="25">
        <v>17.899999999999999</v>
      </c>
      <c r="RU44" s="30"/>
      <c r="RV44" s="27"/>
      <c r="RW44" s="30"/>
      <c r="RX44" s="27"/>
      <c r="RY44" s="30"/>
      <c r="RZ44" s="27"/>
      <c r="SA44" s="92"/>
      <c r="SB44" s="94"/>
      <c r="SC44" s="94"/>
      <c r="SD44" s="94"/>
      <c r="SE44" s="94"/>
      <c r="SF44" s="94"/>
      <c r="SG44" s="94"/>
      <c r="SH44" s="94"/>
      <c r="SI44" s="27"/>
      <c r="SJ44" s="99">
        <v>-0.86546100918294178</v>
      </c>
      <c r="SK44" s="98">
        <v>6.0963449762039268</v>
      </c>
      <c r="SM44" s="88">
        <f t="shared" si="23"/>
        <v>40988</v>
      </c>
      <c r="SN44" s="90">
        <v>10.5</v>
      </c>
      <c r="SO44" s="28"/>
      <c r="SP44" s="25"/>
      <c r="SQ44" s="30"/>
      <c r="SR44" s="27"/>
      <c r="SS44" s="30"/>
      <c r="ST44" s="27"/>
      <c r="SU44" s="30"/>
      <c r="SV44" s="27"/>
      <c r="SW44" s="92"/>
      <c r="SX44" s="94"/>
      <c r="SY44" s="94"/>
      <c r="SZ44" s="94"/>
      <c r="TA44" s="94"/>
      <c r="TB44" s="94"/>
      <c r="TC44" s="94"/>
      <c r="TD44" s="94"/>
      <c r="TE44" s="27"/>
      <c r="TF44" s="99">
        <v>-1.2223830103866891</v>
      </c>
      <c r="TG44" s="98">
        <v>0.49816651818216046</v>
      </c>
      <c r="TI44" s="88">
        <f t="shared" si="24"/>
        <v>40986.5</v>
      </c>
      <c r="TJ44" s="90">
        <v>10.5</v>
      </c>
      <c r="TK44" s="28"/>
      <c r="TL44" s="25"/>
      <c r="TM44" s="30"/>
      <c r="TN44" s="27"/>
      <c r="TO44" s="30"/>
      <c r="TP44" s="27"/>
      <c r="TQ44" s="30"/>
      <c r="TR44" s="27"/>
      <c r="TS44" s="92"/>
      <c r="TT44" s="94"/>
      <c r="TU44" s="94"/>
      <c r="TV44" s="94"/>
      <c r="TW44" s="94"/>
      <c r="TX44" s="94"/>
      <c r="TY44" s="94"/>
      <c r="TZ44" s="94"/>
      <c r="UA44" s="27"/>
      <c r="UB44" s="99"/>
      <c r="UC44" s="98"/>
      <c r="UE44" s="88">
        <f t="shared" si="25"/>
        <v>40990</v>
      </c>
      <c r="UF44" s="90">
        <v>10.5</v>
      </c>
      <c r="UG44" s="28"/>
      <c r="UH44" s="25">
        <v>22</v>
      </c>
      <c r="UI44" s="30"/>
      <c r="UJ44" s="27"/>
      <c r="UK44" s="30"/>
      <c r="UL44" s="27"/>
      <c r="UM44" s="30"/>
      <c r="UN44" s="27"/>
      <c r="UO44" s="92"/>
      <c r="UP44" s="94"/>
      <c r="UQ44" s="94"/>
      <c r="UR44" s="94"/>
      <c r="US44" s="94"/>
      <c r="UT44" s="94"/>
      <c r="UU44" s="94"/>
      <c r="UV44" s="94"/>
      <c r="UW44" s="27"/>
      <c r="UX44" s="99">
        <v>-0.89347363323478879</v>
      </c>
      <c r="UY44" s="98">
        <v>2.9880075225530338</v>
      </c>
      <c r="VA44" s="88">
        <f t="shared" si="26"/>
        <v>40988.5</v>
      </c>
      <c r="VB44" s="90">
        <v>10.5</v>
      </c>
      <c r="VC44" s="28"/>
      <c r="VD44" s="25">
        <v>19</v>
      </c>
      <c r="VE44" s="30"/>
      <c r="VF44" s="27"/>
      <c r="VG44" s="30"/>
      <c r="VH44" s="27"/>
      <c r="VI44" s="30"/>
      <c r="VJ44" s="27"/>
      <c r="VK44" s="92"/>
      <c r="VL44" s="94"/>
      <c r="VM44" s="94"/>
      <c r="VN44" s="94"/>
      <c r="VO44" s="94"/>
      <c r="VP44" s="94"/>
      <c r="VQ44" s="94"/>
      <c r="VR44" s="94"/>
      <c r="VS44" s="27"/>
      <c r="VT44" s="99">
        <v>-0.7059577385257223</v>
      </c>
      <c r="VU44" s="98">
        <v>13.111010883948078</v>
      </c>
      <c r="VW44" s="88">
        <f t="shared" si="27"/>
        <v>40986.5</v>
      </c>
      <c r="VX44" s="90">
        <v>10.5</v>
      </c>
      <c r="VY44" s="28"/>
      <c r="VZ44" s="25"/>
      <c r="WA44" s="30"/>
      <c r="WB44" s="27"/>
      <c r="WC44" s="30"/>
      <c r="WD44" s="27"/>
      <c r="WE44" s="30"/>
      <c r="WF44" s="27"/>
      <c r="WG44" s="92"/>
      <c r="WH44" s="94"/>
      <c r="WI44" s="94"/>
      <c r="WJ44" s="94"/>
      <c r="WK44" s="94"/>
      <c r="WL44" s="94"/>
      <c r="WM44" s="94"/>
      <c r="WN44" s="94"/>
      <c r="WO44" s="27"/>
      <c r="WP44" s="99">
        <v>-1.1780407892374485</v>
      </c>
      <c r="WQ44" s="98">
        <v>6.1389088456281531</v>
      </c>
      <c r="WS44" s="88">
        <f t="shared" si="28"/>
        <v>40988</v>
      </c>
      <c r="WT44" s="90">
        <v>10.5</v>
      </c>
      <c r="WU44" s="28"/>
      <c r="WV44" s="25">
        <v>17.600000000000001</v>
      </c>
      <c r="WW44" s="30"/>
      <c r="WX44" s="27"/>
      <c r="WY44" s="30"/>
      <c r="WZ44" s="27"/>
      <c r="XA44" s="30"/>
      <c r="XB44" s="27"/>
      <c r="XC44" s="92"/>
      <c r="XD44" s="94"/>
      <c r="XE44" s="94"/>
      <c r="XF44" s="94"/>
      <c r="XG44" s="94"/>
      <c r="XH44" s="94"/>
      <c r="XI44" s="94"/>
      <c r="XJ44" s="94"/>
      <c r="XK44" s="27"/>
      <c r="XL44" s="99">
        <v>-1.2968559544784386</v>
      </c>
      <c r="XM44" s="98">
        <v>-1.3313915882522493</v>
      </c>
      <c r="XO44" s="88">
        <f t="shared" si="29"/>
        <v>40988</v>
      </c>
      <c r="XP44" s="90">
        <v>10.5</v>
      </c>
      <c r="XQ44" s="28"/>
      <c r="XR44" s="25"/>
      <c r="XS44" s="30"/>
      <c r="XT44" s="27"/>
      <c r="XU44" s="30"/>
      <c r="XV44" s="27"/>
      <c r="XW44" s="30"/>
      <c r="XX44" s="27"/>
      <c r="XY44" s="92"/>
      <c r="XZ44" s="94"/>
      <c r="YA44" s="94"/>
      <c r="YB44" s="94"/>
      <c r="YC44" s="94"/>
      <c r="YD44" s="94"/>
      <c r="YE44" s="94"/>
      <c r="YF44" s="94"/>
      <c r="YG44" s="27"/>
      <c r="YH44" s="99">
        <v>-1.1066087384946111</v>
      </c>
      <c r="YI44" s="98">
        <v>1.3025968386576119</v>
      </c>
      <c r="YK44" s="88">
        <f t="shared" si="30"/>
        <v>40987.5</v>
      </c>
      <c r="YL44" s="90">
        <v>10.5</v>
      </c>
      <c r="YM44" s="28"/>
      <c r="YN44" s="25"/>
      <c r="YO44" s="30"/>
      <c r="YP44" s="27"/>
      <c r="YQ44" s="30"/>
      <c r="YR44" s="27"/>
      <c r="YS44" s="30"/>
      <c r="YT44" s="27"/>
      <c r="YU44" s="92"/>
      <c r="YV44" s="94"/>
      <c r="YW44" s="94"/>
      <c r="YX44" s="94"/>
      <c r="YY44" s="94"/>
      <c r="YZ44" s="94"/>
      <c r="ZA44" s="94"/>
      <c r="ZB44" s="94"/>
      <c r="ZC44" s="27"/>
      <c r="ZD44" s="99">
        <v>1.3633248744680435</v>
      </c>
      <c r="ZE44" s="98">
        <v>20.701195336469237</v>
      </c>
      <c r="ZG44" s="88">
        <f t="shared" si="31"/>
        <v>40987</v>
      </c>
      <c r="ZH44" s="90">
        <v>10.5</v>
      </c>
      <c r="ZI44" s="28"/>
      <c r="ZJ44" s="25"/>
      <c r="ZK44" s="30"/>
      <c r="ZL44" s="27"/>
      <c r="ZM44" s="30"/>
      <c r="ZN44" s="27"/>
      <c r="ZO44" s="30"/>
      <c r="ZP44" s="27"/>
      <c r="ZQ44" s="92"/>
      <c r="ZR44" s="94"/>
      <c r="ZS44" s="94"/>
      <c r="ZT44" s="94"/>
      <c r="ZU44" s="94"/>
      <c r="ZV44" s="94"/>
      <c r="ZW44" s="94"/>
      <c r="ZX44" s="94"/>
      <c r="ZY44" s="27"/>
      <c r="ZZ44" s="99">
        <v>2.1089558591435895</v>
      </c>
      <c r="AAA44" s="98">
        <v>24.2228543959977</v>
      </c>
      <c r="AAC44" s="88">
        <f t="shared" si="32"/>
        <v>40989.5</v>
      </c>
      <c r="AAD44" s="90">
        <v>10.5</v>
      </c>
      <c r="AAE44" s="28"/>
      <c r="AAF44" s="25"/>
      <c r="AAG44" s="30"/>
      <c r="AAH44" s="27"/>
      <c r="AAI44" s="30"/>
      <c r="AAJ44" s="27"/>
      <c r="AAK44" s="30"/>
      <c r="AAL44" s="27"/>
      <c r="AAM44" s="92"/>
      <c r="AAN44" s="94"/>
      <c r="AAO44" s="94"/>
      <c r="AAP44" s="94"/>
      <c r="AAQ44" s="94"/>
      <c r="AAR44" s="94"/>
      <c r="AAS44" s="94"/>
      <c r="AAT44" s="94"/>
      <c r="AAU44" s="27"/>
      <c r="AAV44" s="99">
        <v>-0.17366003649058048</v>
      </c>
      <c r="AAW44" s="98">
        <v>13.956477626053191</v>
      </c>
      <c r="AAY44" s="88">
        <f t="shared" si="33"/>
        <v>40990.5</v>
      </c>
      <c r="AAZ44" s="90">
        <v>10.5</v>
      </c>
      <c r="ABA44" s="28"/>
      <c r="ABB44" s="25"/>
      <c r="ABC44" s="30"/>
      <c r="ABD44" s="27"/>
      <c r="ABE44" s="30"/>
      <c r="ABF44" s="27"/>
      <c r="ABG44" s="30"/>
      <c r="ABH44" s="27"/>
      <c r="ABI44" s="92"/>
      <c r="ABJ44" s="94"/>
      <c r="ABK44" s="94"/>
      <c r="ABL44" s="94"/>
      <c r="ABM44" s="94"/>
      <c r="ABN44" s="94"/>
      <c r="ABO44" s="94"/>
      <c r="ABP44" s="94"/>
      <c r="ABQ44" s="27"/>
      <c r="ABR44" s="99">
        <v>-1.0062250203102521</v>
      </c>
      <c r="ABS44" s="98">
        <v>7.7443096718679758</v>
      </c>
      <c r="ABU44" s="88">
        <f t="shared" si="34"/>
        <v>40988.5</v>
      </c>
      <c r="ABV44" s="90">
        <v>10.5</v>
      </c>
      <c r="ABW44" s="28"/>
      <c r="ABX44" s="25"/>
      <c r="ABY44" s="30"/>
      <c r="ABZ44" s="27"/>
      <c r="ACA44" s="30"/>
      <c r="ACB44" s="27"/>
      <c r="ACC44" s="30"/>
      <c r="ACD44" s="27"/>
      <c r="ACE44" s="92"/>
      <c r="ACF44" s="94"/>
      <c r="ACG44" s="94"/>
      <c r="ACH44" s="94"/>
      <c r="ACI44" s="94"/>
      <c r="ACJ44" s="94"/>
      <c r="ACK44" s="94"/>
      <c r="ACL44" s="94"/>
      <c r="ACM44" s="27"/>
      <c r="ACN44" s="99">
        <v>-1.2231112461813627</v>
      </c>
      <c r="ACO44" s="98">
        <v>4.8209065464357517</v>
      </c>
      <c r="ACQ44" s="88">
        <f t="shared" si="35"/>
        <v>40989.5</v>
      </c>
      <c r="ACR44" s="90">
        <v>10.5</v>
      </c>
      <c r="ACS44" s="28"/>
      <c r="ACT44" s="25"/>
      <c r="ACU44" s="30"/>
      <c r="ACV44" s="27"/>
      <c r="ACW44" s="30"/>
      <c r="ACX44" s="27"/>
      <c r="ACY44" s="30"/>
      <c r="ACZ44" s="27"/>
      <c r="ADA44" s="92"/>
      <c r="ADB44" s="94"/>
      <c r="ADC44" s="94"/>
      <c r="ADD44" s="94"/>
      <c r="ADE44" s="94"/>
      <c r="ADF44" s="94"/>
      <c r="ADG44" s="94"/>
      <c r="ADH44" s="94"/>
      <c r="ADI44" s="27"/>
      <c r="ADJ44" s="99">
        <v>-0.97642939521563243</v>
      </c>
      <c r="ADK44" s="98">
        <v>8.326482942519565</v>
      </c>
      <c r="ADM44" s="88">
        <f t="shared" si="36"/>
        <v>40985.5</v>
      </c>
      <c r="ADN44" s="90">
        <v>10.5</v>
      </c>
      <c r="ADO44" s="28"/>
      <c r="ADP44" s="25"/>
      <c r="ADQ44" s="30"/>
      <c r="ADR44" s="27"/>
      <c r="ADS44" s="30"/>
      <c r="ADT44" s="27"/>
      <c r="ADU44" s="30"/>
      <c r="ADV44" s="27"/>
      <c r="ADW44" s="92"/>
      <c r="ADX44" s="94"/>
      <c r="ADY44" s="94"/>
      <c r="ADZ44" s="94"/>
      <c r="AEA44" s="94"/>
      <c r="AEB44" s="94"/>
      <c r="AEC44" s="94"/>
      <c r="AED44" s="94"/>
      <c r="AEE44" s="27"/>
      <c r="AEF44" s="99"/>
      <c r="AEG44" s="98"/>
      <c r="AEI44" s="88">
        <f t="shared" si="37"/>
        <v>40988.5</v>
      </c>
      <c r="AEJ44" s="90">
        <v>10.5</v>
      </c>
      <c r="AEK44" s="28"/>
      <c r="AEL44" s="25"/>
      <c r="AEM44" s="30"/>
      <c r="AEN44" s="27"/>
      <c r="AEO44" s="30"/>
      <c r="AEP44" s="27"/>
      <c r="AEQ44" s="30"/>
      <c r="AER44" s="27"/>
      <c r="AES44" s="92"/>
      <c r="AET44" s="94"/>
      <c r="AEU44" s="94"/>
      <c r="AEV44" s="94"/>
      <c r="AEW44" s="94"/>
      <c r="AEX44" s="94"/>
      <c r="AEY44" s="94"/>
      <c r="AEZ44" s="94"/>
      <c r="AFA44" s="27"/>
      <c r="AFB44" s="99">
        <v>-1.2011350351404397</v>
      </c>
      <c r="AFC44" s="98">
        <v>6.0085254099881569</v>
      </c>
      <c r="AFE44" s="88">
        <f t="shared" si="38"/>
        <v>40987</v>
      </c>
      <c r="AFF44" s="90">
        <v>10.5</v>
      </c>
      <c r="AFG44" s="28"/>
      <c r="AFH44" s="25"/>
      <c r="AFI44" s="30"/>
      <c r="AFJ44" s="27"/>
      <c r="AFK44" s="30"/>
      <c r="AFL44" s="27"/>
      <c r="AFM44" s="30"/>
      <c r="AFN44" s="27"/>
      <c r="AFO44" s="92"/>
      <c r="AFP44" s="94"/>
      <c r="AFQ44" s="94"/>
      <c r="AFR44" s="94"/>
      <c r="AFS44" s="94"/>
      <c r="AFT44" s="94"/>
      <c r="AFU44" s="94"/>
      <c r="AFV44" s="94"/>
      <c r="AFW44" s="27"/>
      <c r="AFX44" s="99"/>
      <c r="AFY44" s="98"/>
      <c r="AGA44" s="88">
        <f t="shared" si="39"/>
        <v>40985.5</v>
      </c>
      <c r="AGB44" s="90">
        <v>10.5</v>
      </c>
      <c r="AGC44" s="28"/>
      <c r="AGD44" s="25"/>
      <c r="AGE44" s="30"/>
      <c r="AGF44" s="27"/>
      <c r="AGG44" s="30"/>
      <c r="AGH44" s="27"/>
      <c r="AGI44" s="30"/>
      <c r="AGJ44" s="27"/>
      <c r="AGK44" s="92"/>
      <c r="AGL44" s="94"/>
      <c r="AGM44" s="94"/>
      <c r="AGN44" s="94"/>
      <c r="AGO44" s="94"/>
      <c r="AGP44" s="94"/>
      <c r="AGQ44" s="94"/>
      <c r="AGR44" s="94"/>
      <c r="AGS44" s="27"/>
      <c r="AGT44" s="99">
        <v>-1.1350718868895624</v>
      </c>
      <c r="AGU44" s="98">
        <v>7.5285584891441841</v>
      </c>
      <c r="AGW44" s="88">
        <f t="shared" si="40"/>
        <v>40988.5</v>
      </c>
      <c r="AGX44" s="90">
        <v>10.5</v>
      </c>
      <c r="AGY44" s="28"/>
      <c r="AGZ44" s="25">
        <v>17.899999999999999</v>
      </c>
      <c r="AHA44" s="30"/>
      <c r="AHB44" s="27"/>
      <c r="AHC44" s="30"/>
      <c r="AHD44" s="27"/>
      <c r="AHE44" s="30"/>
      <c r="AHF44" s="27"/>
      <c r="AHG44" s="92"/>
      <c r="AHH44" s="94"/>
      <c r="AHI44" s="94"/>
      <c r="AHJ44" s="94"/>
      <c r="AHK44" s="94"/>
      <c r="AHL44" s="94"/>
      <c r="AHM44" s="94"/>
      <c r="AHN44" s="94"/>
      <c r="AHO44" s="27"/>
      <c r="AHP44" s="99">
        <v>-1.1312482528080456</v>
      </c>
      <c r="AHQ44" s="98">
        <v>5.3305306441533737</v>
      </c>
      <c r="AHS44" s="88">
        <f t="shared" si="41"/>
        <v>40987.5</v>
      </c>
      <c r="AHT44" s="90">
        <v>10.5</v>
      </c>
      <c r="AHU44" s="28">
        <v>5.8</v>
      </c>
      <c r="AHV44" s="25">
        <v>10</v>
      </c>
      <c r="AHW44" s="30"/>
      <c r="AHX44" s="27"/>
      <c r="AHY44" s="30"/>
      <c r="AHZ44" s="27"/>
      <c r="AIA44" s="30"/>
      <c r="AIB44" s="27"/>
      <c r="AIC44" s="92"/>
      <c r="AID44" s="94"/>
      <c r="AIE44" s="94"/>
      <c r="AIF44" s="94"/>
      <c r="AIG44" s="94"/>
      <c r="AIH44" s="94"/>
      <c r="AII44" s="94"/>
      <c r="AIJ44" s="94"/>
      <c r="AIK44" s="27"/>
      <c r="AIL44" s="99">
        <v>5.0340119243666441</v>
      </c>
      <c r="AIM44" s="98">
        <v>35.764225356351865</v>
      </c>
      <c r="AIO44" s="88">
        <f t="shared" si="42"/>
        <v>40988</v>
      </c>
      <c r="AIP44" s="90">
        <v>10.5</v>
      </c>
      <c r="AIQ44" s="28"/>
      <c r="AIR44" s="25">
        <v>17.899999999999999</v>
      </c>
      <c r="AIS44" s="30"/>
      <c r="AIT44" s="27"/>
      <c r="AIU44" s="30"/>
      <c r="AIV44" s="27"/>
      <c r="AIW44" s="30"/>
      <c r="AIX44" s="27"/>
      <c r="AIY44" s="92"/>
      <c r="AIZ44" s="94"/>
      <c r="AJA44" s="94"/>
      <c r="AJB44" s="94"/>
      <c r="AJC44" s="94"/>
      <c r="AJD44" s="94"/>
      <c r="AJE44" s="94"/>
      <c r="AJF44" s="94"/>
      <c r="AJG44" s="27"/>
      <c r="AJH44" s="99">
        <v>-0.82126082170391812</v>
      </c>
      <c r="AJI44" s="98">
        <v>6.4247397058165037</v>
      </c>
      <c r="AJK44" s="88">
        <f t="shared" si="43"/>
        <v>40988</v>
      </c>
      <c r="AJL44" s="90">
        <v>10.5</v>
      </c>
      <c r="AJM44" s="28"/>
      <c r="AJN44" s="25"/>
      <c r="AJO44" s="30"/>
      <c r="AJP44" s="27"/>
      <c r="AJQ44" s="30"/>
      <c r="AJR44" s="27"/>
      <c r="AJS44" s="30"/>
      <c r="AJT44" s="27"/>
      <c r="AJU44" s="92"/>
      <c r="AJV44" s="94"/>
      <c r="AJW44" s="94"/>
      <c r="AJX44" s="94"/>
      <c r="AJY44" s="94"/>
      <c r="AJZ44" s="94"/>
      <c r="AKA44" s="94"/>
      <c r="AKB44" s="94"/>
      <c r="AKC44" s="27"/>
      <c r="AKD44" s="99">
        <v>-1.2018897780886624</v>
      </c>
      <c r="AKE44" s="98">
        <v>0.66438392864645568</v>
      </c>
      <c r="AKG44" s="88">
        <f t="shared" si="44"/>
        <v>40986.5</v>
      </c>
      <c r="AKH44" s="90">
        <v>10.5</v>
      </c>
      <c r="AKI44" s="28"/>
      <c r="AKJ44" s="25"/>
      <c r="AKK44" s="30"/>
      <c r="AKL44" s="27"/>
      <c r="AKM44" s="30"/>
      <c r="AKN44" s="27"/>
      <c r="AKO44" s="30"/>
      <c r="AKP44" s="27"/>
      <c r="AKQ44" s="92"/>
      <c r="AKR44" s="94"/>
      <c r="AKS44" s="94"/>
      <c r="AKT44" s="94"/>
      <c r="AKU44" s="94"/>
      <c r="AKV44" s="94"/>
      <c r="AKW44" s="94"/>
      <c r="AKX44" s="94"/>
      <c r="AKY44" s="27"/>
      <c r="AKZ44" s="99"/>
      <c r="ALA44" s="98"/>
      <c r="ALC44" s="88">
        <f t="shared" si="45"/>
        <v>40990</v>
      </c>
      <c r="ALD44" s="90">
        <v>10.5</v>
      </c>
      <c r="ALE44" s="28"/>
      <c r="ALF44" s="25">
        <v>22</v>
      </c>
      <c r="ALG44" s="30"/>
      <c r="ALH44" s="27"/>
      <c r="ALI44" s="30"/>
      <c r="ALJ44" s="27"/>
      <c r="ALK44" s="30"/>
      <c r="ALL44" s="27"/>
      <c r="ALM44" s="92"/>
      <c r="ALN44" s="94"/>
      <c r="ALO44" s="94"/>
      <c r="ALP44" s="94"/>
      <c r="ALQ44" s="94"/>
      <c r="ALR44" s="94"/>
      <c r="ALS44" s="94"/>
      <c r="ALT44" s="94"/>
      <c r="ALU44" s="27"/>
      <c r="ALV44" s="99">
        <v>-0.86101679681618015</v>
      </c>
      <c r="ALW44" s="98">
        <v>3.1448048965562556</v>
      </c>
      <c r="ALY44" s="88">
        <f t="shared" si="46"/>
        <v>40988.5</v>
      </c>
      <c r="ALZ44" s="90">
        <v>10.5</v>
      </c>
      <c r="AMA44" s="28"/>
      <c r="AMB44" s="25">
        <v>19</v>
      </c>
      <c r="AMC44" s="30"/>
      <c r="AMD44" s="27"/>
      <c r="AME44" s="30"/>
      <c r="AMF44" s="27"/>
      <c r="AMG44" s="30"/>
      <c r="AMH44" s="27"/>
      <c r="AMI44" s="92"/>
      <c r="AMJ44" s="94"/>
      <c r="AMK44" s="94"/>
      <c r="AML44" s="94"/>
      <c r="AMM44" s="94"/>
      <c r="AMN44" s="94"/>
      <c r="AMO44" s="94"/>
      <c r="AMP44" s="94"/>
      <c r="AMQ44" s="27"/>
      <c r="AMR44" s="99">
        <v>-0.69821714621817799</v>
      </c>
      <c r="AMS44" s="98">
        <v>13.207464943944297</v>
      </c>
      <c r="AMU44" s="88">
        <f t="shared" si="47"/>
        <v>40986.5</v>
      </c>
      <c r="AMV44" s="90">
        <v>10.5</v>
      </c>
      <c r="AMW44" s="28"/>
      <c r="AMX44" s="25"/>
      <c r="AMY44" s="30"/>
      <c r="AMZ44" s="27"/>
      <c r="ANA44" s="30"/>
      <c r="ANB44" s="27"/>
      <c r="ANC44" s="30"/>
      <c r="AND44" s="27"/>
      <c r="ANE44" s="92"/>
      <c r="ANF44" s="94"/>
      <c r="ANG44" s="94"/>
      <c r="ANH44" s="94"/>
      <c r="ANI44" s="94"/>
      <c r="ANJ44" s="94"/>
      <c r="ANK44" s="94"/>
      <c r="ANL44" s="94"/>
      <c r="ANM44" s="27"/>
      <c r="ANN44" s="99">
        <v>-1.2302118647848805</v>
      </c>
      <c r="ANO44" s="98">
        <v>5.7312193297471126</v>
      </c>
      <c r="ANQ44" s="88">
        <f t="shared" si="48"/>
        <v>40988</v>
      </c>
      <c r="ANR44" s="90">
        <v>10.5</v>
      </c>
      <c r="ANS44" s="28"/>
      <c r="ANT44" s="25">
        <v>17.600000000000001</v>
      </c>
      <c r="ANU44" s="30"/>
      <c r="ANV44" s="27"/>
      <c r="ANW44" s="30"/>
      <c r="ANX44" s="27"/>
      <c r="ANY44" s="30"/>
      <c r="ANZ44" s="27"/>
      <c r="AOA44" s="92"/>
      <c r="AOB44" s="94"/>
      <c r="AOC44" s="94"/>
      <c r="AOD44" s="94"/>
      <c r="AOE44" s="94"/>
      <c r="AOF44" s="94"/>
      <c r="AOG44" s="94"/>
      <c r="AOH44" s="94"/>
      <c r="AOI44" s="27"/>
      <c r="AOJ44" s="99">
        <v>-1.2983084469249175</v>
      </c>
      <c r="AOK44" s="98">
        <v>-1.335737555638173</v>
      </c>
      <c r="AOM44" s="88">
        <f t="shared" si="49"/>
        <v>40988</v>
      </c>
      <c r="AON44" s="90">
        <v>10.5</v>
      </c>
      <c r="AOO44" s="28"/>
      <c r="AOP44" s="25"/>
      <c r="AOQ44" s="30"/>
      <c r="AOR44" s="27"/>
      <c r="AOS44" s="30"/>
      <c r="AOT44" s="27"/>
      <c r="AOU44" s="30"/>
      <c r="AOV44" s="27"/>
      <c r="AOW44" s="92"/>
      <c r="AOX44" s="94"/>
      <c r="AOY44" s="94"/>
      <c r="AOZ44" s="94"/>
      <c r="APA44" s="94"/>
      <c r="APB44" s="94"/>
      <c r="APC44" s="94"/>
      <c r="APD44" s="94"/>
      <c r="APE44" s="27"/>
      <c r="APF44" s="99">
        <v>-1.1981120037965283</v>
      </c>
      <c r="APG44" s="98">
        <v>0.7833240150447166</v>
      </c>
      <c r="API44" s="88">
        <f t="shared" si="50"/>
        <v>40987.5</v>
      </c>
      <c r="APJ44" s="90">
        <v>10.5</v>
      </c>
      <c r="APK44" s="28"/>
      <c r="APL44" s="25"/>
      <c r="APM44" s="30"/>
      <c r="APN44" s="27"/>
      <c r="APO44" s="30"/>
      <c r="APP44" s="27"/>
      <c r="APQ44" s="30"/>
      <c r="APR44" s="27"/>
      <c r="APS44" s="92"/>
      <c r="APT44" s="94"/>
      <c r="APU44" s="94"/>
      <c r="APV44" s="94"/>
      <c r="APW44" s="94"/>
      <c r="APX44" s="94"/>
      <c r="APY44" s="94"/>
      <c r="APZ44" s="94"/>
      <c r="AQA44" s="27"/>
      <c r="AQB44" s="99">
        <v>1.3644707813834858</v>
      </c>
      <c r="AQC44" s="98">
        <v>20.680458789358948</v>
      </c>
      <c r="AQE44" s="88">
        <f t="shared" si="51"/>
        <v>40987</v>
      </c>
      <c r="AQF44" s="90">
        <v>10.5</v>
      </c>
      <c r="AQG44" s="28"/>
      <c r="AQH44" s="25"/>
      <c r="AQI44" s="30"/>
      <c r="AQJ44" s="27"/>
      <c r="AQK44" s="30"/>
      <c r="AQL44" s="27"/>
      <c r="AQM44" s="30"/>
      <c r="AQN44" s="27"/>
      <c r="AQO44" s="92"/>
      <c r="AQP44" s="94"/>
      <c r="AQQ44" s="94"/>
      <c r="AQR44" s="94"/>
      <c r="AQS44" s="94"/>
      <c r="AQT44" s="94"/>
      <c r="AQU44" s="94"/>
      <c r="AQV44" s="94"/>
      <c r="AQW44" s="27"/>
      <c r="AQX44" s="99">
        <v>2.0857226611712782</v>
      </c>
      <c r="AQY44" s="98">
        <v>24.418262988125718</v>
      </c>
      <c r="ARA44" s="88">
        <f t="shared" si="52"/>
        <v>40989.5</v>
      </c>
      <c r="ARB44" s="90">
        <v>10.5</v>
      </c>
      <c r="ARC44" s="28"/>
      <c r="ARD44" s="25"/>
      <c r="ARE44" s="30"/>
      <c r="ARF44" s="27"/>
      <c r="ARG44" s="30"/>
      <c r="ARH44" s="27"/>
      <c r="ARI44" s="30"/>
      <c r="ARJ44" s="27"/>
      <c r="ARK44" s="92"/>
      <c r="ARL44" s="94"/>
      <c r="ARM44" s="94"/>
      <c r="ARN44" s="94"/>
      <c r="ARO44" s="94"/>
      <c r="ARP44" s="94"/>
      <c r="ARQ44" s="94"/>
      <c r="ARR44" s="94"/>
      <c r="ARS44" s="27"/>
      <c r="ART44" s="99">
        <v>-0.16256881201524617</v>
      </c>
      <c r="ARU44" s="98">
        <v>14.204157562292261</v>
      </c>
      <c r="ARW44" s="88">
        <f t="shared" si="53"/>
        <v>40990.5</v>
      </c>
      <c r="ARX44" s="90">
        <v>10.5</v>
      </c>
      <c r="ARY44" s="28"/>
      <c r="ARZ44" s="25"/>
      <c r="ASA44" s="30"/>
      <c r="ASB44" s="27"/>
      <c r="ASC44" s="30"/>
      <c r="ASD44" s="27"/>
      <c r="ASE44" s="30"/>
      <c r="ASF44" s="27"/>
      <c r="ASG44" s="92"/>
      <c r="ASH44" s="94"/>
      <c r="ASI44" s="94"/>
      <c r="ASJ44" s="94"/>
      <c r="ASK44" s="94"/>
      <c r="ASL44" s="94"/>
      <c r="ASM44" s="94"/>
      <c r="ASN44" s="94"/>
      <c r="ASO44" s="27"/>
      <c r="ASP44" s="99">
        <v>-1.0467229934028062</v>
      </c>
      <c r="ASQ44" s="98">
        <v>7.461472195771309</v>
      </c>
      <c r="ASS44" s="88">
        <f t="shared" si="54"/>
        <v>40988.5</v>
      </c>
      <c r="AST44" s="90">
        <v>10.5</v>
      </c>
      <c r="ASU44" s="28"/>
      <c r="ASV44" s="25"/>
      <c r="ASW44" s="30"/>
      <c r="ASX44" s="27"/>
      <c r="ASY44" s="30"/>
      <c r="ASZ44" s="27"/>
      <c r="ATA44" s="30"/>
      <c r="ATB44" s="27"/>
      <c r="ATC44" s="92"/>
      <c r="ATD44" s="94"/>
      <c r="ATE44" s="94"/>
      <c r="ATF44" s="94"/>
      <c r="ATG44" s="94"/>
      <c r="ATH44" s="94"/>
      <c r="ATI44" s="94"/>
      <c r="ATJ44" s="94"/>
      <c r="ATK44" s="27"/>
      <c r="ATL44" s="99">
        <v>-1.2822492269967605</v>
      </c>
      <c r="ATM44" s="98">
        <v>4.4237225739220323</v>
      </c>
      <c r="ATO44" s="88">
        <f t="shared" si="55"/>
        <v>40989.5</v>
      </c>
      <c r="ATP44" s="90">
        <v>10.5</v>
      </c>
      <c r="ATQ44" s="28"/>
      <c r="ATR44" s="25"/>
      <c r="ATS44" s="30"/>
      <c r="ATT44" s="27"/>
      <c r="ATU44" s="30"/>
      <c r="ATV44" s="27"/>
      <c r="ATW44" s="30"/>
      <c r="ATX44" s="27"/>
      <c r="ATY44" s="92"/>
      <c r="ATZ44" s="94"/>
      <c r="AUA44" s="94"/>
      <c r="AUB44" s="94"/>
      <c r="AUC44" s="94"/>
      <c r="AUD44" s="94"/>
      <c r="AUE44" s="94"/>
      <c r="AUF44" s="94"/>
      <c r="AUG44" s="27"/>
      <c r="AUH44" s="99">
        <v>-0.96505054747865149</v>
      </c>
      <c r="AUI44" s="98">
        <v>8.3932101017797329</v>
      </c>
      <c r="AUK44" s="88">
        <f t="shared" si="56"/>
        <v>40985.5</v>
      </c>
      <c r="AUL44" s="90">
        <v>10.5</v>
      </c>
      <c r="AUM44" s="28"/>
      <c r="AUN44" s="25"/>
      <c r="AUO44" s="30"/>
      <c r="AUP44" s="27"/>
      <c r="AUQ44" s="30"/>
      <c r="AUR44" s="27"/>
      <c r="AUS44" s="30"/>
      <c r="AUT44" s="27"/>
      <c r="AUU44" s="92"/>
      <c r="AUV44" s="94"/>
      <c r="AUW44" s="94"/>
      <c r="AUX44" s="94"/>
      <c r="AUY44" s="94"/>
      <c r="AUZ44" s="94"/>
      <c r="AVA44" s="94"/>
      <c r="AVB44" s="94"/>
      <c r="AVC44" s="27"/>
      <c r="AVD44" s="99"/>
      <c r="AVE44" s="98"/>
      <c r="AVG44" s="88">
        <f t="shared" si="57"/>
        <v>40988.5</v>
      </c>
      <c r="AVH44" s="90">
        <v>10.5</v>
      </c>
      <c r="AVI44" s="28"/>
      <c r="AVJ44" s="25"/>
      <c r="AVK44" s="30"/>
      <c r="AVL44" s="27"/>
      <c r="AVM44" s="30"/>
      <c r="AVN44" s="27"/>
      <c r="AVO44" s="30"/>
      <c r="AVP44" s="27"/>
      <c r="AVQ44" s="92"/>
      <c r="AVR44" s="94"/>
      <c r="AVS44" s="94"/>
      <c r="AVT44" s="94"/>
      <c r="AVU44" s="94"/>
      <c r="AVV44" s="94"/>
      <c r="AVW44" s="94"/>
      <c r="AVX44" s="94"/>
      <c r="AVY44" s="27"/>
      <c r="AVZ44" s="99">
        <v>-1.1368615607516597</v>
      </c>
      <c r="AWA44" s="98">
        <v>6.3971101870436069</v>
      </c>
      <c r="AWC44" s="88">
        <f t="shared" si="58"/>
        <v>40987</v>
      </c>
      <c r="AWD44" s="90">
        <v>10.5</v>
      </c>
      <c r="AWE44" s="28"/>
      <c r="AWF44" s="25"/>
      <c r="AWG44" s="30"/>
      <c r="AWH44" s="27"/>
      <c r="AWI44" s="30"/>
      <c r="AWJ44" s="27"/>
      <c r="AWK44" s="30"/>
      <c r="AWL44" s="27"/>
      <c r="AWM44" s="92"/>
      <c r="AWN44" s="94"/>
      <c r="AWO44" s="94"/>
      <c r="AWP44" s="94"/>
      <c r="AWQ44" s="94"/>
      <c r="AWR44" s="94"/>
      <c r="AWS44" s="94"/>
      <c r="AWT44" s="94"/>
      <c r="AWU44" s="27"/>
      <c r="AWV44" s="99"/>
      <c r="AWW44" s="98"/>
      <c r="AWY44" s="88">
        <f t="shared" si="59"/>
        <v>40985.5</v>
      </c>
      <c r="AWZ44" s="90">
        <v>10.5</v>
      </c>
      <c r="AXA44" s="28"/>
      <c r="AXB44" s="25"/>
      <c r="AXC44" s="30"/>
      <c r="AXD44" s="27"/>
      <c r="AXE44" s="30"/>
      <c r="AXF44" s="27"/>
      <c r="AXG44" s="30"/>
      <c r="AXH44" s="27"/>
      <c r="AXI44" s="92"/>
      <c r="AXJ44" s="94"/>
      <c r="AXK44" s="94"/>
      <c r="AXL44" s="94"/>
      <c r="AXM44" s="94"/>
      <c r="AXN44" s="94"/>
      <c r="AXO44" s="94"/>
      <c r="AXP44" s="94"/>
      <c r="AXQ44" s="27"/>
      <c r="AXR44" s="99">
        <v>-1.2003567603446166</v>
      </c>
      <c r="AXS44" s="98">
        <v>6.9379026241979513</v>
      </c>
      <c r="AXU44" s="88">
        <f t="shared" si="60"/>
        <v>40988.5</v>
      </c>
      <c r="AXV44" s="90">
        <v>10.5</v>
      </c>
      <c r="AXW44" s="28"/>
      <c r="AXX44" s="25">
        <v>17.899999999999999</v>
      </c>
      <c r="AXY44" s="30"/>
      <c r="AXZ44" s="27"/>
      <c r="AYA44" s="30"/>
      <c r="AYB44" s="27"/>
      <c r="AYC44" s="30"/>
      <c r="AYD44" s="27"/>
      <c r="AYE44" s="92"/>
      <c r="AYF44" s="94"/>
      <c r="AYG44" s="94"/>
      <c r="AYH44" s="94"/>
      <c r="AYI44" s="94"/>
      <c r="AYJ44" s="94"/>
      <c r="AYK44" s="94"/>
      <c r="AYL44" s="94"/>
      <c r="AYM44" s="27"/>
      <c r="AYN44" s="99">
        <v>-1.1095763110812455</v>
      </c>
      <c r="AYO44" s="98">
        <v>5.5781755211360595</v>
      </c>
      <c r="AYQ44" s="88">
        <f t="shared" si="61"/>
        <v>40987.5</v>
      </c>
      <c r="AYR44" s="90">
        <v>10.5</v>
      </c>
      <c r="AYS44" s="28">
        <v>5.8</v>
      </c>
      <c r="AYT44" s="25">
        <v>10</v>
      </c>
      <c r="AYU44" s="30"/>
      <c r="AYV44" s="27"/>
      <c r="AYW44" s="30"/>
      <c r="AYX44" s="27"/>
      <c r="AYY44" s="30"/>
      <c r="AYZ44" s="27"/>
      <c r="AZA44" s="92"/>
      <c r="AZB44" s="94"/>
      <c r="AZC44" s="94"/>
      <c r="AZD44" s="94"/>
      <c r="AZE44" s="94"/>
      <c r="AZF44" s="94"/>
      <c r="AZG44" s="94"/>
      <c r="AZH44" s="94"/>
      <c r="AZI44" s="27"/>
      <c r="AZJ44" s="99">
        <v>5.0506341802296379</v>
      </c>
      <c r="AZK44" s="98">
        <v>35.777063069053753</v>
      </c>
      <c r="AZM44" s="88">
        <f t="shared" si="62"/>
        <v>40988</v>
      </c>
      <c r="AZN44" s="90">
        <v>10.5</v>
      </c>
      <c r="AZO44" s="28"/>
      <c r="AZP44" s="25">
        <v>17.899999999999999</v>
      </c>
      <c r="AZQ44" s="30"/>
      <c r="AZR44" s="27"/>
      <c r="AZS44" s="30"/>
      <c r="AZT44" s="27"/>
      <c r="AZU44" s="30"/>
      <c r="AZV44" s="27"/>
      <c r="AZW44" s="92"/>
      <c r="AZX44" s="94"/>
      <c r="AZY44" s="94"/>
      <c r="AZZ44" s="94"/>
      <c r="BAA44" s="94"/>
      <c r="BAB44" s="94"/>
      <c r="BAC44" s="94"/>
      <c r="BAD44" s="94"/>
      <c r="BAE44" s="27"/>
      <c r="BAF44" s="99">
        <v>-0.83121762883733785</v>
      </c>
      <c r="BAG44" s="98">
        <v>6.3082569133627233</v>
      </c>
      <c r="BAI44" s="88">
        <f t="shared" si="63"/>
        <v>40988</v>
      </c>
      <c r="BAJ44" s="90">
        <v>10.5</v>
      </c>
      <c r="BAK44" s="28"/>
      <c r="BAL44" s="25"/>
      <c r="BAM44" s="30"/>
      <c r="BAN44" s="27"/>
      <c r="BAO44" s="30"/>
      <c r="BAP44" s="27"/>
      <c r="BAQ44" s="30"/>
      <c r="BAR44" s="27"/>
      <c r="BAS44" s="92"/>
      <c r="BAT44" s="94"/>
      <c r="BAU44" s="94"/>
      <c r="BAV44" s="94"/>
      <c r="BAW44" s="94"/>
      <c r="BAX44" s="94"/>
      <c r="BAY44" s="94"/>
      <c r="BAZ44" s="94"/>
      <c r="BBA44" s="27"/>
      <c r="BBB44" s="99">
        <v>-1.1977207959037524</v>
      </c>
      <c r="BBC44" s="98">
        <v>0.66314975933744924</v>
      </c>
      <c r="BBE44" s="88">
        <f t="shared" si="64"/>
        <v>40986.5</v>
      </c>
      <c r="BBF44" s="90">
        <v>10.5</v>
      </c>
      <c r="BBG44" s="28"/>
      <c r="BBH44" s="25"/>
      <c r="BBI44" s="30"/>
      <c r="BBJ44" s="27"/>
      <c r="BBK44" s="30"/>
      <c r="BBL44" s="27"/>
      <c r="BBM44" s="30"/>
      <c r="BBN44" s="27"/>
      <c r="BBO44" s="92"/>
      <c r="BBP44" s="94"/>
      <c r="BBQ44" s="94"/>
      <c r="BBR44" s="94"/>
      <c r="BBS44" s="94"/>
      <c r="BBT44" s="94"/>
      <c r="BBU44" s="94"/>
      <c r="BBV44" s="94"/>
      <c r="BBW44" s="27"/>
      <c r="BBX44" s="99"/>
      <c r="BBY44" s="98"/>
      <c r="BCA44" s="88">
        <f t="shared" si="65"/>
        <v>40990</v>
      </c>
      <c r="BCB44" s="90">
        <v>10.5</v>
      </c>
      <c r="BCC44" s="28"/>
      <c r="BCD44" s="25">
        <v>22</v>
      </c>
      <c r="BCE44" s="30"/>
      <c r="BCF44" s="27"/>
      <c r="BCG44" s="30"/>
      <c r="BCH44" s="27"/>
      <c r="BCI44" s="30"/>
      <c r="BCJ44" s="27"/>
      <c r="BCK44" s="92"/>
      <c r="BCL44" s="94"/>
      <c r="BCM44" s="94"/>
      <c r="BCN44" s="94"/>
      <c r="BCO44" s="94"/>
      <c r="BCP44" s="94"/>
      <c r="BCQ44" s="94"/>
      <c r="BCR44" s="94"/>
      <c r="BCS44" s="27"/>
      <c r="BCT44" s="99">
        <v>-0.89908874141222173</v>
      </c>
      <c r="BCU44" s="98">
        <v>2.8478366965463069</v>
      </c>
      <c r="BCW44" s="88">
        <f t="shared" si="66"/>
        <v>40988.5</v>
      </c>
      <c r="BCX44" s="90">
        <v>10.5</v>
      </c>
      <c r="BCY44" s="28"/>
      <c r="BCZ44" s="25">
        <v>19</v>
      </c>
      <c r="BDA44" s="30"/>
      <c r="BDB44" s="27"/>
      <c r="BDC44" s="30"/>
      <c r="BDD44" s="27"/>
      <c r="BDE44" s="30"/>
      <c r="BDF44" s="27"/>
      <c r="BDG44" s="92"/>
      <c r="BDH44" s="94"/>
      <c r="BDI44" s="94"/>
      <c r="BDJ44" s="94"/>
      <c r="BDK44" s="94"/>
      <c r="BDL44" s="94"/>
      <c r="BDM44" s="94"/>
      <c r="BDN44" s="94"/>
      <c r="BDO44" s="27"/>
      <c r="BDP44" s="99">
        <v>-0.22665918662789492</v>
      </c>
      <c r="BDQ44" s="98">
        <v>14.521181656616815</v>
      </c>
      <c r="BDS44" s="88">
        <f t="shared" si="67"/>
        <v>40986.5</v>
      </c>
      <c r="BDT44" s="90">
        <v>10.5</v>
      </c>
      <c r="BDU44" s="28"/>
      <c r="BDV44" s="25"/>
      <c r="BDW44" s="30"/>
      <c r="BDX44" s="27"/>
      <c r="BDY44" s="30"/>
      <c r="BDZ44" s="27"/>
      <c r="BEA44" s="30"/>
      <c r="BEB44" s="27"/>
      <c r="BEC44" s="92"/>
      <c r="BED44" s="94"/>
      <c r="BEE44" s="94"/>
      <c r="BEF44" s="94"/>
      <c r="BEG44" s="94"/>
      <c r="BEH44" s="94"/>
      <c r="BEI44" s="94"/>
      <c r="BEJ44" s="94"/>
      <c r="BEK44" s="27"/>
      <c r="BEL44" s="99">
        <v>-1.199719830040276</v>
      </c>
      <c r="BEM44" s="98">
        <v>5.9720013182783749</v>
      </c>
      <c r="BEO44" s="88">
        <f t="shared" si="68"/>
        <v>40988</v>
      </c>
      <c r="BEP44" s="90">
        <v>10.5</v>
      </c>
      <c r="BEQ44" s="28"/>
      <c r="BER44" s="25">
        <v>17.600000000000001</v>
      </c>
      <c r="BES44" s="30"/>
      <c r="BET44" s="27"/>
      <c r="BEU44" s="30"/>
      <c r="BEV44" s="27"/>
      <c r="BEW44" s="30"/>
      <c r="BEX44" s="27"/>
      <c r="BEY44" s="92"/>
      <c r="BEZ44" s="94"/>
      <c r="BFA44" s="94"/>
      <c r="BFB44" s="94"/>
      <c r="BFC44" s="94"/>
      <c r="BFD44" s="94"/>
      <c r="BFE44" s="94"/>
      <c r="BFF44" s="94"/>
      <c r="BFG44" s="27"/>
      <c r="BFH44" s="99">
        <v>-1.2965407987827113</v>
      </c>
      <c r="BFI44" s="98">
        <v>-1.3296698854372417</v>
      </c>
      <c r="BFK44" s="88">
        <f t="shared" si="69"/>
        <v>40988</v>
      </c>
      <c r="BFL44" s="90">
        <v>10.5</v>
      </c>
      <c r="BFM44" s="28"/>
      <c r="BFN44" s="25"/>
      <c r="BFO44" s="30"/>
      <c r="BFP44" s="27"/>
      <c r="BFQ44" s="30"/>
      <c r="BFR44" s="27"/>
      <c r="BFS44" s="30"/>
      <c r="BFT44" s="27"/>
      <c r="BFU44" s="92"/>
      <c r="BFV44" s="94"/>
      <c r="BFW44" s="94"/>
      <c r="BFX44" s="94"/>
      <c r="BFY44" s="94"/>
      <c r="BFZ44" s="94"/>
      <c r="BGA44" s="94"/>
      <c r="BGB44" s="94"/>
      <c r="BGC44" s="27"/>
      <c r="BGD44" s="99">
        <v>-1.117134025434197</v>
      </c>
      <c r="BGE44" s="98">
        <v>1.2649349566499339</v>
      </c>
      <c r="BGG44" s="88">
        <f t="shared" si="70"/>
        <v>40987.5</v>
      </c>
      <c r="BGH44" s="90">
        <v>10.5</v>
      </c>
      <c r="BGI44" s="28"/>
      <c r="BGJ44" s="25"/>
      <c r="BGK44" s="30"/>
      <c r="BGL44" s="27"/>
      <c r="BGM44" s="30"/>
      <c r="BGN44" s="27"/>
      <c r="BGO44" s="30"/>
      <c r="BGP44" s="27"/>
      <c r="BGQ44" s="92"/>
      <c r="BGR44" s="94"/>
      <c r="BGS44" s="94"/>
      <c r="BGT44" s="94"/>
      <c r="BGU44" s="94"/>
      <c r="BGV44" s="94"/>
      <c r="BGW44" s="94"/>
      <c r="BGX44" s="94"/>
      <c r="BGY44" s="27"/>
      <c r="BGZ44" s="99">
        <v>1.3003469223650461</v>
      </c>
      <c r="BHA44" s="98">
        <v>20.863957305353843</v>
      </c>
      <c r="BHC44" s="88">
        <f t="shared" si="71"/>
        <v>40987</v>
      </c>
      <c r="BHD44" s="90">
        <v>10.5</v>
      </c>
      <c r="BHE44" s="28"/>
      <c r="BHF44" s="25"/>
      <c r="BHG44" s="30"/>
      <c r="BHH44" s="27"/>
      <c r="BHI44" s="30"/>
      <c r="BHJ44" s="27"/>
      <c r="BHK44" s="30"/>
      <c r="BHL44" s="27"/>
      <c r="BHM44" s="92"/>
      <c r="BHN44" s="94"/>
      <c r="BHO44" s="94"/>
      <c r="BHP44" s="94"/>
      <c r="BHQ44" s="94"/>
      <c r="BHR44" s="94"/>
      <c r="BHS44" s="94"/>
      <c r="BHT44" s="94"/>
      <c r="BHU44" s="27"/>
      <c r="BHV44" s="99">
        <v>2.0850942392932748</v>
      </c>
      <c r="BHW44" s="98">
        <v>24.230849955751296</v>
      </c>
      <c r="BHY44" s="88">
        <f t="shared" si="72"/>
        <v>40989.5</v>
      </c>
      <c r="BHZ44" s="90">
        <v>10.5</v>
      </c>
      <c r="BIA44" s="28"/>
      <c r="BIB44" s="25"/>
      <c r="BIC44" s="30"/>
      <c r="BID44" s="27"/>
      <c r="BIE44" s="30"/>
      <c r="BIF44" s="27"/>
      <c r="BIG44" s="30"/>
      <c r="BIH44" s="27"/>
      <c r="BII44" s="92"/>
      <c r="BIJ44" s="94"/>
      <c r="BIK44" s="94"/>
      <c r="BIL44" s="94"/>
      <c r="BIM44" s="94"/>
      <c r="BIN44" s="94"/>
      <c r="BIO44" s="94"/>
      <c r="BIP44" s="94"/>
      <c r="BIQ44" s="27"/>
      <c r="BIR44" s="99">
        <v>-0.19832983421795541</v>
      </c>
      <c r="BIS44" s="98">
        <v>14.145292724321168</v>
      </c>
      <c r="BIU44" s="88">
        <f t="shared" si="73"/>
        <v>40990.5</v>
      </c>
      <c r="BIV44" s="90">
        <v>10.5</v>
      </c>
      <c r="BIW44" s="28"/>
      <c r="BIX44" s="25"/>
      <c r="BIY44" s="30"/>
      <c r="BIZ44" s="27"/>
      <c r="BJA44" s="30"/>
      <c r="BJB44" s="27"/>
      <c r="BJC44" s="30"/>
      <c r="BJD44" s="27"/>
      <c r="BJE44" s="92"/>
      <c r="BJF44" s="94"/>
      <c r="BJG44" s="94"/>
      <c r="BJH44" s="94"/>
      <c r="BJI44" s="94"/>
      <c r="BJJ44" s="94"/>
      <c r="BJK44" s="94"/>
      <c r="BJL44" s="94"/>
      <c r="BJM44" s="27"/>
      <c r="BJN44" s="99">
        <v>-1.0321332398360599</v>
      </c>
      <c r="BJO44" s="98">
        <v>7.5736049796247888</v>
      </c>
      <c r="BJQ44" s="88">
        <f t="shared" si="74"/>
        <v>40988.5</v>
      </c>
      <c r="BJR44" s="90">
        <v>10.5</v>
      </c>
      <c r="BJS44" s="28"/>
      <c r="BJT44" s="25"/>
      <c r="BJU44" s="30"/>
      <c r="BJV44" s="27"/>
      <c r="BJW44" s="30"/>
      <c r="BJX44" s="27"/>
      <c r="BJY44" s="30"/>
      <c r="BJZ44" s="27"/>
      <c r="BKA44" s="92"/>
      <c r="BKB44" s="94"/>
      <c r="BKC44" s="94"/>
      <c r="BKD44" s="94"/>
      <c r="BKE44" s="94"/>
      <c r="BKF44" s="94"/>
      <c r="BKG44" s="94"/>
      <c r="BKH44" s="94"/>
      <c r="BKI44" s="27"/>
      <c r="BKJ44" s="99">
        <v>-1.2813123634631929</v>
      </c>
      <c r="BKK44" s="98">
        <v>4.4298077330097376</v>
      </c>
      <c r="BKM44" s="88">
        <f t="shared" si="75"/>
        <v>40989.5</v>
      </c>
      <c r="BKN44" s="90">
        <v>10.5</v>
      </c>
      <c r="BKO44" s="28"/>
      <c r="BKP44" s="25"/>
      <c r="BKQ44" s="30"/>
      <c r="BKR44" s="27"/>
      <c r="BKS44" s="30"/>
      <c r="BKT44" s="27"/>
      <c r="BKU44" s="30"/>
      <c r="BKV44" s="27"/>
      <c r="BKW44" s="92"/>
      <c r="BKX44" s="94"/>
      <c r="BKY44" s="94"/>
      <c r="BKZ44" s="94"/>
      <c r="BLA44" s="94"/>
      <c r="BLB44" s="94"/>
      <c r="BLC44" s="94"/>
      <c r="BLD44" s="94"/>
      <c r="BLE44" s="27"/>
      <c r="BLF44" s="99">
        <v>-0.97998199983252321</v>
      </c>
      <c r="BLG44" s="98">
        <v>8.3654030518351234</v>
      </c>
      <c r="BLI44" s="88">
        <f t="shared" si="76"/>
        <v>40985.5</v>
      </c>
      <c r="BLJ44" s="90">
        <v>10.5</v>
      </c>
      <c r="BLK44" s="28"/>
      <c r="BLL44" s="25"/>
      <c r="BLM44" s="30"/>
      <c r="BLN44" s="27"/>
      <c r="BLO44" s="30"/>
      <c r="BLP44" s="27"/>
      <c r="BLQ44" s="30"/>
      <c r="BLR44" s="27"/>
      <c r="BLS44" s="92"/>
      <c r="BLT44" s="94"/>
      <c r="BLU44" s="94"/>
      <c r="BLV44" s="94"/>
      <c r="BLW44" s="94"/>
      <c r="BLX44" s="94"/>
      <c r="BLY44" s="94"/>
      <c r="BLZ44" s="94"/>
      <c r="BMA44" s="27"/>
      <c r="BMB44" s="99"/>
      <c r="BMC44" s="98"/>
      <c r="BME44" s="88">
        <f t="shared" si="77"/>
        <v>40988.5</v>
      </c>
      <c r="BMF44" s="90">
        <v>10.5</v>
      </c>
      <c r="BMG44" s="28"/>
      <c r="BMH44" s="25"/>
      <c r="BMI44" s="30"/>
      <c r="BMJ44" s="27"/>
      <c r="BMK44" s="30"/>
      <c r="BML44" s="27"/>
      <c r="BMM44" s="30"/>
      <c r="BMN44" s="27"/>
      <c r="BMO44" s="92"/>
      <c r="BMP44" s="94"/>
      <c r="BMQ44" s="94"/>
      <c r="BMR44" s="94"/>
      <c r="BMS44" s="94"/>
      <c r="BMT44" s="94"/>
      <c r="BMU44" s="94"/>
      <c r="BMV44" s="94"/>
      <c r="BMW44" s="27"/>
      <c r="BMX44" s="99">
        <v>-0.99494159568335649</v>
      </c>
      <c r="BMY44" s="98">
        <v>7.2856282981371905</v>
      </c>
      <c r="BNA44" s="88">
        <f t="shared" si="78"/>
        <v>40987</v>
      </c>
      <c r="BNB44" s="90">
        <v>10.5</v>
      </c>
      <c r="BNC44" s="28"/>
      <c r="BND44" s="25"/>
      <c r="BNE44" s="30"/>
      <c r="BNF44" s="27"/>
      <c r="BNG44" s="30"/>
      <c r="BNH44" s="27"/>
      <c r="BNI44" s="30"/>
      <c r="BNJ44" s="27"/>
      <c r="BNK44" s="92"/>
      <c r="BNL44" s="94"/>
      <c r="BNM44" s="94"/>
      <c r="BNN44" s="94"/>
      <c r="BNO44" s="94"/>
      <c r="BNP44" s="94"/>
      <c r="BNQ44" s="94"/>
      <c r="BNR44" s="94"/>
      <c r="BNS44" s="27"/>
      <c r="BNT44" s="99"/>
      <c r="BNU44" s="98"/>
      <c r="BNW44" s="88">
        <f t="shared" si="79"/>
        <v>40985.5</v>
      </c>
      <c r="BNX44" s="90">
        <v>10.5</v>
      </c>
      <c r="BNY44" s="28"/>
      <c r="BNZ44" s="25"/>
      <c r="BOA44" s="30"/>
      <c r="BOB44" s="27"/>
      <c r="BOC44" s="30"/>
      <c r="BOD44" s="27"/>
      <c r="BOE44" s="30"/>
      <c r="BOF44" s="27"/>
      <c r="BOG44" s="92"/>
      <c r="BOH44" s="94"/>
      <c r="BOI44" s="94"/>
      <c r="BOJ44" s="94"/>
      <c r="BOK44" s="94"/>
      <c r="BOL44" s="94"/>
      <c r="BOM44" s="94"/>
      <c r="BON44" s="94"/>
      <c r="BOO44" s="27"/>
      <c r="BOP44" s="99">
        <v>-1.2035503507105929</v>
      </c>
      <c r="BOQ44" s="98">
        <v>6.8755283501885787</v>
      </c>
      <c r="BOS44" s="88">
        <f t="shared" si="80"/>
        <v>40988.5</v>
      </c>
      <c r="BOT44" s="90">
        <v>10.5</v>
      </c>
      <c r="BOU44" s="28"/>
      <c r="BOV44" s="25">
        <v>17.899999999999999</v>
      </c>
      <c r="BOW44" s="30"/>
      <c r="BOX44" s="27"/>
      <c r="BOY44" s="30"/>
      <c r="BOZ44" s="27"/>
      <c r="BPA44" s="30"/>
      <c r="BPB44" s="27"/>
      <c r="BPC44" s="92"/>
      <c r="BPD44" s="94"/>
      <c r="BPE44" s="94"/>
      <c r="BPF44" s="94"/>
      <c r="BPG44" s="94"/>
      <c r="BPH44" s="94"/>
      <c r="BPI44" s="94"/>
      <c r="BPJ44" s="94"/>
      <c r="BPK44" s="27"/>
      <c r="BPL44" s="99">
        <v>-1.2142823000735792</v>
      </c>
      <c r="BPM44" s="98">
        <v>4.5895996991590158</v>
      </c>
      <c r="BPO44" s="88">
        <f t="shared" si="81"/>
        <v>40987.5</v>
      </c>
      <c r="BPP44" s="90">
        <v>10.5</v>
      </c>
      <c r="BPQ44" s="28">
        <v>5.8</v>
      </c>
      <c r="BPR44" s="25">
        <v>10</v>
      </c>
      <c r="BPS44" s="30"/>
      <c r="BPT44" s="27"/>
      <c r="BPU44" s="30"/>
      <c r="BPV44" s="27"/>
      <c r="BPW44" s="30"/>
      <c r="BPX44" s="27"/>
      <c r="BPY44" s="92"/>
      <c r="BPZ44" s="94"/>
      <c r="BQA44" s="94"/>
      <c r="BQB44" s="94"/>
      <c r="BQC44" s="94"/>
      <c r="BQD44" s="94"/>
      <c r="BQE44" s="94"/>
      <c r="BQF44" s="94"/>
      <c r="BQG44" s="27"/>
      <c r="BQH44" s="99">
        <v>5.1468307778335953</v>
      </c>
      <c r="BQI44" s="98">
        <v>35.809008784323645</v>
      </c>
      <c r="BQK44" s="88">
        <f t="shared" si="82"/>
        <v>40988</v>
      </c>
      <c r="BQL44" s="90">
        <v>10.5</v>
      </c>
      <c r="BQM44" s="28"/>
      <c r="BQN44" s="25">
        <v>17.899999999999999</v>
      </c>
      <c r="BQO44" s="30"/>
      <c r="BQP44" s="27"/>
      <c r="BQQ44" s="30"/>
      <c r="BQR44" s="27"/>
      <c r="BQS44" s="30"/>
      <c r="BQT44" s="27"/>
      <c r="BQU44" s="92"/>
      <c r="BQV44" s="94"/>
      <c r="BQW44" s="94"/>
      <c r="BQX44" s="94"/>
      <c r="BQY44" s="94"/>
      <c r="BQZ44" s="94"/>
      <c r="BRA44" s="94"/>
      <c r="BRB44" s="94"/>
      <c r="BRC44" s="27"/>
      <c r="BRD44" s="99">
        <v>-0.82870019066705658</v>
      </c>
      <c r="BRE44" s="98">
        <v>6.3559901843983395</v>
      </c>
      <c r="BRG44" s="88">
        <f t="shared" si="83"/>
        <v>40988</v>
      </c>
      <c r="BRH44" s="90">
        <v>10.5</v>
      </c>
      <c r="BRI44" s="28"/>
      <c r="BRJ44" s="25"/>
      <c r="BRK44" s="30"/>
      <c r="BRL44" s="27"/>
      <c r="BRM44" s="30"/>
      <c r="BRN44" s="27"/>
      <c r="BRO44" s="30"/>
      <c r="BRP44" s="27"/>
      <c r="BRQ44" s="92"/>
      <c r="BRR44" s="94"/>
      <c r="BRS44" s="94"/>
      <c r="BRT44" s="94"/>
      <c r="BRU44" s="94"/>
      <c r="BRV44" s="94"/>
      <c r="BRW44" s="94"/>
      <c r="BRX44" s="94"/>
      <c r="BRY44" s="27"/>
      <c r="BRZ44" s="99">
        <v>-1.1827072071486677</v>
      </c>
      <c r="BSA44" s="98">
        <v>0.81223157144526292</v>
      </c>
      <c r="BSC44" s="88">
        <f t="shared" si="84"/>
        <v>40986.5</v>
      </c>
      <c r="BSD44" s="90">
        <v>10.5</v>
      </c>
      <c r="BSE44" s="28"/>
      <c r="BSF44" s="25"/>
      <c r="BSG44" s="30"/>
      <c r="BSH44" s="27"/>
      <c r="BSI44" s="30"/>
      <c r="BSJ44" s="27"/>
      <c r="BSK44" s="30"/>
      <c r="BSL44" s="27"/>
      <c r="BSM44" s="92"/>
      <c r="BSN44" s="94"/>
      <c r="BSO44" s="94"/>
      <c r="BSP44" s="94"/>
      <c r="BSQ44" s="94"/>
      <c r="BSR44" s="94"/>
      <c r="BSS44" s="94"/>
      <c r="BST44" s="94"/>
      <c r="BSU44" s="27"/>
      <c r="BSV44" s="99"/>
      <c r="BSW44" s="98"/>
      <c r="BSY44" s="88">
        <f t="shared" si="85"/>
        <v>40990</v>
      </c>
      <c r="BSZ44" s="90">
        <v>10.5</v>
      </c>
      <c r="BTA44" s="28"/>
      <c r="BTB44" s="25">
        <v>22</v>
      </c>
      <c r="BTC44" s="30"/>
      <c r="BTD44" s="27"/>
      <c r="BTE44" s="30"/>
      <c r="BTF44" s="27"/>
      <c r="BTG44" s="30"/>
      <c r="BTH44" s="27"/>
      <c r="BTI44" s="92"/>
      <c r="BTJ44" s="94"/>
      <c r="BTK44" s="94"/>
      <c r="BTL44" s="94"/>
      <c r="BTM44" s="94"/>
      <c r="BTN44" s="94"/>
      <c r="BTO44" s="94"/>
      <c r="BTP44" s="94"/>
      <c r="BTQ44" s="27"/>
      <c r="BTR44" s="99">
        <v>-0.86450656603979681</v>
      </c>
      <c r="BTS44" s="98">
        <v>3.1384283091581362</v>
      </c>
      <c r="BTU44" s="88">
        <f t="shared" si="86"/>
        <v>40988.5</v>
      </c>
      <c r="BTV44" s="90">
        <v>10.5</v>
      </c>
      <c r="BTW44" s="28"/>
      <c r="BTX44" s="25">
        <v>19</v>
      </c>
      <c r="BTY44" s="30"/>
      <c r="BTZ44" s="27"/>
      <c r="BUA44" s="30"/>
      <c r="BUB44" s="27"/>
      <c r="BUC44" s="30"/>
      <c r="BUD44" s="27"/>
      <c r="BUE44" s="92"/>
      <c r="BUF44" s="94"/>
      <c r="BUG44" s="94"/>
      <c r="BUH44" s="94"/>
      <c r="BUI44" s="94"/>
      <c r="BUJ44" s="94"/>
      <c r="BUK44" s="94"/>
      <c r="BUL44" s="94"/>
      <c r="BUM44" s="27"/>
      <c r="BUN44" s="99">
        <v>-0.74534940234880209</v>
      </c>
      <c r="BUO44" s="98">
        <v>12.776685528312077</v>
      </c>
      <c r="BUQ44" s="88">
        <f t="shared" si="87"/>
        <v>40986.5</v>
      </c>
      <c r="BUR44" s="90">
        <v>10.5</v>
      </c>
      <c r="BUS44" s="28"/>
      <c r="BUT44" s="25"/>
      <c r="BUU44" s="30"/>
      <c r="BUV44" s="27"/>
      <c r="BUW44" s="30"/>
      <c r="BUX44" s="27"/>
      <c r="BUY44" s="30"/>
      <c r="BUZ44" s="27"/>
      <c r="BVA44" s="92"/>
      <c r="BVB44" s="94"/>
      <c r="BVC44" s="94"/>
      <c r="BVD44" s="94"/>
      <c r="BVE44" s="94"/>
      <c r="BVF44" s="94"/>
      <c r="BVG44" s="94"/>
      <c r="BVH44" s="94"/>
      <c r="BVI44" s="27"/>
      <c r="BVJ44" s="99">
        <v>-1.150715437006558</v>
      </c>
      <c r="BVK44" s="98">
        <v>6.3629010005923279</v>
      </c>
      <c r="BVM44" s="88">
        <f t="shared" si="88"/>
        <v>40988</v>
      </c>
      <c r="BVN44" s="90">
        <v>10.5</v>
      </c>
      <c r="BVO44" s="28"/>
      <c r="BVP44" s="25">
        <v>17.600000000000001</v>
      </c>
      <c r="BVQ44" s="30"/>
      <c r="BVR44" s="27"/>
      <c r="BVS44" s="30"/>
      <c r="BVT44" s="27"/>
      <c r="BVU44" s="30"/>
      <c r="BVV44" s="27"/>
      <c r="BVW44" s="92"/>
      <c r="BVX44" s="94"/>
      <c r="BVY44" s="94"/>
      <c r="BVZ44" s="94"/>
      <c r="BWA44" s="94"/>
      <c r="BWB44" s="94"/>
      <c r="BWC44" s="94"/>
      <c r="BWD44" s="94"/>
      <c r="BWE44" s="27"/>
      <c r="BWF44" s="99">
        <v>-1.2988022883320973</v>
      </c>
      <c r="BWG44" s="98">
        <v>-1.3391171237925403</v>
      </c>
      <c r="BWI44" s="88">
        <f t="shared" si="89"/>
        <v>40988</v>
      </c>
      <c r="BWJ44" s="90">
        <v>10.5</v>
      </c>
      <c r="BWK44" s="28"/>
      <c r="BWL44" s="25"/>
      <c r="BWM44" s="30"/>
      <c r="BWN44" s="27"/>
      <c r="BWO44" s="30"/>
      <c r="BWP44" s="27"/>
      <c r="BWQ44" s="30"/>
      <c r="BWR44" s="27"/>
      <c r="BWS44" s="92"/>
      <c r="BWT44" s="94"/>
      <c r="BWU44" s="94"/>
      <c r="BWV44" s="94"/>
      <c r="BWW44" s="94"/>
      <c r="BWX44" s="94"/>
      <c r="BWY44" s="94"/>
      <c r="BWZ44" s="94"/>
      <c r="BXA44" s="27"/>
      <c r="BXB44" s="99">
        <v>-1.184542800895467</v>
      </c>
      <c r="BXC44" s="98">
        <v>0.84767354657024452</v>
      </c>
      <c r="BXE44" s="88">
        <f t="shared" si="90"/>
        <v>40987.5</v>
      </c>
      <c r="BXF44" s="90">
        <v>10.5</v>
      </c>
      <c r="BXG44" s="28"/>
      <c r="BXH44" s="25"/>
      <c r="BXI44" s="30"/>
      <c r="BXJ44" s="27"/>
      <c r="BXK44" s="30"/>
      <c r="BXL44" s="27"/>
      <c r="BXM44" s="30"/>
      <c r="BXN44" s="27"/>
      <c r="BXO44" s="92"/>
      <c r="BXP44" s="94"/>
      <c r="BXQ44" s="94"/>
      <c r="BXR44" s="94"/>
      <c r="BXS44" s="94"/>
      <c r="BXT44" s="94"/>
      <c r="BXU44" s="94"/>
      <c r="BXV44" s="94"/>
      <c r="BXW44" s="27"/>
      <c r="BXX44" s="99">
        <v>1.3382688731633299</v>
      </c>
      <c r="BXY44" s="98">
        <v>20.956323426599571</v>
      </c>
      <c r="BYA44" s="88">
        <f t="shared" si="91"/>
        <v>40987</v>
      </c>
      <c r="BYB44" s="90">
        <v>10.5</v>
      </c>
      <c r="BYC44" s="28"/>
      <c r="BYD44" s="25"/>
      <c r="BYE44" s="30"/>
      <c r="BYF44" s="27"/>
      <c r="BYG44" s="30"/>
      <c r="BYH44" s="27"/>
      <c r="BYI44" s="30"/>
      <c r="BYJ44" s="27"/>
      <c r="BYK44" s="92"/>
      <c r="BYL44" s="94"/>
      <c r="BYM44" s="94"/>
      <c r="BYN44" s="94"/>
      <c r="BYO44" s="94"/>
      <c r="BYP44" s="94"/>
      <c r="BYQ44" s="94"/>
      <c r="BYR44" s="94"/>
      <c r="BYS44" s="27"/>
      <c r="BYT44" s="99">
        <v>2.0906463158731245</v>
      </c>
      <c r="BYU44" s="98">
        <v>24.399388830145771</v>
      </c>
      <c r="BYW44" s="88">
        <f t="shared" si="92"/>
        <v>40989.5</v>
      </c>
      <c r="BYX44" s="90">
        <v>10.5</v>
      </c>
      <c r="BYY44" s="28"/>
      <c r="BYZ44" s="25"/>
      <c r="BZA44" s="30"/>
      <c r="BZB44" s="27"/>
      <c r="BZC44" s="30"/>
      <c r="BZD44" s="27"/>
      <c r="BZE44" s="30"/>
      <c r="BZF44" s="27"/>
      <c r="BZG44" s="92"/>
      <c r="BZH44" s="94"/>
      <c r="BZI44" s="94"/>
      <c r="BZJ44" s="94"/>
      <c r="BZK44" s="94"/>
      <c r="BZL44" s="94"/>
      <c r="BZM44" s="94"/>
      <c r="BZN44" s="94"/>
      <c r="BZO44" s="27"/>
      <c r="BZP44" s="99">
        <v>-0.18036894253162242</v>
      </c>
      <c r="BZQ44" s="98">
        <v>14.005492759396592</v>
      </c>
      <c r="BZS44" s="88">
        <f t="shared" si="93"/>
        <v>40990.5</v>
      </c>
      <c r="BZT44" s="90">
        <v>10.5</v>
      </c>
      <c r="BZU44" s="28"/>
      <c r="BZV44" s="25"/>
      <c r="BZW44" s="30"/>
      <c r="BZX44" s="27"/>
      <c r="BZY44" s="30"/>
      <c r="BZZ44" s="27"/>
      <c r="CAA44" s="30"/>
      <c r="CAB44" s="27"/>
      <c r="CAC44" s="92"/>
      <c r="CAD44" s="94"/>
      <c r="CAE44" s="94"/>
      <c r="CAF44" s="94"/>
      <c r="CAG44" s="94"/>
      <c r="CAH44" s="94"/>
      <c r="CAI44" s="94"/>
      <c r="CAJ44" s="94"/>
      <c r="CAK44" s="27"/>
      <c r="CAL44" s="99">
        <v>-1.0012602316929762</v>
      </c>
      <c r="CAM44" s="98">
        <v>7.7638476531792779</v>
      </c>
      <c r="CAO44" s="88">
        <f t="shared" si="94"/>
        <v>40988.5</v>
      </c>
      <c r="CAP44" s="90">
        <v>10.5</v>
      </c>
      <c r="CAQ44" s="28"/>
      <c r="CAR44" s="25"/>
      <c r="CAS44" s="30"/>
      <c r="CAT44" s="27"/>
      <c r="CAU44" s="30"/>
      <c r="CAV44" s="27"/>
      <c r="CAW44" s="30"/>
      <c r="CAX44" s="27"/>
      <c r="CAY44" s="92"/>
      <c r="CAZ44" s="94"/>
      <c r="CBA44" s="94"/>
      <c r="CBB44" s="94"/>
      <c r="CBC44" s="94"/>
      <c r="CBD44" s="94"/>
      <c r="CBE44" s="94"/>
      <c r="CBF44" s="94"/>
      <c r="CBG44" s="27"/>
      <c r="CBH44" s="99">
        <v>-1.1767265019295279</v>
      </c>
      <c r="CBI44" s="98">
        <v>5.0905794291894821</v>
      </c>
      <c r="CBK44" s="88">
        <f t="shared" si="95"/>
        <v>40989.5</v>
      </c>
      <c r="CBL44" s="90">
        <v>10.5</v>
      </c>
      <c r="CBM44" s="28"/>
      <c r="CBN44" s="25"/>
      <c r="CBO44" s="30"/>
      <c r="CBP44" s="27"/>
      <c r="CBQ44" s="30"/>
      <c r="CBR44" s="27"/>
      <c r="CBS44" s="30"/>
      <c r="CBT44" s="27"/>
      <c r="CBU44" s="92"/>
      <c r="CBV44" s="94"/>
      <c r="CBW44" s="94"/>
      <c r="CBX44" s="94"/>
      <c r="CBY44" s="94"/>
      <c r="CBZ44" s="94"/>
      <c r="CCA44" s="94"/>
      <c r="CCB44" s="94"/>
      <c r="CCC44" s="27"/>
      <c r="CCD44" s="99">
        <v>-0.97715597185742553</v>
      </c>
      <c r="CCE44" s="98">
        <v>8.3137325237396382</v>
      </c>
      <c r="CCG44" s="88">
        <f t="shared" si="96"/>
        <v>40985.5</v>
      </c>
      <c r="CCH44" s="90">
        <v>10.5</v>
      </c>
      <c r="CCI44" s="28"/>
      <c r="CCJ44" s="25"/>
      <c r="CCK44" s="30"/>
      <c r="CCL44" s="27"/>
      <c r="CCM44" s="30"/>
      <c r="CCN44" s="27"/>
      <c r="CCO44" s="30"/>
      <c r="CCP44" s="27"/>
      <c r="CCQ44" s="92"/>
      <c r="CCR44" s="94"/>
      <c r="CCS44" s="94"/>
      <c r="CCT44" s="94"/>
      <c r="CCU44" s="94"/>
      <c r="CCV44" s="94"/>
      <c r="CCW44" s="94"/>
      <c r="CCX44" s="94"/>
      <c r="CCY44" s="27"/>
      <c r="CCZ44" s="99"/>
      <c r="CDA44" s="98"/>
      <c r="CDC44" s="88">
        <f t="shared" si="97"/>
        <v>40988.5</v>
      </c>
      <c r="CDD44" s="90">
        <v>10.5</v>
      </c>
      <c r="CDE44" s="28"/>
      <c r="CDF44" s="25"/>
      <c r="CDG44" s="30"/>
      <c r="CDH44" s="27"/>
      <c r="CDI44" s="30"/>
      <c r="CDJ44" s="27"/>
      <c r="CDK44" s="30"/>
      <c r="CDL44" s="27"/>
      <c r="CDM44" s="92"/>
      <c r="CDN44" s="94"/>
      <c r="CDO44" s="94"/>
      <c r="CDP44" s="94"/>
      <c r="CDQ44" s="94"/>
      <c r="CDR44" s="94"/>
      <c r="CDS44" s="94"/>
      <c r="CDT44" s="94"/>
      <c r="CDU44" s="27"/>
      <c r="CDV44" s="99">
        <v>-1.079267846192318</v>
      </c>
      <c r="CDW44" s="98">
        <v>6.8006896689244964</v>
      </c>
      <c r="CDY44" s="88">
        <f t="shared" si="98"/>
        <v>40987</v>
      </c>
      <c r="CDZ44" s="90">
        <v>10.5</v>
      </c>
      <c r="CEA44" s="28"/>
      <c r="CEB44" s="25"/>
      <c r="CEC44" s="30"/>
      <c r="CED44" s="27"/>
      <c r="CEE44" s="30"/>
      <c r="CEF44" s="27"/>
      <c r="CEG44" s="30"/>
      <c r="CEH44" s="27"/>
      <c r="CEI44" s="92"/>
      <c r="CEJ44" s="94"/>
      <c r="CEK44" s="94"/>
      <c r="CEL44" s="94"/>
      <c r="CEM44" s="94"/>
      <c r="CEN44" s="94"/>
      <c r="CEO44" s="94"/>
      <c r="CEP44" s="94"/>
      <c r="CEQ44" s="27"/>
      <c r="CER44" s="99"/>
      <c r="CES44" s="98"/>
      <c r="CEU44" s="88">
        <f t="shared" si="99"/>
        <v>40985.5</v>
      </c>
      <c r="CEV44" s="90">
        <v>10.5</v>
      </c>
      <c r="CEW44" s="28"/>
      <c r="CEX44" s="25"/>
      <c r="CEY44" s="30"/>
      <c r="CEZ44" s="27"/>
      <c r="CFA44" s="30"/>
      <c r="CFB44" s="27"/>
      <c r="CFC44" s="30"/>
      <c r="CFD44" s="27"/>
      <c r="CFE44" s="92"/>
      <c r="CFF44" s="94"/>
      <c r="CFG44" s="94"/>
      <c r="CFH44" s="94"/>
      <c r="CFI44" s="94"/>
      <c r="CFJ44" s="94"/>
      <c r="CFK44" s="94"/>
      <c r="CFL44" s="94"/>
      <c r="CFM44" s="27"/>
      <c r="CFN44" s="99">
        <v>-1.1957565994091661</v>
      </c>
      <c r="CFO44" s="98">
        <v>6.9797034076472722</v>
      </c>
    </row>
    <row r="45" spans="1:2199">
      <c r="A45" s="88">
        <f t="shared" si="0"/>
        <v>40989</v>
      </c>
      <c r="B45" s="89">
        <v>11</v>
      </c>
      <c r="C45" s="28"/>
      <c r="D45" s="25"/>
      <c r="E45" s="30"/>
      <c r="F45" s="27"/>
      <c r="G45" s="30"/>
      <c r="H45" s="27"/>
      <c r="I45" s="30"/>
      <c r="J45" s="27"/>
      <c r="K45" s="92"/>
      <c r="L45" s="94"/>
      <c r="M45" s="94"/>
      <c r="N45" s="94"/>
      <c r="O45" s="94"/>
      <c r="P45" s="94"/>
      <c r="Q45" s="94"/>
      <c r="R45" s="94"/>
      <c r="S45" s="27"/>
      <c r="T45" s="97">
        <v>-1.542957719329445</v>
      </c>
      <c r="U45" s="98">
        <v>7.7207141795315382</v>
      </c>
      <c r="W45" s="88">
        <f t="shared" si="1"/>
        <v>40988</v>
      </c>
      <c r="X45" s="89">
        <v>11</v>
      </c>
      <c r="Y45" s="28">
        <v>0.2</v>
      </c>
      <c r="Z45" s="25">
        <v>24</v>
      </c>
      <c r="AA45" s="30"/>
      <c r="AB45" s="27"/>
      <c r="AC45" s="30"/>
      <c r="AD45" s="27"/>
      <c r="AE45" s="30"/>
      <c r="AF45" s="27"/>
      <c r="AG45" s="92"/>
      <c r="AH45" s="94"/>
      <c r="AI45" s="94"/>
      <c r="AJ45" s="94"/>
      <c r="AK45" s="94"/>
      <c r="AL45" s="94"/>
      <c r="AM45" s="94"/>
      <c r="AN45" s="94"/>
      <c r="AO45" s="27"/>
      <c r="AP45" s="97">
        <v>-3.6486201820371565E-2</v>
      </c>
      <c r="AQ45" s="98">
        <v>11.535028673066611</v>
      </c>
      <c r="AS45" s="88">
        <f t="shared" si="2"/>
        <v>40988.5</v>
      </c>
      <c r="AT45" s="89">
        <v>11</v>
      </c>
      <c r="AU45" s="28">
        <v>6</v>
      </c>
      <c r="AV45" s="25">
        <v>16</v>
      </c>
      <c r="AW45" s="30"/>
      <c r="AX45" s="27"/>
      <c r="AY45" s="30"/>
      <c r="AZ45" s="27"/>
      <c r="BA45" s="30"/>
      <c r="BB45" s="27"/>
      <c r="BC45" s="92"/>
      <c r="BD45" s="94"/>
      <c r="BE45" s="94"/>
      <c r="BF45" s="94"/>
      <c r="BG45" s="94"/>
      <c r="BH45" s="94"/>
      <c r="BI45" s="94"/>
      <c r="BJ45" s="94"/>
      <c r="BK45" s="27"/>
      <c r="BL45" s="97">
        <v>4.0423236295018903</v>
      </c>
      <c r="BM45" s="98">
        <v>25.983580727871836</v>
      </c>
      <c r="BO45" s="88">
        <f t="shared" si="3"/>
        <v>40988.5</v>
      </c>
      <c r="BP45" s="89">
        <v>11</v>
      </c>
      <c r="BQ45" s="28">
        <v>2</v>
      </c>
      <c r="BR45" s="25">
        <v>21.5</v>
      </c>
      <c r="BS45" s="30"/>
      <c r="BT45" s="27"/>
      <c r="BU45" s="30"/>
      <c r="BV45" s="27"/>
      <c r="BW45" s="30"/>
      <c r="BX45" s="27"/>
      <c r="BY45" s="92"/>
      <c r="BZ45" s="94"/>
      <c r="CA45" s="94"/>
      <c r="CB45" s="94"/>
      <c r="CC45" s="94"/>
      <c r="CD45" s="94"/>
      <c r="CE45" s="94"/>
      <c r="CF45" s="94"/>
      <c r="CG45" s="27"/>
      <c r="CH45" s="97">
        <v>2.5111818343504773</v>
      </c>
      <c r="CI45" s="98">
        <v>43.143286659017058</v>
      </c>
      <c r="CK45" s="88">
        <f t="shared" si="4"/>
        <v>40987</v>
      </c>
      <c r="CL45" s="89">
        <v>11</v>
      </c>
      <c r="CM45" s="28"/>
      <c r="CN45" s="25"/>
      <c r="CO45" s="30"/>
      <c r="CP45" s="27"/>
      <c r="CQ45" s="30"/>
      <c r="CR45" s="27"/>
      <c r="CS45" s="30"/>
      <c r="CT45" s="27"/>
      <c r="CU45" s="92"/>
      <c r="CV45" s="94"/>
      <c r="CW45" s="94"/>
      <c r="CX45" s="94"/>
      <c r="CY45" s="94"/>
      <c r="CZ45" s="94"/>
      <c r="DA45" s="94"/>
      <c r="DB45" s="94"/>
      <c r="DC45" s="27"/>
      <c r="DD45" s="97">
        <v>-1.1926884775574791</v>
      </c>
      <c r="DE45" s="98">
        <v>-0.88502910957376535</v>
      </c>
      <c r="DG45" s="88">
        <f t="shared" si="5"/>
        <v>40990.5</v>
      </c>
      <c r="DH45" s="89">
        <v>11</v>
      </c>
      <c r="DI45" s="28"/>
      <c r="DJ45" s="25">
        <v>22</v>
      </c>
      <c r="DK45" s="30"/>
      <c r="DL45" s="27"/>
      <c r="DM45" s="30"/>
      <c r="DN45" s="27"/>
      <c r="DO45" s="30"/>
      <c r="DP45" s="27"/>
      <c r="DQ45" s="92"/>
      <c r="DR45" s="94"/>
      <c r="DS45" s="94"/>
      <c r="DT45" s="94"/>
      <c r="DU45" s="94"/>
      <c r="DV45" s="94"/>
      <c r="DW45" s="94"/>
      <c r="DX45" s="94"/>
      <c r="DY45" s="27"/>
      <c r="DZ45" s="97">
        <v>-0.90258996406607817</v>
      </c>
      <c r="EA45" s="98">
        <v>4.6579355503189683</v>
      </c>
      <c r="EC45" s="88">
        <f t="shared" si="6"/>
        <v>40989</v>
      </c>
      <c r="ED45" s="89">
        <v>11</v>
      </c>
      <c r="EE45" s="28"/>
      <c r="EF45" s="25">
        <v>19</v>
      </c>
      <c r="EG45" s="30"/>
      <c r="EH45" s="27"/>
      <c r="EI45" s="30"/>
      <c r="EJ45" s="27"/>
      <c r="EK45" s="30"/>
      <c r="EL45" s="27"/>
      <c r="EM45" s="92"/>
      <c r="EN45" s="94"/>
      <c r="EO45" s="94"/>
      <c r="EP45" s="94"/>
      <c r="EQ45" s="94"/>
      <c r="ER45" s="94"/>
      <c r="ES45" s="94"/>
      <c r="ET45" s="94"/>
      <c r="EU45" s="27"/>
      <c r="EV45" s="97">
        <v>-1.0630140200701705</v>
      </c>
      <c r="EW45" s="98">
        <v>-7.4997115627529531E-2</v>
      </c>
      <c r="EY45" s="88">
        <f t="shared" si="7"/>
        <v>40987</v>
      </c>
      <c r="EZ45" s="89">
        <v>11</v>
      </c>
      <c r="FA45" s="28"/>
      <c r="FB45" s="25"/>
      <c r="FC45" s="30"/>
      <c r="FD45" s="27"/>
      <c r="FE45" s="30"/>
      <c r="FF45" s="27"/>
      <c r="FG45" s="30"/>
      <c r="FH45" s="27"/>
      <c r="FI45" s="92"/>
      <c r="FJ45" s="94"/>
      <c r="FK45" s="94"/>
      <c r="FL45" s="94"/>
      <c r="FM45" s="94"/>
      <c r="FN45" s="94"/>
      <c r="FO45" s="94"/>
      <c r="FP45" s="94"/>
      <c r="FQ45" s="27"/>
      <c r="FR45" s="97">
        <v>-1.247865085087178</v>
      </c>
      <c r="FS45" s="98">
        <v>-1.0991060072884724</v>
      </c>
      <c r="FU45" s="88">
        <f t="shared" si="8"/>
        <v>40988.5</v>
      </c>
      <c r="FV45" s="89">
        <v>11</v>
      </c>
      <c r="FW45" s="28"/>
      <c r="FX45" s="25">
        <v>17.3</v>
      </c>
      <c r="FY45" s="30"/>
      <c r="FZ45" s="27"/>
      <c r="GA45" s="30"/>
      <c r="GB45" s="27"/>
      <c r="GC45" s="30"/>
      <c r="GD45" s="27"/>
      <c r="GE45" s="92"/>
      <c r="GF45" s="94"/>
      <c r="GG45" s="94"/>
      <c r="GH45" s="94"/>
      <c r="GI45" s="94"/>
      <c r="GJ45" s="94"/>
      <c r="GK45" s="94"/>
      <c r="GL45" s="94"/>
      <c r="GM45" s="27"/>
      <c r="GN45" s="97">
        <v>-1.2906865918223387</v>
      </c>
      <c r="GO45" s="98">
        <v>5.4105631837534212</v>
      </c>
      <c r="GQ45" s="88">
        <f t="shared" si="9"/>
        <v>40988.5</v>
      </c>
      <c r="GR45" s="89">
        <v>11</v>
      </c>
      <c r="GS45" s="28"/>
      <c r="GT45" s="25"/>
      <c r="GU45" s="30"/>
      <c r="GV45" s="27"/>
      <c r="GW45" s="30"/>
      <c r="GX45" s="27"/>
      <c r="GY45" s="30"/>
      <c r="GZ45" s="27"/>
      <c r="HA45" s="92"/>
      <c r="HB45" s="94"/>
      <c r="HC45" s="94"/>
      <c r="HD45" s="94"/>
      <c r="HE45" s="94"/>
      <c r="HF45" s="94"/>
      <c r="HG45" s="94"/>
      <c r="HH45" s="94"/>
      <c r="HI45" s="27"/>
      <c r="HJ45" s="97">
        <v>-1.1205889895127756</v>
      </c>
      <c r="HK45" s="98">
        <v>7.7693129848135021</v>
      </c>
      <c r="HM45" s="88">
        <f t="shared" si="10"/>
        <v>40988</v>
      </c>
      <c r="HN45" s="89">
        <v>11</v>
      </c>
      <c r="HO45" s="28"/>
      <c r="HP45" s="25"/>
      <c r="HQ45" s="30"/>
      <c r="HR45" s="27"/>
      <c r="HS45" s="30"/>
      <c r="HT45" s="27"/>
      <c r="HU45" s="30"/>
      <c r="HV45" s="27"/>
      <c r="HW45" s="92"/>
      <c r="HX45" s="94"/>
      <c r="HY45" s="94"/>
      <c r="HZ45" s="94"/>
      <c r="IA45" s="94"/>
      <c r="IB45" s="94"/>
      <c r="IC45" s="94"/>
      <c r="ID45" s="94"/>
      <c r="IE45" s="27"/>
      <c r="IF45" s="97">
        <v>1.0952137417888179</v>
      </c>
      <c r="IG45" s="98">
        <v>12.808908391514088</v>
      </c>
      <c r="II45" s="88">
        <f t="shared" si="11"/>
        <v>40987.5</v>
      </c>
      <c r="IJ45" s="89">
        <v>11</v>
      </c>
      <c r="IK45" s="28"/>
      <c r="IL45" s="25"/>
      <c r="IM45" s="30"/>
      <c r="IN45" s="27"/>
      <c r="IO45" s="30"/>
      <c r="IP45" s="27"/>
      <c r="IQ45" s="30"/>
      <c r="IR45" s="27"/>
      <c r="IS45" s="92"/>
      <c r="IT45" s="94"/>
      <c r="IU45" s="94"/>
      <c r="IV45" s="94"/>
      <c r="IW45" s="94"/>
      <c r="IX45" s="94"/>
      <c r="IY45" s="94"/>
      <c r="IZ45" s="94"/>
      <c r="JA45" s="27"/>
      <c r="JB45" s="97">
        <v>1.8508165610059208</v>
      </c>
      <c r="JC45" s="98">
        <v>25.341437752444989</v>
      </c>
      <c r="JE45" s="88">
        <f t="shared" si="12"/>
        <v>40990</v>
      </c>
      <c r="JF45" s="89">
        <v>11</v>
      </c>
      <c r="JG45" s="28"/>
      <c r="JH45" s="25"/>
      <c r="JI45" s="30"/>
      <c r="JJ45" s="27"/>
      <c r="JK45" s="30"/>
      <c r="JL45" s="27"/>
      <c r="JM45" s="30"/>
      <c r="JN45" s="27"/>
      <c r="JO45" s="92"/>
      <c r="JP45" s="94"/>
      <c r="JQ45" s="94"/>
      <c r="JR45" s="94"/>
      <c r="JS45" s="94"/>
      <c r="JT45" s="94"/>
      <c r="JU45" s="94"/>
      <c r="JV45" s="94"/>
      <c r="JW45" s="27"/>
      <c r="JX45" s="97">
        <v>-0.32610619532816465</v>
      </c>
      <c r="JY45" s="98">
        <v>10.050182938177429</v>
      </c>
      <c r="KA45" s="88">
        <f t="shared" si="13"/>
        <v>40991</v>
      </c>
      <c r="KB45" s="89">
        <v>11</v>
      </c>
      <c r="KC45" s="28"/>
      <c r="KD45" s="25"/>
      <c r="KE45" s="30"/>
      <c r="KF45" s="27"/>
      <c r="KG45" s="30"/>
      <c r="KH45" s="27"/>
      <c r="KI45" s="30"/>
      <c r="KJ45" s="27"/>
      <c r="KK45" s="92"/>
      <c r="KL45" s="94"/>
      <c r="KM45" s="94"/>
      <c r="KN45" s="94"/>
      <c r="KO45" s="94"/>
      <c r="KP45" s="94"/>
      <c r="KQ45" s="94"/>
      <c r="KR45" s="94"/>
      <c r="KS45" s="27"/>
      <c r="KT45" s="97">
        <v>-0.96744782034982924</v>
      </c>
      <c r="KU45" s="98">
        <v>0.88345210720655998</v>
      </c>
      <c r="KW45" s="88">
        <f t="shared" si="14"/>
        <v>40989</v>
      </c>
      <c r="KX45" s="89">
        <v>11</v>
      </c>
      <c r="KY45" s="28"/>
      <c r="KZ45" s="25"/>
      <c r="LA45" s="30"/>
      <c r="LB45" s="27"/>
      <c r="LC45" s="30"/>
      <c r="LD45" s="27"/>
      <c r="LE45" s="30"/>
      <c r="LF45" s="27"/>
      <c r="LG45" s="92"/>
      <c r="LH45" s="94"/>
      <c r="LI45" s="94"/>
      <c r="LJ45" s="94"/>
      <c r="LK45" s="94"/>
      <c r="LL45" s="94"/>
      <c r="LM45" s="94"/>
      <c r="LN45" s="94"/>
      <c r="LO45" s="27"/>
      <c r="LP45" s="97">
        <v>-1.1692808285107221</v>
      </c>
      <c r="LQ45" s="98">
        <v>-1.6062352295123867</v>
      </c>
      <c r="LS45" s="88">
        <f t="shared" si="15"/>
        <v>40990</v>
      </c>
      <c r="LT45" s="89">
        <v>11</v>
      </c>
      <c r="LU45" s="28"/>
      <c r="LV45" s="25"/>
      <c r="LW45" s="30"/>
      <c r="LX45" s="27"/>
      <c r="LY45" s="30"/>
      <c r="LZ45" s="27"/>
      <c r="MA45" s="30"/>
      <c r="MB45" s="27"/>
      <c r="MC45" s="92"/>
      <c r="MD45" s="94"/>
      <c r="ME45" s="94"/>
      <c r="MF45" s="94"/>
      <c r="MG45" s="94"/>
      <c r="MH45" s="94"/>
      <c r="MI45" s="94"/>
      <c r="MJ45" s="94"/>
      <c r="MK45" s="27"/>
      <c r="ML45" s="97">
        <v>-0.98649226825039671</v>
      </c>
      <c r="MM45" s="98">
        <v>1.5025454991960387</v>
      </c>
      <c r="MO45" s="88">
        <f t="shared" si="16"/>
        <v>40986</v>
      </c>
      <c r="MP45" s="89">
        <v>11</v>
      </c>
      <c r="MQ45" s="28"/>
      <c r="MR45" s="25"/>
      <c r="MS45" s="30"/>
      <c r="MT45" s="27"/>
      <c r="MU45" s="30"/>
      <c r="MV45" s="27"/>
      <c r="MW45" s="30"/>
      <c r="MX45" s="27"/>
      <c r="MY45" s="92"/>
      <c r="MZ45" s="94"/>
      <c r="NA45" s="94"/>
      <c r="NB45" s="94"/>
      <c r="NC45" s="94"/>
      <c r="ND45" s="94"/>
      <c r="NE45" s="94"/>
      <c r="NF45" s="94"/>
      <c r="NG45" s="27"/>
      <c r="NH45" s="97"/>
      <c r="NI45" s="98"/>
      <c r="NK45" s="88">
        <f t="shared" si="17"/>
        <v>40989</v>
      </c>
      <c r="NL45" s="89">
        <v>11</v>
      </c>
      <c r="NM45" s="28"/>
      <c r="NN45" s="25"/>
      <c r="NO45" s="30"/>
      <c r="NP45" s="27"/>
      <c r="NQ45" s="30"/>
      <c r="NR45" s="27"/>
      <c r="NS45" s="30"/>
      <c r="NT45" s="27"/>
      <c r="NU45" s="92"/>
      <c r="NV45" s="94"/>
      <c r="NW45" s="94"/>
      <c r="NX45" s="94"/>
      <c r="NY45" s="94"/>
      <c r="NZ45" s="94"/>
      <c r="OA45" s="94"/>
      <c r="OB45" s="94"/>
      <c r="OC45" s="27"/>
      <c r="OD45" s="97">
        <v>-1.0171341430023222</v>
      </c>
      <c r="OE45" s="98">
        <v>0.26688873703970306</v>
      </c>
      <c r="OG45" s="88">
        <f t="shared" si="18"/>
        <v>40987.5</v>
      </c>
      <c r="OH45" s="89">
        <v>11</v>
      </c>
      <c r="OI45" s="28"/>
      <c r="OJ45" s="25"/>
      <c r="OK45" s="30"/>
      <c r="OL45" s="27"/>
      <c r="OM45" s="30"/>
      <c r="ON45" s="27"/>
      <c r="OO45" s="30"/>
      <c r="OP45" s="27"/>
      <c r="OQ45" s="92"/>
      <c r="OR45" s="94"/>
      <c r="OS45" s="94"/>
      <c r="OT45" s="94"/>
      <c r="OU45" s="94"/>
      <c r="OV45" s="94"/>
      <c r="OW45" s="94"/>
      <c r="OX45" s="94"/>
      <c r="OY45" s="27"/>
      <c r="OZ45" s="97"/>
      <c r="PA45" s="98"/>
      <c r="PC45" s="88">
        <f t="shared" si="19"/>
        <v>40986</v>
      </c>
      <c r="PD45" s="89">
        <v>11</v>
      </c>
      <c r="PE45" s="28"/>
      <c r="PF45" s="25"/>
      <c r="PG45" s="30"/>
      <c r="PH45" s="27"/>
      <c r="PI45" s="30"/>
      <c r="PJ45" s="27"/>
      <c r="PK45" s="30"/>
      <c r="PL45" s="27"/>
      <c r="PM45" s="92"/>
      <c r="PN45" s="94"/>
      <c r="PO45" s="94"/>
      <c r="PP45" s="94"/>
      <c r="PQ45" s="94"/>
      <c r="PR45" s="94"/>
      <c r="PS45" s="94"/>
      <c r="PT45" s="94"/>
      <c r="PU45" s="27"/>
      <c r="PV45" s="97">
        <v>-1.1263154718926633</v>
      </c>
      <c r="PW45" s="98">
        <v>0.97946900405069015</v>
      </c>
      <c r="PY45" s="88">
        <f t="shared" si="20"/>
        <v>40989</v>
      </c>
      <c r="PZ45" s="89">
        <v>11</v>
      </c>
      <c r="QA45" s="28"/>
      <c r="QB45" s="25">
        <v>18</v>
      </c>
      <c r="QC45" s="30"/>
      <c r="QD45" s="27"/>
      <c r="QE45" s="30"/>
      <c r="QF45" s="27"/>
      <c r="QG45" s="30"/>
      <c r="QH45" s="27"/>
      <c r="QI45" s="92"/>
      <c r="QJ45" s="94"/>
      <c r="QK45" s="94"/>
      <c r="QL45" s="94"/>
      <c r="QM45" s="94"/>
      <c r="QN45" s="94"/>
      <c r="QO45" s="94"/>
      <c r="QP45" s="94"/>
      <c r="QQ45" s="27"/>
      <c r="QR45" s="97">
        <v>-1.2451380857989216</v>
      </c>
      <c r="QS45" s="98">
        <v>1.9808471004024608</v>
      </c>
      <c r="QU45" s="88">
        <f t="shared" si="21"/>
        <v>40988</v>
      </c>
      <c r="QV45" s="89">
        <v>11</v>
      </c>
      <c r="QW45" s="28">
        <v>5.47</v>
      </c>
      <c r="QX45" s="25">
        <v>10</v>
      </c>
      <c r="QY45" s="30"/>
      <c r="QZ45" s="27"/>
      <c r="RA45" s="30"/>
      <c r="RB45" s="27"/>
      <c r="RC45" s="30"/>
      <c r="RD45" s="27"/>
      <c r="RE45" s="92"/>
      <c r="RF45" s="94"/>
      <c r="RG45" s="94"/>
      <c r="RH45" s="94"/>
      <c r="RI45" s="94"/>
      <c r="RJ45" s="94"/>
      <c r="RK45" s="94"/>
      <c r="RL45" s="94"/>
      <c r="RM45" s="27"/>
      <c r="RN45" s="97">
        <v>4.7337437065727404</v>
      </c>
      <c r="RO45" s="98">
        <v>27.393668030013057</v>
      </c>
      <c r="RQ45" s="88">
        <f t="shared" si="22"/>
        <v>40988.5</v>
      </c>
      <c r="RR45" s="89">
        <v>11</v>
      </c>
      <c r="RS45" s="28"/>
      <c r="RT45" s="25">
        <v>18</v>
      </c>
      <c r="RU45" s="30"/>
      <c r="RV45" s="27"/>
      <c r="RW45" s="30"/>
      <c r="RX45" s="27"/>
      <c r="RY45" s="30"/>
      <c r="RZ45" s="27"/>
      <c r="SA45" s="92"/>
      <c r="SB45" s="94"/>
      <c r="SC45" s="94"/>
      <c r="SD45" s="94"/>
      <c r="SE45" s="94"/>
      <c r="SF45" s="94"/>
      <c r="SG45" s="94"/>
      <c r="SH45" s="94"/>
      <c r="SI45" s="27"/>
      <c r="SJ45" s="97">
        <v>-0.92841492737941134</v>
      </c>
      <c r="SK45" s="98">
        <v>7.3921589416011821</v>
      </c>
      <c r="SM45" s="88">
        <f t="shared" si="23"/>
        <v>40988.5</v>
      </c>
      <c r="SN45" s="89">
        <v>11</v>
      </c>
      <c r="SO45" s="28"/>
      <c r="SP45" s="25"/>
      <c r="SQ45" s="30"/>
      <c r="SR45" s="27"/>
      <c r="SS45" s="30"/>
      <c r="ST45" s="27"/>
      <c r="SU45" s="30"/>
      <c r="SV45" s="27"/>
      <c r="SW45" s="92"/>
      <c r="SX45" s="94"/>
      <c r="SY45" s="94"/>
      <c r="SZ45" s="94"/>
      <c r="TA45" s="94"/>
      <c r="TB45" s="94"/>
      <c r="TC45" s="94"/>
      <c r="TD45" s="94"/>
      <c r="TE45" s="27"/>
      <c r="TF45" s="97">
        <v>-1.2349266107191064</v>
      </c>
      <c r="TG45" s="98">
        <v>2.5190988618110199</v>
      </c>
      <c r="TI45" s="88">
        <f t="shared" si="24"/>
        <v>40987</v>
      </c>
      <c r="TJ45" s="89">
        <v>11</v>
      </c>
      <c r="TK45" s="28"/>
      <c r="TL45" s="25"/>
      <c r="TM45" s="30"/>
      <c r="TN45" s="27"/>
      <c r="TO45" s="30"/>
      <c r="TP45" s="27"/>
      <c r="TQ45" s="30"/>
      <c r="TR45" s="27"/>
      <c r="TS45" s="92"/>
      <c r="TT45" s="94"/>
      <c r="TU45" s="94"/>
      <c r="TV45" s="94"/>
      <c r="TW45" s="94"/>
      <c r="TX45" s="94"/>
      <c r="TY45" s="94"/>
      <c r="TZ45" s="94"/>
      <c r="UA45" s="27"/>
      <c r="UB45" s="97"/>
      <c r="UC45" s="98"/>
      <c r="UE45" s="88">
        <f t="shared" si="25"/>
        <v>40990.5</v>
      </c>
      <c r="UF45" s="89">
        <v>11</v>
      </c>
      <c r="UG45" s="28"/>
      <c r="UH45" s="25">
        <v>22</v>
      </c>
      <c r="UI45" s="30"/>
      <c r="UJ45" s="27"/>
      <c r="UK45" s="30"/>
      <c r="UL45" s="27"/>
      <c r="UM45" s="30"/>
      <c r="UN45" s="27"/>
      <c r="UO45" s="92"/>
      <c r="UP45" s="94"/>
      <c r="UQ45" s="94"/>
      <c r="UR45" s="94"/>
      <c r="US45" s="94"/>
      <c r="UT45" s="94"/>
      <c r="UU45" s="94"/>
      <c r="UV45" s="94"/>
      <c r="UW45" s="27"/>
      <c r="UX45" s="97">
        <v>-0.94405818150019893</v>
      </c>
      <c r="UY45" s="98">
        <v>4.4805495590940758</v>
      </c>
      <c r="VA45" s="88">
        <f t="shared" si="26"/>
        <v>40989</v>
      </c>
      <c r="VB45" s="89">
        <v>11</v>
      </c>
      <c r="VC45" s="28"/>
      <c r="VD45" s="25">
        <v>19</v>
      </c>
      <c r="VE45" s="30"/>
      <c r="VF45" s="27"/>
      <c r="VG45" s="30"/>
      <c r="VH45" s="27"/>
      <c r="VI45" s="30"/>
      <c r="VJ45" s="27"/>
      <c r="VK45" s="92"/>
      <c r="VL45" s="94"/>
      <c r="VM45" s="94"/>
      <c r="VN45" s="94"/>
      <c r="VO45" s="94"/>
      <c r="VP45" s="94"/>
      <c r="VQ45" s="94"/>
      <c r="VR45" s="94"/>
      <c r="VS45" s="27"/>
      <c r="VT45" s="97">
        <v>-0.82533265688304935</v>
      </c>
      <c r="VU45" s="98">
        <v>4.2229546390371091</v>
      </c>
      <c r="VW45" s="88">
        <f t="shared" si="27"/>
        <v>40987</v>
      </c>
      <c r="VX45" s="89">
        <v>11</v>
      </c>
      <c r="VY45" s="28"/>
      <c r="VZ45" s="25"/>
      <c r="WA45" s="30"/>
      <c r="WB45" s="27"/>
      <c r="WC45" s="30"/>
      <c r="WD45" s="27"/>
      <c r="WE45" s="30"/>
      <c r="WF45" s="27"/>
      <c r="WG45" s="92"/>
      <c r="WH45" s="94"/>
      <c r="WI45" s="94"/>
      <c r="WJ45" s="94"/>
      <c r="WK45" s="94"/>
      <c r="WL45" s="94"/>
      <c r="WM45" s="94"/>
      <c r="WN45" s="94"/>
      <c r="WO45" s="27"/>
      <c r="WP45" s="97">
        <v>-1.1940618101393692</v>
      </c>
      <c r="WQ45" s="98">
        <v>-0.70685400909077922</v>
      </c>
      <c r="WS45" s="88">
        <f t="shared" si="28"/>
        <v>40988.5</v>
      </c>
      <c r="WT45" s="89">
        <v>11</v>
      </c>
      <c r="WU45" s="28"/>
      <c r="WV45" s="25">
        <v>17.3</v>
      </c>
      <c r="WW45" s="30"/>
      <c r="WX45" s="27"/>
      <c r="WY45" s="30"/>
      <c r="WZ45" s="27"/>
      <c r="XA45" s="30"/>
      <c r="XB45" s="27"/>
      <c r="XC45" s="92"/>
      <c r="XD45" s="94"/>
      <c r="XE45" s="94"/>
      <c r="XF45" s="94"/>
      <c r="XG45" s="94"/>
      <c r="XH45" s="94"/>
      <c r="XI45" s="94"/>
      <c r="XJ45" s="94"/>
      <c r="XK45" s="27"/>
      <c r="XL45" s="97">
        <v>-1.2991778396542237</v>
      </c>
      <c r="XM45" s="98">
        <v>5.3582526035735825</v>
      </c>
      <c r="XO45" s="88">
        <f t="shared" si="29"/>
        <v>40988.5</v>
      </c>
      <c r="XP45" s="89">
        <v>11</v>
      </c>
      <c r="XQ45" s="28"/>
      <c r="XR45" s="25"/>
      <c r="XS45" s="30"/>
      <c r="XT45" s="27"/>
      <c r="XU45" s="30"/>
      <c r="XV45" s="27"/>
      <c r="XW45" s="30"/>
      <c r="XX45" s="27"/>
      <c r="XY45" s="92"/>
      <c r="XZ45" s="94"/>
      <c r="YA45" s="94"/>
      <c r="YB45" s="94"/>
      <c r="YC45" s="94"/>
      <c r="YD45" s="94"/>
      <c r="YE45" s="94"/>
      <c r="YF45" s="94"/>
      <c r="YG45" s="27"/>
      <c r="YH45" s="97">
        <v>-1.1260166360344763</v>
      </c>
      <c r="YI45" s="98">
        <v>7.7473455846889392</v>
      </c>
      <c r="YK45" s="88">
        <f t="shared" si="30"/>
        <v>40988</v>
      </c>
      <c r="YL45" s="89">
        <v>11</v>
      </c>
      <c r="YM45" s="28"/>
      <c r="YN45" s="25"/>
      <c r="YO45" s="30"/>
      <c r="YP45" s="27"/>
      <c r="YQ45" s="30"/>
      <c r="YR45" s="27"/>
      <c r="YS45" s="30"/>
      <c r="YT45" s="27"/>
      <c r="YU45" s="92"/>
      <c r="YV45" s="94"/>
      <c r="YW45" s="94"/>
      <c r="YX45" s="94"/>
      <c r="YY45" s="94"/>
      <c r="YZ45" s="94"/>
      <c r="ZA45" s="94"/>
      <c r="ZB45" s="94"/>
      <c r="ZC45" s="27"/>
      <c r="ZD45" s="97">
        <v>1.1318366875631987</v>
      </c>
      <c r="ZE45" s="98">
        <v>12.590587512856201</v>
      </c>
      <c r="ZG45" s="88">
        <f t="shared" si="31"/>
        <v>40987.5</v>
      </c>
      <c r="ZH45" s="89">
        <v>11</v>
      </c>
      <c r="ZI45" s="28"/>
      <c r="ZJ45" s="25"/>
      <c r="ZK45" s="30"/>
      <c r="ZL45" s="27"/>
      <c r="ZM45" s="30"/>
      <c r="ZN45" s="27"/>
      <c r="ZO45" s="30"/>
      <c r="ZP45" s="27"/>
      <c r="ZQ45" s="92"/>
      <c r="ZR45" s="94"/>
      <c r="ZS45" s="94"/>
      <c r="ZT45" s="94"/>
      <c r="ZU45" s="94"/>
      <c r="ZV45" s="94"/>
      <c r="ZW45" s="94"/>
      <c r="ZX45" s="94"/>
      <c r="ZY45" s="27"/>
      <c r="ZZ45" s="97">
        <v>1.8124242036731431</v>
      </c>
      <c r="AAA45" s="98">
        <v>25.265890776374135</v>
      </c>
      <c r="AAC45" s="88">
        <f t="shared" si="32"/>
        <v>40990</v>
      </c>
      <c r="AAD45" s="89">
        <v>11</v>
      </c>
      <c r="AAE45" s="28"/>
      <c r="AAF45" s="25"/>
      <c r="AAG45" s="30"/>
      <c r="AAH45" s="27"/>
      <c r="AAI45" s="30"/>
      <c r="AAJ45" s="27"/>
      <c r="AAK45" s="30"/>
      <c r="AAL45" s="27"/>
      <c r="AAM45" s="92"/>
      <c r="AAN45" s="94"/>
      <c r="AAO45" s="94"/>
      <c r="AAP45" s="94"/>
      <c r="AAQ45" s="94"/>
      <c r="AAR45" s="94"/>
      <c r="AAS45" s="94"/>
      <c r="AAT45" s="94"/>
      <c r="AAU45" s="27"/>
      <c r="AAV45" s="97">
        <v>-0.32729257985884058</v>
      </c>
      <c r="AAW45" s="98">
        <v>9.7589413950105097</v>
      </c>
      <c r="AAY45" s="88">
        <f t="shared" si="33"/>
        <v>40991</v>
      </c>
      <c r="AAZ45" s="89">
        <v>11</v>
      </c>
      <c r="ABA45" s="28"/>
      <c r="ABB45" s="25"/>
      <c r="ABC45" s="30"/>
      <c r="ABD45" s="27"/>
      <c r="ABE45" s="30"/>
      <c r="ABF45" s="27"/>
      <c r="ABG45" s="30"/>
      <c r="ABH45" s="27"/>
      <c r="ABI45" s="92"/>
      <c r="ABJ45" s="94"/>
      <c r="ABK45" s="94"/>
      <c r="ABL45" s="94"/>
      <c r="ABM45" s="94"/>
      <c r="ABN45" s="94"/>
      <c r="ABO45" s="94"/>
      <c r="ABP45" s="94"/>
      <c r="ABQ45" s="27"/>
      <c r="ABR45" s="97">
        <v>-1.0459569496540833</v>
      </c>
      <c r="ABS45" s="98">
        <v>0.55159211463899882</v>
      </c>
      <c r="ABU45" s="88">
        <f t="shared" si="34"/>
        <v>40989</v>
      </c>
      <c r="ABV45" s="89">
        <v>11</v>
      </c>
      <c r="ABW45" s="28"/>
      <c r="ABX45" s="25"/>
      <c r="ABY45" s="30"/>
      <c r="ABZ45" s="27"/>
      <c r="ACA45" s="30"/>
      <c r="ACB45" s="27"/>
      <c r="ACC45" s="30"/>
      <c r="ACD45" s="27"/>
      <c r="ACE45" s="92"/>
      <c r="ACF45" s="94"/>
      <c r="ACG45" s="94"/>
      <c r="ACH45" s="94"/>
      <c r="ACI45" s="94"/>
      <c r="ACJ45" s="94"/>
      <c r="ACK45" s="94"/>
      <c r="ACL45" s="94"/>
      <c r="ACM45" s="27"/>
      <c r="ACN45" s="97">
        <v>-1.2329604276994395</v>
      </c>
      <c r="ACO45" s="98">
        <v>-1.9346985543277215</v>
      </c>
      <c r="ACQ45" s="88">
        <f t="shared" si="35"/>
        <v>40990</v>
      </c>
      <c r="ACR45" s="89">
        <v>11</v>
      </c>
      <c r="ACS45" s="28"/>
      <c r="ACT45" s="25"/>
      <c r="ACU45" s="30"/>
      <c r="ACV45" s="27"/>
      <c r="ACW45" s="30"/>
      <c r="ACX45" s="27"/>
      <c r="ACY45" s="30"/>
      <c r="ACZ45" s="27"/>
      <c r="ADA45" s="92"/>
      <c r="ADB45" s="94"/>
      <c r="ADC45" s="94"/>
      <c r="ADD45" s="94"/>
      <c r="ADE45" s="94"/>
      <c r="ADF45" s="94"/>
      <c r="ADG45" s="94"/>
      <c r="ADH45" s="94"/>
      <c r="ADI45" s="27"/>
      <c r="ADJ45" s="97">
        <v>-1.0103891075969229</v>
      </c>
      <c r="ADK45" s="98">
        <v>1.3164654687162338</v>
      </c>
      <c r="ADM45" s="88">
        <f t="shared" si="36"/>
        <v>40986</v>
      </c>
      <c r="ADN45" s="89">
        <v>11</v>
      </c>
      <c r="ADO45" s="28"/>
      <c r="ADP45" s="25"/>
      <c r="ADQ45" s="30"/>
      <c r="ADR45" s="27"/>
      <c r="ADS45" s="30"/>
      <c r="ADT45" s="27"/>
      <c r="ADU45" s="30"/>
      <c r="ADV45" s="27"/>
      <c r="ADW45" s="92"/>
      <c r="ADX45" s="94"/>
      <c r="ADY45" s="94"/>
      <c r="ADZ45" s="94"/>
      <c r="AEA45" s="94"/>
      <c r="AEB45" s="94"/>
      <c r="AEC45" s="94"/>
      <c r="AED45" s="94"/>
      <c r="AEE45" s="27"/>
      <c r="AEF45" s="97"/>
      <c r="AEG45" s="98"/>
      <c r="AEI45" s="88">
        <f t="shared" si="37"/>
        <v>40989</v>
      </c>
      <c r="AEJ45" s="89">
        <v>11</v>
      </c>
      <c r="AEK45" s="28"/>
      <c r="AEL45" s="25"/>
      <c r="AEM45" s="30"/>
      <c r="AEN45" s="27"/>
      <c r="AEO45" s="30"/>
      <c r="AEP45" s="27"/>
      <c r="AEQ45" s="30"/>
      <c r="AER45" s="27"/>
      <c r="AES45" s="92"/>
      <c r="AET45" s="94"/>
      <c r="AEU45" s="94"/>
      <c r="AEV45" s="94"/>
      <c r="AEW45" s="94"/>
      <c r="AEX45" s="94"/>
      <c r="AEY45" s="94"/>
      <c r="AEZ45" s="94"/>
      <c r="AFA45" s="27"/>
      <c r="AFB45" s="97">
        <v>-1.2166088981142846</v>
      </c>
      <c r="AFC45" s="98">
        <v>-0.85717834943285753</v>
      </c>
      <c r="AFE45" s="88">
        <f t="shared" si="38"/>
        <v>40987.5</v>
      </c>
      <c r="AFF45" s="89">
        <v>11</v>
      </c>
      <c r="AFG45" s="28"/>
      <c r="AFH45" s="25"/>
      <c r="AFI45" s="30"/>
      <c r="AFJ45" s="27"/>
      <c r="AFK45" s="30"/>
      <c r="AFL45" s="27"/>
      <c r="AFM45" s="30"/>
      <c r="AFN45" s="27"/>
      <c r="AFO45" s="92"/>
      <c r="AFP45" s="94"/>
      <c r="AFQ45" s="94"/>
      <c r="AFR45" s="94"/>
      <c r="AFS45" s="94"/>
      <c r="AFT45" s="94"/>
      <c r="AFU45" s="94"/>
      <c r="AFV45" s="94"/>
      <c r="AFW45" s="27"/>
      <c r="AFX45" s="97"/>
      <c r="AFY45" s="98"/>
      <c r="AGA45" s="88">
        <f t="shared" si="39"/>
        <v>40986</v>
      </c>
      <c r="AGB45" s="89">
        <v>11</v>
      </c>
      <c r="AGC45" s="28"/>
      <c r="AGD45" s="25"/>
      <c r="AGE45" s="30"/>
      <c r="AGF45" s="27"/>
      <c r="AGG45" s="30"/>
      <c r="AGH45" s="27"/>
      <c r="AGI45" s="30"/>
      <c r="AGJ45" s="27"/>
      <c r="AGK45" s="92"/>
      <c r="AGL45" s="94"/>
      <c r="AGM45" s="94"/>
      <c r="AGN45" s="94"/>
      <c r="AGO45" s="94"/>
      <c r="AGP45" s="94"/>
      <c r="AGQ45" s="94"/>
      <c r="AGR45" s="94"/>
      <c r="AGS45" s="27"/>
      <c r="AGT45" s="97">
        <v>-1.1622910234920896</v>
      </c>
      <c r="AGU45" s="98">
        <v>0.44222132481801535</v>
      </c>
      <c r="AGW45" s="88">
        <f t="shared" si="40"/>
        <v>40989</v>
      </c>
      <c r="AGX45" s="89">
        <v>11</v>
      </c>
      <c r="AGY45" s="28"/>
      <c r="AGZ45" s="25">
        <v>18</v>
      </c>
      <c r="AHA45" s="30"/>
      <c r="AHB45" s="27"/>
      <c r="AHC45" s="30"/>
      <c r="AHD45" s="27"/>
      <c r="AHE45" s="30"/>
      <c r="AHF45" s="27"/>
      <c r="AHG45" s="92"/>
      <c r="AHH45" s="94"/>
      <c r="AHI45" s="94"/>
      <c r="AHJ45" s="94"/>
      <c r="AHK45" s="94"/>
      <c r="AHL45" s="94"/>
      <c r="AHM45" s="94"/>
      <c r="AHN45" s="94"/>
      <c r="AHO45" s="27"/>
      <c r="AHP45" s="97">
        <v>-1.1558876820876769</v>
      </c>
      <c r="AHQ45" s="98">
        <v>2.6560299049393228</v>
      </c>
      <c r="AHS45" s="88">
        <f t="shared" si="41"/>
        <v>40988</v>
      </c>
      <c r="AHT45" s="89">
        <v>11</v>
      </c>
      <c r="AHU45" s="28">
        <v>5.47</v>
      </c>
      <c r="AHV45" s="25">
        <v>10</v>
      </c>
      <c r="AHW45" s="30"/>
      <c r="AHX45" s="27"/>
      <c r="AHY45" s="30"/>
      <c r="AHZ45" s="27"/>
      <c r="AIA45" s="30"/>
      <c r="AIB45" s="27"/>
      <c r="AIC45" s="92"/>
      <c r="AID45" s="94"/>
      <c r="AIE45" s="94"/>
      <c r="AIF45" s="94"/>
      <c r="AIG45" s="94"/>
      <c r="AIH45" s="94"/>
      <c r="AII45" s="94"/>
      <c r="AIJ45" s="94"/>
      <c r="AIK45" s="27"/>
      <c r="AIL45" s="97">
        <v>4.6154160285306647</v>
      </c>
      <c r="AIM45" s="98">
        <v>27.225290018414182</v>
      </c>
      <c r="AIO45" s="88">
        <f t="shared" si="42"/>
        <v>40988.5</v>
      </c>
      <c r="AIP45" s="89">
        <v>11</v>
      </c>
      <c r="AIQ45" s="28"/>
      <c r="AIR45" s="25">
        <v>18</v>
      </c>
      <c r="AIS45" s="30"/>
      <c r="AIT45" s="27"/>
      <c r="AIU45" s="30"/>
      <c r="AIV45" s="27"/>
      <c r="AIW45" s="30"/>
      <c r="AIX45" s="27"/>
      <c r="AIY45" s="92"/>
      <c r="AIZ45" s="94"/>
      <c r="AJA45" s="94"/>
      <c r="AJB45" s="94"/>
      <c r="AJC45" s="94"/>
      <c r="AJD45" s="94"/>
      <c r="AJE45" s="94"/>
      <c r="AJF45" s="94"/>
      <c r="AJG45" s="27"/>
      <c r="AJH45" s="97">
        <v>-0.88899894290165482</v>
      </c>
      <c r="AJI45" s="98">
        <v>7.6597601688226922</v>
      </c>
      <c r="AJK45" s="88">
        <f t="shared" si="43"/>
        <v>40988.5</v>
      </c>
      <c r="AJL45" s="89">
        <v>11</v>
      </c>
      <c r="AJM45" s="28"/>
      <c r="AJN45" s="25"/>
      <c r="AJO45" s="30"/>
      <c r="AJP45" s="27"/>
      <c r="AJQ45" s="30"/>
      <c r="AJR45" s="27"/>
      <c r="AJS45" s="30"/>
      <c r="AJT45" s="27"/>
      <c r="AJU45" s="92"/>
      <c r="AJV45" s="94"/>
      <c r="AJW45" s="94"/>
      <c r="AJX45" s="94"/>
      <c r="AJY45" s="94"/>
      <c r="AJZ45" s="94"/>
      <c r="AKA45" s="94"/>
      <c r="AKB45" s="94"/>
      <c r="AKC45" s="27"/>
      <c r="AKD45" s="97">
        <v>-1.2168113507334863</v>
      </c>
      <c r="AKE45" s="98">
        <v>2.6513499029013903</v>
      </c>
      <c r="AKG45" s="88">
        <f t="shared" si="44"/>
        <v>40987</v>
      </c>
      <c r="AKH45" s="89">
        <v>11</v>
      </c>
      <c r="AKI45" s="28"/>
      <c r="AKJ45" s="25"/>
      <c r="AKK45" s="30"/>
      <c r="AKL45" s="27"/>
      <c r="AKM45" s="30"/>
      <c r="AKN45" s="27"/>
      <c r="AKO45" s="30"/>
      <c r="AKP45" s="27"/>
      <c r="AKQ45" s="92"/>
      <c r="AKR45" s="94"/>
      <c r="AKS45" s="94"/>
      <c r="AKT45" s="94"/>
      <c r="AKU45" s="94"/>
      <c r="AKV45" s="94"/>
      <c r="AKW45" s="94"/>
      <c r="AKX45" s="94"/>
      <c r="AKY45" s="27"/>
      <c r="AKZ45" s="97"/>
      <c r="ALA45" s="98"/>
      <c r="ALC45" s="88">
        <f t="shared" si="45"/>
        <v>40990.5</v>
      </c>
      <c r="ALD45" s="89">
        <v>11</v>
      </c>
      <c r="ALE45" s="28"/>
      <c r="ALF45" s="25">
        <v>22</v>
      </c>
      <c r="ALG45" s="30"/>
      <c r="ALH45" s="27"/>
      <c r="ALI45" s="30"/>
      <c r="ALJ45" s="27"/>
      <c r="ALK45" s="30"/>
      <c r="ALL45" s="27"/>
      <c r="ALM45" s="92"/>
      <c r="ALN45" s="94"/>
      <c r="ALO45" s="94"/>
      <c r="ALP45" s="94"/>
      <c r="ALQ45" s="94"/>
      <c r="ALR45" s="94"/>
      <c r="ALS45" s="94"/>
      <c r="ALT45" s="94"/>
      <c r="ALU45" s="27"/>
      <c r="ALV45" s="97">
        <v>-0.91397457134102611</v>
      </c>
      <c r="ALW45" s="98">
        <v>4.6176832659333922</v>
      </c>
      <c r="ALY45" s="88">
        <f t="shared" si="46"/>
        <v>40989</v>
      </c>
      <c r="ALZ45" s="89">
        <v>11</v>
      </c>
      <c r="AMA45" s="28"/>
      <c r="AMB45" s="25">
        <v>19</v>
      </c>
      <c r="AMC45" s="30"/>
      <c r="AMD45" s="27"/>
      <c r="AME45" s="30"/>
      <c r="AMF45" s="27"/>
      <c r="AMG45" s="30"/>
      <c r="AMH45" s="27"/>
      <c r="AMI45" s="92"/>
      <c r="AMJ45" s="94"/>
      <c r="AMK45" s="94"/>
      <c r="AML45" s="94"/>
      <c r="AMM45" s="94"/>
      <c r="AMN45" s="94"/>
      <c r="AMO45" s="94"/>
      <c r="AMP45" s="94"/>
      <c r="AMQ45" s="27"/>
      <c r="AMR45" s="97">
        <v>-0.81898802486757827</v>
      </c>
      <c r="AMS45" s="98">
        <v>4.3003941148630052</v>
      </c>
      <c r="AMU45" s="88">
        <f t="shared" si="47"/>
        <v>40987</v>
      </c>
      <c r="AMV45" s="89">
        <v>11</v>
      </c>
      <c r="AMW45" s="28"/>
      <c r="AMX45" s="25"/>
      <c r="AMY45" s="30"/>
      <c r="AMZ45" s="27"/>
      <c r="ANA45" s="30"/>
      <c r="ANB45" s="27"/>
      <c r="ANC45" s="30"/>
      <c r="AND45" s="27"/>
      <c r="ANE45" s="92"/>
      <c r="ANF45" s="94"/>
      <c r="ANG45" s="94"/>
      <c r="ANH45" s="94"/>
      <c r="ANI45" s="94"/>
      <c r="ANJ45" s="94"/>
      <c r="ANK45" s="94"/>
      <c r="ANL45" s="94"/>
      <c r="ANM45" s="27"/>
      <c r="ANN45" s="97">
        <v>-1.2403180874416311</v>
      </c>
      <c r="ANO45" s="98">
        <v>-1.0380043745833329</v>
      </c>
      <c r="ANQ45" s="88">
        <f t="shared" si="48"/>
        <v>40988.5</v>
      </c>
      <c r="ANR45" s="89">
        <v>11</v>
      </c>
      <c r="ANS45" s="28"/>
      <c r="ANT45" s="25">
        <v>17.3</v>
      </c>
      <c r="ANU45" s="30"/>
      <c r="ANV45" s="27"/>
      <c r="ANW45" s="30"/>
      <c r="ANX45" s="27"/>
      <c r="ANY45" s="30"/>
      <c r="ANZ45" s="27"/>
      <c r="AOA45" s="92"/>
      <c r="AOB45" s="94"/>
      <c r="AOC45" s="94"/>
      <c r="AOD45" s="94"/>
      <c r="AOE45" s="94"/>
      <c r="AOF45" s="94"/>
      <c r="AOG45" s="94"/>
      <c r="AOH45" s="94"/>
      <c r="AOI45" s="27"/>
      <c r="AOJ45" s="97">
        <v>-1.3005653933594277</v>
      </c>
      <c r="AOK45" s="98">
        <v>5.3545318159069017</v>
      </c>
      <c r="AOM45" s="88">
        <f t="shared" si="49"/>
        <v>40988.5</v>
      </c>
      <c r="AON45" s="89">
        <v>11</v>
      </c>
      <c r="AOO45" s="28"/>
      <c r="AOP45" s="25"/>
      <c r="AOQ45" s="30"/>
      <c r="AOR45" s="27"/>
      <c r="AOS45" s="30"/>
      <c r="AOT45" s="27"/>
      <c r="AOU45" s="30"/>
      <c r="AOV45" s="27"/>
      <c r="AOW45" s="92"/>
      <c r="AOX45" s="94"/>
      <c r="AOY45" s="94"/>
      <c r="AOZ45" s="94"/>
      <c r="APA45" s="94"/>
      <c r="APB45" s="94"/>
      <c r="APC45" s="94"/>
      <c r="APD45" s="94"/>
      <c r="APE45" s="27"/>
      <c r="APF45" s="97">
        <v>-1.2097283440059998</v>
      </c>
      <c r="APG45" s="98">
        <v>7.302125675149532</v>
      </c>
      <c r="API45" s="88">
        <f t="shared" si="50"/>
        <v>40988</v>
      </c>
      <c r="APJ45" s="89">
        <v>11</v>
      </c>
      <c r="APK45" s="28"/>
      <c r="APL45" s="25"/>
      <c r="APM45" s="30"/>
      <c r="APN45" s="27"/>
      <c r="APO45" s="30"/>
      <c r="APP45" s="27"/>
      <c r="APQ45" s="30"/>
      <c r="APR45" s="27"/>
      <c r="APS45" s="92"/>
      <c r="APT45" s="94"/>
      <c r="APU45" s="94"/>
      <c r="APV45" s="94"/>
      <c r="APW45" s="94"/>
      <c r="APX45" s="94"/>
      <c r="APY45" s="94"/>
      <c r="APZ45" s="94"/>
      <c r="AQA45" s="27"/>
      <c r="AQB45" s="97">
        <v>1.1333013899416766</v>
      </c>
      <c r="AQC45" s="98">
        <v>12.572267158607399</v>
      </c>
      <c r="AQE45" s="88">
        <f t="shared" si="51"/>
        <v>40987.5</v>
      </c>
      <c r="AQF45" s="89">
        <v>11</v>
      </c>
      <c r="AQG45" s="28"/>
      <c r="AQH45" s="25"/>
      <c r="AQI45" s="30"/>
      <c r="AQJ45" s="27"/>
      <c r="AQK45" s="30"/>
      <c r="AQL45" s="27"/>
      <c r="AQM45" s="30"/>
      <c r="AQN45" s="27"/>
      <c r="AQO45" s="92"/>
      <c r="AQP45" s="94"/>
      <c r="AQQ45" s="94"/>
      <c r="AQR45" s="94"/>
      <c r="AQS45" s="94"/>
      <c r="AQT45" s="94"/>
      <c r="AQU45" s="94"/>
      <c r="AQV45" s="94"/>
      <c r="AQW45" s="27"/>
      <c r="AQX45" s="97">
        <v>1.7861039493888715</v>
      </c>
      <c r="AQY45" s="98">
        <v>25.447295058140966</v>
      </c>
      <c r="ARA45" s="88">
        <f t="shared" si="52"/>
        <v>40990</v>
      </c>
      <c r="ARB45" s="89">
        <v>11</v>
      </c>
      <c r="ARC45" s="28"/>
      <c r="ARD45" s="25"/>
      <c r="ARE45" s="30"/>
      <c r="ARF45" s="27"/>
      <c r="ARG45" s="30"/>
      <c r="ARH45" s="27"/>
      <c r="ARI45" s="30"/>
      <c r="ARJ45" s="27"/>
      <c r="ARK45" s="92"/>
      <c r="ARL45" s="94"/>
      <c r="ARM45" s="94"/>
      <c r="ARN45" s="94"/>
      <c r="ARO45" s="94"/>
      <c r="ARP45" s="94"/>
      <c r="ARQ45" s="94"/>
      <c r="ARR45" s="94"/>
      <c r="ARS45" s="27"/>
      <c r="ART45" s="97">
        <v>-0.31973414146673318</v>
      </c>
      <c r="ARU45" s="98">
        <v>9.9536798865944753</v>
      </c>
      <c r="ARW45" s="88">
        <f t="shared" si="53"/>
        <v>40991</v>
      </c>
      <c r="ARX45" s="89">
        <v>11</v>
      </c>
      <c r="ARY45" s="28"/>
      <c r="ARZ45" s="25"/>
      <c r="ASA45" s="30"/>
      <c r="ASB45" s="27"/>
      <c r="ASC45" s="30"/>
      <c r="ASD45" s="27"/>
      <c r="ASE45" s="30"/>
      <c r="ASF45" s="27"/>
      <c r="ASG45" s="92"/>
      <c r="ASH45" s="94"/>
      <c r="ASI45" s="94"/>
      <c r="ASJ45" s="94"/>
      <c r="ASK45" s="94"/>
      <c r="ASL45" s="94"/>
      <c r="ASM45" s="94"/>
      <c r="ASN45" s="94"/>
      <c r="ASO45" s="27"/>
      <c r="ASP45" s="97">
        <v>-1.0822361253645039</v>
      </c>
      <c r="ASQ45" s="98">
        <v>0.31163952547069407</v>
      </c>
      <c r="ASS45" s="88">
        <f t="shared" si="54"/>
        <v>40989</v>
      </c>
      <c r="AST45" s="89">
        <v>11</v>
      </c>
      <c r="ASU45" s="28"/>
      <c r="ASV45" s="25"/>
      <c r="ASW45" s="30"/>
      <c r="ASX45" s="27"/>
      <c r="ASY45" s="30"/>
      <c r="ASZ45" s="27"/>
      <c r="ATA45" s="30"/>
      <c r="ATB45" s="27"/>
      <c r="ATC45" s="92"/>
      <c r="ATD45" s="94"/>
      <c r="ATE45" s="94"/>
      <c r="ATF45" s="94"/>
      <c r="ATG45" s="94"/>
      <c r="ATH45" s="94"/>
      <c r="ATI45" s="94"/>
      <c r="ATJ45" s="94"/>
      <c r="ATK45" s="27"/>
      <c r="ATL45" s="97">
        <v>-1.2862411970232566</v>
      </c>
      <c r="ATM45" s="98">
        <v>-2.2659268195228806</v>
      </c>
      <c r="ATO45" s="88">
        <f t="shared" si="55"/>
        <v>40990</v>
      </c>
      <c r="ATP45" s="89">
        <v>11</v>
      </c>
      <c r="ATQ45" s="28"/>
      <c r="ATR45" s="25"/>
      <c r="ATS45" s="30"/>
      <c r="ATT45" s="27"/>
      <c r="ATU45" s="30"/>
      <c r="ATV45" s="27"/>
      <c r="ATW45" s="30"/>
      <c r="ATX45" s="27"/>
      <c r="ATY45" s="92"/>
      <c r="ATZ45" s="94"/>
      <c r="AUA45" s="94"/>
      <c r="AUB45" s="94"/>
      <c r="AUC45" s="94"/>
      <c r="AUD45" s="94"/>
      <c r="AUE45" s="94"/>
      <c r="AUF45" s="94"/>
      <c r="AUG45" s="27"/>
      <c r="AUH45" s="97">
        <v>-1.0000193055008706</v>
      </c>
      <c r="AUI45" s="98">
        <v>1.3743675960493142</v>
      </c>
      <c r="AUK45" s="88">
        <f t="shared" si="56"/>
        <v>40986</v>
      </c>
      <c r="AUL45" s="89">
        <v>11</v>
      </c>
      <c r="AUM45" s="28"/>
      <c r="AUN45" s="25"/>
      <c r="AUO45" s="30"/>
      <c r="AUP45" s="27"/>
      <c r="AUQ45" s="30"/>
      <c r="AUR45" s="27"/>
      <c r="AUS45" s="30"/>
      <c r="AUT45" s="27"/>
      <c r="AUU45" s="92"/>
      <c r="AUV45" s="94"/>
      <c r="AUW45" s="94"/>
      <c r="AUX45" s="94"/>
      <c r="AUY45" s="94"/>
      <c r="AUZ45" s="94"/>
      <c r="AVA45" s="94"/>
      <c r="AVB45" s="94"/>
      <c r="AVC45" s="27"/>
      <c r="AVD45" s="97"/>
      <c r="AVE45" s="98"/>
      <c r="AVG45" s="88">
        <f t="shared" si="57"/>
        <v>40989</v>
      </c>
      <c r="AVH45" s="89">
        <v>11</v>
      </c>
      <c r="AVI45" s="28"/>
      <c r="AVJ45" s="25"/>
      <c r="AVK45" s="30"/>
      <c r="AVL45" s="27"/>
      <c r="AVM45" s="30"/>
      <c r="AVN45" s="27"/>
      <c r="AVO45" s="30"/>
      <c r="AVP45" s="27"/>
      <c r="AVQ45" s="92"/>
      <c r="AVR45" s="94"/>
      <c r="AVS45" s="94"/>
      <c r="AVT45" s="94"/>
      <c r="AVU45" s="94"/>
      <c r="AVV45" s="94"/>
      <c r="AVW45" s="94"/>
      <c r="AVX45" s="94"/>
      <c r="AVY45" s="27"/>
      <c r="AVZ45" s="97">
        <v>-1.158191480417085</v>
      </c>
      <c r="AWA45" s="98">
        <v>-0.52192644903356222</v>
      </c>
      <c r="AWC45" s="88">
        <f t="shared" si="58"/>
        <v>40987.5</v>
      </c>
      <c r="AWD45" s="89">
        <v>11</v>
      </c>
      <c r="AWE45" s="28"/>
      <c r="AWF45" s="25"/>
      <c r="AWG45" s="30"/>
      <c r="AWH45" s="27"/>
      <c r="AWI45" s="30"/>
      <c r="AWJ45" s="27"/>
      <c r="AWK45" s="30"/>
      <c r="AWL45" s="27"/>
      <c r="AWM45" s="92"/>
      <c r="AWN45" s="94"/>
      <c r="AWO45" s="94"/>
      <c r="AWP45" s="94"/>
      <c r="AWQ45" s="94"/>
      <c r="AWR45" s="94"/>
      <c r="AWS45" s="94"/>
      <c r="AWT45" s="94"/>
      <c r="AWU45" s="27"/>
      <c r="AWV45" s="97"/>
      <c r="AWW45" s="98"/>
      <c r="AWY45" s="88">
        <f t="shared" si="59"/>
        <v>40986</v>
      </c>
      <c r="AWZ45" s="89">
        <v>11</v>
      </c>
      <c r="AXA45" s="28"/>
      <c r="AXB45" s="25"/>
      <c r="AXC45" s="30"/>
      <c r="AXD45" s="27"/>
      <c r="AXE45" s="30"/>
      <c r="AXF45" s="27"/>
      <c r="AXG45" s="30"/>
      <c r="AXH45" s="27"/>
      <c r="AXI45" s="92"/>
      <c r="AXJ45" s="94"/>
      <c r="AXK45" s="94"/>
      <c r="AXL45" s="94"/>
      <c r="AXM45" s="94"/>
      <c r="AXN45" s="94"/>
      <c r="AXO45" s="94"/>
      <c r="AXP45" s="94"/>
      <c r="AXQ45" s="27"/>
      <c r="AXR45" s="97">
        <v>-1.2190564664625085</v>
      </c>
      <c r="AXS45" s="98">
        <v>-3.25743197569206E-2</v>
      </c>
      <c r="AXU45" s="88">
        <f t="shared" si="60"/>
        <v>40989</v>
      </c>
      <c r="AXV45" s="89">
        <v>11</v>
      </c>
      <c r="AXW45" s="28"/>
      <c r="AXX45" s="25">
        <v>18</v>
      </c>
      <c r="AXY45" s="30"/>
      <c r="AXZ45" s="27"/>
      <c r="AYA45" s="30"/>
      <c r="AYB45" s="27"/>
      <c r="AYC45" s="30"/>
      <c r="AYD45" s="27"/>
      <c r="AYE45" s="92"/>
      <c r="AYF45" s="94"/>
      <c r="AYG45" s="94"/>
      <c r="AYH45" s="94"/>
      <c r="AYI45" s="94"/>
      <c r="AYJ45" s="94"/>
      <c r="AYK45" s="94"/>
      <c r="AYL45" s="94"/>
      <c r="AYM45" s="27"/>
      <c r="AYN45" s="97">
        <v>-1.1374739159106644</v>
      </c>
      <c r="AYO45" s="98">
        <v>2.8465146006009689</v>
      </c>
      <c r="AYQ45" s="88">
        <f t="shared" si="61"/>
        <v>40988</v>
      </c>
      <c r="AYR45" s="89">
        <v>11</v>
      </c>
      <c r="AYS45" s="28">
        <v>5.47</v>
      </c>
      <c r="AYT45" s="25">
        <v>10</v>
      </c>
      <c r="AYU45" s="30"/>
      <c r="AYV45" s="27"/>
      <c r="AYW45" s="30"/>
      <c r="AYX45" s="27"/>
      <c r="AYY45" s="30"/>
      <c r="AYZ45" s="27"/>
      <c r="AZA45" s="92"/>
      <c r="AZB45" s="94"/>
      <c r="AZC45" s="94"/>
      <c r="AZD45" s="94"/>
      <c r="AZE45" s="94"/>
      <c r="AZF45" s="94"/>
      <c r="AZG45" s="94"/>
      <c r="AZH45" s="94"/>
      <c r="AZI45" s="27"/>
      <c r="AZJ45" s="97">
        <v>4.6317940971082399</v>
      </c>
      <c r="AZK45" s="98">
        <v>27.241318129527002</v>
      </c>
      <c r="AZM45" s="88">
        <f t="shared" si="62"/>
        <v>40988.5</v>
      </c>
      <c r="AZN45" s="89">
        <v>11</v>
      </c>
      <c r="AZO45" s="28"/>
      <c r="AZP45" s="25">
        <v>18</v>
      </c>
      <c r="AZQ45" s="30"/>
      <c r="AZR45" s="27"/>
      <c r="AZS45" s="30"/>
      <c r="AZT45" s="27"/>
      <c r="AZU45" s="30"/>
      <c r="AZV45" s="27"/>
      <c r="AZW45" s="92"/>
      <c r="AZX45" s="94"/>
      <c r="AZY45" s="94"/>
      <c r="AZZ45" s="94"/>
      <c r="BAA45" s="94"/>
      <c r="BAB45" s="94"/>
      <c r="BAC45" s="94"/>
      <c r="BAD45" s="94"/>
      <c r="BAE45" s="27"/>
      <c r="BAF45" s="97">
        <v>-0.89730919699677414</v>
      </c>
      <c r="BAG45" s="98">
        <v>7.5693871094262786</v>
      </c>
      <c r="BAI45" s="88">
        <f t="shared" si="63"/>
        <v>40988.5</v>
      </c>
      <c r="BAJ45" s="89">
        <v>11</v>
      </c>
      <c r="BAK45" s="28"/>
      <c r="BAL45" s="25"/>
      <c r="BAM45" s="30"/>
      <c r="BAN45" s="27"/>
      <c r="BAO45" s="30"/>
      <c r="BAP45" s="27"/>
      <c r="BAQ45" s="30"/>
      <c r="BAR45" s="27"/>
      <c r="BAS45" s="92"/>
      <c r="BAT45" s="94"/>
      <c r="BAU45" s="94"/>
      <c r="BAV45" s="94"/>
      <c r="BAW45" s="94"/>
      <c r="BAX45" s="94"/>
      <c r="BAY45" s="94"/>
      <c r="BAZ45" s="94"/>
      <c r="BBA45" s="27"/>
      <c r="BBB45" s="97">
        <v>-1.2126904529735425</v>
      </c>
      <c r="BBC45" s="98">
        <v>2.6562249275252183</v>
      </c>
      <c r="BBE45" s="88">
        <f t="shared" si="64"/>
        <v>40987</v>
      </c>
      <c r="BBF45" s="89">
        <v>11</v>
      </c>
      <c r="BBG45" s="28"/>
      <c r="BBH45" s="25"/>
      <c r="BBI45" s="30"/>
      <c r="BBJ45" s="27"/>
      <c r="BBK45" s="30"/>
      <c r="BBL45" s="27"/>
      <c r="BBM45" s="30"/>
      <c r="BBN45" s="27"/>
      <c r="BBO45" s="92"/>
      <c r="BBP45" s="94"/>
      <c r="BBQ45" s="94"/>
      <c r="BBR45" s="94"/>
      <c r="BBS45" s="94"/>
      <c r="BBT45" s="94"/>
      <c r="BBU45" s="94"/>
      <c r="BBV45" s="94"/>
      <c r="BBW45" s="27"/>
      <c r="BBX45" s="97"/>
      <c r="BBY45" s="98"/>
      <c r="BCA45" s="88">
        <f t="shared" si="65"/>
        <v>40990.5</v>
      </c>
      <c r="BCB45" s="89">
        <v>11</v>
      </c>
      <c r="BCC45" s="28"/>
      <c r="BCD45" s="25">
        <v>22</v>
      </c>
      <c r="BCE45" s="30"/>
      <c r="BCF45" s="27"/>
      <c r="BCG45" s="30"/>
      <c r="BCH45" s="27"/>
      <c r="BCI45" s="30"/>
      <c r="BCJ45" s="27"/>
      <c r="BCK45" s="92"/>
      <c r="BCL45" s="94"/>
      <c r="BCM45" s="94"/>
      <c r="BCN45" s="94"/>
      <c r="BCO45" s="94"/>
      <c r="BCP45" s="94"/>
      <c r="BCQ45" s="94"/>
      <c r="BCR45" s="94"/>
      <c r="BCS45" s="27"/>
      <c r="BCT45" s="97">
        <v>-0.94773750696263948</v>
      </c>
      <c r="BCU45" s="98">
        <v>4.3749053034671874</v>
      </c>
      <c r="BCW45" s="88">
        <f t="shared" si="66"/>
        <v>40989</v>
      </c>
      <c r="BCX45" s="89">
        <v>11</v>
      </c>
      <c r="BCY45" s="28"/>
      <c r="BCZ45" s="25">
        <v>19</v>
      </c>
      <c r="BDA45" s="30"/>
      <c r="BDB45" s="27"/>
      <c r="BDC45" s="30"/>
      <c r="BDD45" s="27"/>
      <c r="BDE45" s="30"/>
      <c r="BDF45" s="27"/>
      <c r="BDG45" s="92"/>
      <c r="BDH45" s="94"/>
      <c r="BDI45" s="94"/>
      <c r="BDJ45" s="94"/>
      <c r="BDK45" s="94"/>
      <c r="BDL45" s="94"/>
      <c r="BDM45" s="94"/>
      <c r="BDN45" s="94"/>
      <c r="BDO45" s="27"/>
      <c r="BDP45" s="97">
        <v>-0.37345704983939709</v>
      </c>
      <c r="BDQ45" s="98">
        <v>5.9937943225793546</v>
      </c>
      <c r="BDS45" s="88">
        <f t="shared" si="67"/>
        <v>40987</v>
      </c>
      <c r="BDT45" s="89">
        <v>11</v>
      </c>
      <c r="BDU45" s="28"/>
      <c r="BDV45" s="25"/>
      <c r="BDW45" s="30"/>
      <c r="BDX45" s="27"/>
      <c r="BDY45" s="30"/>
      <c r="BDZ45" s="27"/>
      <c r="BEA45" s="30"/>
      <c r="BEB45" s="27"/>
      <c r="BEC45" s="92"/>
      <c r="BED45" s="94"/>
      <c r="BEE45" s="94"/>
      <c r="BEF45" s="94"/>
      <c r="BEG45" s="94"/>
      <c r="BEH45" s="94"/>
      <c r="BEI45" s="94"/>
      <c r="BEJ45" s="94"/>
      <c r="BEK45" s="27"/>
      <c r="BEL45" s="97">
        <v>-1.2133046224234252</v>
      </c>
      <c r="BEM45" s="98">
        <v>-0.8437488904096615</v>
      </c>
      <c r="BEO45" s="88">
        <f t="shared" si="68"/>
        <v>40988.5</v>
      </c>
      <c r="BEP45" s="89">
        <v>11</v>
      </c>
      <c r="BEQ45" s="28"/>
      <c r="BER45" s="25">
        <v>17.3</v>
      </c>
      <c r="BES45" s="30"/>
      <c r="BET45" s="27"/>
      <c r="BEU45" s="30"/>
      <c r="BEV45" s="27"/>
      <c r="BEW45" s="30"/>
      <c r="BEX45" s="27"/>
      <c r="BEY45" s="92"/>
      <c r="BEZ45" s="94"/>
      <c r="BFA45" s="94"/>
      <c r="BFB45" s="94"/>
      <c r="BFC45" s="94"/>
      <c r="BFD45" s="94"/>
      <c r="BFE45" s="94"/>
      <c r="BFF45" s="94"/>
      <c r="BFG45" s="27"/>
      <c r="BFH45" s="97">
        <v>-1.2988878982823957</v>
      </c>
      <c r="BFI45" s="98">
        <v>5.3596771859275689</v>
      </c>
      <c r="BFK45" s="88">
        <f t="shared" si="69"/>
        <v>40988.5</v>
      </c>
      <c r="BFL45" s="89">
        <v>11</v>
      </c>
      <c r="BFM45" s="28"/>
      <c r="BFN45" s="25"/>
      <c r="BFO45" s="30"/>
      <c r="BFP45" s="27"/>
      <c r="BFQ45" s="30"/>
      <c r="BFR45" s="27"/>
      <c r="BFS45" s="30"/>
      <c r="BFT45" s="27"/>
      <c r="BFU45" s="92"/>
      <c r="BFV45" s="94"/>
      <c r="BFW45" s="94"/>
      <c r="BFX45" s="94"/>
      <c r="BFY45" s="94"/>
      <c r="BFZ45" s="94"/>
      <c r="BGA45" s="94"/>
      <c r="BGB45" s="94"/>
      <c r="BGC45" s="27"/>
      <c r="BGD45" s="97">
        <v>-1.1359810567529174</v>
      </c>
      <c r="BGE45" s="98">
        <v>7.7154329792714016</v>
      </c>
      <c r="BGG45" s="88">
        <f t="shared" si="70"/>
        <v>40988</v>
      </c>
      <c r="BGH45" s="89">
        <v>11</v>
      </c>
      <c r="BGI45" s="28"/>
      <c r="BGJ45" s="25"/>
      <c r="BGK45" s="30"/>
      <c r="BGL45" s="27"/>
      <c r="BGM45" s="30"/>
      <c r="BGN45" s="27"/>
      <c r="BGO45" s="30"/>
      <c r="BGP45" s="27"/>
      <c r="BGQ45" s="92"/>
      <c r="BGR45" s="94"/>
      <c r="BGS45" s="94"/>
      <c r="BGT45" s="94"/>
      <c r="BGU45" s="94"/>
      <c r="BGV45" s="94"/>
      <c r="BGW45" s="94"/>
      <c r="BGX45" s="94"/>
      <c r="BGY45" s="27"/>
      <c r="BGZ45" s="97">
        <v>1.0665987362554465</v>
      </c>
      <c r="BHA45" s="98">
        <v>12.712192238002356</v>
      </c>
      <c r="BHC45" s="88">
        <f t="shared" si="71"/>
        <v>40987.5</v>
      </c>
      <c r="BHD45" s="89">
        <v>11</v>
      </c>
      <c r="BHE45" s="28"/>
      <c r="BHF45" s="25"/>
      <c r="BHG45" s="30"/>
      <c r="BHH45" s="27"/>
      <c r="BHI45" s="30"/>
      <c r="BHJ45" s="27"/>
      <c r="BHK45" s="30"/>
      <c r="BHL45" s="27"/>
      <c r="BHM45" s="92"/>
      <c r="BHN45" s="94"/>
      <c r="BHO45" s="94"/>
      <c r="BHP45" s="94"/>
      <c r="BHQ45" s="94"/>
      <c r="BHR45" s="94"/>
      <c r="BHS45" s="94"/>
      <c r="BHT45" s="94"/>
      <c r="BHU45" s="27"/>
      <c r="BHV45" s="97">
        <v>1.7885148392370775</v>
      </c>
      <c r="BHW45" s="98">
        <v>25.265661914990169</v>
      </c>
      <c r="BHY45" s="88">
        <f t="shared" si="72"/>
        <v>40990</v>
      </c>
      <c r="BHZ45" s="89">
        <v>11</v>
      </c>
      <c r="BIA45" s="28"/>
      <c r="BIB45" s="25"/>
      <c r="BIC45" s="30"/>
      <c r="BID45" s="27"/>
      <c r="BIE45" s="30"/>
      <c r="BIF45" s="27"/>
      <c r="BIG45" s="30"/>
      <c r="BIH45" s="27"/>
      <c r="BII45" s="92"/>
      <c r="BIJ45" s="94"/>
      <c r="BIK45" s="94"/>
      <c r="BIL45" s="94"/>
      <c r="BIM45" s="94"/>
      <c r="BIN45" s="94"/>
      <c r="BIO45" s="94"/>
      <c r="BIP45" s="94"/>
      <c r="BIQ45" s="27"/>
      <c r="BIR45" s="97">
        <v>-0.35419146671806012</v>
      </c>
      <c r="BIS45" s="98">
        <v>9.8647926791295237</v>
      </c>
      <c r="BIU45" s="88">
        <f t="shared" si="73"/>
        <v>40991</v>
      </c>
      <c r="BIV45" s="89">
        <v>11</v>
      </c>
      <c r="BIW45" s="28"/>
      <c r="BIX45" s="25"/>
      <c r="BIY45" s="30"/>
      <c r="BIZ45" s="27"/>
      <c r="BJA45" s="30"/>
      <c r="BJB45" s="27"/>
      <c r="BJC45" s="30"/>
      <c r="BJD45" s="27"/>
      <c r="BJE45" s="92"/>
      <c r="BJF45" s="94"/>
      <c r="BJG45" s="94"/>
      <c r="BJH45" s="94"/>
      <c r="BJI45" s="94"/>
      <c r="BJJ45" s="94"/>
      <c r="BJK45" s="94"/>
      <c r="BJL45" s="94"/>
      <c r="BJM45" s="27"/>
      <c r="BJN45" s="97">
        <v>-1.069301559959571</v>
      </c>
      <c r="BJO45" s="98">
        <v>0.40517766128478949</v>
      </c>
      <c r="BJQ45" s="88">
        <f t="shared" si="74"/>
        <v>40989</v>
      </c>
      <c r="BJR45" s="89">
        <v>11</v>
      </c>
      <c r="BJS45" s="28"/>
      <c r="BJT45" s="25"/>
      <c r="BJU45" s="30"/>
      <c r="BJV45" s="27"/>
      <c r="BJW45" s="30"/>
      <c r="BJX45" s="27"/>
      <c r="BJY45" s="30"/>
      <c r="BJZ45" s="27"/>
      <c r="BKA45" s="92"/>
      <c r="BKB45" s="94"/>
      <c r="BKC45" s="94"/>
      <c r="BKD45" s="94"/>
      <c r="BKE45" s="94"/>
      <c r="BKF45" s="94"/>
      <c r="BKG45" s="94"/>
      <c r="BKH45" s="94"/>
      <c r="BKI45" s="27"/>
      <c r="BKJ45" s="97">
        <v>-1.2853941844047265</v>
      </c>
      <c r="BKK45" s="98">
        <v>-2.2608415038316023</v>
      </c>
      <c r="BKM45" s="88">
        <f t="shared" si="75"/>
        <v>40990</v>
      </c>
      <c r="BKN45" s="89">
        <v>11</v>
      </c>
      <c r="BKO45" s="28"/>
      <c r="BKP45" s="25"/>
      <c r="BKQ45" s="30"/>
      <c r="BKR45" s="27"/>
      <c r="BKS45" s="30"/>
      <c r="BKT45" s="27"/>
      <c r="BKU45" s="30"/>
      <c r="BKV45" s="27"/>
      <c r="BKW45" s="92"/>
      <c r="BKX45" s="94"/>
      <c r="BKY45" s="94"/>
      <c r="BKZ45" s="94"/>
      <c r="BLA45" s="94"/>
      <c r="BLB45" s="94"/>
      <c r="BLC45" s="94"/>
      <c r="BLD45" s="94"/>
      <c r="BLE45" s="27"/>
      <c r="BLF45" s="97">
        <v>-1.0144915336680089</v>
      </c>
      <c r="BLG45" s="98">
        <v>1.3466814533980069</v>
      </c>
      <c r="BLI45" s="88">
        <f t="shared" si="76"/>
        <v>40986</v>
      </c>
      <c r="BLJ45" s="89">
        <v>11</v>
      </c>
      <c r="BLK45" s="28"/>
      <c r="BLL45" s="25"/>
      <c r="BLM45" s="30"/>
      <c r="BLN45" s="27"/>
      <c r="BLO45" s="30"/>
      <c r="BLP45" s="27"/>
      <c r="BLQ45" s="30"/>
      <c r="BLR45" s="27"/>
      <c r="BLS45" s="92"/>
      <c r="BLT45" s="94"/>
      <c r="BLU45" s="94"/>
      <c r="BLV45" s="94"/>
      <c r="BLW45" s="94"/>
      <c r="BLX45" s="94"/>
      <c r="BLY45" s="94"/>
      <c r="BLZ45" s="94"/>
      <c r="BMA45" s="27"/>
      <c r="BMB45" s="97"/>
      <c r="BMC45" s="98"/>
      <c r="BME45" s="88">
        <f t="shared" si="77"/>
        <v>40989</v>
      </c>
      <c r="BMF45" s="89">
        <v>11</v>
      </c>
      <c r="BMG45" s="28"/>
      <c r="BMH45" s="25"/>
      <c r="BMI45" s="30"/>
      <c r="BMJ45" s="27"/>
      <c r="BMK45" s="30"/>
      <c r="BML45" s="27"/>
      <c r="BMM45" s="30"/>
      <c r="BMN45" s="27"/>
      <c r="BMO45" s="92"/>
      <c r="BMP45" s="94"/>
      <c r="BMQ45" s="94"/>
      <c r="BMR45" s="94"/>
      <c r="BMS45" s="94"/>
      <c r="BMT45" s="94"/>
      <c r="BMU45" s="94"/>
      <c r="BMV45" s="94"/>
      <c r="BMW45" s="27"/>
      <c r="BMX45" s="97">
        <v>-1.0295853469957024</v>
      </c>
      <c r="BMY45" s="98">
        <v>0.23785812565558895</v>
      </c>
      <c r="BNA45" s="88">
        <f t="shared" si="78"/>
        <v>40987.5</v>
      </c>
      <c r="BNB45" s="89">
        <v>11</v>
      </c>
      <c r="BNC45" s="28"/>
      <c r="BND45" s="25"/>
      <c r="BNE45" s="30"/>
      <c r="BNF45" s="27"/>
      <c r="BNG45" s="30"/>
      <c r="BNH45" s="27"/>
      <c r="BNI45" s="30"/>
      <c r="BNJ45" s="27"/>
      <c r="BNK45" s="92"/>
      <c r="BNL45" s="94"/>
      <c r="BNM45" s="94"/>
      <c r="BNN45" s="94"/>
      <c r="BNO45" s="94"/>
      <c r="BNP45" s="94"/>
      <c r="BNQ45" s="94"/>
      <c r="BNR45" s="94"/>
      <c r="BNS45" s="27"/>
      <c r="BNT45" s="97"/>
      <c r="BNU45" s="98"/>
      <c r="BNW45" s="88">
        <f t="shared" si="79"/>
        <v>40986</v>
      </c>
      <c r="BNX45" s="89">
        <v>11</v>
      </c>
      <c r="BNY45" s="28"/>
      <c r="BNZ45" s="25"/>
      <c r="BOA45" s="30"/>
      <c r="BOB45" s="27"/>
      <c r="BOC45" s="30"/>
      <c r="BOD45" s="27"/>
      <c r="BOE45" s="30"/>
      <c r="BOF45" s="27"/>
      <c r="BOG45" s="92"/>
      <c r="BOH45" s="94"/>
      <c r="BOI45" s="94"/>
      <c r="BOJ45" s="94"/>
      <c r="BOK45" s="94"/>
      <c r="BOL45" s="94"/>
      <c r="BOM45" s="94"/>
      <c r="BON45" s="94"/>
      <c r="BOO45" s="27"/>
      <c r="BOP45" s="97">
        <v>-1.2214085339133927</v>
      </c>
      <c r="BOQ45" s="98">
        <v>-7.7583167086674565E-2</v>
      </c>
      <c r="BOS45" s="88">
        <f t="shared" si="80"/>
        <v>40989</v>
      </c>
      <c r="BOT45" s="89">
        <v>11</v>
      </c>
      <c r="BOU45" s="28"/>
      <c r="BOV45" s="25">
        <v>18</v>
      </c>
      <c r="BOW45" s="30"/>
      <c r="BOX45" s="27"/>
      <c r="BOY45" s="30"/>
      <c r="BOZ45" s="27"/>
      <c r="BPA45" s="30"/>
      <c r="BPB45" s="27"/>
      <c r="BPC45" s="92"/>
      <c r="BPD45" s="94"/>
      <c r="BPE45" s="94"/>
      <c r="BPF45" s="94"/>
      <c r="BPG45" s="94"/>
      <c r="BPH45" s="94"/>
      <c r="BPI45" s="94"/>
      <c r="BPJ45" s="94"/>
      <c r="BPK45" s="27"/>
      <c r="BPL45" s="97">
        <v>-1.2288988042724234</v>
      </c>
      <c r="BPM45" s="98">
        <v>2.0598155794876871</v>
      </c>
      <c r="BPO45" s="88">
        <f t="shared" si="81"/>
        <v>40988</v>
      </c>
      <c r="BPP45" s="89">
        <v>11</v>
      </c>
      <c r="BPQ45" s="28">
        <v>5.47</v>
      </c>
      <c r="BPR45" s="25">
        <v>10</v>
      </c>
      <c r="BPS45" s="30"/>
      <c r="BPT45" s="27"/>
      <c r="BPU45" s="30"/>
      <c r="BPV45" s="27"/>
      <c r="BPW45" s="30"/>
      <c r="BPX45" s="27"/>
      <c r="BPY45" s="92"/>
      <c r="BPZ45" s="94"/>
      <c r="BQA45" s="94"/>
      <c r="BQB45" s="94"/>
      <c r="BQC45" s="94"/>
      <c r="BQD45" s="94"/>
      <c r="BQE45" s="94"/>
      <c r="BQF45" s="94"/>
      <c r="BQG45" s="27"/>
      <c r="BQH45" s="97">
        <v>4.7272082831855258</v>
      </c>
      <c r="BQI45" s="98">
        <v>27.298069652471831</v>
      </c>
      <c r="BQK45" s="88">
        <f t="shared" si="82"/>
        <v>40988.5</v>
      </c>
      <c r="BQL45" s="89">
        <v>11</v>
      </c>
      <c r="BQM45" s="28"/>
      <c r="BQN45" s="25">
        <v>18</v>
      </c>
      <c r="BQO45" s="30"/>
      <c r="BQP45" s="27"/>
      <c r="BQQ45" s="30"/>
      <c r="BQR45" s="27"/>
      <c r="BQS45" s="30"/>
      <c r="BQT45" s="27"/>
      <c r="BQU45" s="92"/>
      <c r="BQV45" s="94"/>
      <c r="BQW45" s="94"/>
      <c r="BQX45" s="94"/>
      <c r="BQY45" s="94"/>
      <c r="BQZ45" s="94"/>
      <c r="BRA45" s="94"/>
      <c r="BRB45" s="94"/>
      <c r="BRC45" s="27"/>
      <c r="BRD45" s="97">
        <v>-0.89544093500790078</v>
      </c>
      <c r="BRE45" s="98">
        <v>7.6041340767249626</v>
      </c>
      <c r="BRG45" s="88">
        <f t="shared" si="83"/>
        <v>40988.5</v>
      </c>
      <c r="BRH45" s="89">
        <v>11</v>
      </c>
      <c r="BRI45" s="28"/>
      <c r="BRJ45" s="25"/>
      <c r="BRK45" s="30"/>
      <c r="BRL45" s="27"/>
      <c r="BRM45" s="30"/>
      <c r="BRN45" s="27"/>
      <c r="BRO45" s="30"/>
      <c r="BRP45" s="27"/>
      <c r="BRQ45" s="92"/>
      <c r="BRR45" s="94"/>
      <c r="BRS45" s="94"/>
      <c r="BRT45" s="94"/>
      <c r="BRU45" s="94"/>
      <c r="BRV45" s="94"/>
      <c r="BRW45" s="94"/>
      <c r="BRX45" s="94"/>
      <c r="BRY45" s="27"/>
      <c r="BRZ45" s="97">
        <v>-1.1997607126290226</v>
      </c>
      <c r="BSA45" s="98">
        <v>2.7704674934190043</v>
      </c>
      <c r="BSC45" s="88">
        <f t="shared" si="84"/>
        <v>40987</v>
      </c>
      <c r="BSD45" s="89">
        <v>11</v>
      </c>
      <c r="BSE45" s="28"/>
      <c r="BSF45" s="25"/>
      <c r="BSG45" s="30"/>
      <c r="BSH45" s="27"/>
      <c r="BSI45" s="30"/>
      <c r="BSJ45" s="27"/>
      <c r="BSK45" s="30"/>
      <c r="BSL45" s="27"/>
      <c r="BSM45" s="92"/>
      <c r="BSN45" s="94"/>
      <c r="BSO45" s="94"/>
      <c r="BSP45" s="94"/>
      <c r="BSQ45" s="94"/>
      <c r="BSR45" s="94"/>
      <c r="BSS45" s="94"/>
      <c r="BST45" s="94"/>
      <c r="BSU45" s="27"/>
      <c r="BSV45" s="97"/>
      <c r="BSW45" s="98"/>
      <c r="BSY45" s="88">
        <f t="shared" si="85"/>
        <v>40990.5</v>
      </c>
      <c r="BSZ45" s="89">
        <v>11</v>
      </c>
      <c r="BTA45" s="28"/>
      <c r="BTB45" s="25">
        <v>22</v>
      </c>
      <c r="BTC45" s="30"/>
      <c r="BTD45" s="27"/>
      <c r="BTE45" s="30"/>
      <c r="BTF45" s="27"/>
      <c r="BTG45" s="30"/>
      <c r="BTH45" s="27"/>
      <c r="BTI45" s="92"/>
      <c r="BTJ45" s="94"/>
      <c r="BTK45" s="94"/>
      <c r="BTL45" s="94"/>
      <c r="BTM45" s="94"/>
      <c r="BTN45" s="94"/>
      <c r="BTO45" s="94"/>
      <c r="BTP45" s="94"/>
      <c r="BTQ45" s="27"/>
      <c r="BTR45" s="97">
        <v>-0.91737678417952695</v>
      </c>
      <c r="BTS45" s="98">
        <v>4.6129047292125396</v>
      </c>
      <c r="BTU45" s="88">
        <f t="shared" si="86"/>
        <v>40989</v>
      </c>
      <c r="BTV45" s="89">
        <v>11</v>
      </c>
      <c r="BTW45" s="28"/>
      <c r="BTX45" s="25">
        <v>19</v>
      </c>
      <c r="BTY45" s="30"/>
      <c r="BTZ45" s="27"/>
      <c r="BUA45" s="30"/>
      <c r="BUB45" s="27"/>
      <c r="BUC45" s="30"/>
      <c r="BUD45" s="27"/>
      <c r="BUE45" s="92"/>
      <c r="BUF45" s="94"/>
      <c r="BUG45" s="94"/>
      <c r="BUH45" s="94"/>
      <c r="BUI45" s="94"/>
      <c r="BUJ45" s="94"/>
      <c r="BUK45" s="94"/>
      <c r="BUL45" s="94"/>
      <c r="BUM45" s="27"/>
      <c r="BUN45" s="97">
        <v>-0.85961850628424863</v>
      </c>
      <c r="BUO45" s="98">
        <v>3.9306614289402124</v>
      </c>
      <c r="BUQ45" s="88">
        <f t="shared" si="87"/>
        <v>40987</v>
      </c>
      <c r="BUR45" s="89">
        <v>11</v>
      </c>
      <c r="BUS45" s="28"/>
      <c r="BUT45" s="25"/>
      <c r="BUU45" s="30"/>
      <c r="BUV45" s="27"/>
      <c r="BUW45" s="30"/>
      <c r="BUX45" s="27"/>
      <c r="BUY45" s="30"/>
      <c r="BUZ45" s="27"/>
      <c r="BVA45" s="92"/>
      <c r="BVB45" s="94"/>
      <c r="BVC45" s="94"/>
      <c r="BVD45" s="94"/>
      <c r="BVE45" s="94"/>
      <c r="BVF45" s="94"/>
      <c r="BVG45" s="94"/>
      <c r="BVH45" s="94"/>
      <c r="BVI45" s="27"/>
      <c r="BVJ45" s="97">
        <v>-1.1699521573263947</v>
      </c>
      <c r="BVK45" s="98">
        <v>-0.52800012146091846</v>
      </c>
      <c r="BVM45" s="88">
        <f t="shared" si="88"/>
        <v>40988.5</v>
      </c>
      <c r="BVN45" s="89">
        <v>11</v>
      </c>
      <c r="BVO45" s="28"/>
      <c r="BVP45" s="25">
        <v>17.3</v>
      </c>
      <c r="BVQ45" s="30"/>
      <c r="BVR45" s="27"/>
      <c r="BVS45" s="30"/>
      <c r="BVT45" s="27"/>
      <c r="BVU45" s="30"/>
      <c r="BVV45" s="27"/>
      <c r="BVW45" s="92"/>
      <c r="BVX45" s="94"/>
      <c r="BVY45" s="94"/>
      <c r="BVZ45" s="94"/>
      <c r="BWA45" s="94"/>
      <c r="BWB45" s="94"/>
      <c r="BWC45" s="94"/>
      <c r="BWD45" s="94"/>
      <c r="BWE45" s="27"/>
      <c r="BWF45" s="97">
        <v>-1.30100991785928</v>
      </c>
      <c r="BWG45" s="98">
        <v>5.3517529070875884</v>
      </c>
      <c r="BWI45" s="88">
        <f t="shared" si="89"/>
        <v>40988.5</v>
      </c>
      <c r="BWJ45" s="89">
        <v>11</v>
      </c>
      <c r="BWK45" s="28"/>
      <c r="BWL45" s="25"/>
      <c r="BWM45" s="30"/>
      <c r="BWN45" s="27"/>
      <c r="BWO45" s="30"/>
      <c r="BWP45" s="27"/>
      <c r="BWQ45" s="30"/>
      <c r="BWR45" s="27"/>
      <c r="BWS45" s="92"/>
      <c r="BWT45" s="94"/>
      <c r="BWU45" s="94"/>
      <c r="BWV45" s="94"/>
      <c r="BWW45" s="94"/>
      <c r="BWX45" s="94"/>
      <c r="BWY45" s="94"/>
      <c r="BWZ45" s="94"/>
      <c r="BXA45" s="27"/>
      <c r="BXB45" s="97">
        <v>-1.1971634387406156</v>
      </c>
      <c r="BXC45" s="98">
        <v>7.3608436081132176</v>
      </c>
      <c r="BXE45" s="88">
        <f t="shared" si="90"/>
        <v>40988</v>
      </c>
      <c r="BXF45" s="89">
        <v>11</v>
      </c>
      <c r="BXG45" s="28"/>
      <c r="BXH45" s="25"/>
      <c r="BXI45" s="30"/>
      <c r="BXJ45" s="27"/>
      <c r="BXK45" s="30"/>
      <c r="BXL45" s="27"/>
      <c r="BXM45" s="30"/>
      <c r="BXN45" s="27"/>
      <c r="BXO45" s="92"/>
      <c r="BXP45" s="94"/>
      <c r="BXQ45" s="94"/>
      <c r="BXR45" s="94"/>
      <c r="BXS45" s="94"/>
      <c r="BXT45" s="94"/>
      <c r="BXU45" s="94"/>
      <c r="BXV45" s="94"/>
      <c r="BXW45" s="27"/>
      <c r="BXX45" s="97">
        <v>1.1028610408062485</v>
      </c>
      <c r="BXY45" s="98">
        <v>12.816964736690508</v>
      </c>
      <c r="BYA45" s="88">
        <f t="shared" si="91"/>
        <v>40987.5</v>
      </c>
      <c r="BYB45" s="89">
        <v>11</v>
      </c>
      <c r="BYC45" s="28"/>
      <c r="BYD45" s="25"/>
      <c r="BYE45" s="30"/>
      <c r="BYF45" s="27"/>
      <c r="BYG45" s="30"/>
      <c r="BYH45" s="27"/>
      <c r="BYI45" s="30"/>
      <c r="BYJ45" s="27"/>
      <c r="BYK45" s="92"/>
      <c r="BYL45" s="94"/>
      <c r="BYM45" s="94"/>
      <c r="BYN45" s="94"/>
      <c r="BYO45" s="94"/>
      <c r="BYP45" s="94"/>
      <c r="BYQ45" s="94"/>
      <c r="BYR45" s="94"/>
      <c r="BYS45" s="27"/>
      <c r="BYT45" s="97">
        <v>1.7912208196149237</v>
      </c>
      <c r="BYU45" s="98">
        <v>25.439761280522625</v>
      </c>
      <c r="BYW45" s="88">
        <f t="shared" si="92"/>
        <v>40990</v>
      </c>
      <c r="BYX45" s="89">
        <v>11</v>
      </c>
      <c r="BYY45" s="28"/>
      <c r="BYZ45" s="25"/>
      <c r="BZA45" s="30"/>
      <c r="BZB45" s="27"/>
      <c r="BZC45" s="30"/>
      <c r="BZD45" s="27"/>
      <c r="BZE45" s="30"/>
      <c r="BZF45" s="27"/>
      <c r="BZG45" s="92"/>
      <c r="BZH45" s="94"/>
      <c r="BZI45" s="94"/>
      <c r="BZJ45" s="94"/>
      <c r="BZK45" s="94"/>
      <c r="BZL45" s="94"/>
      <c r="BZM45" s="94"/>
      <c r="BZN45" s="94"/>
      <c r="BZO45" s="27"/>
      <c r="BZP45" s="97">
        <v>-0.33452514143004963</v>
      </c>
      <c r="BZQ45" s="98">
        <v>9.7816248154962739</v>
      </c>
      <c r="BZS45" s="88">
        <f t="shared" si="93"/>
        <v>40991</v>
      </c>
      <c r="BZT45" s="89">
        <v>11</v>
      </c>
      <c r="BZU45" s="28"/>
      <c r="BZV45" s="25"/>
      <c r="BZW45" s="30"/>
      <c r="BZX45" s="27"/>
      <c r="BZY45" s="30"/>
      <c r="BZZ45" s="27"/>
      <c r="CAA45" s="30"/>
      <c r="CAB45" s="27"/>
      <c r="CAC45" s="92"/>
      <c r="CAD45" s="94"/>
      <c r="CAE45" s="94"/>
      <c r="CAF45" s="94"/>
      <c r="CAG45" s="94"/>
      <c r="CAH45" s="94"/>
      <c r="CAI45" s="94"/>
      <c r="CAJ45" s="94"/>
      <c r="CAK45" s="27"/>
      <c r="CAL45" s="97">
        <v>-1.0413131186951292</v>
      </c>
      <c r="CAM45" s="98">
        <v>0.57083781078829854</v>
      </c>
      <c r="CAO45" s="88">
        <f t="shared" si="94"/>
        <v>40989</v>
      </c>
      <c r="CAP45" s="89">
        <v>11</v>
      </c>
      <c r="CAQ45" s="28"/>
      <c r="CAR45" s="25"/>
      <c r="CAS45" s="30"/>
      <c r="CAT45" s="27"/>
      <c r="CAU45" s="30"/>
      <c r="CAV45" s="27"/>
      <c r="CAW45" s="30"/>
      <c r="CAX45" s="27"/>
      <c r="CAY45" s="92"/>
      <c r="CAZ45" s="94"/>
      <c r="CBA45" s="94"/>
      <c r="CBB45" s="94"/>
      <c r="CBC45" s="94"/>
      <c r="CBD45" s="94"/>
      <c r="CBE45" s="94"/>
      <c r="CBF45" s="94"/>
      <c r="CBG45" s="27"/>
      <c r="CBH45" s="97">
        <v>-1.1905964657659696</v>
      </c>
      <c r="CBI45" s="98">
        <v>-1.7058132829224077</v>
      </c>
      <c r="CBK45" s="88">
        <f t="shared" si="95"/>
        <v>40990</v>
      </c>
      <c r="CBL45" s="89">
        <v>11</v>
      </c>
      <c r="CBM45" s="28"/>
      <c r="CBN45" s="25"/>
      <c r="CBO45" s="30"/>
      <c r="CBP45" s="27"/>
      <c r="CBQ45" s="30"/>
      <c r="CBR45" s="27"/>
      <c r="CBS45" s="30"/>
      <c r="CBT45" s="27"/>
      <c r="CBU45" s="92"/>
      <c r="CBV45" s="94"/>
      <c r="CBW45" s="94"/>
      <c r="CBX45" s="94"/>
      <c r="CBY45" s="94"/>
      <c r="CBZ45" s="94"/>
      <c r="CCA45" s="94"/>
      <c r="CCB45" s="94"/>
      <c r="CCC45" s="27"/>
      <c r="CCD45" s="97">
        <v>-1.0109361607550127</v>
      </c>
      <c r="CCE45" s="98">
        <v>1.306616814793319</v>
      </c>
      <c r="CCG45" s="88">
        <f t="shared" si="96"/>
        <v>40986</v>
      </c>
      <c r="CCH45" s="89">
        <v>11</v>
      </c>
      <c r="CCI45" s="28"/>
      <c r="CCJ45" s="25"/>
      <c r="CCK45" s="30"/>
      <c r="CCL45" s="27"/>
      <c r="CCM45" s="30"/>
      <c r="CCN45" s="27"/>
      <c r="CCO45" s="30"/>
      <c r="CCP45" s="27"/>
      <c r="CCQ45" s="92"/>
      <c r="CCR45" s="94"/>
      <c r="CCS45" s="94"/>
      <c r="CCT45" s="94"/>
      <c r="CCU45" s="94"/>
      <c r="CCV45" s="94"/>
      <c r="CCW45" s="94"/>
      <c r="CCX45" s="94"/>
      <c r="CCY45" s="27"/>
      <c r="CCZ45" s="97"/>
      <c r="CDA45" s="98"/>
      <c r="CDC45" s="88">
        <f t="shared" si="97"/>
        <v>40989</v>
      </c>
      <c r="CDD45" s="89">
        <v>11</v>
      </c>
      <c r="CDE45" s="28"/>
      <c r="CDF45" s="25"/>
      <c r="CDG45" s="30"/>
      <c r="CDH45" s="27"/>
      <c r="CDI45" s="30"/>
      <c r="CDJ45" s="27"/>
      <c r="CDK45" s="30"/>
      <c r="CDL45" s="27"/>
      <c r="CDM45" s="92"/>
      <c r="CDN45" s="94"/>
      <c r="CDO45" s="94"/>
      <c r="CDP45" s="94"/>
      <c r="CDQ45" s="94"/>
      <c r="CDR45" s="94"/>
      <c r="CDS45" s="94"/>
      <c r="CDT45" s="94"/>
      <c r="CDU45" s="27"/>
      <c r="CDV45" s="97">
        <v>-1.106576716182879</v>
      </c>
      <c r="CDW45" s="98">
        <v>-0.18306789376454624</v>
      </c>
      <c r="CDY45" s="88">
        <f t="shared" si="98"/>
        <v>40987.5</v>
      </c>
      <c r="CDZ45" s="89">
        <v>11</v>
      </c>
      <c r="CEA45" s="28"/>
      <c r="CEB45" s="25"/>
      <c r="CEC45" s="30"/>
      <c r="CED45" s="27"/>
      <c r="CEE45" s="30"/>
      <c r="CEF45" s="27"/>
      <c r="CEG45" s="30"/>
      <c r="CEH45" s="27"/>
      <c r="CEI45" s="92"/>
      <c r="CEJ45" s="94"/>
      <c r="CEK45" s="94"/>
      <c r="CEL45" s="94"/>
      <c r="CEM45" s="94"/>
      <c r="CEN45" s="94"/>
      <c r="CEO45" s="94"/>
      <c r="CEP45" s="94"/>
      <c r="CEQ45" s="27"/>
      <c r="CER45" s="97"/>
      <c r="CES45" s="98"/>
      <c r="CEU45" s="88">
        <f t="shared" si="99"/>
        <v>40986</v>
      </c>
      <c r="CEV45" s="89">
        <v>11</v>
      </c>
      <c r="CEW45" s="28"/>
      <c r="CEX45" s="25"/>
      <c r="CEY45" s="30"/>
      <c r="CEZ45" s="27"/>
      <c r="CFA45" s="30"/>
      <c r="CFB45" s="27"/>
      <c r="CFC45" s="30"/>
      <c r="CFD45" s="27"/>
      <c r="CFE45" s="92"/>
      <c r="CFF45" s="94"/>
      <c r="CFG45" s="94"/>
      <c r="CFH45" s="94"/>
      <c r="CFI45" s="94"/>
      <c r="CFJ45" s="94"/>
      <c r="CFK45" s="94"/>
      <c r="CFL45" s="94"/>
      <c r="CFM45" s="27"/>
      <c r="CFN45" s="97">
        <v>-1.2150398055583274</v>
      </c>
      <c r="CFO45" s="98">
        <v>-7.1284774326429989E-4</v>
      </c>
    </row>
    <row r="46" spans="1:2199">
      <c r="A46" s="88">
        <f t="shared" si="0"/>
        <v>40989.5</v>
      </c>
      <c r="B46" s="90">
        <v>11.5</v>
      </c>
      <c r="C46" s="28"/>
      <c r="D46" s="25"/>
      <c r="E46" s="30"/>
      <c r="F46" s="27"/>
      <c r="G46" s="30"/>
      <c r="H46" s="27"/>
      <c r="I46" s="30"/>
      <c r="J46" s="27"/>
      <c r="K46" s="92"/>
      <c r="L46" s="94"/>
      <c r="M46" s="94"/>
      <c r="N46" s="94"/>
      <c r="O46" s="94"/>
      <c r="P46" s="94"/>
      <c r="Q46" s="94"/>
      <c r="R46" s="94"/>
      <c r="S46" s="27"/>
      <c r="T46" s="99">
        <v>-1.6547082387328653</v>
      </c>
      <c r="U46" s="98">
        <v>7.5226770365309266</v>
      </c>
      <c r="W46" s="88">
        <f t="shared" si="1"/>
        <v>40988.5</v>
      </c>
      <c r="X46" s="90">
        <v>11.5</v>
      </c>
      <c r="Y46" s="28">
        <v>-0.2</v>
      </c>
      <c r="Z46" s="25">
        <v>23</v>
      </c>
      <c r="AA46" s="30"/>
      <c r="AB46" s="27"/>
      <c r="AC46" s="30"/>
      <c r="AD46" s="27"/>
      <c r="AE46" s="30"/>
      <c r="AF46" s="27"/>
      <c r="AG46" s="92"/>
      <c r="AH46" s="94"/>
      <c r="AI46" s="94"/>
      <c r="AJ46" s="94"/>
      <c r="AK46" s="94"/>
      <c r="AL46" s="94"/>
      <c r="AM46" s="94"/>
      <c r="AN46" s="94"/>
      <c r="AO46" s="27"/>
      <c r="AP46" s="99">
        <v>-0.27515677991389448</v>
      </c>
      <c r="AQ46" s="98">
        <v>15.679009740631177</v>
      </c>
      <c r="AS46" s="88">
        <f t="shared" si="2"/>
        <v>40989</v>
      </c>
      <c r="AT46" s="90">
        <v>11.5</v>
      </c>
      <c r="AU46" s="28">
        <v>5.7</v>
      </c>
      <c r="AV46" s="25">
        <v>16</v>
      </c>
      <c r="AW46" s="30"/>
      <c r="AX46" s="27"/>
      <c r="AY46" s="30"/>
      <c r="AZ46" s="27"/>
      <c r="BA46" s="30"/>
      <c r="BB46" s="27"/>
      <c r="BC46" s="92"/>
      <c r="BD46" s="94"/>
      <c r="BE46" s="94"/>
      <c r="BF46" s="94"/>
      <c r="BG46" s="94"/>
      <c r="BH46" s="94"/>
      <c r="BI46" s="94"/>
      <c r="BJ46" s="94"/>
      <c r="BK46" s="27"/>
      <c r="BL46" s="99">
        <v>3.7110401080324897</v>
      </c>
      <c r="BM46" s="98">
        <v>22.943073230833917</v>
      </c>
      <c r="BO46" s="88">
        <f t="shared" si="3"/>
        <v>40989</v>
      </c>
      <c r="BP46" s="90">
        <v>11.5</v>
      </c>
      <c r="BQ46" s="28">
        <v>1.6</v>
      </c>
      <c r="BR46" s="25">
        <v>21.5</v>
      </c>
      <c r="BS46" s="30"/>
      <c r="BT46" s="27"/>
      <c r="BU46" s="30"/>
      <c r="BV46" s="27"/>
      <c r="BW46" s="30"/>
      <c r="BX46" s="27"/>
      <c r="BY46" s="92"/>
      <c r="BZ46" s="94"/>
      <c r="CA46" s="94"/>
      <c r="CB46" s="94"/>
      <c r="CC46" s="94"/>
      <c r="CD46" s="94"/>
      <c r="CE46" s="94"/>
      <c r="CF46" s="94"/>
      <c r="CG46" s="27"/>
      <c r="CH46" s="99">
        <v>1.8458335219516275</v>
      </c>
      <c r="CI46" s="98">
        <v>39.399269466294996</v>
      </c>
      <c r="CK46" s="88">
        <f t="shared" si="4"/>
        <v>40987.5</v>
      </c>
      <c r="CL46" s="90">
        <v>11.5</v>
      </c>
      <c r="CM46" s="28"/>
      <c r="CN46" s="25"/>
      <c r="CO46" s="30"/>
      <c r="CP46" s="27"/>
      <c r="CQ46" s="30"/>
      <c r="CR46" s="27"/>
      <c r="CS46" s="30"/>
      <c r="CT46" s="27"/>
      <c r="CU46" s="92"/>
      <c r="CV46" s="94"/>
      <c r="CW46" s="94"/>
      <c r="CX46" s="94"/>
      <c r="CY46" s="94"/>
      <c r="CZ46" s="94"/>
      <c r="DA46" s="94"/>
      <c r="DB46" s="94"/>
      <c r="DC46" s="27"/>
      <c r="DD46" s="99">
        <v>-1.2035017402878052</v>
      </c>
      <c r="DE46" s="98">
        <v>5.6557276970883725</v>
      </c>
      <c r="DG46" s="88">
        <f t="shared" si="5"/>
        <v>40991</v>
      </c>
      <c r="DH46" s="90">
        <v>11.5</v>
      </c>
      <c r="DI46" s="28"/>
      <c r="DJ46" s="25">
        <v>22</v>
      </c>
      <c r="DK46" s="30"/>
      <c r="DL46" s="27"/>
      <c r="DM46" s="30"/>
      <c r="DN46" s="27"/>
      <c r="DO46" s="30"/>
      <c r="DP46" s="27"/>
      <c r="DQ46" s="92"/>
      <c r="DR46" s="94"/>
      <c r="DS46" s="94"/>
      <c r="DT46" s="94"/>
      <c r="DU46" s="94"/>
      <c r="DV46" s="94"/>
      <c r="DW46" s="94"/>
      <c r="DX46" s="94"/>
      <c r="DY46" s="27"/>
      <c r="DZ46" s="99">
        <v>-0.94647780765863443</v>
      </c>
      <c r="EA46" s="98">
        <v>1.9176660056294503</v>
      </c>
      <c r="EC46" s="88">
        <f t="shared" si="6"/>
        <v>40989.5</v>
      </c>
      <c r="ED46" s="90">
        <v>11.5</v>
      </c>
      <c r="EE46" s="28"/>
      <c r="EF46" s="25">
        <v>19</v>
      </c>
      <c r="EG46" s="30"/>
      <c r="EH46" s="27"/>
      <c r="EI46" s="30"/>
      <c r="EJ46" s="27"/>
      <c r="EK46" s="30"/>
      <c r="EL46" s="27"/>
      <c r="EM46" s="92"/>
      <c r="EN46" s="94"/>
      <c r="EO46" s="94"/>
      <c r="EP46" s="94"/>
      <c r="EQ46" s="94"/>
      <c r="ER46" s="94"/>
      <c r="ES46" s="94"/>
      <c r="ET46" s="94"/>
      <c r="EU46" s="27"/>
      <c r="EV46" s="99">
        <v>-1.0939377553144576</v>
      </c>
      <c r="EW46" s="98">
        <v>6.1558800629441572</v>
      </c>
      <c r="EY46" s="88">
        <f t="shared" si="7"/>
        <v>40987.5</v>
      </c>
      <c r="EZ46" s="90">
        <v>11.5</v>
      </c>
      <c r="FA46" s="28"/>
      <c r="FB46" s="25"/>
      <c r="FC46" s="30"/>
      <c r="FD46" s="27"/>
      <c r="FE46" s="30"/>
      <c r="FF46" s="27"/>
      <c r="FG46" s="30"/>
      <c r="FH46" s="27"/>
      <c r="FI46" s="92"/>
      <c r="FJ46" s="94"/>
      <c r="FK46" s="94"/>
      <c r="FL46" s="94"/>
      <c r="FM46" s="94"/>
      <c r="FN46" s="94"/>
      <c r="FO46" s="94"/>
      <c r="FP46" s="94"/>
      <c r="FQ46" s="27"/>
      <c r="FR46" s="99">
        <v>-1.2553226266732445</v>
      </c>
      <c r="FS46" s="98">
        <v>5.4590628565663835</v>
      </c>
      <c r="FU46" s="88">
        <f t="shared" si="8"/>
        <v>40989</v>
      </c>
      <c r="FV46" s="90">
        <v>11.5</v>
      </c>
      <c r="FW46" s="28"/>
      <c r="FX46" s="25"/>
      <c r="FY46" s="30"/>
      <c r="FZ46" s="27"/>
      <c r="GA46" s="30"/>
      <c r="GB46" s="27"/>
      <c r="GC46" s="30"/>
      <c r="GD46" s="27"/>
      <c r="GE46" s="92"/>
      <c r="GF46" s="94"/>
      <c r="GG46" s="94"/>
      <c r="GH46" s="94"/>
      <c r="GI46" s="94"/>
      <c r="GJ46" s="94"/>
      <c r="GK46" s="94"/>
      <c r="GL46" s="94"/>
      <c r="GM46" s="27"/>
      <c r="GN46" s="99">
        <v>-1.2933868228116248</v>
      </c>
      <c r="GO46" s="98">
        <v>-1.1285120869253418</v>
      </c>
      <c r="GQ46" s="88">
        <f t="shared" si="9"/>
        <v>40989</v>
      </c>
      <c r="GR46" s="90">
        <v>11.5</v>
      </c>
      <c r="GS46" s="28"/>
      <c r="GT46" s="25"/>
      <c r="GU46" s="30"/>
      <c r="GV46" s="27"/>
      <c r="GW46" s="30"/>
      <c r="GX46" s="27"/>
      <c r="GY46" s="30"/>
      <c r="GZ46" s="27"/>
      <c r="HA46" s="92"/>
      <c r="HB46" s="94"/>
      <c r="HC46" s="94"/>
      <c r="HD46" s="94"/>
      <c r="HE46" s="94"/>
      <c r="HF46" s="94"/>
      <c r="HG46" s="94"/>
      <c r="HH46" s="94"/>
      <c r="HI46" s="27"/>
      <c r="HJ46" s="99">
        <v>-1.1374809994473645</v>
      </c>
      <c r="HK46" s="98">
        <v>0.96505401718577188</v>
      </c>
      <c r="HM46" s="88">
        <f t="shared" si="10"/>
        <v>40988.5</v>
      </c>
      <c r="HN46" s="90">
        <v>11.5</v>
      </c>
      <c r="HO46" s="28"/>
      <c r="HP46" s="25"/>
      <c r="HQ46" s="30"/>
      <c r="HR46" s="27"/>
      <c r="HS46" s="30"/>
      <c r="HT46" s="27"/>
      <c r="HU46" s="30"/>
      <c r="HV46" s="27"/>
      <c r="HW46" s="92"/>
      <c r="HX46" s="94"/>
      <c r="HY46" s="94"/>
      <c r="HZ46" s="94"/>
      <c r="IA46" s="94"/>
      <c r="IB46" s="94"/>
      <c r="IC46" s="94"/>
      <c r="ID46" s="94"/>
      <c r="IE46" s="27"/>
      <c r="IF46" s="99">
        <v>0.88348258313975381</v>
      </c>
      <c r="IG46" s="98">
        <v>18.069070619473774</v>
      </c>
      <c r="II46" s="88">
        <f t="shared" si="11"/>
        <v>40988</v>
      </c>
      <c r="IJ46" s="90">
        <v>11.5</v>
      </c>
      <c r="IK46" s="28"/>
      <c r="IL46" s="25"/>
      <c r="IM46" s="30"/>
      <c r="IN46" s="27"/>
      <c r="IO46" s="30"/>
      <c r="IP46" s="27"/>
      <c r="IQ46" s="30"/>
      <c r="IR46" s="27"/>
      <c r="IS46" s="92"/>
      <c r="IT46" s="94"/>
      <c r="IU46" s="94"/>
      <c r="IV46" s="94"/>
      <c r="IW46" s="94"/>
      <c r="IX46" s="94"/>
      <c r="IY46" s="94"/>
      <c r="IZ46" s="94"/>
      <c r="JA46" s="27"/>
      <c r="JB46" s="99">
        <v>1.5723187739784719</v>
      </c>
      <c r="JC46" s="98">
        <v>21.962724676152504</v>
      </c>
      <c r="JE46" s="88">
        <f t="shared" si="12"/>
        <v>40990.5</v>
      </c>
      <c r="JF46" s="90">
        <v>11.5</v>
      </c>
      <c r="JG46" s="28"/>
      <c r="JH46" s="25"/>
      <c r="JI46" s="30"/>
      <c r="JJ46" s="27"/>
      <c r="JK46" s="30"/>
      <c r="JL46" s="27"/>
      <c r="JM46" s="30"/>
      <c r="JN46" s="27"/>
      <c r="JO46" s="92"/>
      <c r="JP46" s="94"/>
      <c r="JQ46" s="94"/>
      <c r="JR46" s="94"/>
      <c r="JS46" s="94"/>
      <c r="JT46" s="94"/>
      <c r="JU46" s="94"/>
      <c r="JV46" s="94"/>
      <c r="JW46" s="27"/>
      <c r="JX46" s="99">
        <v>-0.45544205253312176</v>
      </c>
      <c r="JY46" s="98">
        <v>10.624048741499511</v>
      </c>
      <c r="KA46" s="88">
        <f t="shared" si="13"/>
        <v>40991.5</v>
      </c>
      <c r="KB46" s="90">
        <v>11.5</v>
      </c>
      <c r="KC46" s="28"/>
      <c r="KD46" s="25"/>
      <c r="KE46" s="30"/>
      <c r="KF46" s="27"/>
      <c r="KG46" s="30"/>
      <c r="KH46" s="27"/>
      <c r="KI46" s="30"/>
      <c r="KJ46" s="27"/>
      <c r="KK46" s="92"/>
      <c r="KL46" s="94"/>
      <c r="KM46" s="94"/>
      <c r="KN46" s="94"/>
      <c r="KO46" s="94"/>
      <c r="KP46" s="94"/>
      <c r="KQ46" s="94"/>
      <c r="KR46" s="94"/>
      <c r="KS46" s="27"/>
      <c r="KT46" s="99">
        <v>-1.0048358486681157</v>
      </c>
      <c r="KU46" s="98">
        <v>7.0916338297827437</v>
      </c>
      <c r="KW46" s="88">
        <f t="shared" si="14"/>
        <v>40989.5</v>
      </c>
      <c r="KX46" s="90">
        <v>11.5</v>
      </c>
      <c r="KY46" s="28"/>
      <c r="KZ46" s="25"/>
      <c r="LA46" s="30"/>
      <c r="LB46" s="27"/>
      <c r="LC46" s="30"/>
      <c r="LD46" s="27"/>
      <c r="LE46" s="30"/>
      <c r="LF46" s="27"/>
      <c r="LG46" s="92"/>
      <c r="LH46" s="94"/>
      <c r="LI46" s="94"/>
      <c r="LJ46" s="94"/>
      <c r="LK46" s="94"/>
      <c r="LL46" s="94"/>
      <c r="LM46" s="94"/>
      <c r="LN46" s="94"/>
      <c r="LO46" s="27"/>
      <c r="LP46" s="99">
        <v>-1.1824615389940401</v>
      </c>
      <c r="LQ46" s="98">
        <v>4.9018167964274637</v>
      </c>
      <c r="LS46" s="88">
        <f t="shared" si="15"/>
        <v>40990.5</v>
      </c>
      <c r="LT46" s="90">
        <v>11.5</v>
      </c>
      <c r="LU46" s="28"/>
      <c r="LV46" s="25"/>
      <c r="LW46" s="30"/>
      <c r="LX46" s="27"/>
      <c r="LY46" s="30"/>
      <c r="LZ46" s="27"/>
      <c r="MA46" s="30"/>
      <c r="MB46" s="27"/>
      <c r="MC46" s="92"/>
      <c r="MD46" s="94"/>
      <c r="ME46" s="94"/>
      <c r="MF46" s="94"/>
      <c r="MG46" s="94"/>
      <c r="MH46" s="94"/>
      <c r="MI46" s="94"/>
      <c r="MJ46" s="94"/>
      <c r="MK46" s="27"/>
      <c r="ML46" s="99">
        <v>-1.0179515199417275</v>
      </c>
      <c r="MM46" s="98">
        <v>7.8239437454136969</v>
      </c>
      <c r="MO46" s="88">
        <f t="shared" si="16"/>
        <v>40986.5</v>
      </c>
      <c r="MP46" s="90">
        <v>11.5</v>
      </c>
      <c r="MQ46" s="28"/>
      <c r="MR46" s="25"/>
      <c r="MS46" s="30"/>
      <c r="MT46" s="27"/>
      <c r="MU46" s="30"/>
      <c r="MV46" s="27"/>
      <c r="MW46" s="30"/>
      <c r="MX46" s="27"/>
      <c r="MY46" s="92"/>
      <c r="MZ46" s="94"/>
      <c r="NA46" s="94"/>
      <c r="NB46" s="94"/>
      <c r="NC46" s="94"/>
      <c r="ND46" s="94"/>
      <c r="NE46" s="94"/>
      <c r="NF46" s="94"/>
      <c r="NG46" s="27"/>
      <c r="NH46" s="99"/>
      <c r="NI46" s="98"/>
      <c r="NK46" s="88">
        <f t="shared" si="17"/>
        <v>40989.5</v>
      </c>
      <c r="NL46" s="90">
        <v>11.5</v>
      </c>
      <c r="NM46" s="28"/>
      <c r="NN46" s="25"/>
      <c r="NO46" s="30"/>
      <c r="NP46" s="27"/>
      <c r="NQ46" s="30"/>
      <c r="NR46" s="27"/>
      <c r="NS46" s="30"/>
      <c r="NT46" s="27"/>
      <c r="NU46" s="92"/>
      <c r="NV46" s="94"/>
      <c r="NW46" s="94"/>
      <c r="NX46" s="94"/>
      <c r="NY46" s="94"/>
      <c r="NZ46" s="94"/>
      <c r="OA46" s="94"/>
      <c r="OB46" s="94"/>
      <c r="OC46" s="27"/>
      <c r="OD46" s="99">
        <v>-1.0464854857422363</v>
      </c>
      <c r="OE46" s="98">
        <v>6.5902590569658068</v>
      </c>
      <c r="OG46" s="88">
        <f t="shared" si="18"/>
        <v>40988</v>
      </c>
      <c r="OH46" s="90">
        <v>11.5</v>
      </c>
      <c r="OI46" s="28"/>
      <c r="OJ46" s="25"/>
      <c r="OK46" s="30"/>
      <c r="OL46" s="27"/>
      <c r="OM46" s="30"/>
      <c r="ON46" s="27"/>
      <c r="OO46" s="30"/>
      <c r="OP46" s="27"/>
      <c r="OQ46" s="92"/>
      <c r="OR46" s="94"/>
      <c r="OS46" s="94"/>
      <c r="OT46" s="94"/>
      <c r="OU46" s="94"/>
      <c r="OV46" s="94"/>
      <c r="OW46" s="94"/>
      <c r="OX46" s="94"/>
      <c r="OY46" s="27"/>
      <c r="OZ46" s="99"/>
      <c r="PA46" s="98"/>
      <c r="PC46" s="88">
        <f t="shared" si="19"/>
        <v>40986.5</v>
      </c>
      <c r="PD46" s="90">
        <v>11.5</v>
      </c>
      <c r="PE46" s="28"/>
      <c r="PF46" s="25"/>
      <c r="PG46" s="30"/>
      <c r="PH46" s="27"/>
      <c r="PI46" s="30"/>
      <c r="PJ46" s="27"/>
      <c r="PK46" s="30"/>
      <c r="PL46" s="27"/>
      <c r="PM46" s="92"/>
      <c r="PN46" s="94"/>
      <c r="PO46" s="94"/>
      <c r="PP46" s="94"/>
      <c r="PQ46" s="94"/>
      <c r="PR46" s="94"/>
      <c r="PS46" s="94"/>
      <c r="PT46" s="94"/>
      <c r="PU46" s="27"/>
      <c r="PV46" s="99">
        <v>-1.1549227787895406</v>
      </c>
      <c r="PW46" s="98">
        <v>7.1634183656333974</v>
      </c>
      <c r="PY46" s="88">
        <f t="shared" si="20"/>
        <v>40989.5</v>
      </c>
      <c r="PZ46" s="90">
        <v>11.5</v>
      </c>
      <c r="QA46" s="28"/>
      <c r="QB46" s="25"/>
      <c r="QC46" s="30"/>
      <c r="QD46" s="27"/>
      <c r="QE46" s="30"/>
      <c r="QF46" s="27"/>
      <c r="QG46" s="30"/>
      <c r="QH46" s="27"/>
      <c r="QI46" s="92"/>
      <c r="QJ46" s="94"/>
      <c r="QK46" s="94"/>
      <c r="QL46" s="94"/>
      <c r="QM46" s="94"/>
      <c r="QN46" s="94"/>
      <c r="QO46" s="94"/>
      <c r="QP46" s="94"/>
      <c r="QQ46" s="27"/>
      <c r="QR46" s="99">
        <v>-1.2554786405305067</v>
      </c>
      <c r="QS46" s="98">
        <v>4.0848033776382993</v>
      </c>
      <c r="QU46" s="88">
        <f t="shared" si="21"/>
        <v>40988.5</v>
      </c>
      <c r="QV46" s="90">
        <v>11.5</v>
      </c>
      <c r="QW46" s="28">
        <v>5.2</v>
      </c>
      <c r="QX46" s="25">
        <v>10</v>
      </c>
      <c r="QY46" s="30"/>
      <c r="QZ46" s="27"/>
      <c r="RA46" s="30"/>
      <c r="RB46" s="27"/>
      <c r="RC46" s="30"/>
      <c r="RD46" s="27"/>
      <c r="RE46" s="92"/>
      <c r="RF46" s="94"/>
      <c r="RG46" s="94"/>
      <c r="RH46" s="94"/>
      <c r="RI46" s="94"/>
      <c r="RJ46" s="94"/>
      <c r="RK46" s="94"/>
      <c r="RL46" s="94"/>
      <c r="RM46" s="27"/>
      <c r="RN46" s="99">
        <v>4.348998425942149</v>
      </c>
      <c r="RO46" s="98">
        <v>32.186969607681363</v>
      </c>
      <c r="RQ46" s="88">
        <f t="shared" si="22"/>
        <v>40989</v>
      </c>
      <c r="RR46" s="90">
        <v>11.5</v>
      </c>
      <c r="RS46" s="28"/>
      <c r="RT46" s="25"/>
      <c r="RU46" s="30"/>
      <c r="RV46" s="27"/>
      <c r="RW46" s="30"/>
      <c r="RX46" s="27"/>
      <c r="RY46" s="30"/>
      <c r="RZ46" s="27"/>
      <c r="SA46" s="92"/>
      <c r="SB46" s="94"/>
      <c r="SC46" s="94"/>
      <c r="SD46" s="94"/>
      <c r="SE46" s="94"/>
      <c r="SF46" s="94"/>
      <c r="SG46" s="94"/>
      <c r="SH46" s="94"/>
      <c r="SI46" s="27"/>
      <c r="SJ46" s="99">
        <v>-0.97847752106538655</v>
      </c>
      <c r="SK46" s="98">
        <v>4.4601896618955514</v>
      </c>
      <c r="SM46" s="88">
        <f t="shared" si="23"/>
        <v>40989</v>
      </c>
      <c r="SN46" s="90">
        <v>11.5</v>
      </c>
      <c r="SO46" s="28"/>
      <c r="SP46" s="25"/>
      <c r="SQ46" s="30"/>
      <c r="SR46" s="27"/>
      <c r="SS46" s="30"/>
      <c r="ST46" s="27"/>
      <c r="SU46" s="30"/>
      <c r="SV46" s="27"/>
      <c r="SW46" s="92"/>
      <c r="SX46" s="94"/>
      <c r="SY46" s="94"/>
      <c r="SZ46" s="94"/>
      <c r="TA46" s="94"/>
      <c r="TB46" s="94"/>
      <c r="TC46" s="94"/>
      <c r="TD46" s="94"/>
      <c r="TE46" s="27"/>
      <c r="TF46" s="99">
        <v>-1.2448776869018978</v>
      </c>
      <c r="TG46" s="98">
        <v>0.16663824981436165</v>
      </c>
      <c r="TI46" s="88">
        <f t="shared" si="24"/>
        <v>40987.5</v>
      </c>
      <c r="TJ46" s="90">
        <v>11.5</v>
      </c>
      <c r="TK46" s="28"/>
      <c r="TL46" s="25"/>
      <c r="TM46" s="30"/>
      <c r="TN46" s="27"/>
      <c r="TO46" s="30"/>
      <c r="TP46" s="27"/>
      <c r="TQ46" s="30"/>
      <c r="TR46" s="27"/>
      <c r="TS46" s="92"/>
      <c r="TT46" s="94"/>
      <c r="TU46" s="94"/>
      <c r="TV46" s="94"/>
      <c r="TW46" s="94"/>
      <c r="TX46" s="94"/>
      <c r="TY46" s="94"/>
      <c r="TZ46" s="94"/>
      <c r="UA46" s="27"/>
      <c r="UB46" s="99"/>
      <c r="UC46" s="98"/>
      <c r="UE46" s="88">
        <f t="shared" si="25"/>
        <v>40991</v>
      </c>
      <c r="UF46" s="90">
        <v>11.5</v>
      </c>
      <c r="UG46" s="28"/>
      <c r="UH46" s="25">
        <v>22</v>
      </c>
      <c r="UI46" s="30"/>
      <c r="UJ46" s="27"/>
      <c r="UK46" s="30"/>
      <c r="UL46" s="27"/>
      <c r="UM46" s="30"/>
      <c r="UN46" s="27"/>
      <c r="UO46" s="92"/>
      <c r="UP46" s="94"/>
      <c r="UQ46" s="94"/>
      <c r="UR46" s="94"/>
      <c r="US46" s="94"/>
      <c r="UT46" s="94"/>
      <c r="UU46" s="94"/>
      <c r="UV46" s="94"/>
      <c r="UW46" s="27"/>
      <c r="UX46" s="99">
        <v>-0.98521284660883401</v>
      </c>
      <c r="UY46" s="98">
        <v>1.7590938598027135</v>
      </c>
      <c r="VA46" s="88">
        <f t="shared" si="26"/>
        <v>40989.5</v>
      </c>
      <c r="VB46" s="90">
        <v>11.5</v>
      </c>
      <c r="VC46" s="28"/>
      <c r="VD46" s="25">
        <v>19</v>
      </c>
      <c r="VE46" s="30"/>
      <c r="VF46" s="27"/>
      <c r="VG46" s="30"/>
      <c r="VH46" s="27"/>
      <c r="VI46" s="30"/>
      <c r="VJ46" s="27"/>
      <c r="VK46" s="92"/>
      <c r="VL46" s="94"/>
      <c r="VM46" s="94"/>
      <c r="VN46" s="94"/>
      <c r="VO46" s="94"/>
      <c r="VP46" s="94"/>
      <c r="VQ46" s="94"/>
      <c r="VR46" s="94"/>
      <c r="VS46" s="27"/>
      <c r="VT46" s="99">
        <v>-0.91416600876117382</v>
      </c>
      <c r="VU46" s="98">
        <v>9.241933607734202</v>
      </c>
      <c r="VW46" s="88">
        <f t="shared" si="27"/>
        <v>40987.5</v>
      </c>
      <c r="VX46" s="90">
        <v>11.5</v>
      </c>
      <c r="VY46" s="28"/>
      <c r="VZ46" s="25"/>
      <c r="WA46" s="30"/>
      <c r="WB46" s="27"/>
      <c r="WC46" s="30"/>
      <c r="WD46" s="27"/>
      <c r="WE46" s="30"/>
      <c r="WF46" s="27"/>
      <c r="WG46" s="92"/>
      <c r="WH46" s="94"/>
      <c r="WI46" s="94"/>
      <c r="WJ46" s="94"/>
      <c r="WK46" s="94"/>
      <c r="WL46" s="94"/>
      <c r="WM46" s="94"/>
      <c r="WN46" s="94"/>
      <c r="WO46" s="27"/>
      <c r="WP46" s="99">
        <v>-1.2072538443126555</v>
      </c>
      <c r="WQ46" s="98">
        <v>5.7816276942972467</v>
      </c>
      <c r="WS46" s="88">
        <f t="shared" si="28"/>
        <v>40989</v>
      </c>
      <c r="WT46" s="90">
        <v>11.5</v>
      </c>
      <c r="WU46" s="28"/>
      <c r="WV46" s="25"/>
      <c r="WW46" s="30"/>
      <c r="WX46" s="27"/>
      <c r="WY46" s="30"/>
      <c r="WZ46" s="27"/>
      <c r="XA46" s="30"/>
      <c r="XB46" s="27"/>
      <c r="XC46" s="92"/>
      <c r="XD46" s="94"/>
      <c r="XE46" s="94"/>
      <c r="XF46" s="94"/>
      <c r="XG46" s="94"/>
      <c r="XH46" s="94"/>
      <c r="XI46" s="94"/>
      <c r="XJ46" s="94"/>
      <c r="XK46" s="27"/>
      <c r="XL46" s="99">
        <v>-1.3011161982683894</v>
      </c>
      <c r="XM46" s="98">
        <v>-1.1713408003613925</v>
      </c>
      <c r="XO46" s="88">
        <f t="shared" si="29"/>
        <v>40989</v>
      </c>
      <c r="XP46" s="90">
        <v>11.5</v>
      </c>
      <c r="XQ46" s="28"/>
      <c r="XR46" s="25"/>
      <c r="XS46" s="30"/>
      <c r="XT46" s="27"/>
      <c r="XU46" s="30"/>
      <c r="XV46" s="27"/>
      <c r="XW46" s="30"/>
      <c r="XX46" s="27"/>
      <c r="XY46" s="92"/>
      <c r="XZ46" s="94"/>
      <c r="YA46" s="94"/>
      <c r="YB46" s="94"/>
      <c r="YC46" s="94"/>
      <c r="YD46" s="94"/>
      <c r="YE46" s="94"/>
      <c r="YF46" s="94"/>
      <c r="YG46" s="27"/>
      <c r="YH46" s="99">
        <v>-1.1425694507619635</v>
      </c>
      <c r="YI46" s="98">
        <v>0.94533992901875152</v>
      </c>
      <c r="YK46" s="88">
        <f t="shared" si="30"/>
        <v>40988.5</v>
      </c>
      <c r="YL46" s="90">
        <v>11.5</v>
      </c>
      <c r="YM46" s="28"/>
      <c r="YN46" s="25"/>
      <c r="YO46" s="30"/>
      <c r="YP46" s="27"/>
      <c r="YQ46" s="30"/>
      <c r="YR46" s="27"/>
      <c r="YS46" s="30"/>
      <c r="YT46" s="27"/>
      <c r="YU46" s="92"/>
      <c r="YV46" s="94"/>
      <c r="YW46" s="94"/>
      <c r="YX46" s="94"/>
      <c r="YY46" s="94"/>
      <c r="YZ46" s="94"/>
      <c r="ZA46" s="94"/>
      <c r="ZB46" s="94"/>
      <c r="ZC46" s="27"/>
      <c r="ZD46" s="99">
        <v>0.92334187212219343</v>
      </c>
      <c r="ZE46" s="98">
        <v>17.886412958764538</v>
      </c>
      <c r="ZG46" s="88">
        <f t="shared" si="31"/>
        <v>40988</v>
      </c>
      <c r="ZH46" s="90">
        <v>11.5</v>
      </c>
      <c r="ZI46" s="28"/>
      <c r="ZJ46" s="25"/>
      <c r="ZK46" s="30"/>
      <c r="ZL46" s="27"/>
      <c r="ZM46" s="30"/>
      <c r="ZN46" s="27"/>
      <c r="ZO46" s="30"/>
      <c r="ZP46" s="27"/>
      <c r="ZQ46" s="92"/>
      <c r="ZR46" s="94"/>
      <c r="ZS46" s="94"/>
      <c r="ZT46" s="94"/>
      <c r="ZU46" s="94"/>
      <c r="ZV46" s="94"/>
      <c r="ZW46" s="94"/>
      <c r="ZX46" s="94"/>
      <c r="ZY46" s="27"/>
      <c r="ZZ46" s="99">
        <v>1.5353142330225176</v>
      </c>
      <c r="AAA46" s="98">
        <v>21.873806841066706</v>
      </c>
      <c r="AAC46" s="88">
        <f t="shared" si="32"/>
        <v>40990.5</v>
      </c>
      <c r="AAD46" s="90">
        <v>11.5</v>
      </c>
      <c r="AAE46" s="28"/>
      <c r="AAF46" s="25"/>
      <c r="AAG46" s="30"/>
      <c r="AAH46" s="27"/>
      <c r="AAI46" s="30"/>
      <c r="AAJ46" s="27"/>
      <c r="AAK46" s="30"/>
      <c r="AAL46" s="27"/>
      <c r="AAM46" s="92"/>
      <c r="AAN46" s="94"/>
      <c r="AAO46" s="94"/>
      <c r="AAP46" s="94"/>
      <c r="AAQ46" s="94"/>
      <c r="AAR46" s="94"/>
      <c r="AAS46" s="94"/>
      <c r="AAT46" s="94"/>
      <c r="AAU46" s="27"/>
      <c r="AAV46" s="99">
        <v>-0.45267685853134498</v>
      </c>
      <c r="AAW46" s="98">
        <v>10.413391844155921</v>
      </c>
      <c r="AAY46" s="88">
        <f t="shared" si="33"/>
        <v>40991.5</v>
      </c>
      <c r="AAZ46" s="90">
        <v>11.5</v>
      </c>
      <c r="ABA46" s="28"/>
      <c r="ABB46" s="25"/>
      <c r="ABC46" s="30"/>
      <c r="ABD46" s="27"/>
      <c r="ABE46" s="30"/>
      <c r="ABF46" s="27"/>
      <c r="ABG46" s="30"/>
      <c r="ABH46" s="27"/>
      <c r="ABI46" s="92"/>
      <c r="ABJ46" s="94"/>
      <c r="ABK46" s="94"/>
      <c r="ABL46" s="94"/>
      <c r="ABM46" s="94"/>
      <c r="ABN46" s="94"/>
      <c r="ABO46" s="94"/>
      <c r="ABP46" s="94"/>
      <c r="ABQ46" s="27"/>
      <c r="ABR46" s="99">
        <v>-1.0780801512455942</v>
      </c>
      <c r="ABS46" s="98">
        <v>6.7813357446175662</v>
      </c>
      <c r="ABU46" s="88">
        <f t="shared" si="34"/>
        <v>40989.5</v>
      </c>
      <c r="ABV46" s="90">
        <v>11.5</v>
      </c>
      <c r="ABW46" s="28"/>
      <c r="ABX46" s="25"/>
      <c r="ABY46" s="30"/>
      <c r="ABZ46" s="27"/>
      <c r="ACA46" s="30"/>
      <c r="ACB46" s="27"/>
      <c r="ACC46" s="30"/>
      <c r="ACD46" s="27"/>
      <c r="ACE46" s="92"/>
      <c r="ACF46" s="94"/>
      <c r="ACG46" s="94"/>
      <c r="ACH46" s="94"/>
      <c r="ACI46" s="94"/>
      <c r="ACJ46" s="94"/>
      <c r="ACK46" s="94"/>
      <c r="ACL46" s="94"/>
      <c r="ACM46" s="27"/>
      <c r="ACN46" s="99">
        <v>-1.2412153976159452</v>
      </c>
      <c r="ACO46" s="98">
        <v>4.620419642933566</v>
      </c>
      <c r="ACQ46" s="88">
        <f t="shared" si="35"/>
        <v>40990.5</v>
      </c>
      <c r="ACR46" s="90">
        <v>11.5</v>
      </c>
      <c r="ACS46" s="28"/>
      <c r="ACT46" s="25"/>
      <c r="ACU46" s="30"/>
      <c r="ACV46" s="27"/>
      <c r="ACW46" s="30"/>
      <c r="ACX46" s="27"/>
      <c r="ACY46" s="30"/>
      <c r="ACZ46" s="27"/>
      <c r="ADA46" s="92"/>
      <c r="ADB46" s="94"/>
      <c r="ADC46" s="94"/>
      <c r="ADD46" s="94"/>
      <c r="ADE46" s="94"/>
      <c r="ADF46" s="94"/>
      <c r="ADG46" s="94"/>
      <c r="ADH46" s="94"/>
      <c r="ADI46" s="27"/>
      <c r="ADJ46" s="99">
        <v>-1.0390856541326909</v>
      </c>
      <c r="ADK46" s="98">
        <v>7.6671391966145146</v>
      </c>
      <c r="ADM46" s="88">
        <f t="shared" si="36"/>
        <v>40986.5</v>
      </c>
      <c r="ADN46" s="90">
        <v>11.5</v>
      </c>
      <c r="ADO46" s="28"/>
      <c r="ADP46" s="25"/>
      <c r="ADQ46" s="30"/>
      <c r="ADR46" s="27"/>
      <c r="ADS46" s="30"/>
      <c r="ADT46" s="27"/>
      <c r="ADU46" s="30"/>
      <c r="ADV46" s="27"/>
      <c r="ADW46" s="92"/>
      <c r="ADX46" s="94"/>
      <c r="ADY46" s="94"/>
      <c r="ADZ46" s="94"/>
      <c r="AEA46" s="94"/>
      <c r="AEB46" s="94"/>
      <c r="AEC46" s="94"/>
      <c r="AED46" s="94"/>
      <c r="AEE46" s="27"/>
      <c r="AEF46" s="99"/>
      <c r="AEG46" s="98"/>
      <c r="AEI46" s="88">
        <f t="shared" si="37"/>
        <v>40989.5</v>
      </c>
      <c r="AEJ46" s="90">
        <v>11.5</v>
      </c>
      <c r="AEK46" s="28"/>
      <c r="AEL46" s="25"/>
      <c r="AEM46" s="30"/>
      <c r="AEN46" s="27"/>
      <c r="AEO46" s="30"/>
      <c r="AEP46" s="27"/>
      <c r="AEQ46" s="30"/>
      <c r="AER46" s="27"/>
      <c r="AES46" s="92"/>
      <c r="AET46" s="94"/>
      <c r="AEU46" s="94"/>
      <c r="AEV46" s="94"/>
      <c r="AEW46" s="94"/>
      <c r="AEX46" s="94"/>
      <c r="AEY46" s="94"/>
      <c r="AEZ46" s="94"/>
      <c r="AFA46" s="27"/>
      <c r="AFB46" s="99">
        <v>-1.2290339508034038</v>
      </c>
      <c r="AFC46" s="98">
        <v>5.6212973113181652</v>
      </c>
      <c r="AFE46" s="88">
        <f t="shared" si="38"/>
        <v>40988</v>
      </c>
      <c r="AFF46" s="90">
        <v>11.5</v>
      </c>
      <c r="AFG46" s="28"/>
      <c r="AFH46" s="25"/>
      <c r="AFI46" s="30"/>
      <c r="AFJ46" s="27"/>
      <c r="AFK46" s="30"/>
      <c r="AFL46" s="27"/>
      <c r="AFM46" s="30"/>
      <c r="AFN46" s="27"/>
      <c r="AFO46" s="92"/>
      <c r="AFP46" s="94"/>
      <c r="AFQ46" s="94"/>
      <c r="AFR46" s="94"/>
      <c r="AFS46" s="94"/>
      <c r="AFT46" s="94"/>
      <c r="AFU46" s="94"/>
      <c r="AFV46" s="94"/>
      <c r="AFW46" s="27"/>
      <c r="AFX46" s="99"/>
      <c r="AFY46" s="98"/>
      <c r="AGA46" s="88">
        <f t="shared" si="39"/>
        <v>40986.5</v>
      </c>
      <c r="AGB46" s="90">
        <v>11.5</v>
      </c>
      <c r="AGC46" s="28"/>
      <c r="AGD46" s="25"/>
      <c r="AGE46" s="30"/>
      <c r="AGF46" s="27"/>
      <c r="AGG46" s="30"/>
      <c r="AGH46" s="27"/>
      <c r="AGI46" s="30"/>
      <c r="AGJ46" s="27"/>
      <c r="AGK46" s="92"/>
      <c r="AGL46" s="94"/>
      <c r="AGM46" s="94"/>
      <c r="AGN46" s="94"/>
      <c r="AGO46" s="94"/>
      <c r="AGP46" s="94"/>
      <c r="AGQ46" s="94"/>
      <c r="AGR46" s="94"/>
      <c r="AGS46" s="27"/>
      <c r="AGT46" s="99">
        <v>-1.1835645350064088</v>
      </c>
      <c r="AGU46" s="98">
        <v>6.7685938296997081</v>
      </c>
      <c r="AGW46" s="88">
        <f t="shared" si="40"/>
        <v>40989.5</v>
      </c>
      <c r="AGX46" s="90">
        <v>11.5</v>
      </c>
      <c r="AGY46" s="28"/>
      <c r="AGZ46" s="25"/>
      <c r="AHA46" s="30"/>
      <c r="AHB46" s="27"/>
      <c r="AHC46" s="30"/>
      <c r="AHD46" s="27"/>
      <c r="AHE46" s="30"/>
      <c r="AHF46" s="27"/>
      <c r="AHG46" s="92"/>
      <c r="AHH46" s="94"/>
      <c r="AHI46" s="94"/>
      <c r="AHJ46" s="94"/>
      <c r="AHK46" s="94"/>
      <c r="AHL46" s="94"/>
      <c r="AHM46" s="94"/>
      <c r="AHN46" s="94"/>
      <c r="AHO46" s="27"/>
      <c r="AHP46" s="99">
        <v>-1.175553210919585</v>
      </c>
      <c r="AHQ46" s="98">
        <v>4.6489922950095055</v>
      </c>
      <c r="AHS46" s="88">
        <f t="shared" si="41"/>
        <v>40988.5</v>
      </c>
      <c r="AHT46" s="90">
        <v>11.5</v>
      </c>
      <c r="AHU46" s="28">
        <v>5.2</v>
      </c>
      <c r="AHV46" s="25">
        <v>10</v>
      </c>
      <c r="AHW46" s="30"/>
      <c r="AHX46" s="27"/>
      <c r="AHY46" s="30"/>
      <c r="AHZ46" s="27"/>
      <c r="AIA46" s="30"/>
      <c r="AIB46" s="27"/>
      <c r="AIC46" s="92"/>
      <c r="AID46" s="94"/>
      <c r="AIE46" s="94"/>
      <c r="AIF46" s="94"/>
      <c r="AIG46" s="94"/>
      <c r="AIH46" s="94"/>
      <c r="AII46" s="94"/>
      <c r="AIJ46" s="94"/>
      <c r="AIK46" s="27"/>
      <c r="AIL46" s="99">
        <v>4.2337101225280662</v>
      </c>
      <c r="AIM46" s="98">
        <v>31.991758779745155</v>
      </c>
      <c r="AIO46" s="88">
        <f t="shared" si="42"/>
        <v>40989</v>
      </c>
      <c r="AIP46" s="90">
        <v>11.5</v>
      </c>
      <c r="AIQ46" s="28"/>
      <c r="AIR46" s="25"/>
      <c r="AIS46" s="30"/>
      <c r="AIT46" s="27"/>
      <c r="AIU46" s="30"/>
      <c r="AIV46" s="27"/>
      <c r="AIW46" s="30"/>
      <c r="AIX46" s="27"/>
      <c r="AIY46" s="92"/>
      <c r="AIZ46" s="94"/>
      <c r="AJA46" s="94"/>
      <c r="AJB46" s="94"/>
      <c r="AJC46" s="94"/>
      <c r="AJD46" s="94"/>
      <c r="AJE46" s="94"/>
      <c r="AJF46" s="94"/>
      <c r="AJG46" s="27"/>
      <c r="AJH46" s="99">
        <v>-0.94298916218645412</v>
      </c>
      <c r="AJI46" s="98">
        <v>4.6819267855557527</v>
      </c>
      <c r="AJK46" s="88">
        <f t="shared" si="43"/>
        <v>40989</v>
      </c>
      <c r="AJL46" s="90">
        <v>11.5</v>
      </c>
      <c r="AJM46" s="28"/>
      <c r="AJN46" s="25"/>
      <c r="AJO46" s="30"/>
      <c r="AJP46" s="27"/>
      <c r="AJQ46" s="30"/>
      <c r="AJR46" s="27"/>
      <c r="AJS46" s="30"/>
      <c r="AJT46" s="27"/>
      <c r="AJU46" s="92"/>
      <c r="AJV46" s="94"/>
      <c r="AJW46" s="94"/>
      <c r="AJX46" s="94"/>
      <c r="AJY46" s="94"/>
      <c r="AJZ46" s="94"/>
      <c r="AKA46" s="94"/>
      <c r="AKB46" s="94"/>
      <c r="AKC46" s="27"/>
      <c r="AKD46" s="99">
        <v>-1.2286825016880394</v>
      </c>
      <c r="AKE46" s="98">
        <v>0.27419347838006164</v>
      </c>
      <c r="AKG46" s="88">
        <f t="shared" si="44"/>
        <v>40987.5</v>
      </c>
      <c r="AKH46" s="90">
        <v>11.5</v>
      </c>
      <c r="AKI46" s="28"/>
      <c r="AKJ46" s="25"/>
      <c r="AKK46" s="30"/>
      <c r="AKL46" s="27"/>
      <c r="AKM46" s="30"/>
      <c r="AKN46" s="27"/>
      <c r="AKO46" s="30"/>
      <c r="AKP46" s="27"/>
      <c r="AKQ46" s="92"/>
      <c r="AKR46" s="94"/>
      <c r="AKS46" s="94"/>
      <c r="AKT46" s="94"/>
      <c r="AKU46" s="94"/>
      <c r="AKV46" s="94"/>
      <c r="AKW46" s="94"/>
      <c r="AKX46" s="94"/>
      <c r="AKY46" s="27"/>
      <c r="AKZ46" s="99"/>
      <c r="ALA46" s="98"/>
      <c r="ALC46" s="88">
        <f t="shared" si="45"/>
        <v>40991</v>
      </c>
      <c r="ALD46" s="90">
        <v>11.5</v>
      </c>
      <c r="ALE46" s="28"/>
      <c r="ALF46" s="25">
        <v>22</v>
      </c>
      <c r="ALG46" s="30"/>
      <c r="ALH46" s="27"/>
      <c r="ALI46" s="30"/>
      <c r="ALJ46" s="27"/>
      <c r="ALK46" s="30"/>
      <c r="ALL46" s="27"/>
      <c r="ALM46" s="92"/>
      <c r="ALN46" s="94"/>
      <c r="ALO46" s="94"/>
      <c r="ALP46" s="94"/>
      <c r="ALQ46" s="94"/>
      <c r="ALR46" s="94"/>
      <c r="ALS46" s="94"/>
      <c r="ALT46" s="94"/>
      <c r="ALU46" s="27"/>
      <c r="ALV46" s="99">
        <v>-0.95723108982183147</v>
      </c>
      <c r="ALW46" s="98">
        <v>1.8806652581277357</v>
      </c>
      <c r="ALY46" s="88">
        <f t="shared" si="46"/>
        <v>40989.5</v>
      </c>
      <c r="ALZ46" s="90">
        <v>11.5</v>
      </c>
      <c r="AMA46" s="28"/>
      <c r="AMB46" s="25">
        <v>19</v>
      </c>
      <c r="AMC46" s="30"/>
      <c r="AMD46" s="27"/>
      <c r="AME46" s="30"/>
      <c r="AMF46" s="27"/>
      <c r="AMG46" s="30"/>
      <c r="AMH46" s="27"/>
      <c r="AMI46" s="92"/>
      <c r="AMJ46" s="94"/>
      <c r="AMK46" s="94"/>
      <c r="AML46" s="94"/>
      <c r="AMM46" s="94"/>
      <c r="AMN46" s="94"/>
      <c r="AMO46" s="94"/>
      <c r="AMP46" s="94"/>
      <c r="AMQ46" s="27"/>
      <c r="AMR46" s="99">
        <v>-0.90892357959172387</v>
      </c>
      <c r="AMS46" s="98">
        <v>9.3026661384679343</v>
      </c>
      <c r="AMU46" s="88">
        <f t="shared" si="47"/>
        <v>40987.5</v>
      </c>
      <c r="AMV46" s="90">
        <v>11.5</v>
      </c>
      <c r="AMW46" s="28"/>
      <c r="AMX46" s="25"/>
      <c r="AMY46" s="30"/>
      <c r="AMZ46" s="27"/>
      <c r="ANA46" s="30"/>
      <c r="ANB46" s="27"/>
      <c r="ANC46" s="30"/>
      <c r="AND46" s="27"/>
      <c r="ANE46" s="92"/>
      <c r="ANF46" s="94"/>
      <c r="ANG46" s="94"/>
      <c r="ANH46" s="94"/>
      <c r="ANI46" s="94"/>
      <c r="ANJ46" s="94"/>
      <c r="ANK46" s="94"/>
      <c r="ANL46" s="94"/>
      <c r="ANM46" s="27"/>
      <c r="ANN46" s="99">
        <v>-1.2486615823165315</v>
      </c>
      <c r="ANO46" s="98">
        <v>5.5086457244444054</v>
      </c>
      <c r="ANQ46" s="88">
        <f t="shared" si="48"/>
        <v>40989</v>
      </c>
      <c r="ANR46" s="90">
        <v>11.5</v>
      </c>
      <c r="ANS46" s="28"/>
      <c r="ANT46" s="25"/>
      <c r="ANU46" s="30"/>
      <c r="ANV46" s="27"/>
      <c r="ANW46" s="30"/>
      <c r="ANX46" s="27"/>
      <c r="ANY46" s="30"/>
      <c r="ANZ46" s="27"/>
      <c r="AOA46" s="92"/>
      <c r="AOB46" s="94"/>
      <c r="AOC46" s="94"/>
      <c r="AOD46" s="94"/>
      <c r="AOE46" s="94"/>
      <c r="AOF46" s="94"/>
      <c r="AOG46" s="94"/>
      <c r="AOH46" s="94"/>
      <c r="AOI46" s="27"/>
      <c r="AOJ46" s="99">
        <v>-1.3024484196128203</v>
      </c>
      <c r="AOK46" s="98">
        <v>-1.1744990788318375</v>
      </c>
      <c r="AOM46" s="88">
        <f t="shared" si="49"/>
        <v>40989</v>
      </c>
      <c r="AON46" s="90">
        <v>11.5</v>
      </c>
      <c r="AOO46" s="28"/>
      <c r="AOP46" s="25"/>
      <c r="AOQ46" s="30"/>
      <c r="AOR46" s="27"/>
      <c r="AOS46" s="30"/>
      <c r="AOT46" s="27"/>
      <c r="AOU46" s="30"/>
      <c r="AOV46" s="27"/>
      <c r="AOW46" s="92"/>
      <c r="AOX46" s="94"/>
      <c r="AOY46" s="94"/>
      <c r="AOZ46" s="94"/>
      <c r="APA46" s="94"/>
      <c r="APB46" s="94"/>
      <c r="APC46" s="94"/>
      <c r="APD46" s="94"/>
      <c r="APE46" s="27"/>
      <c r="APF46" s="99">
        <v>-1.2195689057521528</v>
      </c>
      <c r="APG46" s="98">
        <v>0.5606687710280891</v>
      </c>
      <c r="API46" s="88">
        <f t="shared" si="50"/>
        <v>40988.5</v>
      </c>
      <c r="APJ46" s="90">
        <v>11.5</v>
      </c>
      <c r="APK46" s="28"/>
      <c r="APL46" s="25"/>
      <c r="APM46" s="30"/>
      <c r="APN46" s="27"/>
      <c r="APO46" s="30"/>
      <c r="APP46" s="27"/>
      <c r="APQ46" s="30"/>
      <c r="APR46" s="27"/>
      <c r="APS46" s="92"/>
      <c r="APT46" s="94"/>
      <c r="APU46" s="94"/>
      <c r="APV46" s="94"/>
      <c r="APW46" s="94"/>
      <c r="APX46" s="94"/>
      <c r="APY46" s="94"/>
      <c r="APZ46" s="94"/>
      <c r="AQA46" s="27"/>
      <c r="AQB46" s="99">
        <v>0.92507678532300053</v>
      </c>
      <c r="AQC46" s="98">
        <v>17.871300724717265</v>
      </c>
      <c r="AQE46" s="88">
        <f t="shared" si="51"/>
        <v>40988</v>
      </c>
      <c r="AQF46" s="90">
        <v>11.5</v>
      </c>
      <c r="AQG46" s="28"/>
      <c r="AQH46" s="25"/>
      <c r="AQI46" s="30"/>
      <c r="AQJ46" s="27"/>
      <c r="AQK46" s="30"/>
      <c r="AQL46" s="27"/>
      <c r="AQM46" s="30"/>
      <c r="AQN46" s="27"/>
      <c r="AQO46" s="92"/>
      <c r="AQP46" s="94"/>
      <c r="AQQ46" s="94"/>
      <c r="AQR46" s="94"/>
      <c r="AQS46" s="94"/>
      <c r="AQT46" s="94"/>
      <c r="AQU46" s="94"/>
      <c r="AQV46" s="94"/>
      <c r="AQW46" s="27"/>
      <c r="AQX46" s="99">
        <v>1.5061732742678566</v>
      </c>
      <c r="AQY46" s="98">
        <v>22.037849812650879</v>
      </c>
      <c r="ARA46" s="88">
        <f t="shared" si="52"/>
        <v>40990.5</v>
      </c>
      <c r="ARB46" s="90">
        <v>11.5</v>
      </c>
      <c r="ARC46" s="28"/>
      <c r="ARD46" s="25"/>
      <c r="ARE46" s="30"/>
      <c r="ARF46" s="27"/>
      <c r="ARG46" s="30"/>
      <c r="ARH46" s="27"/>
      <c r="ARI46" s="30"/>
      <c r="ARJ46" s="27"/>
      <c r="ARK46" s="92"/>
      <c r="ARL46" s="94"/>
      <c r="ARM46" s="94"/>
      <c r="ARN46" s="94"/>
      <c r="ARO46" s="94"/>
      <c r="ARP46" s="94"/>
      <c r="ARQ46" s="94"/>
      <c r="ARR46" s="94"/>
      <c r="ARS46" s="27"/>
      <c r="ART46" s="99">
        <v>-0.44786875913429941</v>
      </c>
      <c r="ARU46" s="98">
        <v>10.564148883276758</v>
      </c>
      <c r="ARW46" s="88">
        <f t="shared" si="53"/>
        <v>40991.5</v>
      </c>
      <c r="ARX46" s="90">
        <v>11.5</v>
      </c>
      <c r="ARY46" s="28"/>
      <c r="ARZ46" s="25"/>
      <c r="ASA46" s="30"/>
      <c r="ASB46" s="27"/>
      <c r="ASC46" s="30"/>
      <c r="ASD46" s="27"/>
      <c r="ASE46" s="30"/>
      <c r="ASF46" s="27"/>
      <c r="ASG46" s="92"/>
      <c r="ASH46" s="94"/>
      <c r="ASI46" s="94"/>
      <c r="ASJ46" s="94"/>
      <c r="ASK46" s="94"/>
      <c r="ASL46" s="94"/>
      <c r="ASM46" s="94"/>
      <c r="ASN46" s="94"/>
      <c r="ASO46" s="27"/>
      <c r="ASP46" s="99">
        <v>-1.1107752898761838</v>
      </c>
      <c r="ASQ46" s="98">
        <v>6.5772396931528156</v>
      </c>
      <c r="ASS46" s="88">
        <f t="shared" si="54"/>
        <v>40989.5</v>
      </c>
      <c r="AST46" s="90">
        <v>11.5</v>
      </c>
      <c r="ASU46" s="28"/>
      <c r="ASV46" s="25"/>
      <c r="ASW46" s="30"/>
      <c r="ASX46" s="27"/>
      <c r="ASY46" s="30"/>
      <c r="ASZ46" s="27"/>
      <c r="ATA46" s="30"/>
      <c r="ATB46" s="27"/>
      <c r="ATC46" s="92"/>
      <c r="ATD46" s="94"/>
      <c r="ATE46" s="94"/>
      <c r="ATF46" s="94"/>
      <c r="ATG46" s="94"/>
      <c r="ATH46" s="94"/>
      <c r="ATI46" s="94"/>
      <c r="ATJ46" s="94"/>
      <c r="ATK46" s="27"/>
      <c r="ATL46" s="99">
        <v>-1.2895756411085744</v>
      </c>
      <c r="ATM46" s="98">
        <v>4.3409140883160617</v>
      </c>
      <c r="ATO46" s="88">
        <f t="shared" si="55"/>
        <v>40990.5</v>
      </c>
      <c r="ATP46" s="90">
        <v>11.5</v>
      </c>
      <c r="ATQ46" s="28"/>
      <c r="ATR46" s="25"/>
      <c r="ATS46" s="30"/>
      <c r="ATT46" s="27"/>
      <c r="ATU46" s="30"/>
      <c r="ATV46" s="27"/>
      <c r="ATW46" s="30"/>
      <c r="ATX46" s="27"/>
      <c r="ATY46" s="92"/>
      <c r="ATZ46" s="94"/>
      <c r="AUA46" s="94"/>
      <c r="AUB46" s="94"/>
      <c r="AUC46" s="94"/>
      <c r="AUD46" s="94"/>
      <c r="AUE46" s="94"/>
      <c r="AUF46" s="94"/>
      <c r="AUG46" s="27"/>
      <c r="AUH46" s="99">
        <v>-1.0295931099737827</v>
      </c>
      <c r="AUI46" s="98">
        <v>7.7175452042240931</v>
      </c>
      <c r="AUK46" s="88">
        <f t="shared" si="56"/>
        <v>40986.5</v>
      </c>
      <c r="AUL46" s="90">
        <v>11.5</v>
      </c>
      <c r="AUM46" s="28"/>
      <c r="AUN46" s="25"/>
      <c r="AUO46" s="30"/>
      <c r="AUP46" s="27"/>
      <c r="AUQ46" s="30"/>
      <c r="AUR46" s="27"/>
      <c r="AUS46" s="30"/>
      <c r="AUT46" s="27"/>
      <c r="AUU46" s="92"/>
      <c r="AUV46" s="94"/>
      <c r="AUW46" s="94"/>
      <c r="AUX46" s="94"/>
      <c r="AUY46" s="94"/>
      <c r="AUZ46" s="94"/>
      <c r="AVA46" s="94"/>
      <c r="AVB46" s="94"/>
      <c r="AVC46" s="27"/>
      <c r="AVD46" s="99"/>
      <c r="AVE46" s="98"/>
      <c r="AVG46" s="88">
        <f t="shared" si="57"/>
        <v>40989.5</v>
      </c>
      <c r="AVH46" s="90">
        <v>11.5</v>
      </c>
      <c r="AVI46" s="28"/>
      <c r="AVJ46" s="25"/>
      <c r="AVK46" s="30"/>
      <c r="AVL46" s="27"/>
      <c r="AVM46" s="30"/>
      <c r="AVN46" s="27"/>
      <c r="AVO46" s="30"/>
      <c r="AVP46" s="27"/>
      <c r="AVQ46" s="92"/>
      <c r="AVR46" s="94"/>
      <c r="AVS46" s="94"/>
      <c r="AVT46" s="94"/>
      <c r="AVU46" s="94"/>
      <c r="AVV46" s="94"/>
      <c r="AVW46" s="94"/>
      <c r="AVX46" s="94"/>
      <c r="AVY46" s="27"/>
      <c r="AVZ46" s="99">
        <v>-1.1756755547165365</v>
      </c>
      <c r="AWA46" s="98">
        <v>5.9112424315773611</v>
      </c>
      <c r="AWC46" s="88">
        <f t="shared" si="58"/>
        <v>40988</v>
      </c>
      <c r="AWD46" s="90">
        <v>11.5</v>
      </c>
      <c r="AWE46" s="28"/>
      <c r="AWF46" s="25"/>
      <c r="AWG46" s="30"/>
      <c r="AWH46" s="27"/>
      <c r="AWI46" s="30"/>
      <c r="AWJ46" s="27"/>
      <c r="AWK46" s="30"/>
      <c r="AWL46" s="27"/>
      <c r="AWM46" s="92"/>
      <c r="AWN46" s="94"/>
      <c r="AWO46" s="94"/>
      <c r="AWP46" s="94"/>
      <c r="AWQ46" s="94"/>
      <c r="AWR46" s="94"/>
      <c r="AWS46" s="94"/>
      <c r="AWT46" s="94"/>
      <c r="AWU46" s="27"/>
      <c r="AWV46" s="99"/>
      <c r="AWW46" s="98"/>
      <c r="AWY46" s="88">
        <f t="shared" si="59"/>
        <v>40986.5</v>
      </c>
      <c r="AWZ46" s="90">
        <v>11.5</v>
      </c>
      <c r="AXA46" s="28"/>
      <c r="AXB46" s="25"/>
      <c r="AXC46" s="30"/>
      <c r="AXD46" s="27"/>
      <c r="AXE46" s="30"/>
      <c r="AXF46" s="27"/>
      <c r="AXG46" s="30"/>
      <c r="AXH46" s="27"/>
      <c r="AXI46" s="92"/>
      <c r="AXJ46" s="94"/>
      <c r="AXK46" s="94"/>
      <c r="AXL46" s="94"/>
      <c r="AXM46" s="94"/>
      <c r="AXN46" s="94"/>
      <c r="AXO46" s="94"/>
      <c r="AXP46" s="94"/>
      <c r="AXQ46" s="27"/>
      <c r="AXR46" s="99">
        <v>-1.233438906122956</v>
      </c>
      <c r="AXS46" s="98">
        <v>6.3829223686153114</v>
      </c>
      <c r="AXU46" s="88">
        <f t="shared" si="60"/>
        <v>40989.5</v>
      </c>
      <c r="AXV46" s="90">
        <v>11.5</v>
      </c>
      <c r="AXW46" s="28"/>
      <c r="AXX46" s="25"/>
      <c r="AXY46" s="30"/>
      <c r="AXZ46" s="27"/>
      <c r="AYA46" s="30"/>
      <c r="AYB46" s="27"/>
      <c r="AYC46" s="30"/>
      <c r="AYD46" s="27"/>
      <c r="AYE46" s="92"/>
      <c r="AYF46" s="94"/>
      <c r="AYG46" s="94"/>
      <c r="AYH46" s="94"/>
      <c r="AYI46" s="94"/>
      <c r="AYJ46" s="94"/>
      <c r="AYK46" s="94"/>
      <c r="AYL46" s="94"/>
      <c r="AYM46" s="27"/>
      <c r="AYN46" s="99">
        <v>-1.1596834296249057</v>
      </c>
      <c r="AYO46" s="98">
        <v>4.7998022644115856</v>
      </c>
      <c r="AYQ46" s="88">
        <f t="shared" si="61"/>
        <v>40988.5</v>
      </c>
      <c r="AYR46" s="90">
        <v>11.5</v>
      </c>
      <c r="AYS46" s="28">
        <v>5.2</v>
      </c>
      <c r="AYT46" s="25">
        <v>10</v>
      </c>
      <c r="AYU46" s="30"/>
      <c r="AYV46" s="27"/>
      <c r="AYW46" s="30"/>
      <c r="AYX46" s="27"/>
      <c r="AYY46" s="30"/>
      <c r="AYZ46" s="27"/>
      <c r="AZA46" s="92"/>
      <c r="AZB46" s="94"/>
      <c r="AZC46" s="94"/>
      <c r="AZD46" s="94"/>
      <c r="AZE46" s="94"/>
      <c r="AZF46" s="94"/>
      <c r="AZG46" s="94"/>
      <c r="AZH46" s="94"/>
      <c r="AZI46" s="27"/>
      <c r="AZJ46" s="99">
        <v>4.249799005005185</v>
      </c>
      <c r="AZK46" s="98">
        <v>32.010404351026452</v>
      </c>
      <c r="AZM46" s="88">
        <f t="shared" si="62"/>
        <v>40989</v>
      </c>
      <c r="AZN46" s="90">
        <v>11.5</v>
      </c>
      <c r="AZO46" s="28"/>
      <c r="AZP46" s="25"/>
      <c r="AZQ46" s="30"/>
      <c r="AZR46" s="27"/>
      <c r="AZS46" s="30"/>
      <c r="AZT46" s="27"/>
      <c r="AZU46" s="30"/>
      <c r="AZV46" s="27"/>
      <c r="AZW46" s="92"/>
      <c r="AZX46" s="94"/>
      <c r="AZY46" s="94"/>
      <c r="AZZ46" s="94"/>
      <c r="BAA46" s="94"/>
      <c r="BAB46" s="94"/>
      <c r="BAC46" s="94"/>
      <c r="BAD46" s="94"/>
      <c r="BAE46" s="27"/>
      <c r="BAF46" s="99">
        <v>-0.95000908116986615</v>
      </c>
      <c r="BAG46" s="98">
        <v>4.6103154260128187</v>
      </c>
      <c r="BAI46" s="88">
        <f t="shared" si="63"/>
        <v>40989</v>
      </c>
      <c r="BAJ46" s="90">
        <v>11.5</v>
      </c>
      <c r="BAK46" s="28"/>
      <c r="BAL46" s="25"/>
      <c r="BAM46" s="30"/>
      <c r="BAN46" s="27"/>
      <c r="BAO46" s="30"/>
      <c r="BAP46" s="27"/>
      <c r="BAQ46" s="30"/>
      <c r="BAR46" s="27"/>
      <c r="BAS46" s="92"/>
      <c r="BAT46" s="94"/>
      <c r="BAU46" s="94"/>
      <c r="BAV46" s="94"/>
      <c r="BAW46" s="94"/>
      <c r="BAX46" s="94"/>
      <c r="BAY46" s="94"/>
      <c r="BAZ46" s="94"/>
      <c r="BBA46" s="27"/>
      <c r="BBB46" s="99">
        <v>-1.2246758998303715</v>
      </c>
      <c r="BBC46" s="98">
        <v>0.28206489951153618</v>
      </c>
      <c r="BBE46" s="88">
        <f t="shared" si="64"/>
        <v>40987.5</v>
      </c>
      <c r="BBF46" s="90">
        <v>11.5</v>
      </c>
      <c r="BBG46" s="28"/>
      <c r="BBH46" s="25"/>
      <c r="BBI46" s="30"/>
      <c r="BBJ46" s="27"/>
      <c r="BBK46" s="30"/>
      <c r="BBL46" s="27"/>
      <c r="BBM46" s="30"/>
      <c r="BBN46" s="27"/>
      <c r="BBO46" s="92"/>
      <c r="BBP46" s="94"/>
      <c r="BBQ46" s="94"/>
      <c r="BBR46" s="94"/>
      <c r="BBS46" s="94"/>
      <c r="BBT46" s="94"/>
      <c r="BBU46" s="94"/>
      <c r="BBV46" s="94"/>
      <c r="BBW46" s="27"/>
      <c r="BBX46" s="99"/>
      <c r="BBY46" s="98"/>
      <c r="BCA46" s="88">
        <f t="shared" si="65"/>
        <v>40991</v>
      </c>
      <c r="BCB46" s="90">
        <v>11.5</v>
      </c>
      <c r="BCC46" s="28"/>
      <c r="BCD46" s="25">
        <v>22</v>
      </c>
      <c r="BCE46" s="30"/>
      <c r="BCF46" s="27"/>
      <c r="BCG46" s="30"/>
      <c r="BCH46" s="27"/>
      <c r="BCI46" s="30"/>
      <c r="BCJ46" s="27"/>
      <c r="BCK46" s="92"/>
      <c r="BCL46" s="94"/>
      <c r="BCM46" s="94"/>
      <c r="BCN46" s="94"/>
      <c r="BCO46" s="94"/>
      <c r="BCP46" s="94"/>
      <c r="BCQ46" s="94"/>
      <c r="BCR46" s="94"/>
      <c r="BCS46" s="27"/>
      <c r="BCT46" s="99">
        <v>-0.98740309192066189</v>
      </c>
      <c r="BCU46" s="98">
        <v>1.6773298567322033</v>
      </c>
      <c r="BCW46" s="88">
        <f t="shared" si="66"/>
        <v>40989.5</v>
      </c>
      <c r="BCX46" s="90">
        <v>11.5</v>
      </c>
      <c r="BCY46" s="28"/>
      <c r="BCZ46" s="25">
        <v>19</v>
      </c>
      <c r="BDA46" s="30"/>
      <c r="BDB46" s="27"/>
      <c r="BDC46" s="30"/>
      <c r="BDD46" s="27"/>
      <c r="BDE46" s="30"/>
      <c r="BDF46" s="27"/>
      <c r="BDG46" s="92"/>
      <c r="BDH46" s="94"/>
      <c r="BDI46" s="94"/>
      <c r="BDJ46" s="94"/>
      <c r="BDK46" s="94"/>
      <c r="BDL46" s="94"/>
      <c r="BDM46" s="94"/>
      <c r="BDN46" s="94"/>
      <c r="BDO46" s="27"/>
      <c r="BDP46" s="99">
        <v>-0.49293730637865346</v>
      </c>
      <c r="BDQ46" s="98">
        <v>11.125151596053197</v>
      </c>
      <c r="BDS46" s="88">
        <f t="shared" si="67"/>
        <v>40987.5</v>
      </c>
      <c r="BDT46" s="90">
        <v>11.5</v>
      </c>
      <c r="BDU46" s="28"/>
      <c r="BDV46" s="25"/>
      <c r="BDW46" s="30"/>
      <c r="BDX46" s="27"/>
      <c r="BDY46" s="30"/>
      <c r="BDZ46" s="27"/>
      <c r="BEA46" s="30"/>
      <c r="BEB46" s="27"/>
      <c r="BEC46" s="92"/>
      <c r="BED46" s="94"/>
      <c r="BEE46" s="94"/>
      <c r="BEF46" s="94"/>
      <c r="BEG46" s="94"/>
      <c r="BEH46" s="94"/>
      <c r="BEI46" s="94"/>
      <c r="BEJ46" s="94"/>
      <c r="BEK46" s="27"/>
      <c r="BEL46" s="99">
        <v>-1.2244821483000068</v>
      </c>
      <c r="BEM46" s="98">
        <v>5.6678613938185318</v>
      </c>
      <c r="BEO46" s="88">
        <f t="shared" si="68"/>
        <v>40989</v>
      </c>
      <c r="BEP46" s="90">
        <v>11.5</v>
      </c>
      <c r="BEQ46" s="28"/>
      <c r="BER46" s="25"/>
      <c r="BES46" s="30"/>
      <c r="BET46" s="27"/>
      <c r="BEU46" s="30"/>
      <c r="BEV46" s="27"/>
      <c r="BEW46" s="30"/>
      <c r="BEX46" s="27"/>
      <c r="BEY46" s="92"/>
      <c r="BEZ46" s="94"/>
      <c r="BFA46" s="94"/>
      <c r="BFB46" s="94"/>
      <c r="BFC46" s="94"/>
      <c r="BFD46" s="94"/>
      <c r="BFE46" s="94"/>
      <c r="BFF46" s="94"/>
      <c r="BFG46" s="27"/>
      <c r="BFH46" s="99">
        <v>-1.3008470812430875</v>
      </c>
      <c r="BFI46" s="98">
        <v>-1.1701669186724761</v>
      </c>
      <c r="BFK46" s="88">
        <f t="shared" si="69"/>
        <v>40989</v>
      </c>
      <c r="BFL46" s="90">
        <v>11.5</v>
      </c>
      <c r="BFM46" s="28"/>
      <c r="BFN46" s="25"/>
      <c r="BFO46" s="30"/>
      <c r="BFP46" s="27"/>
      <c r="BFQ46" s="30"/>
      <c r="BFR46" s="27"/>
      <c r="BFS46" s="30"/>
      <c r="BFT46" s="27"/>
      <c r="BFU46" s="92"/>
      <c r="BFV46" s="94"/>
      <c r="BFW46" s="94"/>
      <c r="BFX46" s="94"/>
      <c r="BFY46" s="94"/>
      <c r="BFZ46" s="94"/>
      <c r="BGA46" s="94"/>
      <c r="BGB46" s="94"/>
      <c r="BGC46" s="27"/>
      <c r="BGD46" s="99">
        <v>-1.1520553004845138</v>
      </c>
      <c r="BGE46" s="98">
        <v>0.91799420107657614</v>
      </c>
      <c r="BGG46" s="88">
        <f t="shared" si="70"/>
        <v>40988.5</v>
      </c>
      <c r="BGH46" s="90">
        <v>11.5</v>
      </c>
      <c r="BGI46" s="28"/>
      <c r="BGJ46" s="25"/>
      <c r="BGK46" s="30"/>
      <c r="BGL46" s="27"/>
      <c r="BGM46" s="30"/>
      <c r="BGN46" s="27"/>
      <c r="BGO46" s="30"/>
      <c r="BGP46" s="27"/>
      <c r="BGQ46" s="92"/>
      <c r="BGR46" s="94"/>
      <c r="BGS46" s="94"/>
      <c r="BGT46" s="94"/>
      <c r="BGU46" s="94"/>
      <c r="BGV46" s="94"/>
      <c r="BGW46" s="94"/>
      <c r="BGX46" s="94"/>
      <c r="BGY46" s="27"/>
      <c r="BGZ46" s="99">
        <v>0.85649462292656642</v>
      </c>
      <c r="BHA46" s="98">
        <v>17.969790367381435</v>
      </c>
      <c r="BHC46" s="88">
        <f t="shared" si="71"/>
        <v>40988</v>
      </c>
      <c r="BHD46" s="90">
        <v>11.5</v>
      </c>
      <c r="BHE46" s="28"/>
      <c r="BHF46" s="25"/>
      <c r="BHG46" s="30"/>
      <c r="BHH46" s="27"/>
      <c r="BHI46" s="30"/>
      <c r="BHJ46" s="27"/>
      <c r="BHK46" s="30"/>
      <c r="BHL46" s="27"/>
      <c r="BHM46" s="92"/>
      <c r="BHN46" s="94"/>
      <c r="BHO46" s="94"/>
      <c r="BHP46" s="94"/>
      <c r="BHQ46" s="94"/>
      <c r="BHR46" s="94"/>
      <c r="BHS46" s="94"/>
      <c r="BHT46" s="94"/>
      <c r="BHU46" s="27"/>
      <c r="BHV46" s="99">
        <v>1.5114966286195091</v>
      </c>
      <c r="BHW46" s="98">
        <v>21.865031552474083</v>
      </c>
      <c r="BHY46" s="88">
        <f t="shared" si="72"/>
        <v>40990.5</v>
      </c>
      <c r="BHZ46" s="90">
        <v>11.5</v>
      </c>
      <c r="BIA46" s="28"/>
      <c r="BIB46" s="25"/>
      <c r="BIC46" s="30"/>
      <c r="BID46" s="27"/>
      <c r="BIE46" s="30"/>
      <c r="BIF46" s="27"/>
      <c r="BIG46" s="30"/>
      <c r="BIH46" s="27"/>
      <c r="BII46" s="92"/>
      <c r="BIJ46" s="94"/>
      <c r="BIK46" s="94"/>
      <c r="BIL46" s="94"/>
      <c r="BIM46" s="94"/>
      <c r="BIN46" s="94"/>
      <c r="BIO46" s="94"/>
      <c r="BIP46" s="94"/>
      <c r="BIQ46" s="27"/>
      <c r="BIR46" s="99">
        <v>-0.48067987265656242</v>
      </c>
      <c r="BIS46" s="98">
        <v>10.459455446095888</v>
      </c>
      <c r="BIU46" s="88">
        <f t="shared" si="73"/>
        <v>40991.5</v>
      </c>
      <c r="BIV46" s="90">
        <v>11.5</v>
      </c>
      <c r="BIW46" s="28"/>
      <c r="BIX46" s="25"/>
      <c r="BIY46" s="30"/>
      <c r="BIZ46" s="27"/>
      <c r="BJA46" s="30"/>
      <c r="BJB46" s="27"/>
      <c r="BJC46" s="30"/>
      <c r="BJD46" s="27"/>
      <c r="BJE46" s="92"/>
      <c r="BJF46" s="94"/>
      <c r="BJG46" s="94"/>
      <c r="BJH46" s="94"/>
      <c r="BJI46" s="94"/>
      <c r="BJJ46" s="94"/>
      <c r="BJK46" s="94"/>
      <c r="BJL46" s="94"/>
      <c r="BJM46" s="27"/>
      <c r="BJN46" s="99">
        <v>-1.0992246306833029</v>
      </c>
      <c r="BJO46" s="98">
        <v>6.6555890642329043</v>
      </c>
      <c r="BJQ46" s="88">
        <f t="shared" si="74"/>
        <v>40989.5</v>
      </c>
      <c r="BJR46" s="90">
        <v>11.5</v>
      </c>
      <c r="BJS46" s="28"/>
      <c r="BJT46" s="25"/>
      <c r="BJU46" s="30"/>
      <c r="BJV46" s="27"/>
      <c r="BJW46" s="30"/>
      <c r="BJX46" s="27"/>
      <c r="BJY46" s="30"/>
      <c r="BJZ46" s="27"/>
      <c r="BKA46" s="92"/>
      <c r="BKB46" s="94"/>
      <c r="BKC46" s="94"/>
      <c r="BKD46" s="94"/>
      <c r="BKE46" s="94"/>
      <c r="BKF46" s="94"/>
      <c r="BKG46" s="94"/>
      <c r="BKH46" s="94"/>
      <c r="BKI46" s="27"/>
      <c r="BKJ46" s="99">
        <v>-1.2888042739129399</v>
      </c>
      <c r="BKK46" s="98">
        <v>4.3452147280019773</v>
      </c>
      <c r="BKM46" s="88">
        <f t="shared" si="75"/>
        <v>40990.5</v>
      </c>
      <c r="BKN46" s="90">
        <v>11.5</v>
      </c>
      <c r="BKO46" s="28"/>
      <c r="BKP46" s="25"/>
      <c r="BKQ46" s="30"/>
      <c r="BKR46" s="27"/>
      <c r="BKS46" s="30"/>
      <c r="BKT46" s="27"/>
      <c r="BKU46" s="30"/>
      <c r="BKV46" s="27"/>
      <c r="BKW46" s="92"/>
      <c r="BKX46" s="94"/>
      <c r="BKY46" s="94"/>
      <c r="BKZ46" s="94"/>
      <c r="BLA46" s="94"/>
      <c r="BLB46" s="94"/>
      <c r="BLC46" s="94"/>
      <c r="BLD46" s="94"/>
      <c r="BLE46" s="27"/>
      <c r="BLF46" s="99">
        <v>-1.0436162930014088</v>
      </c>
      <c r="BLG46" s="98">
        <v>7.6907180285034711</v>
      </c>
      <c r="BLI46" s="88">
        <f t="shared" si="76"/>
        <v>40986.5</v>
      </c>
      <c r="BLJ46" s="90">
        <v>11.5</v>
      </c>
      <c r="BLK46" s="28"/>
      <c r="BLL46" s="25"/>
      <c r="BLM46" s="30"/>
      <c r="BLN46" s="27"/>
      <c r="BLO46" s="30"/>
      <c r="BLP46" s="27"/>
      <c r="BLQ46" s="30"/>
      <c r="BLR46" s="27"/>
      <c r="BLS46" s="92"/>
      <c r="BLT46" s="94"/>
      <c r="BLU46" s="94"/>
      <c r="BLV46" s="94"/>
      <c r="BLW46" s="94"/>
      <c r="BLX46" s="94"/>
      <c r="BLY46" s="94"/>
      <c r="BLZ46" s="94"/>
      <c r="BMA46" s="27"/>
      <c r="BMB46" s="99"/>
      <c r="BMC46" s="98"/>
      <c r="BME46" s="88">
        <f t="shared" si="77"/>
        <v>40989.5</v>
      </c>
      <c r="BMF46" s="90">
        <v>11.5</v>
      </c>
      <c r="BMG46" s="28"/>
      <c r="BMH46" s="25"/>
      <c r="BMI46" s="30"/>
      <c r="BMJ46" s="27"/>
      <c r="BMK46" s="30"/>
      <c r="BML46" s="27"/>
      <c r="BMM46" s="30"/>
      <c r="BMN46" s="27"/>
      <c r="BMO46" s="92"/>
      <c r="BMP46" s="94"/>
      <c r="BMQ46" s="94"/>
      <c r="BMR46" s="94"/>
      <c r="BMS46" s="94"/>
      <c r="BMT46" s="94"/>
      <c r="BMU46" s="94"/>
      <c r="BMV46" s="94"/>
      <c r="BMW46" s="27"/>
      <c r="BMX46" s="99">
        <v>-1.0584889146073082</v>
      </c>
      <c r="BMY46" s="98">
        <v>6.5642441691162485</v>
      </c>
      <c r="BNA46" s="88">
        <f t="shared" si="78"/>
        <v>40988</v>
      </c>
      <c r="BNB46" s="90">
        <v>11.5</v>
      </c>
      <c r="BNC46" s="28"/>
      <c r="BND46" s="25"/>
      <c r="BNE46" s="30"/>
      <c r="BNF46" s="27"/>
      <c r="BNG46" s="30"/>
      <c r="BNH46" s="27"/>
      <c r="BNI46" s="30"/>
      <c r="BNJ46" s="27"/>
      <c r="BNK46" s="92"/>
      <c r="BNL46" s="94"/>
      <c r="BNM46" s="94"/>
      <c r="BNN46" s="94"/>
      <c r="BNO46" s="94"/>
      <c r="BNP46" s="94"/>
      <c r="BNQ46" s="94"/>
      <c r="BNR46" s="94"/>
      <c r="BNS46" s="27"/>
      <c r="BNT46" s="99"/>
      <c r="BNU46" s="98"/>
      <c r="BNW46" s="88">
        <f t="shared" si="79"/>
        <v>40986.5</v>
      </c>
      <c r="BNX46" s="90">
        <v>11.5</v>
      </c>
      <c r="BNY46" s="28"/>
      <c r="BNZ46" s="25"/>
      <c r="BOA46" s="30"/>
      <c r="BOB46" s="27"/>
      <c r="BOC46" s="30"/>
      <c r="BOD46" s="27"/>
      <c r="BOE46" s="30"/>
      <c r="BOF46" s="27"/>
      <c r="BOG46" s="92"/>
      <c r="BOH46" s="94"/>
      <c r="BOI46" s="94"/>
      <c r="BOJ46" s="94"/>
      <c r="BOK46" s="94"/>
      <c r="BOL46" s="94"/>
      <c r="BOM46" s="94"/>
      <c r="BON46" s="94"/>
      <c r="BOO46" s="27"/>
      <c r="BOP46" s="99">
        <v>-1.2351734333345679</v>
      </c>
      <c r="BOQ46" s="98">
        <v>6.3495406236396335</v>
      </c>
      <c r="BOS46" s="88">
        <f t="shared" si="80"/>
        <v>40989.5</v>
      </c>
      <c r="BOT46" s="90">
        <v>11.5</v>
      </c>
      <c r="BOU46" s="28"/>
      <c r="BOV46" s="25"/>
      <c r="BOW46" s="30"/>
      <c r="BOX46" s="27"/>
      <c r="BOY46" s="30"/>
      <c r="BOZ46" s="27"/>
      <c r="BPA46" s="30"/>
      <c r="BPB46" s="27"/>
      <c r="BPC46" s="92"/>
      <c r="BPD46" s="94"/>
      <c r="BPE46" s="94"/>
      <c r="BPF46" s="94"/>
      <c r="BPG46" s="94"/>
      <c r="BPH46" s="94"/>
      <c r="BPI46" s="94"/>
      <c r="BPJ46" s="94"/>
      <c r="BPK46" s="27"/>
      <c r="BPL46" s="99">
        <v>-1.2404023499675771</v>
      </c>
      <c r="BPM46" s="98">
        <v>4.1577023413519276</v>
      </c>
      <c r="BPO46" s="88">
        <f t="shared" si="81"/>
        <v>40988.5</v>
      </c>
      <c r="BPP46" s="90">
        <v>11.5</v>
      </c>
      <c r="BPQ46" s="28">
        <v>5.2</v>
      </c>
      <c r="BPR46" s="25">
        <v>10</v>
      </c>
      <c r="BPS46" s="30"/>
      <c r="BPT46" s="27"/>
      <c r="BPU46" s="30"/>
      <c r="BPV46" s="27"/>
      <c r="BPW46" s="30"/>
      <c r="BPX46" s="27"/>
      <c r="BPY46" s="92"/>
      <c r="BPZ46" s="94"/>
      <c r="BQA46" s="94"/>
      <c r="BQB46" s="94"/>
      <c r="BQC46" s="94"/>
      <c r="BQD46" s="94"/>
      <c r="BQE46" s="94"/>
      <c r="BQF46" s="94"/>
      <c r="BQG46" s="27"/>
      <c r="BQH46" s="99">
        <v>4.3440770292476039</v>
      </c>
      <c r="BQI46" s="98">
        <v>32.087206411137942</v>
      </c>
      <c r="BQK46" s="88">
        <f t="shared" si="82"/>
        <v>40989</v>
      </c>
      <c r="BQL46" s="90">
        <v>11.5</v>
      </c>
      <c r="BQM46" s="28"/>
      <c r="BQN46" s="25"/>
      <c r="BQO46" s="30"/>
      <c r="BQP46" s="27"/>
      <c r="BQQ46" s="30"/>
      <c r="BQR46" s="27"/>
      <c r="BQS46" s="30"/>
      <c r="BQT46" s="27"/>
      <c r="BQU46" s="92"/>
      <c r="BQV46" s="94"/>
      <c r="BQW46" s="94"/>
      <c r="BQX46" s="94"/>
      <c r="BQY46" s="94"/>
      <c r="BQZ46" s="94"/>
      <c r="BRA46" s="94"/>
      <c r="BRB46" s="94"/>
      <c r="BRC46" s="27"/>
      <c r="BRD46" s="99">
        <v>-0.9486187834100388</v>
      </c>
      <c r="BRE46" s="98">
        <v>4.6362117852478795</v>
      </c>
      <c r="BRG46" s="88">
        <f t="shared" si="83"/>
        <v>40989</v>
      </c>
      <c r="BRH46" s="90">
        <v>11.5</v>
      </c>
      <c r="BRI46" s="28"/>
      <c r="BRJ46" s="25"/>
      <c r="BRK46" s="30"/>
      <c r="BRL46" s="27"/>
      <c r="BRM46" s="30"/>
      <c r="BRN46" s="27"/>
      <c r="BRO46" s="30"/>
      <c r="BRP46" s="27"/>
      <c r="BRQ46" s="92"/>
      <c r="BRR46" s="94"/>
      <c r="BRS46" s="94"/>
      <c r="BRT46" s="94"/>
      <c r="BRU46" s="94"/>
      <c r="BRV46" s="94"/>
      <c r="BRW46" s="94"/>
      <c r="BRX46" s="94"/>
      <c r="BRY46" s="27"/>
      <c r="BRZ46" s="99">
        <v>-1.2133717388188676</v>
      </c>
      <c r="BSA46" s="98">
        <v>0.37200164943357833</v>
      </c>
      <c r="BSC46" s="88">
        <f t="shared" si="84"/>
        <v>40987.5</v>
      </c>
      <c r="BSD46" s="90">
        <v>11.5</v>
      </c>
      <c r="BSE46" s="28"/>
      <c r="BSF46" s="25"/>
      <c r="BSG46" s="30"/>
      <c r="BSH46" s="27"/>
      <c r="BSI46" s="30"/>
      <c r="BSJ46" s="27"/>
      <c r="BSK46" s="30"/>
      <c r="BSL46" s="27"/>
      <c r="BSM46" s="92"/>
      <c r="BSN46" s="94"/>
      <c r="BSO46" s="94"/>
      <c r="BSP46" s="94"/>
      <c r="BSQ46" s="94"/>
      <c r="BSR46" s="94"/>
      <c r="BSS46" s="94"/>
      <c r="BST46" s="94"/>
      <c r="BSU46" s="27"/>
      <c r="BSV46" s="99"/>
      <c r="BSW46" s="98"/>
      <c r="BSY46" s="88">
        <f t="shared" si="85"/>
        <v>40991</v>
      </c>
      <c r="BSZ46" s="90">
        <v>11.5</v>
      </c>
      <c r="BTA46" s="28"/>
      <c r="BTB46" s="25">
        <v>22</v>
      </c>
      <c r="BTC46" s="30"/>
      <c r="BTD46" s="27"/>
      <c r="BTE46" s="30"/>
      <c r="BTF46" s="27"/>
      <c r="BTG46" s="30"/>
      <c r="BTH46" s="27"/>
      <c r="BTI46" s="92"/>
      <c r="BTJ46" s="94"/>
      <c r="BTK46" s="94"/>
      <c r="BTL46" s="94"/>
      <c r="BTM46" s="94"/>
      <c r="BTN46" s="94"/>
      <c r="BTO46" s="94"/>
      <c r="BTP46" s="94"/>
      <c r="BTQ46" s="27"/>
      <c r="BTR46" s="99">
        <v>-0.96056569838489758</v>
      </c>
      <c r="BTS46" s="98">
        <v>1.8769386825207648</v>
      </c>
      <c r="BTU46" s="88">
        <f t="shared" si="86"/>
        <v>40989.5</v>
      </c>
      <c r="BTV46" s="90">
        <v>11.5</v>
      </c>
      <c r="BTW46" s="28"/>
      <c r="BTX46" s="25">
        <v>19</v>
      </c>
      <c r="BTY46" s="30"/>
      <c r="BTZ46" s="27"/>
      <c r="BUA46" s="30"/>
      <c r="BUB46" s="27"/>
      <c r="BUC46" s="30"/>
      <c r="BUD46" s="27"/>
      <c r="BUE46" s="92"/>
      <c r="BUF46" s="94"/>
      <c r="BUG46" s="94"/>
      <c r="BUH46" s="94"/>
      <c r="BUI46" s="94"/>
      <c r="BUJ46" s="94"/>
      <c r="BUK46" s="94"/>
      <c r="BUL46" s="94"/>
      <c r="BUM46" s="27"/>
      <c r="BUN46" s="99">
        <v>-0.94411124238390809</v>
      </c>
      <c r="BUO46" s="98">
        <v>8.9965870992100392</v>
      </c>
      <c r="BUQ46" s="88">
        <f t="shared" si="87"/>
        <v>40987.5</v>
      </c>
      <c r="BUR46" s="90">
        <v>11.5</v>
      </c>
      <c r="BUS46" s="28"/>
      <c r="BUT46" s="25"/>
      <c r="BUU46" s="30"/>
      <c r="BUV46" s="27"/>
      <c r="BUW46" s="30"/>
      <c r="BUX46" s="27"/>
      <c r="BUY46" s="30"/>
      <c r="BUZ46" s="27"/>
      <c r="BVA46" s="92"/>
      <c r="BVB46" s="94"/>
      <c r="BVC46" s="94"/>
      <c r="BVD46" s="94"/>
      <c r="BVE46" s="94"/>
      <c r="BVF46" s="94"/>
      <c r="BVG46" s="94"/>
      <c r="BVH46" s="94"/>
      <c r="BVI46" s="27"/>
      <c r="BVJ46" s="99">
        <v>-1.1857376078245669</v>
      </c>
      <c r="BVK46" s="98">
        <v>5.9267630042964026</v>
      </c>
      <c r="BVM46" s="88">
        <f t="shared" si="88"/>
        <v>40989</v>
      </c>
      <c r="BVN46" s="90">
        <v>11.5</v>
      </c>
      <c r="BVO46" s="28"/>
      <c r="BVP46" s="25"/>
      <c r="BVQ46" s="30"/>
      <c r="BVR46" s="27"/>
      <c r="BVS46" s="30"/>
      <c r="BVT46" s="27"/>
      <c r="BVU46" s="30"/>
      <c r="BVV46" s="27"/>
      <c r="BVW46" s="92"/>
      <c r="BVX46" s="94"/>
      <c r="BVY46" s="94"/>
      <c r="BVZ46" s="94"/>
      <c r="BWA46" s="94"/>
      <c r="BWB46" s="94"/>
      <c r="BWC46" s="94"/>
      <c r="BWD46" s="94"/>
      <c r="BWE46" s="27"/>
      <c r="BWF46" s="99">
        <v>-1.3028524488849906</v>
      </c>
      <c r="BWG46" s="98">
        <v>-1.1767762011918186</v>
      </c>
      <c r="BWI46" s="88">
        <f t="shared" si="89"/>
        <v>40989</v>
      </c>
      <c r="BWJ46" s="90">
        <v>11.5</v>
      </c>
      <c r="BWK46" s="28"/>
      <c r="BWL46" s="25"/>
      <c r="BWM46" s="30"/>
      <c r="BWN46" s="27"/>
      <c r="BWO46" s="30"/>
      <c r="BWP46" s="27"/>
      <c r="BWQ46" s="30"/>
      <c r="BWR46" s="27"/>
      <c r="BWS46" s="92"/>
      <c r="BWT46" s="94"/>
      <c r="BWU46" s="94"/>
      <c r="BWV46" s="94"/>
      <c r="BWW46" s="94"/>
      <c r="BWX46" s="94"/>
      <c r="BWY46" s="94"/>
      <c r="BWZ46" s="94"/>
      <c r="BXA46" s="27"/>
      <c r="BXB46" s="99">
        <v>-1.2079182678005738</v>
      </c>
      <c r="BXC46" s="98">
        <v>0.6140647449872656</v>
      </c>
      <c r="BXE46" s="88">
        <f t="shared" si="90"/>
        <v>40988.5</v>
      </c>
      <c r="BXF46" s="90">
        <v>11.5</v>
      </c>
      <c r="BXG46" s="28"/>
      <c r="BXH46" s="25"/>
      <c r="BXI46" s="30"/>
      <c r="BXJ46" s="27"/>
      <c r="BXK46" s="30"/>
      <c r="BXL46" s="27"/>
      <c r="BXM46" s="30"/>
      <c r="BXN46" s="27"/>
      <c r="BXO46" s="92"/>
      <c r="BXP46" s="94"/>
      <c r="BXQ46" s="94"/>
      <c r="BXR46" s="94"/>
      <c r="BXS46" s="94"/>
      <c r="BXT46" s="94"/>
      <c r="BXU46" s="94"/>
      <c r="BXV46" s="94"/>
      <c r="BXW46" s="27"/>
      <c r="BXX46" s="99">
        <v>0.89093977232534038</v>
      </c>
      <c r="BXY46" s="98">
        <v>18.082456484305652</v>
      </c>
      <c r="BYA46" s="88">
        <f t="shared" si="91"/>
        <v>40988</v>
      </c>
      <c r="BYB46" s="90">
        <v>11.5</v>
      </c>
      <c r="BYC46" s="28"/>
      <c r="BYD46" s="25"/>
      <c r="BYE46" s="30"/>
      <c r="BYF46" s="27"/>
      <c r="BYG46" s="30"/>
      <c r="BYH46" s="27"/>
      <c r="BYI46" s="30"/>
      <c r="BYJ46" s="27"/>
      <c r="BYK46" s="92"/>
      <c r="BYL46" s="94"/>
      <c r="BYM46" s="94"/>
      <c r="BYN46" s="94"/>
      <c r="BYO46" s="94"/>
      <c r="BYP46" s="94"/>
      <c r="BYQ46" s="94"/>
      <c r="BYR46" s="94"/>
      <c r="BYS46" s="27"/>
      <c r="BYT46" s="99">
        <v>1.5113082817714265</v>
      </c>
      <c r="BYU46" s="98">
        <v>22.040450548743632</v>
      </c>
      <c r="BYW46" s="88">
        <f t="shared" si="92"/>
        <v>40990.5</v>
      </c>
      <c r="BYX46" s="90">
        <v>11.5</v>
      </c>
      <c r="BYY46" s="28"/>
      <c r="BYZ46" s="25"/>
      <c r="BZA46" s="30"/>
      <c r="BZB46" s="27"/>
      <c r="BZC46" s="30"/>
      <c r="BZD46" s="27"/>
      <c r="BZE46" s="30"/>
      <c r="BZF46" s="27"/>
      <c r="BZG46" s="92"/>
      <c r="BZH46" s="94"/>
      <c r="BZI46" s="94"/>
      <c r="BZJ46" s="94"/>
      <c r="BZK46" s="94"/>
      <c r="BZL46" s="94"/>
      <c r="BZM46" s="94"/>
      <c r="BZN46" s="94"/>
      <c r="BZO46" s="27"/>
      <c r="BZP46" s="99">
        <v>-0.46009724940504038</v>
      </c>
      <c r="BZQ46" s="98">
        <v>10.418932077994313</v>
      </c>
      <c r="BZS46" s="88">
        <f t="shared" si="93"/>
        <v>40991.5</v>
      </c>
      <c r="BZT46" s="90">
        <v>11.5</v>
      </c>
      <c r="BZU46" s="28"/>
      <c r="BZV46" s="25"/>
      <c r="BZW46" s="30"/>
      <c r="BZX46" s="27"/>
      <c r="BZY46" s="30"/>
      <c r="BZZ46" s="27"/>
      <c r="CAA46" s="30"/>
      <c r="CAB46" s="27"/>
      <c r="CAC46" s="92"/>
      <c r="CAD46" s="94"/>
      <c r="CAE46" s="94"/>
      <c r="CAF46" s="94"/>
      <c r="CAG46" s="94"/>
      <c r="CAH46" s="94"/>
      <c r="CAI46" s="94"/>
      <c r="CAJ46" s="94"/>
      <c r="CAK46" s="27"/>
      <c r="CAL46" s="99">
        <v>-1.0737442746693018</v>
      </c>
      <c r="CAM46" s="98">
        <v>6.7995654889826218</v>
      </c>
      <c r="CAO46" s="88">
        <f t="shared" si="94"/>
        <v>40989.5</v>
      </c>
      <c r="CAP46" s="90">
        <v>11.5</v>
      </c>
      <c r="CAQ46" s="28"/>
      <c r="CAR46" s="25"/>
      <c r="CAS46" s="30"/>
      <c r="CAT46" s="27"/>
      <c r="CAU46" s="30"/>
      <c r="CAV46" s="27"/>
      <c r="CAW46" s="30"/>
      <c r="CAX46" s="27"/>
      <c r="CAY46" s="92"/>
      <c r="CAZ46" s="94"/>
      <c r="CBA46" s="94"/>
      <c r="CBB46" s="94"/>
      <c r="CBC46" s="94"/>
      <c r="CBD46" s="94"/>
      <c r="CBE46" s="94"/>
      <c r="CBF46" s="94"/>
      <c r="CBG46" s="27"/>
      <c r="CBH46" s="99">
        <v>-1.202283753176645</v>
      </c>
      <c r="CBI46" s="98">
        <v>4.8164955990338862</v>
      </c>
      <c r="CBK46" s="88">
        <f t="shared" si="95"/>
        <v>40990.5</v>
      </c>
      <c r="CBL46" s="90">
        <v>11.5</v>
      </c>
      <c r="CBM46" s="28"/>
      <c r="CBN46" s="25"/>
      <c r="CBO46" s="30"/>
      <c r="CBP46" s="27"/>
      <c r="CBQ46" s="30"/>
      <c r="CBR46" s="27"/>
      <c r="CBS46" s="30"/>
      <c r="CBT46" s="27"/>
      <c r="CBU46" s="92"/>
      <c r="CBV46" s="94"/>
      <c r="CBW46" s="94"/>
      <c r="CBX46" s="94"/>
      <c r="CBY46" s="94"/>
      <c r="CBZ46" s="94"/>
      <c r="CCA46" s="94"/>
      <c r="CCB46" s="94"/>
      <c r="CCC46" s="27"/>
      <c r="CCD46" s="99">
        <v>-1.0394933190240878</v>
      </c>
      <c r="CCE46" s="98">
        <v>7.6594670223259227</v>
      </c>
      <c r="CCG46" s="88">
        <f t="shared" si="96"/>
        <v>40986.5</v>
      </c>
      <c r="CCH46" s="90">
        <v>11.5</v>
      </c>
      <c r="CCI46" s="28"/>
      <c r="CCJ46" s="25"/>
      <c r="CCK46" s="30"/>
      <c r="CCL46" s="27"/>
      <c r="CCM46" s="30"/>
      <c r="CCN46" s="27"/>
      <c r="CCO46" s="30"/>
      <c r="CCP46" s="27"/>
      <c r="CCQ46" s="92"/>
      <c r="CCR46" s="94"/>
      <c r="CCS46" s="94"/>
      <c r="CCT46" s="94"/>
      <c r="CCU46" s="94"/>
      <c r="CCV46" s="94"/>
      <c r="CCW46" s="94"/>
      <c r="CCX46" s="94"/>
      <c r="CCY46" s="27"/>
      <c r="CCZ46" s="99"/>
      <c r="CDA46" s="98"/>
      <c r="CDC46" s="88">
        <f t="shared" si="97"/>
        <v>40989.5</v>
      </c>
      <c r="CDD46" s="90">
        <v>11.5</v>
      </c>
      <c r="CDE46" s="28"/>
      <c r="CDF46" s="25"/>
      <c r="CDG46" s="30"/>
      <c r="CDH46" s="27"/>
      <c r="CDI46" s="30"/>
      <c r="CDJ46" s="27"/>
      <c r="CDK46" s="30"/>
      <c r="CDL46" s="27"/>
      <c r="CDM46" s="92"/>
      <c r="CDN46" s="94"/>
      <c r="CDO46" s="94"/>
      <c r="CDP46" s="94"/>
      <c r="CDQ46" s="94"/>
      <c r="CDR46" s="94"/>
      <c r="CDS46" s="94"/>
      <c r="CDT46" s="94"/>
      <c r="CDU46" s="27"/>
      <c r="CDV46" s="99">
        <v>-1.1291031830105596</v>
      </c>
      <c r="CDW46" s="98">
        <v>6.1978426620408076</v>
      </c>
      <c r="CDY46" s="88">
        <f t="shared" si="98"/>
        <v>40988</v>
      </c>
      <c r="CDZ46" s="90">
        <v>11.5</v>
      </c>
      <c r="CEA46" s="28"/>
      <c r="CEB46" s="25"/>
      <c r="CEC46" s="30"/>
      <c r="CED46" s="27"/>
      <c r="CEE46" s="30"/>
      <c r="CEF46" s="27"/>
      <c r="CEG46" s="30"/>
      <c r="CEH46" s="27"/>
      <c r="CEI46" s="92"/>
      <c r="CEJ46" s="94"/>
      <c r="CEK46" s="94"/>
      <c r="CEL46" s="94"/>
      <c r="CEM46" s="94"/>
      <c r="CEN46" s="94"/>
      <c r="CEO46" s="94"/>
      <c r="CEP46" s="94"/>
      <c r="CEQ46" s="27"/>
      <c r="CER46" s="99"/>
      <c r="CES46" s="98"/>
      <c r="CEU46" s="88">
        <f t="shared" si="99"/>
        <v>40986.5</v>
      </c>
      <c r="CEV46" s="90">
        <v>11.5</v>
      </c>
      <c r="CEW46" s="28"/>
      <c r="CEX46" s="25"/>
      <c r="CEY46" s="30"/>
      <c r="CEZ46" s="27"/>
      <c r="CFA46" s="30"/>
      <c r="CFB46" s="27"/>
      <c r="CFC46" s="30"/>
      <c r="CFD46" s="27"/>
      <c r="CFE46" s="92"/>
      <c r="CFF46" s="94"/>
      <c r="CFG46" s="94"/>
      <c r="CFH46" s="94"/>
      <c r="CFI46" s="94"/>
      <c r="CFJ46" s="94"/>
      <c r="CFK46" s="94"/>
      <c r="CFL46" s="94"/>
      <c r="CFM46" s="27"/>
      <c r="CFN46" s="99">
        <v>-1.2298715315205764</v>
      </c>
      <c r="CFO46" s="98">
        <v>6.4076236616529689</v>
      </c>
    </row>
    <row r="47" spans="1:2199">
      <c r="A47" s="88">
        <f t="shared" si="0"/>
        <v>40990</v>
      </c>
      <c r="B47" s="89">
        <v>12</v>
      </c>
      <c r="C47" s="28"/>
      <c r="D47" s="25"/>
      <c r="E47" s="30"/>
      <c r="F47" s="27"/>
      <c r="G47" s="30"/>
      <c r="H47" s="27"/>
      <c r="I47" s="30"/>
      <c r="J47" s="27"/>
      <c r="K47" s="92"/>
      <c r="L47" s="94"/>
      <c r="M47" s="94"/>
      <c r="N47" s="94"/>
      <c r="O47" s="94"/>
      <c r="P47" s="94"/>
      <c r="Q47" s="94"/>
      <c r="R47" s="94"/>
      <c r="S47" s="27"/>
      <c r="T47" s="97">
        <v>-1.7361305974472256</v>
      </c>
      <c r="U47" s="98">
        <v>3.5305971138735934</v>
      </c>
      <c r="W47" s="88">
        <f t="shared" si="1"/>
        <v>40989</v>
      </c>
      <c r="X47" s="89">
        <v>12</v>
      </c>
      <c r="Y47" s="28"/>
      <c r="Z47" s="25"/>
      <c r="AA47" s="30"/>
      <c r="AB47" s="27"/>
      <c r="AC47" s="30"/>
      <c r="AD47" s="27"/>
      <c r="AE47" s="30"/>
      <c r="AF47" s="27"/>
      <c r="AG47" s="92"/>
      <c r="AH47" s="94"/>
      <c r="AI47" s="94"/>
      <c r="AJ47" s="94"/>
      <c r="AK47" s="94"/>
      <c r="AL47" s="94"/>
      <c r="AM47" s="94"/>
      <c r="AN47" s="94"/>
      <c r="AO47" s="27"/>
      <c r="AP47" s="97">
        <v>-0.46893598881160264</v>
      </c>
      <c r="AQ47" s="98">
        <v>5.6983750215339279</v>
      </c>
      <c r="AS47" s="88">
        <f t="shared" si="2"/>
        <v>40989.5</v>
      </c>
      <c r="AT47" s="89">
        <v>12</v>
      </c>
      <c r="AU47" s="28">
        <v>5.5</v>
      </c>
      <c r="AV47" s="25">
        <v>17</v>
      </c>
      <c r="AW47" s="30"/>
      <c r="AX47" s="27"/>
      <c r="AY47" s="30"/>
      <c r="AZ47" s="27"/>
      <c r="BA47" s="30"/>
      <c r="BB47" s="27"/>
      <c r="BC47" s="92"/>
      <c r="BD47" s="94"/>
      <c r="BE47" s="94"/>
      <c r="BF47" s="94"/>
      <c r="BG47" s="94"/>
      <c r="BH47" s="94"/>
      <c r="BI47" s="94"/>
      <c r="BJ47" s="94"/>
      <c r="BK47" s="27"/>
      <c r="BL47" s="97">
        <v>3.3778996310547766</v>
      </c>
      <c r="BM47" s="98">
        <v>24.601327922893766</v>
      </c>
      <c r="BO47" s="88">
        <f t="shared" si="3"/>
        <v>40989.5</v>
      </c>
      <c r="BP47" s="89">
        <v>12</v>
      </c>
      <c r="BQ47" s="28"/>
      <c r="BR47" s="25"/>
      <c r="BS47" s="30"/>
      <c r="BT47" s="27"/>
      <c r="BU47" s="30"/>
      <c r="BV47" s="27"/>
      <c r="BW47" s="30"/>
      <c r="BX47" s="27"/>
      <c r="BY47" s="92"/>
      <c r="BZ47" s="94"/>
      <c r="CA47" s="94"/>
      <c r="CB47" s="94"/>
      <c r="CC47" s="94"/>
      <c r="CD47" s="94"/>
      <c r="CE47" s="94"/>
      <c r="CF47" s="94"/>
      <c r="CG47" s="27"/>
      <c r="CH47" s="97">
        <v>1.2335095744739528</v>
      </c>
      <c r="CI47" s="98">
        <v>36.752521789524458</v>
      </c>
      <c r="CK47" s="88">
        <f t="shared" si="4"/>
        <v>40988</v>
      </c>
      <c r="CL47" s="89">
        <v>12</v>
      </c>
      <c r="CM47" s="28"/>
      <c r="CN47" s="25"/>
      <c r="CO47" s="30"/>
      <c r="CP47" s="27"/>
      <c r="CQ47" s="30"/>
      <c r="CR47" s="27"/>
      <c r="CS47" s="30"/>
      <c r="CT47" s="27"/>
      <c r="CU47" s="92"/>
      <c r="CV47" s="94"/>
      <c r="CW47" s="94"/>
      <c r="CX47" s="94"/>
      <c r="CY47" s="94"/>
      <c r="CZ47" s="94"/>
      <c r="DA47" s="94"/>
      <c r="DB47" s="94"/>
      <c r="DC47" s="27"/>
      <c r="DD47" s="97">
        <v>-1.212830644888812</v>
      </c>
      <c r="DE47" s="98">
        <v>-1.0703547014062607</v>
      </c>
      <c r="DG47" s="88">
        <f t="shared" si="5"/>
        <v>40991.5</v>
      </c>
      <c r="DH47" s="89">
        <v>12</v>
      </c>
      <c r="DI47" s="28"/>
      <c r="DJ47" s="25">
        <v>22.1</v>
      </c>
      <c r="DK47" s="30"/>
      <c r="DL47" s="27"/>
      <c r="DM47" s="30"/>
      <c r="DN47" s="27"/>
      <c r="DO47" s="30"/>
      <c r="DP47" s="27"/>
      <c r="DQ47" s="92"/>
      <c r="DR47" s="94"/>
      <c r="DS47" s="94"/>
      <c r="DT47" s="94"/>
      <c r="DU47" s="94"/>
      <c r="DV47" s="94"/>
      <c r="DW47" s="94"/>
      <c r="DX47" s="94"/>
      <c r="DY47" s="27"/>
      <c r="DZ47" s="97">
        <v>-0.98294772198292335</v>
      </c>
      <c r="EA47" s="98">
        <v>3.7146524219050843</v>
      </c>
      <c r="EC47" s="88">
        <f t="shared" si="6"/>
        <v>40990</v>
      </c>
      <c r="ED47" s="89">
        <v>12</v>
      </c>
      <c r="EE47" s="28"/>
      <c r="EF47" s="25">
        <v>18.8</v>
      </c>
      <c r="EG47" s="30"/>
      <c r="EH47" s="27"/>
      <c r="EI47" s="30"/>
      <c r="EJ47" s="27"/>
      <c r="EK47" s="30"/>
      <c r="EL47" s="27"/>
      <c r="EM47" s="92"/>
      <c r="EN47" s="94"/>
      <c r="EO47" s="94"/>
      <c r="EP47" s="94"/>
      <c r="EQ47" s="94"/>
      <c r="ER47" s="94"/>
      <c r="ES47" s="94"/>
      <c r="ET47" s="94"/>
      <c r="EU47" s="27"/>
      <c r="EV47" s="97">
        <v>-1.1191363676395498</v>
      </c>
      <c r="EW47" s="98">
        <v>-0.78100813325506158</v>
      </c>
      <c r="EY47" s="88">
        <f t="shared" si="7"/>
        <v>40988</v>
      </c>
      <c r="EZ47" s="89">
        <v>12</v>
      </c>
      <c r="FA47" s="28"/>
      <c r="FB47" s="25"/>
      <c r="FC47" s="30"/>
      <c r="FD47" s="27"/>
      <c r="FE47" s="30"/>
      <c r="FF47" s="27"/>
      <c r="FG47" s="30"/>
      <c r="FH47" s="27"/>
      <c r="FI47" s="92"/>
      <c r="FJ47" s="94"/>
      <c r="FK47" s="94"/>
      <c r="FL47" s="94"/>
      <c r="FM47" s="94"/>
      <c r="FN47" s="94"/>
      <c r="FO47" s="94"/>
      <c r="FP47" s="94"/>
      <c r="FQ47" s="27"/>
      <c r="FR47" s="97">
        <v>-1.2615798993821303</v>
      </c>
      <c r="FS47" s="98">
        <v>-1.2500571612168156</v>
      </c>
      <c r="FU47" s="88">
        <f t="shared" si="8"/>
        <v>40989.5</v>
      </c>
      <c r="FV47" s="89">
        <v>12</v>
      </c>
      <c r="FW47" s="28"/>
      <c r="FX47" s="25"/>
      <c r="FY47" s="30"/>
      <c r="FZ47" s="27"/>
      <c r="GA47" s="30"/>
      <c r="GB47" s="27"/>
      <c r="GC47" s="30"/>
      <c r="GD47" s="27"/>
      <c r="GE47" s="92"/>
      <c r="GF47" s="94"/>
      <c r="GG47" s="94"/>
      <c r="GH47" s="94"/>
      <c r="GI47" s="94"/>
      <c r="GJ47" s="94"/>
      <c r="GK47" s="94"/>
      <c r="GL47" s="94"/>
      <c r="GM47" s="27"/>
      <c r="GN47" s="97">
        <v>-1.2956612596348833</v>
      </c>
      <c r="GO47" s="98">
        <v>5.5000162334862281</v>
      </c>
      <c r="GQ47" s="88">
        <f t="shared" si="9"/>
        <v>40989.5</v>
      </c>
      <c r="GR47" s="89">
        <v>12</v>
      </c>
      <c r="GS47" s="28"/>
      <c r="GT47" s="25"/>
      <c r="GU47" s="30"/>
      <c r="GV47" s="27"/>
      <c r="GW47" s="30"/>
      <c r="GX47" s="27"/>
      <c r="GY47" s="30"/>
      <c r="GZ47" s="27"/>
      <c r="HA47" s="92"/>
      <c r="HB47" s="94"/>
      <c r="HC47" s="94"/>
      <c r="HD47" s="94"/>
      <c r="HE47" s="94"/>
      <c r="HF47" s="94"/>
      <c r="HG47" s="94"/>
      <c r="HH47" s="94"/>
      <c r="HI47" s="27"/>
      <c r="HJ47" s="97">
        <v>-1.1520310066799131</v>
      </c>
      <c r="HK47" s="98">
        <v>7.4769117507135245</v>
      </c>
      <c r="HM47" s="88">
        <f t="shared" si="10"/>
        <v>40989</v>
      </c>
      <c r="HN47" s="89">
        <v>12</v>
      </c>
      <c r="HO47" s="28"/>
      <c r="HP47" s="25"/>
      <c r="HQ47" s="30"/>
      <c r="HR47" s="27"/>
      <c r="HS47" s="30"/>
      <c r="HT47" s="27"/>
      <c r="HU47" s="30"/>
      <c r="HV47" s="27"/>
      <c r="HW47" s="92"/>
      <c r="HX47" s="94"/>
      <c r="HY47" s="94"/>
      <c r="HZ47" s="94"/>
      <c r="IA47" s="94"/>
      <c r="IB47" s="94"/>
      <c r="IC47" s="94"/>
      <c r="ID47" s="94"/>
      <c r="IE47" s="27"/>
      <c r="IF47" s="97">
        <v>0.69334360593200794</v>
      </c>
      <c r="IG47" s="98">
        <v>10.163628007001103</v>
      </c>
      <c r="II47" s="88">
        <f t="shared" si="11"/>
        <v>40988.5</v>
      </c>
      <c r="IJ47" s="89">
        <v>12</v>
      </c>
      <c r="IK47" s="28"/>
      <c r="IL47" s="25"/>
      <c r="IM47" s="30"/>
      <c r="IN47" s="27"/>
      <c r="IO47" s="30"/>
      <c r="IP47" s="27"/>
      <c r="IQ47" s="30"/>
      <c r="IR47" s="27"/>
      <c r="IS47" s="92"/>
      <c r="IT47" s="94"/>
      <c r="IU47" s="94"/>
      <c r="IV47" s="94"/>
      <c r="IW47" s="94"/>
      <c r="IX47" s="94"/>
      <c r="IY47" s="94"/>
      <c r="IZ47" s="94"/>
      <c r="JA47" s="27"/>
      <c r="JB47" s="97">
        <v>1.3130503779115037</v>
      </c>
      <c r="JC47" s="98">
        <v>23.013858719124766</v>
      </c>
      <c r="JE47" s="88">
        <f t="shared" si="12"/>
        <v>40991</v>
      </c>
      <c r="JF47" s="89">
        <v>12</v>
      </c>
      <c r="JG47" s="28"/>
      <c r="JH47" s="25"/>
      <c r="JI47" s="30"/>
      <c r="JJ47" s="27"/>
      <c r="JK47" s="30"/>
      <c r="JL47" s="27"/>
      <c r="JM47" s="30"/>
      <c r="JN47" s="27"/>
      <c r="JO47" s="92"/>
      <c r="JP47" s="94"/>
      <c r="JQ47" s="94"/>
      <c r="JR47" s="94"/>
      <c r="JS47" s="94"/>
      <c r="JT47" s="94"/>
      <c r="JU47" s="94"/>
      <c r="JV47" s="94"/>
      <c r="JW47" s="27"/>
      <c r="JX47" s="97">
        <v>-0.56139594094968948</v>
      </c>
      <c r="JY47" s="98">
        <v>7.1177809302291486</v>
      </c>
      <c r="KA47" s="88">
        <f t="shared" si="13"/>
        <v>40992</v>
      </c>
      <c r="KB47" s="89">
        <v>12</v>
      </c>
      <c r="KC47" s="28"/>
      <c r="KD47" s="25"/>
      <c r="KE47" s="30"/>
      <c r="KF47" s="27"/>
      <c r="KG47" s="30"/>
      <c r="KH47" s="27"/>
      <c r="KI47" s="30"/>
      <c r="KJ47" s="27"/>
      <c r="KK47" s="92"/>
      <c r="KL47" s="94"/>
      <c r="KM47" s="94"/>
      <c r="KN47" s="94"/>
      <c r="KO47" s="94"/>
      <c r="KP47" s="94"/>
      <c r="KQ47" s="94"/>
      <c r="KR47" s="94"/>
      <c r="KS47" s="27"/>
      <c r="KT47" s="97">
        <v>-1.0360510683453432</v>
      </c>
      <c r="KU47" s="98">
        <v>0.10797535714940243</v>
      </c>
      <c r="KW47" s="88">
        <f t="shared" si="14"/>
        <v>40990</v>
      </c>
      <c r="KX47" s="89">
        <v>12</v>
      </c>
      <c r="KY47" s="28"/>
      <c r="KZ47" s="25"/>
      <c r="LA47" s="30"/>
      <c r="LB47" s="27"/>
      <c r="LC47" s="30"/>
      <c r="LD47" s="27"/>
      <c r="LE47" s="30"/>
      <c r="LF47" s="27"/>
      <c r="LG47" s="92"/>
      <c r="LH47" s="94"/>
      <c r="LI47" s="94"/>
      <c r="LJ47" s="94"/>
      <c r="LK47" s="94"/>
      <c r="LL47" s="94"/>
      <c r="LM47" s="94"/>
      <c r="LN47" s="94"/>
      <c r="LO47" s="27"/>
      <c r="LP47" s="97">
        <v>-1.1937029115871662</v>
      </c>
      <c r="LQ47" s="98">
        <v>-1.8490547925519838</v>
      </c>
      <c r="LS47" s="88">
        <f t="shared" si="15"/>
        <v>40991</v>
      </c>
      <c r="LT47" s="89">
        <v>12</v>
      </c>
      <c r="LU47" s="28"/>
      <c r="LV47" s="25"/>
      <c r="LW47" s="30"/>
      <c r="LX47" s="27"/>
      <c r="LY47" s="30"/>
      <c r="LZ47" s="27"/>
      <c r="MA47" s="30"/>
      <c r="MB47" s="27"/>
      <c r="MC47" s="92"/>
      <c r="MD47" s="94"/>
      <c r="ME47" s="94"/>
      <c r="MF47" s="94"/>
      <c r="MG47" s="94"/>
      <c r="MH47" s="94"/>
      <c r="MI47" s="94"/>
      <c r="MJ47" s="94"/>
      <c r="MK47" s="27"/>
      <c r="ML47" s="97">
        <v>-1.0447662716776493</v>
      </c>
      <c r="MM47" s="98">
        <v>0.9218673316125181</v>
      </c>
      <c r="MO47" s="88">
        <f t="shared" si="16"/>
        <v>40987</v>
      </c>
      <c r="MP47" s="89">
        <v>12</v>
      </c>
      <c r="MQ47" s="28"/>
      <c r="MR47" s="25"/>
      <c r="MS47" s="30"/>
      <c r="MT47" s="27"/>
      <c r="MU47" s="30"/>
      <c r="MV47" s="27"/>
      <c r="MW47" s="30"/>
      <c r="MX47" s="27"/>
      <c r="MY47" s="92"/>
      <c r="MZ47" s="94"/>
      <c r="NA47" s="94"/>
      <c r="NB47" s="94"/>
      <c r="NC47" s="94"/>
      <c r="ND47" s="94"/>
      <c r="NE47" s="94"/>
      <c r="NF47" s="94"/>
      <c r="NG47" s="27"/>
      <c r="NH47" s="97"/>
      <c r="NI47" s="98"/>
      <c r="NK47" s="88">
        <f t="shared" si="17"/>
        <v>40990</v>
      </c>
      <c r="NL47" s="89">
        <v>12</v>
      </c>
      <c r="NM47" s="28"/>
      <c r="NN47" s="25"/>
      <c r="NO47" s="30"/>
      <c r="NP47" s="27"/>
      <c r="NQ47" s="30"/>
      <c r="NR47" s="27"/>
      <c r="NS47" s="30"/>
      <c r="NT47" s="27"/>
      <c r="NU47" s="92"/>
      <c r="NV47" s="94"/>
      <c r="NW47" s="94"/>
      <c r="NX47" s="94"/>
      <c r="NY47" s="94"/>
      <c r="NZ47" s="94"/>
      <c r="OA47" s="94"/>
      <c r="OB47" s="94"/>
      <c r="OC47" s="27"/>
      <c r="OD47" s="97">
        <v>-1.0712647649612659</v>
      </c>
      <c r="OE47" s="98">
        <v>-0.30627931327469238</v>
      </c>
      <c r="OG47" s="88">
        <f t="shared" si="18"/>
        <v>40988.5</v>
      </c>
      <c r="OH47" s="89">
        <v>12</v>
      </c>
      <c r="OI47" s="28"/>
      <c r="OJ47" s="25"/>
      <c r="OK47" s="30"/>
      <c r="OL47" s="27"/>
      <c r="OM47" s="30"/>
      <c r="ON47" s="27"/>
      <c r="OO47" s="30"/>
      <c r="OP47" s="27"/>
      <c r="OQ47" s="92"/>
      <c r="OR47" s="94"/>
      <c r="OS47" s="94"/>
      <c r="OT47" s="94"/>
      <c r="OU47" s="94"/>
      <c r="OV47" s="94"/>
      <c r="OW47" s="94"/>
      <c r="OX47" s="94"/>
      <c r="OY47" s="27"/>
      <c r="OZ47" s="97"/>
      <c r="PA47" s="98"/>
      <c r="PC47" s="88">
        <f t="shared" si="19"/>
        <v>40987</v>
      </c>
      <c r="PD47" s="89">
        <v>12</v>
      </c>
      <c r="PE47" s="28"/>
      <c r="PF47" s="25"/>
      <c r="PG47" s="30"/>
      <c r="PH47" s="27"/>
      <c r="PI47" s="30"/>
      <c r="PJ47" s="27"/>
      <c r="PK47" s="30"/>
      <c r="PL47" s="27"/>
      <c r="PM47" s="92"/>
      <c r="PN47" s="94"/>
      <c r="PO47" s="94"/>
      <c r="PP47" s="94"/>
      <c r="PQ47" s="94"/>
      <c r="PR47" s="94"/>
      <c r="PS47" s="94"/>
      <c r="PT47" s="94"/>
      <c r="PU47" s="27"/>
      <c r="PV47" s="97">
        <v>-1.1773391437036884</v>
      </c>
      <c r="PW47" s="98">
        <v>0.18968503752236443</v>
      </c>
      <c r="PY47" s="88">
        <f t="shared" si="20"/>
        <v>40990</v>
      </c>
      <c r="PZ47" s="89">
        <v>12</v>
      </c>
      <c r="QA47" s="28"/>
      <c r="QB47" s="25"/>
      <c r="QC47" s="30"/>
      <c r="QD47" s="27"/>
      <c r="QE47" s="30"/>
      <c r="QF47" s="27"/>
      <c r="QG47" s="30"/>
      <c r="QH47" s="27"/>
      <c r="QI47" s="92"/>
      <c r="QJ47" s="94"/>
      <c r="QK47" s="94"/>
      <c r="QL47" s="94"/>
      <c r="QM47" s="94"/>
      <c r="QN47" s="94"/>
      <c r="QO47" s="94"/>
      <c r="QP47" s="94"/>
      <c r="QQ47" s="27"/>
      <c r="QR47" s="97">
        <v>-1.2637316372362821</v>
      </c>
      <c r="QS47" s="98">
        <v>1.6474342547883603</v>
      </c>
      <c r="QU47" s="88">
        <f t="shared" si="21"/>
        <v>40989</v>
      </c>
      <c r="QV47" s="89">
        <v>12</v>
      </c>
      <c r="QW47" s="28">
        <v>4.8099999999999996</v>
      </c>
      <c r="QX47" s="25">
        <v>11</v>
      </c>
      <c r="QY47" s="30"/>
      <c r="QZ47" s="27"/>
      <c r="RA47" s="30"/>
      <c r="RB47" s="27"/>
      <c r="RC47" s="30"/>
      <c r="RD47" s="27"/>
      <c r="RE47" s="92"/>
      <c r="RF47" s="94"/>
      <c r="RG47" s="94"/>
      <c r="RH47" s="94"/>
      <c r="RI47" s="94"/>
      <c r="RJ47" s="94"/>
      <c r="RK47" s="94"/>
      <c r="RL47" s="94"/>
      <c r="RM47" s="27"/>
      <c r="RN47" s="97">
        <v>3.9856081560390852</v>
      </c>
      <c r="RO47" s="98">
        <v>24.147721952625083</v>
      </c>
      <c r="RQ47" s="88">
        <f t="shared" si="22"/>
        <v>40989.5</v>
      </c>
      <c r="RR47" s="89">
        <v>12</v>
      </c>
      <c r="RS47" s="28"/>
      <c r="RT47" s="25"/>
      <c r="RU47" s="30"/>
      <c r="RV47" s="27"/>
      <c r="RW47" s="30"/>
      <c r="RX47" s="27"/>
      <c r="RY47" s="30"/>
      <c r="RZ47" s="27"/>
      <c r="SA47" s="92"/>
      <c r="SB47" s="94"/>
      <c r="SC47" s="94"/>
      <c r="SD47" s="94"/>
      <c r="SE47" s="94"/>
      <c r="SF47" s="94"/>
      <c r="SG47" s="94"/>
      <c r="SH47" s="94"/>
      <c r="SI47" s="27"/>
      <c r="SJ47" s="97">
        <v>-1.0192240903535119</v>
      </c>
      <c r="SK47" s="98">
        <v>6.1574141554182145</v>
      </c>
      <c r="SM47" s="88">
        <f t="shared" si="23"/>
        <v>40989.5</v>
      </c>
      <c r="SN47" s="89">
        <v>12</v>
      </c>
      <c r="SO47" s="28"/>
      <c r="SP47" s="25"/>
      <c r="SQ47" s="30"/>
      <c r="SR47" s="27"/>
      <c r="SS47" s="30"/>
      <c r="ST47" s="27"/>
      <c r="SU47" s="30"/>
      <c r="SV47" s="27"/>
      <c r="SW47" s="92"/>
      <c r="SX47" s="94"/>
      <c r="SY47" s="94"/>
      <c r="SZ47" s="94"/>
      <c r="TA47" s="94"/>
      <c r="TB47" s="94"/>
      <c r="TC47" s="94"/>
      <c r="TD47" s="94"/>
      <c r="TE47" s="27"/>
      <c r="TF47" s="97">
        <v>-1.2529351020578092</v>
      </c>
      <c r="TG47" s="98">
        <v>2.2786322119883322</v>
      </c>
      <c r="TI47" s="88">
        <f t="shared" si="24"/>
        <v>40988</v>
      </c>
      <c r="TJ47" s="89">
        <v>12</v>
      </c>
      <c r="TK47" s="28"/>
      <c r="TL47" s="25"/>
      <c r="TM47" s="30"/>
      <c r="TN47" s="27"/>
      <c r="TO47" s="30"/>
      <c r="TP47" s="27"/>
      <c r="TQ47" s="30"/>
      <c r="TR47" s="27"/>
      <c r="TS47" s="92"/>
      <c r="TT47" s="94"/>
      <c r="TU47" s="94"/>
      <c r="TV47" s="94"/>
      <c r="TW47" s="94"/>
      <c r="TX47" s="94"/>
      <c r="TY47" s="94"/>
      <c r="TZ47" s="94"/>
      <c r="UA47" s="27"/>
      <c r="UB47" s="97"/>
      <c r="UC47" s="98"/>
      <c r="UE47" s="88">
        <f t="shared" si="25"/>
        <v>40991.5</v>
      </c>
      <c r="UF47" s="89">
        <v>12</v>
      </c>
      <c r="UG47" s="28"/>
      <c r="UH47" s="25">
        <v>22.1</v>
      </c>
      <c r="UI47" s="30"/>
      <c r="UJ47" s="27"/>
      <c r="UK47" s="30"/>
      <c r="UL47" s="27"/>
      <c r="UM47" s="30"/>
      <c r="UN47" s="27"/>
      <c r="UO47" s="92"/>
      <c r="UP47" s="94"/>
      <c r="UQ47" s="94"/>
      <c r="UR47" s="94"/>
      <c r="US47" s="94"/>
      <c r="UT47" s="94"/>
      <c r="UU47" s="94"/>
      <c r="UV47" s="94"/>
      <c r="UW47" s="27"/>
      <c r="UX47" s="97">
        <v>-1.0192433165259747</v>
      </c>
      <c r="UY47" s="98">
        <v>3.5733008413806862</v>
      </c>
      <c r="VA47" s="88">
        <f t="shared" si="26"/>
        <v>40990</v>
      </c>
      <c r="VB47" s="89">
        <v>12</v>
      </c>
      <c r="VC47" s="28"/>
      <c r="VD47" s="25">
        <v>18.8</v>
      </c>
      <c r="VE47" s="30"/>
      <c r="VF47" s="27"/>
      <c r="VG47" s="30"/>
      <c r="VH47" s="27"/>
      <c r="VI47" s="30"/>
      <c r="VJ47" s="27"/>
      <c r="VK47" s="92"/>
      <c r="VL47" s="94"/>
      <c r="VM47" s="94"/>
      <c r="VN47" s="94"/>
      <c r="VO47" s="94"/>
      <c r="VP47" s="94"/>
      <c r="VQ47" s="94"/>
      <c r="VR47" s="94"/>
      <c r="VS47" s="27"/>
      <c r="VT47" s="97">
        <v>-0.98121695509591722</v>
      </c>
      <c r="VU47" s="98">
        <v>1.4607233806675226</v>
      </c>
      <c r="VW47" s="88">
        <f t="shared" si="27"/>
        <v>40988</v>
      </c>
      <c r="VX47" s="89">
        <v>12</v>
      </c>
      <c r="VY47" s="28"/>
      <c r="VZ47" s="25"/>
      <c r="WA47" s="30"/>
      <c r="WB47" s="27"/>
      <c r="WC47" s="30"/>
      <c r="WD47" s="27"/>
      <c r="WE47" s="30"/>
      <c r="WF47" s="27"/>
      <c r="WG47" s="92"/>
      <c r="WH47" s="94"/>
      <c r="WI47" s="94"/>
      <c r="WJ47" s="94"/>
      <c r="WK47" s="94"/>
      <c r="WL47" s="94"/>
      <c r="WM47" s="94"/>
      <c r="WN47" s="94"/>
      <c r="WO47" s="27"/>
      <c r="WP47" s="97">
        <v>-1.2182658668594504</v>
      </c>
      <c r="WQ47" s="98">
        <v>-0.98125092653978152</v>
      </c>
      <c r="WS47" s="88">
        <f t="shared" si="28"/>
        <v>40989.5</v>
      </c>
      <c r="WT47" s="89">
        <v>12</v>
      </c>
      <c r="WU47" s="28"/>
      <c r="WV47" s="25"/>
      <c r="WW47" s="30"/>
      <c r="WX47" s="27"/>
      <c r="WY47" s="30"/>
      <c r="WZ47" s="27"/>
      <c r="XA47" s="30"/>
      <c r="XB47" s="27"/>
      <c r="XC47" s="92"/>
      <c r="XD47" s="94"/>
      <c r="XE47" s="94"/>
      <c r="XF47" s="94"/>
      <c r="XG47" s="94"/>
      <c r="XH47" s="94"/>
      <c r="XI47" s="94"/>
      <c r="XJ47" s="94"/>
      <c r="XK47" s="27"/>
      <c r="XL47" s="97">
        <v>-1.3027560288111406</v>
      </c>
      <c r="XM47" s="98">
        <v>5.4638124427708341</v>
      </c>
      <c r="XO47" s="88">
        <f t="shared" si="29"/>
        <v>40989.5</v>
      </c>
      <c r="XP47" s="89">
        <v>12</v>
      </c>
      <c r="XQ47" s="28"/>
      <c r="XR47" s="25"/>
      <c r="XS47" s="30"/>
      <c r="XT47" s="27"/>
      <c r="XU47" s="30"/>
      <c r="XV47" s="27"/>
      <c r="XW47" s="30"/>
      <c r="XX47" s="27"/>
      <c r="XY47" s="92"/>
      <c r="XZ47" s="94"/>
      <c r="YA47" s="94"/>
      <c r="YB47" s="94"/>
      <c r="YC47" s="94"/>
      <c r="YD47" s="94"/>
      <c r="YE47" s="94"/>
      <c r="YF47" s="94"/>
      <c r="YG47" s="27"/>
      <c r="YH47" s="97">
        <v>-1.1568148849708995</v>
      </c>
      <c r="YI47" s="98">
        <v>7.4592013564315636</v>
      </c>
      <c r="YK47" s="88">
        <f t="shared" si="30"/>
        <v>40989</v>
      </c>
      <c r="YL47" s="89">
        <v>12</v>
      </c>
      <c r="YM47" s="28"/>
      <c r="YN47" s="25"/>
      <c r="YO47" s="30"/>
      <c r="YP47" s="27"/>
      <c r="YQ47" s="30"/>
      <c r="YR47" s="27"/>
      <c r="YS47" s="30"/>
      <c r="YT47" s="27"/>
      <c r="YU47" s="92"/>
      <c r="YV47" s="94"/>
      <c r="YW47" s="94"/>
      <c r="YX47" s="94"/>
      <c r="YY47" s="94"/>
      <c r="YZ47" s="94"/>
      <c r="ZA47" s="94"/>
      <c r="ZB47" s="94"/>
      <c r="ZC47" s="27"/>
      <c r="ZD47" s="97">
        <v>0.73586286007238855</v>
      </c>
      <c r="ZE47" s="98">
        <v>10.015277658464479</v>
      </c>
      <c r="ZG47" s="88">
        <f t="shared" si="31"/>
        <v>40988.5</v>
      </c>
      <c r="ZH47" s="89">
        <v>12</v>
      </c>
      <c r="ZI47" s="28"/>
      <c r="ZJ47" s="25"/>
      <c r="ZK47" s="30"/>
      <c r="ZL47" s="27"/>
      <c r="ZM47" s="30"/>
      <c r="ZN47" s="27"/>
      <c r="ZO47" s="30"/>
      <c r="ZP47" s="27"/>
      <c r="ZQ47" s="92"/>
      <c r="ZR47" s="94"/>
      <c r="ZS47" s="94"/>
      <c r="ZT47" s="94"/>
      <c r="ZU47" s="94"/>
      <c r="ZV47" s="94"/>
      <c r="ZW47" s="94"/>
      <c r="ZX47" s="94"/>
      <c r="ZY47" s="27"/>
      <c r="ZZ47" s="97">
        <v>1.2776358333294275</v>
      </c>
      <c r="AAA47" s="98">
        <v>22.913410693158809</v>
      </c>
      <c r="AAC47" s="88">
        <f t="shared" si="32"/>
        <v>40991</v>
      </c>
      <c r="AAD47" s="89">
        <v>12</v>
      </c>
      <c r="AAE47" s="28"/>
      <c r="AAF47" s="25"/>
      <c r="AAG47" s="30"/>
      <c r="AAH47" s="27"/>
      <c r="AAI47" s="30"/>
      <c r="AAJ47" s="27"/>
      <c r="AAK47" s="30"/>
      <c r="AAL47" s="27"/>
      <c r="AAM47" s="92"/>
      <c r="AAN47" s="94"/>
      <c r="AAO47" s="94"/>
      <c r="AAP47" s="94"/>
      <c r="AAQ47" s="94"/>
      <c r="AAR47" s="94"/>
      <c r="AAS47" s="94"/>
      <c r="AAT47" s="94"/>
      <c r="AAU47" s="27"/>
      <c r="AAV47" s="97">
        <v>-0.55581109467008205</v>
      </c>
      <c r="AAW47" s="98">
        <v>6.9688462044768968</v>
      </c>
      <c r="AAY47" s="88">
        <f t="shared" si="33"/>
        <v>40992</v>
      </c>
      <c r="AAZ47" s="89">
        <v>12</v>
      </c>
      <c r="ABA47" s="28"/>
      <c r="ABB47" s="25"/>
      <c r="ABC47" s="30"/>
      <c r="ABD47" s="27"/>
      <c r="ABE47" s="30"/>
      <c r="ABF47" s="27"/>
      <c r="ABG47" s="30"/>
      <c r="ABH47" s="27"/>
      <c r="ABI47" s="92"/>
      <c r="ABJ47" s="94"/>
      <c r="ABK47" s="94"/>
      <c r="ABL47" s="94"/>
      <c r="ABM47" s="94"/>
      <c r="ABN47" s="94"/>
      <c r="ABO47" s="94"/>
      <c r="ABP47" s="94"/>
      <c r="ABQ47" s="27"/>
      <c r="ABR47" s="97">
        <v>-1.1044248128426413</v>
      </c>
      <c r="ABS47" s="98">
        <v>-0.17755101748467794</v>
      </c>
      <c r="ABU47" s="88">
        <f t="shared" si="34"/>
        <v>40990</v>
      </c>
      <c r="ABV47" s="89">
        <v>12</v>
      </c>
      <c r="ABW47" s="28"/>
      <c r="ABX47" s="25"/>
      <c r="ABY47" s="30"/>
      <c r="ABZ47" s="27"/>
      <c r="ACA47" s="30"/>
      <c r="ACB47" s="27"/>
      <c r="ACC47" s="30"/>
      <c r="ACD47" s="27"/>
      <c r="ACE47" s="92"/>
      <c r="ACF47" s="94"/>
      <c r="ACG47" s="94"/>
      <c r="ACH47" s="94"/>
      <c r="ACI47" s="94"/>
      <c r="ACJ47" s="94"/>
      <c r="ACK47" s="94"/>
      <c r="ACL47" s="94"/>
      <c r="ACM47" s="27"/>
      <c r="ACN47" s="97">
        <v>-1.248214607088572</v>
      </c>
      <c r="ACO47" s="98">
        <v>-2.0921797125074129</v>
      </c>
      <c r="ACQ47" s="88">
        <f t="shared" si="35"/>
        <v>40991</v>
      </c>
      <c r="ACR47" s="89">
        <v>12</v>
      </c>
      <c r="ACS47" s="28"/>
      <c r="ACT47" s="25"/>
      <c r="ACU47" s="30"/>
      <c r="ACV47" s="27"/>
      <c r="ACW47" s="30"/>
      <c r="ACX47" s="27"/>
      <c r="ACY47" s="30"/>
      <c r="ACZ47" s="27"/>
      <c r="ADA47" s="92"/>
      <c r="ADB47" s="94"/>
      <c r="ADC47" s="94"/>
      <c r="ADD47" s="94"/>
      <c r="ADE47" s="94"/>
      <c r="ADF47" s="94"/>
      <c r="ADG47" s="94"/>
      <c r="ADH47" s="94"/>
      <c r="ADI47" s="27"/>
      <c r="ADJ47" s="97">
        <v>-1.0635615806982173</v>
      </c>
      <c r="ADK47" s="98">
        <v>0.78873667429456984</v>
      </c>
      <c r="ADM47" s="88">
        <f t="shared" si="36"/>
        <v>40987</v>
      </c>
      <c r="ADN47" s="89">
        <v>12</v>
      </c>
      <c r="ADO47" s="28"/>
      <c r="ADP47" s="25"/>
      <c r="ADQ47" s="30"/>
      <c r="ADR47" s="27"/>
      <c r="ADS47" s="30"/>
      <c r="ADT47" s="27"/>
      <c r="ADU47" s="30"/>
      <c r="ADV47" s="27"/>
      <c r="ADW47" s="92"/>
      <c r="ADX47" s="94"/>
      <c r="ADY47" s="94"/>
      <c r="ADZ47" s="94"/>
      <c r="AEA47" s="94"/>
      <c r="AEB47" s="94"/>
      <c r="AEC47" s="94"/>
      <c r="AED47" s="94"/>
      <c r="AEE47" s="27"/>
      <c r="AEF47" s="97"/>
      <c r="AEG47" s="98"/>
      <c r="AEI47" s="88">
        <f t="shared" si="37"/>
        <v>40990</v>
      </c>
      <c r="AEJ47" s="89">
        <v>12</v>
      </c>
      <c r="AEK47" s="28"/>
      <c r="AEL47" s="25"/>
      <c r="AEM47" s="30"/>
      <c r="AEN47" s="27"/>
      <c r="AEO47" s="30"/>
      <c r="AEP47" s="27"/>
      <c r="AEQ47" s="30"/>
      <c r="AER47" s="27"/>
      <c r="AES47" s="92"/>
      <c r="AET47" s="94"/>
      <c r="AEU47" s="94"/>
      <c r="AEV47" s="94"/>
      <c r="AEW47" s="94"/>
      <c r="AEX47" s="94"/>
      <c r="AEY47" s="94"/>
      <c r="AEZ47" s="94"/>
      <c r="AFA47" s="27"/>
      <c r="AFB47" s="97">
        <v>-1.2391773099468546</v>
      </c>
      <c r="AFC47" s="98">
        <v>-1.1458188642176683</v>
      </c>
      <c r="AFE47" s="88">
        <f t="shared" si="38"/>
        <v>40988.5</v>
      </c>
      <c r="AFF47" s="89">
        <v>12</v>
      </c>
      <c r="AFG47" s="28"/>
      <c r="AFH47" s="25"/>
      <c r="AFI47" s="30"/>
      <c r="AFJ47" s="27"/>
      <c r="AFK47" s="30"/>
      <c r="AFL47" s="27"/>
      <c r="AFM47" s="30"/>
      <c r="AFN47" s="27"/>
      <c r="AFO47" s="92"/>
      <c r="AFP47" s="94"/>
      <c r="AFQ47" s="94"/>
      <c r="AFR47" s="94"/>
      <c r="AFS47" s="94"/>
      <c r="AFT47" s="94"/>
      <c r="AFU47" s="94"/>
      <c r="AFV47" s="94"/>
      <c r="AFW47" s="27"/>
      <c r="AFX47" s="97"/>
      <c r="AFY47" s="98"/>
      <c r="AGA47" s="88">
        <f t="shared" si="39"/>
        <v>40987</v>
      </c>
      <c r="AGB47" s="89">
        <v>12</v>
      </c>
      <c r="AGC47" s="28"/>
      <c r="AGD47" s="25"/>
      <c r="AGE47" s="30"/>
      <c r="AGF47" s="27"/>
      <c r="AGG47" s="30"/>
      <c r="AGH47" s="27"/>
      <c r="AGI47" s="30"/>
      <c r="AGJ47" s="27"/>
      <c r="AGK47" s="92"/>
      <c r="AGL47" s="94"/>
      <c r="AGM47" s="94"/>
      <c r="AGN47" s="94"/>
      <c r="AGO47" s="94"/>
      <c r="AGP47" s="94"/>
      <c r="AGQ47" s="94"/>
      <c r="AGR47" s="94"/>
      <c r="AGS47" s="27"/>
      <c r="AGT47" s="97">
        <v>-1.2005265033407926</v>
      </c>
      <c r="AGU47" s="98">
        <v>-0.1062412214199534</v>
      </c>
      <c r="AGW47" s="88">
        <f t="shared" si="40"/>
        <v>40990</v>
      </c>
      <c r="AGX47" s="89">
        <v>12</v>
      </c>
      <c r="AGY47" s="28"/>
      <c r="AGZ47" s="25"/>
      <c r="AHA47" s="30"/>
      <c r="AHB47" s="27"/>
      <c r="AHC47" s="30"/>
      <c r="AHD47" s="27"/>
      <c r="AHE47" s="30"/>
      <c r="AHF47" s="27"/>
      <c r="AHG47" s="92"/>
      <c r="AHH47" s="94"/>
      <c r="AHI47" s="94"/>
      <c r="AHJ47" s="94"/>
      <c r="AHK47" s="94"/>
      <c r="AHL47" s="94"/>
      <c r="AHM47" s="94"/>
      <c r="AHN47" s="94"/>
      <c r="AHO47" s="27"/>
      <c r="AHP47" s="97">
        <v>-1.1916589759912788</v>
      </c>
      <c r="AHQ47" s="98">
        <v>2.1230163271434028</v>
      </c>
      <c r="AHS47" s="88">
        <f t="shared" si="41"/>
        <v>40989</v>
      </c>
      <c r="AHT47" s="89">
        <v>12</v>
      </c>
      <c r="AHU47" s="28">
        <v>4.8099999999999996</v>
      </c>
      <c r="AHV47" s="25">
        <v>11</v>
      </c>
      <c r="AHW47" s="30"/>
      <c r="AHX47" s="27"/>
      <c r="AHY47" s="30"/>
      <c r="AHZ47" s="27"/>
      <c r="AIA47" s="30"/>
      <c r="AIB47" s="27"/>
      <c r="AIC47" s="92"/>
      <c r="AID47" s="94"/>
      <c r="AIE47" s="94"/>
      <c r="AIF47" s="94"/>
      <c r="AIG47" s="94"/>
      <c r="AIH47" s="94"/>
      <c r="AII47" s="94"/>
      <c r="AIJ47" s="94"/>
      <c r="AIK47" s="27"/>
      <c r="AIL47" s="97">
        <v>3.8738386449862268</v>
      </c>
      <c r="AIM47" s="98">
        <v>23.926233258225789</v>
      </c>
      <c r="AIO47" s="88">
        <f t="shared" si="42"/>
        <v>40989.5</v>
      </c>
      <c r="AIP47" s="89">
        <v>12</v>
      </c>
      <c r="AIQ47" s="28"/>
      <c r="AIR47" s="25"/>
      <c r="AIS47" s="30"/>
      <c r="AIT47" s="27"/>
      <c r="AIU47" s="30"/>
      <c r="AIV47" s="27"/>
      <c r="AIW47" s="30"/>
      <c r="AIX47" s="27"/>
      <c r="AIY47" s="92"/>
      <c r="AIZ47" s="94"/>
      <c r="AJA47" s="94"/>
      <c r="AJB47" s="94"/>
      <c r="AJC47" s="94"/>
      <c r="AJD47" s="94"/>
      <c r="AJE47" s="94"/>
      <c r="AJF47" s="94"/>
      <c r="AJG47" s="27"/>
      <c r="AJH47" s="97">
        <v>-0.98701216557646543</v>
      </c>
      <c r="AJI47" s="98">
        <v>6.3424717576561189</v>
      </c>
      <c r="AJK47" s="88">
        <f t="shared" si="43"/>
        <v>40989.5</v>
      </c>
      <c r="AJL47" s="89">
        <v>12</v>
      </c>
      <c r="AJM47" s="28"/>
      <c r="AJN47" s="25"/>
      <c r="AJO47" s="30"/>
      <c r="AJP47" s="27"/>
      <c r="AJQ47" s="30"/>
      <c r="AJR47" s="27"/>
      <c r="AJS47" s="30"/>
      <c r="AJT47" s="27"/>
      <c r="AJU47" s="92"/>
      <c r="AJV47" s="94"/>
      <c r="AJW47" s="94"/>
      <c r="AJX47" s="94"/>
      <c r="AJY47" s="94"/>
      <c r="AJZ47" s="94"/>
      <c r="AKA47" s="94"/>
      <c r="AKB47" s="94"/>
      <c r="AKC47" s="27"/>
      <c r="AKD47" s="97">
        <v>-1.2383161012063613</v>
      </c>
      <c r="AKE47" s="98">
        <v>2.3674268338649407</v>
      </c>
      <c r="AKG47" s="88">
        <f t="shared" si="44"/>
        <v>40988</v>
      </c>
      <c r="AKH47" s="89">
        <v>12</v>
      </c>
      <c r="AKI47" s="28"/>
      <c r="AKJ47" s="25"/>
      <c r="AKK47" s="30"/>
      <c r="AKL47" s="27"/>
      <c r="AKM47" s="30"/>
      <c r="AKN47" s="27"/>
      <c r="AKO47" s="30"/>
      <c r="AKP47" s="27"/>
      <c r="AKQ47" s="92"/>
      <c r="AKR47" s="94"/>
      <c r="AKS47" s="94"/>
      <c r="AKT47" s="94"/>
      <c r="AKU47" s="94"/>
      <c r="AKV47" s="94"/>
      <c r="AKW47" s="94"/>
      <c r="AKX47" s="94"/>
      <c r="AKY47" s="27"/>
      <c r="AKZ47" s="97"/>
      <c r="ALA47" s="98"/>
      <c r="ALC47" s="88">
        <f t="shared" si="45"/>
        <v>40991.5</v>
      </c>
      <c r="ALD47" s="89">
        <v>12</v>
      </c>
      <c r="ALE47" s="28"/>
      <c r="ALF47" s="25">
        <v>22.1</v>
      </c>
      <c r="ALG47" s="30"/>
      <c r="ALH47" s="27"/>
      <c r="ALI47" s="30"/>
      <c r="ALJ47" s="27"/>
      <c r="ALK47" s="30"/>
      <c r="ALL47" s="27"/>
      <c r="ALM47" s="92"/>
      <c r="ALN47" s="94"/>
      <c r="ALO47" s="94"/>
      <c r="ALP47" s="94"/>
      <c r="ALQ47" s="94"/>
      <c r="ALR47" s="94"/>
      <c r="ALS47" s="94"/>
      <c r="ALT47" s="94"/>
      <c r="ALU47" s="27"/>
      <c r="ALV47" s="97">
        <v>-0.99312374572434448</v>
      </c>
      <c r="ALW47" s="98">
        <v>3.6809344299224089</v>
      </c>
      <c r="ALY47" s="88">
        <f t="shared" si="46"/>
        <v>40990</v>
      </c>
      <c r="ALZ47" s="89">
        <v>12</v>
      </c>
      <c r="AMA47" s="28"/>
      <c r="AMB47" s="25">
        <v>18.8</v>
      </c>
      <c r="AMC47" s="30"/>
      <c r="AMD47" s="27"/>
      <c r="AME47" s="30"/>
      <c r="AMF47" s="27"/>
      <c r="AMG47" s="30"/>
      <c r="AMH47" s="27"/>
      <c r="AMI47" s="92"/>
      <c r="AMJ47" s="94"/>
      <c r="AMK47" s="94"/>
      <c r="AML47" s="94"/>
      <c r="AMM47" s="94"/>
      <c r="AMN47" s="94"/>
      <c r="AMO47" s="94"/>
      <c r="AMP47" s="94"/>
      <c r="AMQ47" s="27"/>
      <c r="AMR47" s="97">
        <v>-0.97683537203093773</v>
      </c>
      <c r="AMS47" s="98">
        <v>1.5081160613026812</v>
      </c>
      <c r="AMU47" s="88">
        <f t="shared" si="47"/>
        <v>40988</v>
      </c>
      <c r="AMV47" s="89">
        <v>12</v>
      </c>
      <c r="AMW47" s="28"/>
      <c r="AMX47" s="25"/>
      <c r="AMY47" s="30"/>
      <c r="AMZ47" s="27"/>
      <c r="ANA47" s="30"/>
      <c r="ANB47" s="27"/>
      <c r="ANC47" s="30"/>
      <c r="AND47" s="27"/>
      <c r="ANE47" s="92"/>
      <c r="ANF47" s="94"/>
      <c r="ANG47" s="94"/>
      <c r="ANH47" s="94"/>
      <c r="ANI47" s="94"/>
      <c r="ANJ47" s="94"/>
      <c r="ANK47" s="94"/>
      <c r="ANL47" s="94"/>
      <c r="ANM47" s="27"/>
      <c r="ANN47" s="97">
        <v>-1.2556443712502772</v>
      </c>
      <c r="ANO47" s="98">
        <v>-1.2092259782866825</v>
      </c>
      <c r="ANQ47" s="88">
        <f t="shared" si="48"/>
        <v>40989.5</v>
      </c>
      <c r="ANR47" s="89">
        <v>12</v>
      </c>
      <c r="ANS47" s="28"/>
      <c r="ANT47" s="25"/>
      <c r="ANU47" s="30"/>
      <c r="ANV47" s="27"/>
      <c r="ANW47" s="30"/>
      <c r="ANX47" s="27"/>
      <c r="ANY47" s="30"/>
      <c r="ANZ47" s="27"/>
      <c r="AOA47" s="92"/>
      <c r="AOB47" s="94"/>
      <c r="AOC47" s="94"/>
      <c r="AOD47" s="94"/>
      <c r="AOE47" s="94"/>
      <c r="AOF47" s="94"/>
      <c r="AOG47" s="94"/>
      <c r="AOH47" s="94"/>
      <c r="AOI47" s="27"/>
      <c r="AOJ47" s="97">
        <v>-1.3040405642852846</v>
      </c>
      <c r="AOK47" s="98">
        <v>5.4610582607952942</v>
      </c>
      <c r="AOM47" s="88">
        <f t="shared" si="49"/>
        <v>40989.5</v>
      </c>
      <c r="AON47" s="89">
        <v>12</v>
      </c>
      <c r="AOO47" s="28"/>
      <c r="AOP47" s="25"/>
      <c r="AOQ47" s="30"/>
      <c r="AOR47" s="27"/>
      <c r="AOS47" s="30"/>
      <c r="AOT47" s="27"/>
      <c r="AOU47" s="30"/>
      <c r="AOV47" s="27"/>
      <c r="AOW47" s="92"/>
      <c r="AOX47" s="94"/>
      <c r="AOY47" s="94"/>
      <c r="AOZ47" s="94"/>
      <c r="APA47" s="94"/>
      <c r="APB47" s="94"/>
      <c r="APC47" s="94"/>
      <c r="APD47" s="94"/>
      <c r="APE47" s="27"/>
      <c r="APF47" s="97">
        <v>-1.2279892188111992</v>
      </c>
      <c r="APG47" s="98">
        <v>7.1244638759586634</v>
      </c>
      <c r="API47" s="88">
        <f t="shared" si="50"/>
        <v>40989</v>
      </c>
      <c r="APJ47" s="89">
        <v>12</v>
      </c>
      <c r="APK47" s="28"/>
      <c r="APL47" s="25"/>
      <c r="APM47" s="30"/>
      <c r="APN47" s="27"/>
      <c r="APO47" s="30"/>
      <c r="APP47" s="27"/>
      <c r="APQ47" s="30"/>
      <c r="APR47" s="27"/>
      <c r="APS47" s="92"/>
      <c r="APT47" s="94"/>
      <c r="APU47" s="94"/>
      <c r="APV47" s="94"/>
      <c r="APW47" s="94"/>
      <c r="APX47" s="94"/>
      <c r="APY47" s="94"/>
      <c r="APZ47" s="94"/>
      <c r="AQA47" s="27"/>
      <c r="AQB47" s="97">
        <v>0.73781015450906517</v>
      </c>
      <c r="AQC47" s="98">
        <v>10.003801926253871</v>
      </c>
      <c r="AQE47" s="88">
        <f t="shared" si="51"/>
        <v>40988.5</v>
      </c>
      <c r="AQF47" s="89">
        <v>12</v>
      </c>
      <c r="AQG47" s="28"/>
      <c r="AQH47" s="25"/>
      <c r="AQI47" s="30"/>
      <c r="AQJ47" s="27"/>
      <c r="AQK47" s="30"/>
      <c r="AQL47" s="27"/>
      <c r="AQM47" s="30"/>
      <c r="AQN47" s="27"/>
      <c r="AQO47" s="92"/>
      <c r="AQP47" s="94"/>
      <c r="AQQ47" s="94"/>
      <c r="AQR47" s="94"/>
      <c r="AQS47" s="94"/>
      <c r="AQT47" s="94"/>
      <c r="AQU47" s="94"/>
      <c r="AQV47" s="94"/>
      <c r="AQW47" s="27"/>
      <c r="AQX47" s="97">
        <v>1.2459917729412666</v>
      </c>
      <c r="AQY47" s="98">
        <v>23.057165555118569</v>
      </c>
      <c r="ARA47" s="88">
        <f t="shared" si="52"/>
        <v>40991</v>
      </c>
      <c r="ARB47" s="89">
        <v>12</v>
      </c>
      <c r="ARC47" s="28"/>
      <c r="ARD47" s="25"/>
      <c r="ARE47" s="30"/>
      <c r="ARF47" s="27"/>
      <c r="ARG47" s="30"/>
      <c r="ARH47" s="27"/>
      <c r="ARI47" s="30"/>
      <c r="ARJ47" s="27"/>
      <c r="ARK47" s="92"/>
      <c r="ARL47" s="94"/>
      <c r="ARM47" s="94"/>
      <c r="ARN47" s="94"/>
      <c r="ARO47" s="94"/>
      <c r="ARP47" s="94"/>
      <c r="ARQ47" s="94"/>
      <c r="ARR47" s="94"/>
      <c r="ARS47" s="27"/>
      <c r="ART47" s="97">
        <v>-0.55311799980546983</v>
      </c>
      <c r="ARU47" s="98">
        <v>7.0843332846352123</v>
      </c>
      <c r="ARW47" s="88">
        <f t="shared" si="53"/>
        <v>40992</v>
      </c>
      <c r="ARX47" s="89">
        <v>12</v>
      </c>
      <c r="ARY47" s="28"/>
      <c r="ARZ47" s="25"/>
      <c r="ASA47" s="30"/>
      <c r="ASB47" s="27"/>
      <c r="ASC47" s="30"/>
      <c r="ASD47" s="27"/>
      <c r="ASE47" s="30"/>
      <c r="ASF47" s="27"/>
      <c r="ASG47" s="92"/>
      <c r="ASH47" s="94"/>
      <c r="ASI47" s="94"/>
      <c r="ASJ47" s="94"/>
      <c r="ASK47" s="94"/>
      <c r="ASL47" s="94"/>
      <c r="ASM47" s="94"/>
      <c r="ASN47" s="94"/>
      <c r="ASO47" s="27"/>
      <c r="ASP47" s="97">
        <v>-1.1340633627621308</v>
      </c>
      <c r="ASQ47" s="98">
        <v>-0.35193477623257685</v>
      </c>
      <c r="ASS47" s="88">
        <f t="shared" si="54"/>
        <v>40990</v>
      </c>
      <c r="AST47" s="89">
        <v>12</v>
      </c>
      <c r="ASU47" s="28"/>
      <c r="ASV47" s="25"/>
      <c r="ASW47" s="30"/>
      <c r="ASX47" s="27"/>
      <c r="ASY47" s="30"/>
      <c r="ASZ47" s="27"/>
      <c r="ATA47" s="30"/>
      <c r="ATB47" s="27"/>
      <c r="ATC47" s="92"/>
      <c r="ATD47" s="94"/>
      <c r="ATE47" s="94"/>
      <c r="ATF47" s="94"/>
      <c r="ATG47" s="94"/>
      <c r="ATH47" s="94"/>
      <c r="ATI47" s="94"/>
      <c r="ATJ47" s="94"/>
      <c r="ATK47" s="27"/>
      <c r="ATL47" s="97">
        <v>-1.2923955709547901</v>
      </c>
      <c r="ATM47" s="98">
        <v>-2.3305220086646417</v>
      </c>
      <c r="ATO47" s="88">
        <f t="shared" si="55"/>
        <v>40991</v>
      </c>
      <c r="ATP47" s="89">
        <v>12</v>
      </c>
      <c r="ATQ47" s="28"/>
      <c r="ATR47" s="25"/>
      <c r="ATS47" s="30"/>
      <c r="ATT47" s="27"/>
      <c r="ATU47" s="30"/>
      <c r="ATV47" s="27"/>
      <c r="ATW47" s="30"/>
      <c r="ATX47" s="27"/>
      <c r="ATY47" s="92"/>
      <c r="ATZ47" s="94"/>
      <c r="AUA47" s="94"/>
      <c r="AUB47" s="94"/>
      <c r="AUC47" s="94"/>
      <c r="AUD47" s="94"/>
      <c r="AUE47" s="94"/>
      <c r="AUF47" s="94"/>
      <c r="AUG47" s="27"/>
      <c r="AUH47" s="97">
        <v>-1.0548345355555131</v>
      </c>
      <c r="AUI47" s="98">
        <v>0.83278954268307936</v>
      </c>
      <c r="AUK47" s="88">
        <f t="shared" si="56"/>
        <v>40987</v>
      </c>
      <c r="AUL47" s="89">
        <v>12</v>
      </c>
      <c r="AUM47" s="28"/>
      <c r="AUN47" s="25"/>
      <c r="AUO47" s="30"/>
      <c r="AUP47" s="27"/>
      <c r="AUQ47" s="30"/>
      <c r="AUR47" s="27"/>
      <c r="AUS47" s="30"/>
      <c r="AUT47" s="27"/>
      <c r="AUU47" s="92"/>
      <c r="AUV47" s="94"/>
      <c r="AUW47" s="94"/>
      <c r="AUX47" s="94"/>
      <c r="AUY47" s="94"/>
      <c r="AUZ47" s="94"/>
      <c r="AVA47" s="94"/>
      <c r="AVB47" s="94"/>
      <c r="AVC47" s="27"/>
      <c r="AVD47" s="97"/>
      <c r="AVE47" s="98"/>
      <c r="AVG47" s="88">
        <f t="shared" si="57"/>
        <v>40990</v>
      </c>
      <c r="AVH47" s="89">
        <v>12</v>
      </c>
      <c r="AVI47" s="28"/>
      <c r="AVJ47" s="25"/>
      <c r="AVK47" s="30"/>
      <c r="AVL47" s="27"/>
      <c r="AVM47" s="30"/>
      <c r="AVN47" s="27"/>
      <c r="AVO47" s="30"/>
      <c r="AVP47" s="27"/>
      <c r="AVQ47" s="92"/>
      <c r="AVR47" s="94"/>
      <c r="AVS47" s="94"/>
      <c r="AVT47" s="94"/>
      <c r="AVU47" s="94"/>
      <c r="AVV47" s="94"/>
      <c r="AVW47" s="94"/>
      <c r="AVX47" s="94"/>
      <c r="AVY47" s="27"/>
      <c r="AVZ47" s="97">
        <v>-1.1902046371613786</v>
      </c>
      <c r="AWA47" s="98">
        <v>-0.8940518748019598</v>
      </c>
      <c r="AWC47" s="88">
        <f t="shared" si="58"/>
        <v>40988.5</v>
      </c>
      <c r="AWD47" s="89">
        <v>12</v>
      </c>
      <c r="AWE47" s="28"/>
      <c r="AWF47" s="25"/>
      <c r="AWG47" s="30"/>
      <c r="AWH47" s="27"/>
      <c r="AWI47" s="30"/>
      <c r="AWJ47" s="27"/>
      <c r="AWK47" s="30"/>
      <c r="AWL47" s="27"/>
      <c r="AWM47" s="92"/>
      <c r="AWN47" s="94"/>
      <c r="AWO47" s="94"/>
      <c r="AWP47" s="94"/>
      <c r="AWQ47" s="94"/>
      <c r="AWR47" s="94"/>
      <c r="AWS47" s="94"/>
      <c r="AWT47" s="94"/>
      <c r="AWU47" s="27"/>
      <c r="AWV47" s="97"/>
      <c r="AWW47" s="98"/>
      <c r="AWY47" s="88">
        <f t="shared" si="59"/>
        <v>40987</v>
      </c>
      <c r="AWZ47" s="89">
        <v>12</v>
      </c>
      <c r="AXA47" s="28"/>
      <c r="AXB47" s="25"/>
      <c r="AXC47" s="30"/>
      <c r="AXD47" s="27"/>
      <c r="AXE47" s="30"/>
      <c r="AXF47" s="27"/>
      <c r="AXG47" s="30"/>
      <c r="AXH47" s="27"/>
      <c r="AXI47" s="92"/>
      <c r="AXJ47" s="94"/>
      <c r="AXK47" s="94"/>
      <c r="AXL47" s="94"/>
      <c r="AXM47" s="94"/>
      <c r="AXN47" s="94"/>
      <c r="AXO47" s="94"/>
      <c r="AXP47" s="94"/>
      <c r="AXQ47" s="27"/>
      <c r="AXR47" s="97">
        <v>-1.2447647348507296</v>
      </c>
      <c r="AXS47" s="98">
        <v>-0.42307977637786753</v>
      </c>
      <c r="AXU47" s="88">
        <f t="shared" si="60"/>
        <v>40990</v>
      </c>
      <c r="AXV47" s="89">
        <v>12</v>
      </c>
      <c r="AXW47" s="28"/>
      <c r="AXX47" s="25"/>
      <c r="AXY47" s="30"/>
      <c r="AXZ47" s="27"/>
      <c r="AYA47" s="30"/>
      <c r="AYB47" s="27"/>
      <c r="AYC47" s="30"/>
      <c r="AYD47" s="27"/>
      <c r="AYE47" s="92"/>
      <c r="AYF47" s="94"/>
      <c r="AYG47" s="94"/>
      <c r="AYH47" s="94"/>
      <c r="AYI47" s="94"/>
      <c r="AYJ47" s="94"/>
      <c r="AYK47" s="94"/>
      <c r="AYL47" s="94"/>
      <c r="AYM47" s="27"/>
      <c r="AYN47" s="97">
        <v>-1.1778275491285157</v>
      </c>
      <c r="AYO47" s="98">
        <v>2.2442681590058999</v>
      </c>
      <c r="AYQ47" s="88">
        <f t="shared" si="61"/>
        <v>40989</v>
      </c>
      <c r="AYR47" s="89">
        <v>12</v>
      </c>
      <c r="AYS47" s="28">
        <v>4.8099999999999996</v>
      </c>
      <c r="AYT47" s="25">
        <v>11</v>
      </c>
      <c r="AYU47" s="30"/>
      <c r="AYV47" s="27"/>
      <c r="AYW47" s="30"/>
      <c r="AYX47" s="27"/>
      <c r="AYY47" s="30"/>
      <c r="AYZ47" s="27"/>
      <c r="AZA47" s="92"/>
      <c r="AZB47" s="94"/>
      <c r="AZC47" s="94"/>
      <c r="AZD47" s="94"/>
      <c r="AZE47" s="94"/>
      <c r="AZF47" s="94"/>
      <c r="AZG47" s="94"/>
      <c r="AZH47" s="94"/>
      <c r="AZI47" s="27"/>
      <c r="AZJ47" s="97">
        <v>3.889589787296921</v>
      </c>
      <c r="AZK47" s="98">
        <v>23.947480354582755</v>
      </c>
      <c r="AZM47" s="88">
        <f t="shared" si="62"/>
        <v>40989.5</v>
      </c>
      <c r="AZN47" s="89">
        <v>12</v>
      </c>
      <c r="AZO47" s="28"/>
      <c r="AZP47" s="25"/>
      <c r="AZQ47" s="30"/>
      <c r="AZR47" s="27"/>
      <c r="AZS47" s="30"/>
      <c r="AZT47" s="27"/>
      <c r="AZU47" s="30"/>
      <c r="AZV47" s="27"/>
      <c r="AZW47" s="92"/>
      <c r="AZX47" s="94"/>
      <c r="AZY47" s="94"/>
      <c r="AZZ47" s="94"/>
      <c r="BAA47" s="94"/>
      <c r="BAB47" s="94"/>
      <c r="BAC47" s="94"/>
      <c r="BAD47" s="94"/>
      <c r="BAE47" s="27"/>
      <c r="BAF47" s="97">
        <v>-0.99300077671727005</v>
      </c>
      <c r="BAG47" s="98">
        <v>6.2851474916840049</v>
      </c>
      <c r="BAI47" s="88">
        <f t="shared" si="63"/>
        <v>40989.5</v>
      </c>
      <c r="BAJ47" s="89">
        <v>12</v>
      </c>
      <c r="BAK47" s="28"/>
      <c r="BAL47" s="25"/>
      <c r="BAM47" s="30"/>
      <c r="BAN47" s="27"/>
      <c r="BAO47" s="30"/>
      <c r="BAP47" s="27"/>
      <c r="BAQ47" s="30"/>
      <c r="BAR47" s="27"/>
      <c r="BAS47" s="92"/>
      <c r="BAT47" s="94"/>
      <c r="BAU47" s="94"/>
      <c r="BAV47" s="94"/>
      <c r="BAW47" s="94"/>
      <c r="BAX47" s="94"/>
      <c r="BAY47" s="94"/>
      <c r="BAZ47" s="94"/>
      <c r="BBA47" s="27"/>
      <c r="BBB47" s="97">
        <v>-1.234454732824863</v>
      </c>
      <c r="BBC47" s="98">
        <v>2.37662397356535</v>
      </c>
      <c r="BBE47" s="88">
        <f t="shared" si="64"/>
        <v>40988</v>
      </c>
      <c r="BBF47" s="89">
        <v>12</v>
      </c>
      <c r="BBG47" s="28"/>
      <c r="BBH47" s="25"/>
      <c r="BBI47" s="30"/>
      <c r="BBJ47" s="27"/>
      <c r="BBK47" s="30"/>
      <c r="BBL47" s="27"/>
      <c r="BBM47" s="30"/>
      <c r="BBN47" s="27"/>
      <c r="BBO47" s="92"/>
      <c r="BBP47" s="94"/>
      <c r="BBQ47" s="94"/>
      <c r="BBR47" s="94"/>
      <c r="BBS47" s="94"/>
      <c r="BBT47" s="94"/>
      <c r="BBU47" s="94"/>
      <c r="BBV47" s="94"/>
      <c r="BBW47" s="27"/>
      <c r="BBX47" s="97"/>
      <c r="BBY47" s="98"/>
      <c r="BCA47" s="88">
        <f t="shared" si="65"/>
        <v>40991.5</v>
      </c>
      <c r="BCB47" s="89">
        <v>12</v>
      </c>
      <c r="BCC47" s="28"/>
      <c r="BCD47" s="25">
        <v>22.1</v>
      </c>
      <c r="BCE47" s="30"/>
      <c r="BCF47" s="27"/>
      <c r="BCG47" s="30"/>
      <c r="BCH47" s="27"/>
      <c r="BCI47" s="30"/>
      <c r="BCJ47" s="27"/>
      <c r="BCK47" s="92"/>
      <c r="BCL47" s="94"/>
      <c r="BCM47" s="94"/>
      <c r="BCN47" s="94"/>
      <c r="BCO47" s="94"/>
      <c r="BCP47" s="94"/>
      <c r="BCQ47" s="94"/>
      <c r="BCR47" s="94"/>
      <c r="BCS47" s="27"/>
      <c r="BCT47" s="97">
        <v>-1.0202746838256045</v>
      </c>
      <c r="BCU47" s="98">
        <v>3.5094533275507866</v>
      </c>
      <c r="BCW47" s="88">
        <f t="shared" si="66"/>
        <v>40990</v>
      </c>
      <c r="BCX47" s="89">
        <v>12</v>
      </c>
      <c r="BCY47" s="28"/>
      <c r="BCZ47" s="25">
        <v>18.8</v>
      </c>
      <c r="BDA47" s="30"/>
      <c r="BDB47" s="27"/>
      <c r="BDC47" s="30"/>
      <c r="BDD47" s="27"/>
      <c r="BDE47" s="30"/>
      <c r="BDF47" s="27"/>
      <c r="BDG47" s="92"/>
      <c r="BDH47" s="94"/>
      <c r="BDI47" s="94"/>
      <c r="BDJ47" s="94"/>
      <c r="BDK47" s="94"/>
      <c r="BDL47" s="94"/>
      <c r="BDM47" s="94"/>
      <c r="BDN47" s="94"/>
      <c r="BDO47" s="27"/>
      <c r="BDP47" s="97">
        <v>-0.59089906575950224</v>
      </c>
      <c r="BDQ47" s="98">
        <v>3.3141039482307582</v>
      </c>
      <c r="BDS47" s="88">
        <f t="shared" si="67"/>
        <v>40988</v>
      </c>
      <c r="BDT47" s="89">
        <v>12</v>
      </c>
      <c r="BDU47" s="28"/>
      <c r="BDV47" s="25"/>
      <c r="BDW47" s="30"/>
      <c r="BDX47" s="27"/>
      <c r="BDY47" s="30"/>
      <c r="BDZ47" s="27"/>
      <c r="BEA47" s="30"/>
      <c r="BEB47" s="27"/>
      <c r="BEC47" s="92"/>
      <c r="BED47" s="94"/>
      <c r="BEE47" s="94"/>
      <c r="BEF47" s="94"/>
      <c r="BEG47" s="94"/>
      <c r="BEH47" s="94"/>
      <c r="BEI47" s="94"/>
      <c r="BEJ47" s="94"/>
      <c r="BEK47" s="27"/>
      <c r="BEL47" s="97">
        <v>-1.2338077872525517</v>
      </c>
      <c r="BEM47" s="98">
        <v>-1.0769123034976338</v>
      </c>
      <c r="BEO47" s="88">
        <f t="shared" si="68"/>
        <v>40989.5</v>
      </c>
      <c r="BEP47" s="89">
        <v>12</v>
      </c>
      <c r="BEQ47" s="28"/>
      <c r="BER47" s="25"/>
      <c r="BES47" s="30"/>
      <c r="BET47" s="27"/>
      <c r="BEU47" s="30"/>
      <c r="BEV47" s="27"/>
      <c r="BEW47" s="30"/>
      <c r="BEX47" s="27"/>
      <c r="BEY47" s="92"/>
      <c r="BEZ47" s="94"/>
      <c r="BFA47" s="94"/>
      <c r="BFB47" s="94"/>
      <c r="BFC47" s="94"/>
      <c r="BFD47" s="94"/>
      <c r="BFE47" s="94"/>
      <c r="BFF47" s="94"/>
      <c r="BFG47" s="27"/>
      <c r="BFH47" s="97">
        <v>-1.3025043640920615</v>
      </c>
      <c r="BFI47" s="98">
        <v>5.4648103185888228</v>
      </c>
      <c r="BFK47" s="88">
        <f t="shared" si="69"/>
        <v>40989.5</v>
      </c>
      <c r="BFL47" s="89">
        <v>12</v>
      </c>
      <c r="BFM47" s="28"/>
      <c r="BFN47" s="25"/>
      <c r="BFO47" s="30"/>
      <c r="BFP47" s="27"/>
      <c r="BFQ47" s="30"/>
      <c r="BFR47" s="27"/>
      <c r="BFS47" s="30"/>
      <c r="BFT47" s="27"/>
      <c r="BFU47" s="92"/>
      <c r="BFV47" s="94"/>
      <c r="BFW47" s="94"/>
      <c r="BFX47" s="94"/>
      <c r="BFY47" s="94"/>
      <c r="BFZ47" s="94"/>
      <c r="BGA47" s="94"/>
      <c r="BGB47" s="94"/>
      <c r="BGC47" s="27"/>
      <c r="BGD47" s="97">
        <v>-1.1658880943685459</v>
      </c>
      <c r="BGE47" s="98">
        <v>7.4355339671755933</v>
      </c>
      <c r="BGG47" s="88">
        <f t="shared" si="70"/>
        <v>40989</v>
      </c>
      <c r="BGH47" s="89">
        <v>12</v>
      </c>
      <c r="BGI47" s="28"/>
      <c r="BGJ47" s="25"/>
      <c r="BGK47" s="30"/>
      <c r="BGL47" s="27"/>
      <c r="BGM47" s="30"/>
      <c r="BGN47" s="27"/>
      <c r="BGO47" s="30"/>
      <c r="BGP47" s="27"/>
      <c r="BGQ47" s="92"/>
      <c r="BGR47" s="94"/>
      <c r="BGS47" s="94"/>
      <c r="BGT47" s="94"/>
      <c r="BGU47" s="94"/>
      <c r="BGV47" s="94"/>
      <c r="BGW47" s="94"/>
      <c r="BGX47" s="94"/>
      <c r="BGY47" s="27"/>
      <c r="BGZ47" s="97">
        <v>0.6679999357784957</v>
      </c>
      <c r="BHA47" s="98">
        <v>10.064157287813233</v>
      </c>
      <c r="BHC47" s="88">
        <f t="shared" si="71"/>
        <v>40988.5</v>
      </c>
      <c r="BHD47" s="89">
        <v>12</v>
      </c>
      <c r="BHE47" s="28"/>
      <c r="BHF47" s="25"/>
      <c r="BHG47" s="30"/>
      <c r="BHH47" s="27"/>
      <c r="BHI47" s="30"/>
      <c r="BHJ47" s="27"/>
      <c r="BHK47" s="30"/>
      <c r="BHL47" s="27"/>
      <c r="BHM47" s="92"/>
      <c r="BHN47" s="94"/>
      <c r="BHO47" s="94"/>
      <c r="BHP47" s="94"/>
      <c r="BHQ47" s="94"/>
      <c r="BHR47" s="94"/>
      <c r="BHS47" s="94"/>
      <c r="BHT47" s="94"/>
      <c r="BHU47" s="27"/>
      <c r="BHV47" s="97">
        <v>1.2540517810367877</v>
      </c>
      <c r="BHW47" s="98">
        <v>22.896065216269196</v>
      </c>
      <c r="BHY47" s="88">
        <f t="shared" si="72"/>
        <v>40991</v>
      </c>
      <c r="BHZ47" s="89">
        <v>12</v>
      </c>
      <c r="BIA47" s="28"/>
      <c r="BIB47" s="25"/>
      <c r="BIC47" s="30"/>
      <c r="BID47" s="27"/>
      <c r="BIE47" s="30"/>
      <c r="BIF47" s="27"/>
      <c r="BIG47" s="30"/>
      <c r="BIH47" s="27"/>
      <c r="BII47" s="92"/>
      <c r="BIJ47" s="94"/>
      <c r="BIK47" s="94"/>
      <c r="BIL47" s="94"/>
      <c r="BIM47" s="94"/>
      <c r="BIN47" s="94"/>
      <c r="BIO47" s="94"/>
      <c r="BIP47" s="94"/>
      <c r="BIQ47" s="27"/>
      <c r="BIR47" s="97">
        <v>-0.58412661669157806</v>
      </c>
      <c r="BIS47" s="98">
        <v>6.973478231468297</v>
      </c>
      <c r="BIU47" s="88">
        <f t="shared" si="73"/>
        <v>40992</v>
      </c>
      <c r="BIV47" s="89">
        <v>12</v>
      </c>
      <c r="BIW47" s="28"/>
      <c r="BIX47" s="25"/>
      <c r="BIY47" s="30"/>
      <c r="BIZ47" s="27"/>
      <c r="BJA47" s="30"/>
      <c r="BJB47" s="27"/>
      <c r="BJC47" s="30"/>
      <c r="BJD47" s="27"/>
      <c r="BJE47" s="92"/>
      <c r="BJF47" s="94"/>
      <c r="BJG47" s="94"/>
      <c r="BJH47" s="94"/>
      <c r="BJI47" s="94"/>
      <c r="BJJ47" s="94"/>
      <c r="BJK47" s="94"/>
      <c r="BJL47" s="94"/>
      <c r="BJM47" s="27"/>
      <c r="BJN47" s="97">
        <v>-1.1236760358210154</v>
      </c>
      <c r="BJO47" s="98">
        <v>-0.28591284685760376</v>
      </c>
      <c r="BJQ47" s="88">
        <f t="shared" si="74"/>
        <v>40990</v>
      </c>
      <c r="BJR47" s="89">
        <v>12</v>
      </c>
      <c r="BJS47" s="28"/>
      <c r="BJT47" s="25"/>
      <c r="BJU47" s="30"/>
      <c r="BJV47" s="27"/>
      <c r="BJW47" s="30"/>
      <c r="BJX47" s="27"/>
      <c r="BJY47" s="30"/>
      <c r="BJZ47" s="27"/>
      <c r="BKA47" s="92"/>
      <c r="BKB47" s="94"/>
      <c r="BKC47" s="94"/>
      <c r="BKD47" s="94"/>
      <c r="BKE47" s="94"/>
      <c r="BKF47" s="94"/>
      <c r="BKG47" s="94"/>
      <c r="BKH47" s="94"/>
      <c r="BKI47" s="27"/>
      <c r="BKJ47" s="97">
        <v>-1.2916885962525448</v>
      </c>
      <c r="BKK47" s="98">
        <v>-2.3268465724344964</v>
      </c>
      <c r="BKM47" s="88">
        <f t="shared" si="75"/>
        <v>40991</v>
      </c>
      <c r="BKN47" s="89">
        <v>12</v>
      </c>
      <c r="BKO47" s="28"/>
      <c r="BKP47" s="25"/>
      <c r="BKQ47" s="30"/>
      <c r="BKR47" s="27"/>
      <c r="BKS47" s="30"/>
      <c r="BKT47" s="27"/>
      <c r="BKU47" s="30"/>
      <c r="BKV47" s="27"/>
      <c r="BKW47" s="92"/>
      <c r="BKX47" s="94"/>
      <c r="BKY47" s="94"/>
      <c r="BKZ47" s="94"/>
      <c r="BLA47" s="94"/>
      <c r="BLB47" s="94"/>
      <c r="BLC47" s="94"/>
      <c r="BLD47" s="94"/>
      <c r="BLE47" s="27"/>
      <c r="BLF47" s="97">
        <v>-1.0684272486520561</v>
      </c>
      <c r="BLG47" s="98">
        <v>0.80721346612422362</v>
      </c>
      <c r="BLI47" s="88">
        <f t="shared" si="76"/>
        <v>40987</v>
      </c>
      <c r="BLJ47" s="89">
        <v>12</v>
      </c>
      <c r="BLK47" s="28"/>
      <c r="BLL47" s="25"/>
      <c r="BLM47" s="30"/>
      <c r="BLN47" s="27"/>
      <c r="BLO47" s="30"/>
      <c r="BLP47" s="27"/>
      <c r="BLQ47" s="30"/>
      <c r="BLR47" s="27"/>
      <c r="BLS47" s="92"/>
      <c r="BLT47" s="94"/>
      <c r="BLU47" s="94"/>
      <c r="BLV47" s="94"/>
      <c r="BLW47" s="94"/>
      <c r="BLX47" s="94"/>
      <c r="BLY47" s="94"/>
      <c r="BLZ47" s="94"/>
      <c r="BMA47" s="27"/>
      <c r="BMB47" s="97"/>
      <c r="BMC47" s="98"/>
      <c r="BME47" s="88">
        <f t="shared" si="77"/>
        <v>40990</v>
      </c>
      <c r="BMF47" s="89">
        <v>12</v>
      </c>
      <c r="BMG47" s="28"/>
      <c r="BMH47" s="25"/>
      <c r="BMI47" s="30"/>
      <c r="BMJ47" s="27"/>
      <c r="BMK47" s="30"/>
      <c r="BML47" s="27"/>
      <c r="BMM47" s="30"/>
      <c r="BMN47" s="27"/>
      <c r="BMO47" s="92"/>
      <c r="BMP47" s="94"/>
      <c r="BMQ47" s="94"/>
      <c r="BMR47" s="94"/>
      <c r="BMS47" s="94"/>
      <c r="BMT47" s="94"/>
      <c r="BMU47" s="94"/>
      <c r="BMV47" s="94"/>
      <c r="BMW47" s="27"/>
      <c r="BMX47" s="97">
        <v>-1.0828662178334121</v>
      </c>
      <c r="BMY47" s="98">
        <v>-0.32966036676204813</v>
      </c>
      <c r="BNA47" s="88">
        <f t="shared" si="78"/>
        <v>40988.5</v>
      </c>
      <c r="BNB47" s="89">
        <v>12</v>
      </c>
      <c r="BNC47" s="28"/>
      <c r="BND47" s="25"/>
      <c r="BNE47" s="30"/>
      <c r="BNF47" s="27"/>
      <c r="BNG47" s="30"/>
      <c r="BNH47" s="27"/>
      <c r="BNI47" s="30"/>
      <c r="BNJ47" s="27"/>
      <c r="BNK47" s="92"/>
      <c r="BNL47" s="94"/>
      <c r="BNM47" s="94"/>
      <c r="BNN47" s="94"/>
      <c r="BNO47" s="94"/>
      <c r="BNP47" s="94"/>
      <c r="BNQ47" s="94"/>
      <c r="BNR47" s="94"/>
      <c r="BNS47" s="27"/>
      <c r="BNT47" s="97"/>
      <c r="BNU47" s="98"/>
      <c r="BNW47" s="88">
        <f t="shared" si="79"/>
        <v>40987</v>
      </c>
      <c r="BNX47" s="89">
        <v>12</v>
      </c>
      <c r="BNY47" s="28"/>
      <c r="BNZ47" s="25"/>
      <c r="BOA47" s="30"/>
      <c r="BOB47" s="27"/>
      <c r="BOC47" s="30"/>
      <c r="BOD47" s="27"/>
      <c r="BOE47" s="30"/>
      <c r="BOF47" s="27"/>
      <c r="BOG47" s="92"/>
      <c r="BOH47" s="94"/>
      <c r="BOI47" s="94"/>
      <c r="BOJ47" s="94"/>
      <c r="BOK47" s="94"/>
      <c r="BOL47" s="94"/>
      <c r="BOM47" s="94"/>
      <c r="BON47" s="94"/>
      <c r="BOO47" s="27"/>
      <c r="BOP47" s="97">
        <v>-1.2460345531198647</v>
      </c>
      <c r="BOQ47" s="98">
        <v>-0.44842943757585663</v>
      </c>
      <c r="BOS47" s="88">
        <f t="shared" si="80"/>
        <v>40990</v>
      </c>
      <c r="BOT47" s="89">
        <v>12</v>
      </c>
      <c r="BOU47" s="28"/>
      <c r="BOV47" s="25"/>
      <c r="BOW47" s="30"/>
      <c r="BOX47" s="27"/>
      <c r="BOY47" s="30"/>
      <c r="BOZ47" s="27"/>
      <c r="BPA47" s="30"/>
      <c r="BPB47" s="27"/>
      <c r="BPC47" s="92"/>
      <c r="BPD47" s="94"/>
      <c r="BPE47" s="94"/>
      <c r="BPF47" s="94"/>
      <c r="BPG47" s="94"/>
      <c r="BPH47" s="94"/>
      <c r="BPI47" s="94"/>
      <c r="BPJ47" s="94"/>
      <c r="BPK47" s="27"/>
      <c r="BPL47" s="97">
        <v>-1.2497176768586873</v>
      </c>
      <c r="BPM47" s="98">
        <v>1.7134638615553031</v>
      </c>
      <c r="BPO47" s="88">
        <f t="shared" si="81"/>
        <v>40989</v>
      </c>
      <c r="BPP47" s="89">
        <v>12</v>
      </c>
      <c r="BPQ47" s="28">
        <v>4.8099999999999996</v>
      </c>
      <c r="BPR47" s="25">
        <v>11</v>
      </c>
      <c r="BPS47" s="30"/>
      <c r="BPT47" s="27"/>
      <c r="BPU47" s="30"/>
      <c r="BPV47" s="27"/>
      <c r="BPW47" s="30"/>
      <c r="BPX47" s="27"/>
      <c r="BPY47" s="92"/>
      <c r="BPZ47" s="94"/>
      <c r="BQA47" s="94"/>
      <c r="BQB47" s="94"/>
      <c r="BQC47" s="94"/>
      <c r="BQD47" s="94"/>
      <c r="BQE47" s="94"/>
      <c r="BQF47" s="94"/>
      <c r="BQG47" s="27"/>
      <c r="BQH47" s="97">
        <v>3.9823871058621756</v>
      </c>
      <c r="BQI47" s="98">
        <v>24.042996265107899</v>
      </c>
      <c r="BQK47" s="88">
        <f t="shared" si="82"/>
        <v>40989.5</v>
      </c>
      <c r="BQL47" s="89">
        <v>12</v>
      </c>
      <c r="BQM47" s="28"/>
      <c r="BQN47" s="25"/>
      <c r="BQO47" s="30"/>
      <c r="BQP47" s="27"/>
      <c r="BQQ47" s="30"/>
      <c r="BQR47" s="27"/>
      <c r="BQS47" s="30"/>
      <c r="BQT47" s="27"/>
      <c r="BQU47" s="92"/>
      <c r="BQV47" s="94"/>
      <c r="BQW47" s="94"/>
      <c r="BQX47" s="94"/>
      <c r="BQY47" s="94"/>
      <c r="BQZ47" s="94"/>
      <c r="BRA47" s="94"/>
      <c r="BRB47" s="94"/>
      <c r="BRC47" s="27"/>
      <c r="BRD47" s="97">
        <v>-0.9919700410909692</v>
      </c>
      <c r="BRE47" s="98">
        <v>6.3046666040167594</v>
      </c>
      <c r="BRG47" s="88">
        <f t="shared" si="83"/>
        <v>40989.5</v>
      </c>
      <c r="BRH47" s="89">
        <v>12</v>
      </c>
      <c r="BRI47" s="28"/>
      <c r="BRJ47" s="25"/>
      <c r="BRK47" s="30"/>
      <c r="BRL47" s="27"/>
      <c r="BRM47" s="30"/>
      <c r="BRN47" s="27"/>
      <c r="BRO47" s="30"/>
      <c r="BRP47" s="27"/>
      <c r="BRQ47" s="92"/>
      <c r="BRR47" s="94"/>
      <c r="BRS47" s="94"/>
      <c r="BRT47" s="94"/>
      <c r="BRU47" s="94"/>
      <c r="BRV47" s="94"/>
      <c r="BRW47" s="94"/>
      <c r="BRX47" s="94"/>
      <c r="BRY47" s="27"/>
      <c r="BRZ47" s="97">
        <v>-1.2244454946626171</v>
      </c>
      <c r="BSA47" s="98">
        <v>2.4487856265916612</v>
      </c>
      <c r="BSC47" s="88">
        <f t="shared" si="84"/>
        <v>40988</v>
      </c>
      <c r="BSD47" s="89">
        <v>12</v>
      </c>
      <c r="BSE47" s="28"/>
      <c r="BSF47" s="25"/>
      <c r="BSG47" s="30"/>
      <c r="BSH47" s="27"/>
      <c r="BSI47" s="30"/>
      <c r="BSJ47" s="27"/>
      <c r="BSK47" s="30"/>
      <c r="BSL47" s="27"/>
      <c r="BSM47" s="92"/>
      <c r="BSN47" s="94"/>
      <c r="BSO47" s="94"/>
      <c r="BSP47" s="94"/>
      <c r="BSQ47" s="94"/>
      <c r="BSR47" s="94"/>
      <c r="BSS47" s="94"/>
      <c r="BST47" s="94"/>
      <c r="BSU47" s="27"/>
      <c r="BSV47" s="97"/>
      <c r="BSW47" s="98"/>
      <c r="BSY47" s="88">
        <f t="shared" si="85"/>
        <v>40991.5</v>
      </c>
      <c r="BSZ47" s="89">
        <v>12</v>
      </c>
      <c r="BTA47" s="28"/>
      <c r="BTB47" s="25">
        <v>22.1</v>
      </c>
      <c r="BTC47" s="30"/>
      <c r="BTD47" s="27"/>
      <c r="BTE47" s="30"/>
      <c r="BTF47" s="27"/>
      <c r="BTG47" s="30"/>
      <c r="BTH47" s="27"/>
      <c r="BTI47" s="92"/>
      <c r="BTJ47" s="94"/>
      <c r="BTK47" s="94"/>
      <c r="BTL47" s="94"/>
      <c r="BTM47" s="94"/>
      <c r="BTN47" s="94"/>
      <c r="BTO47" s="94"/>
      <c r="BTP47" s="94"/>
      <c r="BTQ47" s="27"/>
      <c r="BTR47" s="97">
        <v>-0.99640496188715155</v>
      </c>
      <c r="BTS47" s="98">
        <v>3.6779738146522494</v>
      </c>
      <c r="BTU47" s="88">
        <f t="shared" si="86"/>
        <v>40990</v>
      </c>
      <c r="BTV47" s="89">
        <v>12</v>
      </c>
      <c r="BTW47" s="28"/>
      <c r="BTX47" s="25">
        <v>18.8</v>
      </c>
      <c r="BTY47" s="30"/>
      <c r="BTZ47" s="27"/>
      <c r="BUA47" s="30"/>
      <c r="BUB47" s="27"/>
      <c r="BUC47" s="30"/>
      <c r="BUD47" s="27"/>
      <c r="BUE47" s="92"/>
      <c r="BUF47" s="94"/>
      <c r="BUG47" s="94"/>
      <c r="BUH47" s="94"/>
      <c r="BUI47" s="94"/>
      <c r="BUJ47" s="94"/>
      <c r="BUK47" s="94"/>
      <c r="BUL47" s="94"/>
      <c r="BUM47" s="27"/>
      <c r="BUN47" s="97">
        <v>-1.0075604913071452</v>
      </c>
      <c r="BUO47" s="98">
        <v>1.2581245913118932</v>
      </c>
      <c r="BUQ47" s="88">
        <f t="shared" si="87"/>
        <v>40988</v>
      </c>
      <c r="BUR47" s="89">
        <v>12</v>
      </c>
      <c r="BUS47" s="28"/>
      <c r="BUT47" s="25"/>
      <c r="BUU47" s="30"/>
      <c r="BUV47" s="27"/>
      <c r="BUW47" s="30"/>
      <c r="BUX47" s="27"/>
      <c r="BUY47" s="30"/>
      <c r="BUZ47" s="27"/>
      <c r="BVA47" s="92"/>
      <c r="BVB47" s="94"/>
      <c r="BVC47" s="94"/>
      <c r="BVD47" s="94"/>
      <c r="BVE47" s="94"/>
      <c r="BVF47" s="94"/>
      <c r="BVG47" s="94"/>
      <c r="BVH47" s="94"/>
      <c r="BVI47" s="27"/>
      <c r="BVJ47" s="97">
        <v>-1.198872839285557</v>
      </c>
      <c r="BVK47" s="98">
        <v>-0.86178027860698714</v>
      </c>
      <c r="BVM47" s="88">
        <f t="shared" si="88"/>
        <v>40989.5</v>
      </c>
      <c r="BVN47" s="89">
        <v>12</v>
      </c>
      <c r="BVO47" s="28"/>
      <c r="BVP47" s="25"/>
      <c r="BVQ47" s="30"/>
      <c r="BVR47" s="27"/>
      <c r="BVS47" s="30"/>
      <c r="BVT47" s="27"/>
      <c r="BVU47" s="30"/>
      <c r="BVV47" s="27"/>
      <c r="BVW47" s="92"/>
      <c r="BVX47" s="94"/>
      <c r="BVY47" s="94"/>
      <c r="BVZ47" s="94"/>
      <c r="BWA47" s="94"/>
      <c r="BWB47" s="94"/>
      <c r="BWC47" s="94"/>
      <c r="BWD47" s="94"/>
      <c r="BWE47" s="27"/>
      <c r="BWF47" s="97">
        <v>-1.3044108372558925</v>
      </c>
      <c r="BWG47" s="98">
        <v>5.4591319836105106</v>
      </c>
      <c r="BWI47" s="88">
        <f t="shared" si="89"/>
        <v>40989.5</v>
      </c>
      <c r="BWJ47" s="89">
        <v>12</v>
      </c>
      <c r="BWK47" s="28"/>
      <c r="BWL47" s="25"/>
      <c r="BWM47" s="30"/>
      <c r="BWN47" s="27"/>
      <c r="BWO47" s="30"/>
      <c r="BWP47" s="27"/>
      <c r="BWQ47" s="30"/>
      <c r="BWR47" s="27"/>
      <c r="BWS47" s="92"/>
      <c r="BWT47" s="94"/>
      <c r="BWU47" s="94"/>
      <c r="BWV47" s="94"/>
      <c r="BWW47" s="94"/>
      <c r="BWX47" s="94"/>
      <c r="BWY47" s="94"/>
      <c r="BWZ47" s="94"/>
      <c r="BXA47" s="27"/>
      <c r="BXB47" s="97">
        <v>-1.2171692481513954</v>
      </c>
      <c r="BXC47" s="98">
        <v>7.1729614516810214</v>
      </c>
      <c r="BXE47" s="88">
        <f t="shared" si="90"/>
        <v>40989</v>
      </c>
      <c r="BXF47" s="89">
        <v>12</v>
      </c>
      <c r="BXG47" s="28"/>
      <c r="BXH47" s="25"/>
      <c r="BXI47" s="30"/>
      <c r="BXJ47" s="27"/>
      <c r="BXK47" s="30"/>
      <c r="BXL47" s="27"/>
      <c r="BXM47" s="30"/>
      <c r="BXN47" s="27"/>
      <c r="BXO47" s="92"/>
      <c r="BXP47" s="94"/>
      <c r="BXQ47" s="94"/>
      <c r="BXR47" s="94"/>
      <c r="BXS47" s="94"/>
      <c r="BXT47" s="94"/>
      <c r="BXU47" s="94"/>
      <c r="BXV47" s="94"/>
      <c r="BXW47" s="27"/>
      <c r="BXX47" s="97">
        <v>0.70053828801274287</v>
      </c>
      <c r="BXY47" s="98">
        <v>10.180857176680391</v>
      </c>
      <c r="BYA47" s="88">
        <f t="shared" si="91"/>
        <v>40988.5</v>
      </c>
      <c r="BYB47" s="89">
        <v>12</v>
      </c>
      <c r="BYC47" s="28"/>
      <c r="BYD47" s="25"/>
      <c r="BYE47" s="30"/>
      <c r="BYF47" s="27"/>
      <c r="BYG47" s="30"/>
      <c r="BYH47" s="27"/>
      <c r="BYI47" s="30"/>
      <c r="BYJ47" s="27"/>
      <c r="BYK47" s="92"/>
      <c r="BYL47" s="94"/>
      <c r="BYM47" s="94"/>
      <c r="BYN47" s="94"/>
      <c r="BYO47" s="94"/>
      <c r="BYP47" s="94"/>
      <c r="BYQ47" s="94"/>
      <c r="BYR47" s="94"/>
      <c r="BYS47" s="27"/>
      <c r="BYT47" s="97">
        <v>1.2509915703520689</v>
      </c>
      <c r="BYU47" s="98">
        <v>23.068523649019841</v>
      </c>
      <c r="BYW47" s="88">
        <f t="shared" si="92"/>
        <v>40991</v>
      </c>
      <c r="BYX47" s="89">
        <v>12</v>
      </c>
      <c r="BYY47" s="28"/>
      <c r="BYZ47" s="25"/>
      <c r="BZA47" s="30"/>
      <c r="BZB47" s="27"/>
      <c r="BZC47" s="30"/>
      <c r="BZD47" s="27"/>
      <c r="BZE47" s="30"/>
      <c r="BZF47" s="27"/>
      <c r="BZG47" s="92"/>
      <c r="BZH47" s="94"/>
      <c r="BZI47" s="94"/>
      <c r="BZJ47" s="94"/>
      <c r="BZK47" s="94"/>
      <c r="BZL47" s="94"/>
      <c r="BZM47" s="94"/>
      <c r="BZN47" s="94"/>
      <c r="BZO47" s="27"/>
      <c r="BZP47" s="97">
        <v>-0.56320492310150638</v>
      </c>
      <c r="BZQ47" s="98">
        <v>6.9635972531311143</v>
      </c>
      <c r="BZS47" s="88">
        <f t="shared" si="93"/>
        <v>40992</v>
      </c>
      <c r="BZT47" s="89">
        <v>12</v>
      </c>
      <c r="BZU47" s="28"/>
      <c r="BZV47" s="25"/>
      <c r="BZW47" s="30"/>
      <c r="BZX47" s="27"/>
      <c r="BZY47" s="30"/>
      <c r="BZZ47" s="27"/>
      <c r="CAA47" s="30"/>
      <c r="CAB47" s="27"/>
      <c r="CAC47" s="92"/>
      <c r="CAD47" s="94"/>
      <c r="CAE47" s="94"/>
      <c r="CAF47" s="94"/>
      <c r="CAG47" s="94"/>
      <c r="CAH47" s="94"/>
      <c r="CAI47" s="94"/>
      <c r="CAJ47" s="94"/>
      <c r="CAK47" s="27"/>
      <c r="CAL47" s="97">
        <v>-1.1003765319028203</v>
      </c>
      <c r="CAM47" s="98">
        <v>-0.1606468261447207</v>
      </c>
      <c r="CAO47" s="88">
        <f t="shared" si="94"/>
        <v>40990</v>
      </c>
      <c r="CAP47" s="89">
        <v>12</v>
      </c>
      <c r="CAQ47" s="28"/>
      <c r="CAR47" s="25"/>
      <c r="CAS47" s="30"/>
      <c r="CAT47" s="27"/>
      <c r="CAU47" s="30"/>
      <c r="CAV47" s="27"/>
      <c r="CAW47" s="30"/>
      <c r="CAX47" s="27"/>
      <c r="CAY47" s="92"/>
      <c r="CAZ47" s="94"/>
      <c r="CBA47" s="94"/>
      <c r="CBB47" s="94"/>
      <c r="CBC47" s="94"/>
      <c r="CBD47" s="94"/>
      <c r="CBE47" s="94"/>
      <c r="CBF47" s="94"/>
      <c r="CBG47" s="27"/>
      <c r="CBH47" s="97">
        <v>-1.2122387250977376</v>
      </c>
      <c r="CBI47" s="98">
        <v>-1.9227864003656148</v>
      </c>
      <c r="CBK47" s="88">
        <f t="shared" si="95"/>
        <v>40991</v>
      </c>
      <c r="CBL47" s="89">
        <v>12</v>
      </c>
      <c r="CBM47" s="28"/>
      <c r="CBN47" s="25"/>
      <c r="CBO47" s="30"/>
      <c r="CBP47" s="27"/>
      <c r="CBQ47" s="30"/>
      <c r="CBR47" s="27"/>
      <c r="CBS47" s="30"/>
      <c r="CBT47" s="27"/>
      <c r="CBU47" s="92"/>
      <c r="CBV47" s="94"/>
      <c r="CBW47" s="94"/>
      <c r="CBX47" s="94"/>
      <c r="CBY47" s="94"/>
      <c r="CBZ47" s="94"/>
      <c r="CCA47" s="94"/>
      <c r="CCB47" s="94"/>
      <c r="CCC47" s="27"/>
      <c r="CCD47" s="97">
        <v>-1.0638601357492428</v>
      </c>
      <c r="CCE47" s="98">
        <v>0.78271272398800784</v>
      </c>
      <c r="CCG47" s="88">
        <f t="shared" si="96"/>
        <v>40987</v>
      </c>
      <c r="CCH47" s="89">
        <v>12</v>
      </c>
      <c r="CCI47" s="28"/>
      <c r="CCJ47" s="25"/>
      <c r="CCK47" s="30"/>
      <c r="CCL47" s="27"/>
      <c r="CCM47" s="30"/>
      <c r="CCN47" s="27"/>
      <c r="CCO47" s="30"/>
      <c r="CCP47" s="27"/>
      <c r="CCQ47" s="92"/>
      <c r="CCR47" s="94"/>
      <c r="CCS47" s="94"/>
      <c r="CCT47" s="94"/>
      <c r="CCU47" s="94"/>
      <c r="CCV47" s="94"/>
      <c r="CCW47" s="94"/>
      <c r="CCX47" s="94"/>
      <c r="CCY47" s="27"/>
      <c r="CCZ47" s="97"/>
      <c r="CDA47" s="98"/>
      <c r="CDC47" s="88">
        <f t="shared" si="97"/>
        <v>40990</v>
      </c>
      <c r="CDD47" s="89">
        <v>12</v>
      </c>
      <c r="CDE47" s="28"/>
      <c r="CDF47" s="25"/>
      <c r="CDG47" s="30"/>
      <c r="CDH47" s="27"/>
      <c r="CDI47" s="30"/>
      <c r="CDJ47" s="27"/>
      <c r="CDK47" s="30"/>
      <c r="CDL47" s="27"/>
      <c r="CDM47" s="92"/>
      <c r="CDN47" s="94"/>
      <c r="CDO47" s="94"/>
      <c r="CDP47" s="94"/>
      <c r="CDQ47" s="94"/>
      <c r="CDR47" s="94"/>
      <c r="CDS47" s="94"/>
      <c r="CDT47" s="94"/>
      <c r="CDU47" s="27"/>
      <c r="CDV47" s="97">
        <v>-1.1479166823876128</v>
      </c>
      <c r="CDW47" s="98">
        <v>-0.64982324687058468</v>
      </c>
      <c r="CDY47" s="88">
        <f t="shared" si="98"/>
        <v>40988.5</v>
      </c>
      <c r="CDZ47" s="89">
        <v>12</v>
      </c>
      <c r="CEA47" s="28"/>
      <c r="CEB47" s="25"/>
      <c r="CEC47" s="30"/>
      <c r="CED47" s="27"/>
      <c r="CEE47" s="30"/>
      <c r="CEF47" s="27"/>
      <c r="CEG47" s="30"/>
      <c r="CEH47" s="27"/>
      <c r="CEI47" s="92"/>
      <c r="CEJ47" s="94"/>
      <c r="CEK47" s="94"/>
      <c r="CEL47" s="94"/>
      <c r="CEM47" s="94"/>
      <c r="CEN47" s="94"/>
      <c r="CEO47" s="94"/>
      <c r="CEP47" s="94"/>
      <c r="CEQ47" s="27"/>
      <c r="CER47" s="97"/>
      <c r="CES47" s="98"/>
      <c r="CEU47" s="88">
        <f t="shared" si="99"/>
        <v>40987</v>
      </c>
      <c r="CEV47" s="89">
        <v>12</v>
      </c>
      <c r="CEW47" s="28"/>
      <c r="CEX47" s="25"/>
      <c r="CEY47" s="30"/>
      <c r="CEZ47" s="27"/>
      <c r="CFA47" s="30"/>
      <c r="CFB47" s="27"/>
      <c r="CFC47" s="30"/>
      <c r="CFD47" s="27"/>
      <c r="CFE47" s="92"/>
      <c r="CFF47" s="94"/>
      <c r="CFG47" s="94"/>
      <c r="CFH47" s="94"/>
      <c r="CFI47" s="94"/>
      <c r="CFJ47" s="94"/>
      <c r="CFK47" s="94"/>
      <c r="CFL47" s="94"/>
      <c r="CFM47" s="27"/>
      <c r="CFN47" s="97">
        <v>-1.2415494020073661</v>
      </c>
      <c r="CFO47" s="98">
        <v>-0.40359148156013802</v>
      </c>
    </row>
    <row r="48" spans="1:2199">
      <c r="A48" s="88">
        <f t="shared" si="0"/>
        <v>40990.5</v>
      </c>
      <c r="B48" s="90">
        <v>12.5</v>
      </c>
      <c r="C48" s="28"/>
      <c r="D48" s="25"/>
      <c r="E48" s="30"/>
      <c r="F48" s="27"/>
      <c r="G48" s="30"/>
      <c r="H48" s="27"/>
      <c r="I48" s="30"/>
      <c r="J48" s="27"/>
      <c r="K48" s="92"/>
      <c r="L48" s="94"/>
      <c r="M48" s="94"/>
      <c r="N48" s="94"/>
      <c r="O48" s="94"/>
      <c r="P48" s="94"/>
      <c r="Q48" s="94"/>
      <c r="R48" s="94"/>
      <c r="S48" s="27"/>
      <c r="T48" s="99">
        <v>-1.7970093030161407</v>
      </c>
      <c r="U48" s="98">
        <v>4.6961890280448566</v>
      </c>
      <c r="W48" s="88">
        <f t="shared" si="1"/>
        <v>40989.5</v>
      </c>
      <c r="X48" s="90">
        <v>12.5</v>
      </c>
      <c r="Y48" s="28"/>
      <c r="Z48" s="25"/>
      <c r="AA48" s="30"/>
      <c r="AB48" s="27"/>
      <c r="AC48" s="30"/>
      <c r="AD48" s="27"/>
      <c r="AE48" s="30"/>
      <c r="AF48" s="27"/>
      <c r="AG48" s="92"/>
      <c r="AH48" s="94"/>
      <c r="AI48" s="94"/>
      <c r="AJ48" s="94"/>
      <c r="AK48" s="94"/>
      <c r="AL48" s="94"/>
      <c r="AM48" s="94"/>
      <c r="AN48" s="94"/>
      <c r="AO48" s="27"/>
      <c r="AP48" s="99">
        <v>-0.60471143762342972</v>
      </c>
      <c r="AQ48" s="98">
        <v>9.5635002388508177</v>
      </c>
      <c r="AS48" s="88">
        <f t="shared" si="2"/>
        <v>40990</v>
      </c>
      <c r="AT48" s="90">
        <v>12.5</v>
      </c>
      <c r="AU48" s="28">
        <v>5</v>
      </c>
      <c r="AV48" s="25">
        <v>17.5</v>
      </c>
      <c r="AW48" s="30"/>
      <c r="AX48" s="27"/>
      <c r="AY48" s="30"/>
      <c r="AZ48" s="27"/>
      <c r="BA48" s="30"/>
      <c r="BB48" s="27"/>
      <c r="BC48" s="92"/>
      <c r="BD48" s="94"/>
      <c r="BE48" s="94"/>
      <c r="BF48" s="94"/>
      <c r="BG48" s="94"/>
      <c r="BH48" s="94"/>
      <c r="BI48" s="94"/>
      <c r="BJ48" s="94"/>
      <c r="BK48" s="27"/>
      <c r="BL48" s="99">
        <v>3.0477435272439095</v>
      </c>
      <c r="BM48" s="98">
        <v>22.285692032340808</v>
      </c>
      <c r="BO48" s="88">
        <f t="shared" si="3"/>
        <v>40990</v>
      </c>
      <c r="BP48" s="90">
        <v>12.5</v>
      </c>
      <c r="BQ48" s="28"/>
      <c r="BR48" s="25"/>
      <c r="BS48" s="30"/>
      <c r="BT48" s="27"/>
      <c r="BU48" s="30"/>
      <c r="BV48" s="27"/>
      <c r="BW48" s="30"/>
      <c r="BX48" s="27"/>
      <c r="BY48" s="92"/>
      <c r="BZ48" s="94"/>
      <c r="CA48" s="94"/>
      <c r="CB48" s="94"/>
      <c r="CC48" s="94"/>
      <c r="CD48" s="94"/>
      <c r="CE48" s="94"/>
      <c r="CF48" s="94"/>
      <c r="CG48" s="27"/>
      <c r="CH48" s="99">
        <v>0.72474328740117988</v>
      </c>
      <c r="CI48" s="98">
        <v>28.174038134650363</v>
      </c>
      <c r="CK48" s="88">
        <f t="shared" si="4"/>
        <v>40988.5</v>
      </c>
      <c r="CL48" s="90">
        <v>12.5</v>
      </c>
      <c r="CM48" s="28"/>
      <c r="CN48" s="25"/>
      <c r="CO48" s="30"/>
      <c r="CP48" s="27"/>
      <c r="CQ48" s="30"/>
      <c r="CR48" s="27"/>
      <c r="CS48" s="30"/>
      <c r="CT48" s="27"/>
      <c r="CU48" s="92"/>
      <c r="CV48" s="94"/>
      <c r="CW48" s="94"/>
      <c r="CX48" s="94"/>
      <c r="CY48" s="94"/>
      <c r="CZ48" s="94"/>
      <c r="DA48" s="94"/>
      <c r="DB48" s="94"/>
      <c r="DC48" s="27"/>
      <c r="DD48" s="99">
        <v>-1.2209443741463604</v>
      </c>
      <c r="DE48" s="98">
        <v>5.5042913180120774</v>
      </c>
      <c r="DG48" s="88">
        <f t="shared" si="5"/>
        <v>40992</v>
      </c>
      <c r="DH48" s="90">
        <v>12.5</v>
      </c>
      <c r="DI48" s="28"/>
      <c r="DJ48" s="25">
        <v>22</v>
      </c>
      <c r="DK48" s="30"/>
      <c r="DL48" s="27"/>
      <c r="DM48" s="30"/>
      <c r="DN48" s="27"/>
      <c r="DO48" s="30"/>
      <c r="DP48" s="27"/>
      <c r="DQ48" s="92"/>
      <c r="DR48" s="94"/>
      <c r="DS48" s="94"/>
      <c r="DT48" s="94"/>
      <c r="DU48" s="94"/>
      <c r="DV48" s="94"/>
      <c r="DW48" s="94"/>
      <c r="DX48" s="94"/>
      <c r="DY48" s="27"/>
      <c r="DZ48" s="99">
        <v>-1.0137435867080991</v>
      </c>
      <c r="EA48" s="98">
        <v>1.1575278734000189</v>
      </c>
      <c r="EC48" s="88">
        <f t="shared" si="6"/>
        <v>40990.5</v>
      </c>
      <c r="ED48" s="90">
        <v>12.5</v>
      </c>
      <c r="EE48" s="28"/>
      <c r="EF48" s="25">
        <v>19</v>
      </c>
      <c r="EG48" s="30"/>
      <c r="EH48" s="27"/>
      <c r="EI48" s="30"/>
      <c r="EJ48" s="27"/>
      <c r="EK48" s="30"/>
      <c r="EL48" s="27"/>
      <c r="EM48" s="92"/>
      <c r="EN48" s="94"/>
      <c r="EO48" s="94"/>
      <c r="EP48" s="94"/>
      <c r="EQ48" s="94"/>
      <c r="ER48" s="94"/>
      <c r="ES48" s="94"/>
      <c r="ET48" s="94"/>
      <c r="EU48" s="27"/>
      <c r="EV48" s="99">
        <v>-1.1397612415196687</v>
      </c>
      <c r="EW48" s="98">
        <v>5.6734441886888849</v>
      </c>
      <c r="EY48" s="88">
        <f t="shared" si="7"/>
        <v>40988.5</v>
      </c>
      <c r="EZ48" s="90">
        <v>12.5</v>
      </c>
      <c r="FA48" s="28"/>
      <c r="FB48" s="25"/>
      <c r="FC48" s="30"/>
      <c r="FD48" s="27"/>
      <c r="FE48" s="30"/>
      <c r="FF48" s="27"/>
      <c r="FG48" s="30"/>
      <c r="FH48" s="27"/>
      <c r="FI48" s="92"/>
      <c r="FJ48" s="94"/>
      <c r="FK48" s="94"/>
      <c r="FL48" s="94"/>
      <c r="FM48" s="94"/>
      <c r="FN48" s="94"/>
      <c r="FO48" s="94"/>
      <c r="FP48" s="94"/>
      <c r="FQ48" s="27"/>
      <c r="FR48" s="99">
        <v>-1.2668914704829184</v>
      </c>
      <c r="FS48" s="98">
        <v>5.3404701695133614</v>
      </c>
      <c r="FU48" s="88">
        <f t="shared" si="8"/>
        <v>40990</v>
      </c>
      <c r="FV48" s="90">
        <v>12.5</v>
      </c>
      <c r="FW48" s="28"/>
      <c r="FX48" s="25"/>
      <c r="FY48" s="30"/>
      <c r="FZ48" s="27"/>
      <c r="GA48" s="30"/>
      <c r="GB48" s="27"/>
      <c r="GC48" s="30"/>
      <c r="GD48" s="27"/>
      <c r="GE48" s="92"/>
      <c r="GF48" s="94"/>
      <c r="GG48" s="94"/>
      <c r="GH48" s="94"/>
      <c r="GI48" s="94"/>
      <c r="GJ48" s="94"/>
      <c r="GK48" s="94"/>
      <c r="GL48" s="94"/>
      <c r="GM48" s="27"/>
      <c r="GN48" s="99">
        <v>-1.2976390861782188</v>
      </c>
      <c r="GO48" s="98">
        <v>-1.1593766623794235</v>
      </c>
      <c r="GQ48" s="88">
        <f t="shared" si="9"/>
        <v>40990</v>
      </c>
      <c r="GR48" s="90">
        <v>12.5</v>
      </c>
      <c r="GS48" s="28"/>
      <c r="GT48" s="25"/>
      <c r="GU48" s="30"/>
      <c r="GV48" s="27"/>
      <c r="GW48" s="30"/>
      <c r="GX48" s="27"/>
      <c r="GY48" s="30"/>
      <c r="GZ48" s="27"/>
      <c r="HA48" s="92"/>
      <c r="HB48" s="94"/>
      <c r="HC48" s="94"/>
      <c r="HD48" s="94"/>
      <c r="HE48" s="94"/>
      <c r="HF48" s="94"/>
      <c r="HG48" s="94"/>
      <c r="HH48" s="94"/>
      <c r="HI48" s="27"/>
      <c r="HJ48" s="99">
        <v>-1.1646646130461293</v>
      </c>
      <c r="HK48" s="98">
        <v>0.72621359191959256</v>
      </c>
      <c r="HM48" s="88">
        <f t="shared" si="10"/>
        <v>40989.5</v>
      </c>
      <c r="HN48" s="90">
        <v>12.5</v>
      </c>
      <c r="HO48" s="28"/>
      <c r="HP48" s="25"/>
      <c r="HQ48" s="30"/>
      <c r="HR48" s="27"/>
      <c r="HS48" s="30"/>
      <c r="HT48" s="27"/>
      <c r="HU48" s="30"/>
      <c r="HV48" s="27"/>
      <c r="HW48" s="92"/>
      <c r="HX48" s="94"/>
      <c r="HY48" s="94"/>
      <c r="HZ48" s="94"/>
      <c r="IA48" s="94"/>
      <c r="IB48" s="94"/>
      <c r="IC48" s="94"/>
      <c r="ID48" s="94"/>
      <c r="IE48" s="27"/>
      <c r="IF48" s="99">
        <v>0.52283606663654481</v>
      </c>
      <c r="IG48" s="98">
        <v>15.661595137049822</v>
      </c>
      <c r="II48" s="88">
        <f t="shared" si="11"/>
        <v>40989</v>
      </c>
      <c r="IJ48" s="90">
        <v>12.5</v>
      </c>
      <c r="IK48" s="28"/>
      <c r="IL48" s="25"/>
      <c r="IM48" s="30"/>
      <c r="IN48" s="27"/>
      <c r="IO48" s="30"/>
      <c r="IP48" s="27"/>
      <c r="IQ48" s="30"/>
      <c r="IR48" s="27"/>
      <c r="IS48" s="92"/>
      <c r="IT48" s="94"/>
      <c r="IU48" s="94"/>
      <c r="IV48" s="94"/>
      <c r="IW48" s="94"/>
      <c r="IX48" s="94"/>
      <c r="IY48" s="94"/>
      <c r="IZ48" s="94"/>
      <c r="JA48" s="27"/>
      <c r="JB48" s="99">
        <v>1.0728891428362917</v>
      </c>
      <c r="JC48" s="98">
        <v>19.64754533784533</v>
      </c>
      <c r="JE48" s="88">
        <f t="shared" si="12"/>
        <v>40991.5</v>
      </c>
      <c r="JF48" s="90">
        <v>12.5</v>
      </c>
      <c r="JG48" s="28"/>
      <c r="JH48" s="25"/>
      <c r="JI48" s="30"/>
      <c r="JJ48" s="27"/>
      <c r="JK48" s="30"/>
      <c r="JL48" s="27"/>
      <c r="JM48" s="30"/>
      <c r="JN48" s="27"/>
      <c r="JO48" s="92"/>
      <c r="JP48" s="94"/>
      <c r="JQ48" s="94"/>
      <c r="JR48" s="94"/>
      <c r="JS48" s="94"/>
      <c r="JT48" s="94"/>
      <c r="JU48" s="94"/>
      <c r="JV48" s="94"/>
      <c r="JW48" s="27"/>
      <c r="JX48" s="99">
        <v>-0.64889644139203506</v>
      </c>
      <c r="JY48" s="98">
        <v>8.3107845378903136</v>
      </c>
      <c r="KA48" s="88">
        <f t="shared" si="13"/>
        <v>40992.5</v>
      </c>
      <c r="KB48" s="90">
        <v>12.5</v>
      </c>
      <c r="KC48" s="28"/>
      <c r="KD48" s="25"/>
      <c r="KE48" s="30"/>
      <c r="KF48" s="27"/>
      <c r="KG48" s="30"/>
      <c r="KH48" s="27"/>
      <c r="KI48" s="30"/>
      <c r="KJ48" s="27"/>
      <c r="KK48" s="92"/>
      <c r="KL48" s="94"/>
      <c r="KM48" s="94"/>
      <c r="KN48" s="94"/>
      <c r="KO48" s="94"/>
      <c r="KP48" s="94"/>
      <c r="KQ48" s="94"/>
      <c r="KR48" s="94"/>
      <c r="KS48" s="27"/>
      <c r="KT48" s="99">
        <v>-1.062391073266751</v>
      </c>
      <c r="KU48" s="98">
        <v>6.4805264719027944</v>
      </c>
      <c r="KW48" s="88">
        <f t="shared" si="14"/>
        <v>40990.5</v>
      </c>
      <c r="KX48" s="90">
        <v>12.5</v>
      </c>
      <c r="KY48" s="28"/>
      <c r="KZ48" s="25"/>
      <c r="LA48" s="30"/>
      <c r="LB48" s="27"/>
      <c r="LC48" s="30"/>
      <c r="LD48" s="27"/>
      <c r="LE48" s="30"/>
      <c r="LF48" s="27"/>
      <c r="LG48" s="92"/>
      <c r="LH48" s="94"/>
      <c r="LI48" s="94"/>
      <c r="LJ48" s="94"/>
      <c r="LK48" s="94"/>
      <c r="LL48" s="94"/>
      <c r="LM48" s="94"/>
      <c r="LN48" s="94"/>
      <c r="LO48" s="27"/>
      <c r="LP48" s="99">
        <v>-1.2033809775136783</v>
      </c>
      <c r="LQ48" s="98">
        <v>4.7065097816894816</v>
      </c>
      <c r="LS48" s="88">
        <f t="shared" si="15"/>
        <v>40991.5</v>
      </c>
      <c r="LT48" s="90">
        <v>12.5</v>
      </c>
      <c r="LU48" s="28"/>
      <c r="LV48" s="25"/>
      <c r="LW48" s="30"/>
      <c r="LX48" s="27"/>
      <c r="LY48" s="30"/>
      <c r="LZ48" s="27"/>
      <c r="MA48" s="30"/>
      <c r="MB48" s="27"/>
      <c r="MC48" s="92"/>
      <c r="MD48" s="94"/>
      <c r="ME48" s="94"/>
      <c r="MF48" s="94"/>
      <c r="MG48" s="94"/>
      <c r="MH48" s="94"/>
      <c r="MI48" s="94"/>
      <c r="MJ48" s="94"/>
      <c r="MK48" s="27"/>
      <c r="ML48" s="99">
        <v>-1.0678151315147224</v>
      </c>
      <c r="MM48" s="98">
        <v>7.3539170264902554</v>
      </c>
      <c r="MO48" s="88">
        <f t="shared" si="16"/>
        <v>40987.5</v>
      </c>
      <c r="MP48" s="90">
        <v>12.5</v>
      </c>
      <c r="MQ48" s="28"/>
      <c r="MR48" s="25"/>
      <c r="MS48" s="30"/>
      <c r="MT48" s="27"/>
      <c r="MU48" s="30"/>
      <c r="MV48" s="27"/>
      <c r="MW48" s="30"/>
      <c r="MX48" s="27"/>
      <c r="MY48" s="92"/>
      <c r="MZ48" s="94"/>
      <c r="NA48" s="94"/>
      <c r="NB48" s="94"/>
      <c r="NC48" s="94"/>
      <c r="ND48" s="94"/>
      <c r="NE48" s="94"/>
      <c r="NF48" s="94"/>
      <c r="NG48" s="27"/>
      <c r="NH48" s="99"/>
      <c r="NI48" s="98"/>
      <c r="NK48" s="88">
        <f t="shared" si="17"/>
        <v>40990.5</v>
      </c>
      <c r="NL48" s="90">
        <v>12.5</v>
      </c>
      <c r="NM48" s="28"/>
      <c r="NN48" s="25"/>
      <c r="NO48" s="30"/>
      <c r="NP48" s="27"/>
      <c r="NQ48" s="30"/>
      <c r="NR48" s="27"/>
      <c r="NS48" s="30"/>
      <c r="NT48" s="27"/>
      <c r="NU48" s="92"/>
      <c r="NV48" s="94"/>
      <c r="NW48" s="94"/>
      <c r="NX48" s="94"/>
      <c r="NY48" s="94"/>
      <c r="NZ48" s="94"/>
      <c r="OA48" s="94"/>
      <c r="OB48" s="94"/>
      <c r="OC48" s="27"/>
      <c r="OD48" s="99">
        <v>-1.0923891689979328</v>
      </c>
      <c r="OE48" s="98">
        <v>6.1330306104276833</v>
      </c>
      <c r="OG48" s="88">
        <f t="shared" si="18"/>
        <v>40989</v>
      </c>
      <c r="OH48" s="90">
        <v>12.5</v>
      </c>
      <c r="OI48" s="28"/>
      <c r="OJ48" s="25"/>
      <c r="OK48" s="30"/>
      <c r="OL48" s="27"/>
      <c r="OM48" s="30"/>
      <c r="ON48" s="27"/>
      <c r="OO48" s="30"/>
      <c r="OP48" s="27"/>
      <c r="OQ48" s="92"/>
      <c r="OR48" s="94"/>
      <c r="OS48" s="94"/>
      <c r="OT48" s="94"/>
      <c r="OU48" s="94"/>
      <c r="OV48" s="94"/>
      <c r="OW48" s="94"/>
      <c r="OX48" s="94"/>
      <c r="OY48" s="27"/>
      <c r="OZ48" s="99"/>
      <c r="PA48" s="98"/>
      <c r="PC48" s="88">
        <f t="shared" si="19"/>
        <v>40987.5</v>
      </c>
      <c r="PD48" s="90">
        <v>12.5</v>
      </c>
      <c r="PE48" s="28"/>
      <c r="PF48" s="25"/>
      <c r="PG48" s="30"/>
      <c r="PH48" s="27"/>
      <c r="PI48" s="30"/>
      <c r="PJ48" s="27"/>
      <c r="PK48" s="30"/>
      <c r="PL48" s="27"/>
      <c r="PM48" s="92"/>
      <c r="PN48" s="94"/>
      <c r="PO48" s="94"/>
      <c r="PP48" s="94"/>
      <c r="PQ48" s="94"/>
      <c r="PR48" s="94"/>
      <c r="PS48" s="94"/>
      <c r="PT48" s="94"/>
      <c r="PU48" s="27"/>
      <c r="PV48" s="99">
        <v>-1.1952340172488443</v>
      </c>
      <c r="PW48" s="98">
        <v>6.5889757941111586</v>
      </c>
      <c r="PY48" s="88">
        <f t="shared" si="20"/>
        <v>40990.5</v>
      </c>
      <c r="PZ48" s="90">
        <v>12.5</v>
      </c>
      <c r="QA48" s="28"/>
      <c r="QB48" s="25"/>
      <c r="QC48" s="30"/>
      <c r="QD48" s="27"/>
      <c r="QE48" s="30"/>
      <c r="QF48" s="27"/>
      <c r="QG48" s="30"/>
      <c r="QH48" s="27"/>
      <c r="QI48" s="92"/>
      <c r="QJ48" s="94"/>
      <c r="QK48" s="94"/>
      <c r="QL48" s="94"/>
      <c r="QM48" s="94"/>
      <c r="QN48" s="94"/>
      <c r="QO48" s="94"/>
      <c r="QP48" s="94"/>
      <c r="QQ48" s="27"/>
      <c r="QR48" s="99">
        <v>-1.2704001212023637</v>
      </c>
      <c r="QS48" s="98">
        <v>3.8693129238381903</v>
      </c>
      <c r="QU48" s="88">
        <f t="shared" si="21"/>
        <v>40989.5</v>
      </c>
      <c r="QV48" s="90">
        <v>12.5</v>
      </c>
      <c r="QW48" s="28">
        <v>4.5199999999999996</v>
      </c>
      <c r="QX48" s="25">
        <v>10.5</v>
      </c>
      <c r="QY48" s="30"/>
      <c r="QZ48" s="27"/>
      <c r="RA48" s="30"/>
      <c r="RB48" s="27"/>
      <c r="RC48" s="30"/>
      <c r="RD48" s="27"/>
      <c r="RE48" s="92"/>
      <c r="RF48" s="94"/>
      <c r="RG48" s="94"/>
      <c r="RH48" s="94"/>
      <c r="RI48" s="94"/>
      <c r="RJ48" s="94"/>
      <c r="RK48" s="94"/>
      <c r="RL48" s="94"/>
      <c r="RM48" s="27"/>
      <c r="RN48" s="99">
        <v>3.6224767495870078</v>
      </c>
      <c r="RO48" s="98">
        <v>31.263087254416053</v>
      </c>
      <c r="RQ48" s="88">
        <f t="shared" si="22"/>
        <v>40990</v>
      </c>
      <c r="RR48" s="90">
        <v>12.5</v>
      </c>
      <c r="RS48" s="28"/>
      <c r="RT48" s="25"/>
      <c r="RU48" s="30"/>
      <c r="RV48" s="27"/>
      <c r="RW48" s="30"/>
      <c r="RX48" s="27"/>
      <c r="RY48" s="30"/>
      <c r="RZ48" s="27"/>
      <c r="SA48" s="92"/>
      <c r="SB48" s="94"/>
      <c r="SC48" s="94"/>
      <c r="SD48" s="94"/>
      <c r="SE48" s="94"/>
      <c r="SF48" s="94"/>
      <c r="SG48" s="94"/>
      <c r="SH48" s="94"/>
      <c r="SI48" s="27"/>
      <c r="SJ48" s="99">
        <v>-1.0526137798004118</v>
      </c>
      <c r="SK48" s="98">
        <v>3.5392995462603363</v>
      </c>
      <c r="SM48" s="88">
        <f t="shared" si="23"/>
        <v>40990</v>
      </c>
      <c r="SN48" s="90">
        <v>12.5</v>
      </c>
      <c r="SO48" s="28"/>
      <c r="SP48" s="25"/>
      <c r="SQ48" s="30"/>
      <c r="SR48" s="27"/>
      <c r="SS48" s="30"/>
      <c r="ST48" s="27"/>
      <c r="SU48" s="30"/>
      <c r="SV48" s="27"/>
      <c r="SW48" s="92"/>
      <c r="SX48" s="94"/>
      <c r="SY48" s="94"/>
      <c r="SZ48" s="94"/>
      <c r="TA48" s="94"/>
      <c r="TB48" s="94"/>
      <c r="TC48" s="94"/>
      <c r="TD48" s="94"/>
      <c r="TE48" s="27"/>
      <c r="TF48" s="99">
        <v>-1.2595686495025327</v>
      </c>
      <c r="TG48" s="98">
        <v>-1.3336281662534311E-2</v>
      </c>
      <c r="TI48" s="88">
        <f t="shared" si="24"/>
        <v>40988.5</v>
      </c>
      <c r="TJ48" s="90">
        <v>12.5</v>
      </c>
      <c r="TK48" s="28"/>
      <c r="TL48" s="25"/>
      <c r="TM48" s="30"/>
      <c r="TN48" s="27"/>
      <c r="TO48" s="30"/>
      <c r="TP48" s="27"/>
      <c r="TQ48" s="30"/>
      <c r="TR48" s="27"/>
      <c r="TS48" s="92"/>
      <c r="TT48" s="94"/>
      <c r="TU48" s="94"/>
      <c r="TV48" s="94"/>
      <c r="TW48" s="94"/>
      <c r="TX48" s="94"/>
      <c r="TY48" s="94"/>
      <c r="TZ48" s="94"/>
      <c r="UA48" s="27"/>
      <c r="UB48" s="99"/>
      <c r="UC48" s="98"/>
      <c r="UE48" s="88">
        <f t="shared" si="25"/>
        <v>40992</v>
      </c>
      <c r="UF48" s="90">
        <v>12.5</v>
      </c>
      <c r="UG48" s="28"/>
      <c r="UH48" s="25">
        <v>22</v>
      </c>
      <c r="UI48" s="30"/>
      <c r="UJ48" s="27"/>
      <c r="UK48" s="30"/>
      <c r="UL48" s="27"/>
      <c r="UM48" s="30"/>
      <c r="UN48" s="27"/>
      <c r="UO48" s="92"/>
      <c r="UP48" s="94"/>
      <c r="UQ48" s="94"/>
      <c r="UR48" s="94"/>
      <c r="US48" s="94"/>
      <c r="UT48" s="94"/>
      <c r="UU48" s="94"/>
      <c r="UV48" s="94"/>
      <c r="UW48" s="27"/>
      <c r="UX48" s="99">
        <v>-1.0478537444570253</v>
      </c>
      <c r="UY48" s="98">
        <v>1.0303757818358044</v>
      </c>
      <c r="VA48" s="88">
        <f t="shared" si="26"/>
        <v>40990.5</v>
      </c>
      <c r="VB48" s="90">
        <v>12.5</v>
      </c>
      <c r="VC48" s="28"/>
      <c r="VD48" s="25">
        <v>19</v>
      </c>
      <c r="VE48" s="30"/>
      <c r="VF48" s="27"/>
      <c r="VG48" s="30"/>
      <c r="VH48" s="27"/>
      <c r="VI48" s="30"/>
      <c r="VJ48" s="27"/>
      <c r="VK48" s="92"/>
      <c r="VL48" s="94"/>
      <c r="VM48" s="94"/>
      <c r="VN48" s="94"/>
      <c r="VO48" s="94"/>
      <c r="VP48" s="94"/>
      <c r="VQ48" s="94"/>
      <c r="VR48" s="94"/>
      <c r="VS48" s="27"/>
      <c r="VT48" s="99">
        <v>-1.0322064230341907</v>
      </c>
      <c r="VU48" s="98">
        <v>7.2973627496400546</v>
      </c>
      <c r="VW48" s="88">
        <f t="shared" si="27"/>
        <v>40988.5</v>
      </c>
      <c r="VX48" s="90">
        <v>12.5</v>
      </c>
      <c r="VY48" s="28"/>
      <c r="VZ48" s="25"/>
      <c r="WA48" s="30"/>
      <c r="WB48" s="27"/>
      <c r="WC48" s="30"/>
      <c r="WD48" s="27"/>
      <c r="WE48" s="30"/>
      <c r="WF48" s="27"/>
      <c r="WG48" s="92"/>
      <c r="WH48" s="94"/>
      <c r="WI48" s="94"/>
      <c r="WJ48" s="94"/>
      <c r="WK48" s="94"/>
      <c r="WL48" s="94"/>
      <c r="WM48" s="94"/>
      <c r="WN48" s="94"/>
      <c r="WO48" s="27"/>
      <c r="WP48" s="99">
        <v>-1.2275687346134787</v>
      </c>
      <c r="WQ48" s="98">
        <v>5.5671204380390344</v>
      </c>
      <c r="WS48" s="88">
        <f t="shared" si="28"/>
        <v>40990</v>
      </c>
      <c r="WT48" s="90">
        <v>12.5</v>
      </c>
      <c r="WU48" s="28"/>
      <c r="WV48" s="25"/>
      <c r="WW48" s="30"/>
      <c r="WX48" s="27"/>
      <c r="WY48" s="30"/>
      <c r="WZ48" s="27"/>
      <c r="XA48" s="30"/>
      <c r="XB48" s="27"/>
      <c r="XC48" s="92"/>
      <c r="XD48" s="94"/>
      <c r="XE48" s="94"/>
      <c r="XF48" s="94"/>
      <c r="XG48" s="94"/>
      <c r="XH48" s="94"/>
      <c r="XI48" s="94"/>
      <c r="XJ48" s="94"/>
      <c r="XK48" s="27"/>
      <c r="XL48" s="99">
        <v>-1.3041875499317188</v>
      </c>
      <c r="XM48" s="98">
        <v>-1.190710287627379</v>
      </c>
      <c r="XO48" s="88">
        <f t="shared" si="29"/>
        <v>40990</v>
      </c>
      <c r="XP48" s="90">
        <v>12.5</v>
      </c>
      <c r="XQ48" s="28"/>
      <c r="XR48" s="25"/>
      <c r="XS48" s="30"/>
      <c r="XT48" s="27"/>
      <c r="XU48" s="30"/>
      <c r="XV48" s="27"/>
      <c r="XW48" s="30"/>
      <c r="XX48" s="27"/>
      <c r="XY48" s="92"/>
      <c r="XZ48" s="94"/>
      <c r="YA48" s="94"/>
      <c r="YB48" s="94"/>
      <c r="YC48" s="94"/>
      <c r="YD48" s="94"/>
      <c r="YE48" s="94"/>
      <c r="YF48" s="94"/>
      <c r="YG48" s="27"/>
      <c r="YH48" s="99">
        <v>-1.1691745732009671</v>
      </c>
      <c r="YI48" s="98">
        <v>0.71027356059208391</v>
      </c>
      <c r="YK48" s="88">
        <f t="shared" si="30"/>
        <v>40989.5</v>
      </c>
      <c r="YL48" s="90">
        <v>12.5</v>
      </c>
      <c r="YM48" s="28"/>
      <c r="YN48" s="25"/>
      <c r="YO48" s="30"/>
      <c r="YP48" s="27"/>
      <c r="YQ48" s="30"/>
      <c r="YR48" s="27"/>
      <c r="YS48" s="30"/>
      <c r="YT48" s="27"/>
      <c r="YU48" s="92"/>
      <c r="YV48" s="94"/>
      <c r="YW48" s="94"/>
      <c r="YX48" s="94"/>
      <c r="YY48" s="94"/>
      <c r="YZ48" s="94"/>
      <c r="ZA48" s="94"/>
      <c r="ZB48" s="94"/>
      <c r="ZC48" s="27"/>
      <c r="ZD48" s="99">
        <v>0.5674713622834523</v>
      </c>
      <c r="ZE48" s="98">
        <v>15.545261329316023</v>
      </c>
      <c r="ZG48" s="88">
        <f t="shared" si="31"/>
        <v>40989</v>
      </c>
      <c r="ZH48" s="90">
        <v>12.5</v>
      </c>
      <c r="ZI48" s="28"/>
      <c r="ZJ48" s="25"/>
      <c r="ZK48" s="30"/>
      <c r="ZL48" s="27"/>
      <c r="ZM48" s="30"/>
      <c r="ZN48" s="27"/>
      <c r="ZO48" s="30"/>
      <c r="ZP48" s="27"/>
      <c r="ZQ48" s="92"/>
      <c r="ZR48" s="94"/>
      <c r="ZS48" s="94"/>
      <c r="ZT48" s="94"/>
      <c r="ZU48" s="94"/>
      <c r="ZV48" s="94"/>
      <c r="ZW48" s="94"/>
      <c r="ZX48" s="94"/>
      <c r="ZY48" s="27"/>
      <c r="ZZ48" s="99">
        <v>1.0392336597064591</v>
      </c>
      <c r="AAA48" s="98">
        <v>19.537663816411502</v>
      </c>
      <c r="AAC48" s="88">
        <f t="shared" si="32"/>
        <v>40991.5</v>
      </c>
      <c r="AAD48" s="90">
        <v>12.5</v>
      </c>
      <c r="AAE48" s="28"/>
      <c r="AAF48" s="25"/>
      <c r="AAG48" s="30"/>
      <c r="AAH48" s="27"/>
      <c r="AAI48" s="30"/>
      <c r="AAJ48" s="27"/>
      <c r="AAK48" s="30"/>
      <c r="AAL48" s="27"/>
      <c r="AAM48" s="92"/>
      <c r="AAN48" s="94"/>
      <c r="AAO48" s="94"/>
      <c r="AAP48" s="94"/>
      <c r="AAQ48" s="94"/>
      <c r="AAR48" s="94"/>
      <c r="AAS48" s="94"/>
      <c r="AAT48" s="94"/>
      <c r="AAU48" s="27"/>
      <c r="AAV48" s="99">
        <v>-0.64134762130978429</v>
      </c>
      <c r="AAW48" s="98">
        <v>8.2081587960169493</v>
      </c>
      <c r="AAY48" s="88">
        <f t="shared" si="33"/>
        <v>40992.5</v>
      </c>
      <c r="AAZ48" s="90">
        <v>12.5</v>
      </c>
      <c r="ABA48" s="28"/>
      <c r="ABB48" s="25"/>
      <c r="ABC48" s="30"/>
      <c r="ABD48" s="27"/>
      <c r="ABE48" s="30"/>
      <c r="ABF48" s="27"/>
      <c r="ABG48" s="30"/>
      <c r="ABH48" s="27"/>
      <c r="ABI48" s="92"/>
      <c r="ABJ48" s="94"/>
      <c r="ABK48" s="94"/>
      <c r="ABL48" s="94"/>
      <c r="ABM48" s="94"/>
      <c r="ABN48" s="94"/>
      <c r="ABO48" s="94"/>
      <c r="ABP48" s="94"/>
      <c r="ABQ48" s="27"/>
      <c r="ABR48" s="99">
        <v>-1.1263091921605997</v>
      </c>
      <c r="ABS48" s="98">
        <v>6.2200850942378274</v>
      </c>
      <c r="ABU48" s="88">
        <f t="shared" si="34"/>
        <v>40990.5</v>
      </c>
      <c r="ABV48" s="90">
        <v>12.5</v>
      </c>
      <c r="ABW48" s="28"/>
      <c r="ABX48" s="25"/>
      <c r="ABY48" s="30"/>
      <c r="ABZ48" s="27"/>
      <c r="ACA48" s="30"/>
      <c r="ACB48" s="27"/>
      <c r="ACC48" s="30"/>
      <c r="ACD48" s="27"/>
      <c r="ACE48" s="92"/>
      <c r="ACF48" s="94"/>
      <c r="ACG48" s="94"/>
      <c r="ACH48" s="94"/>
      <c r="ACI48" s="94"/>
      <c r="ACJ48" s="94"/>
      <c r="ACK48" s="94"/>
      <c r="ACL48" s="94"/>
      <c r="ACM48" s="27"/>
      <c r="ACN48" s="99">
        <v>-1.2542098959553487</v>
      </c>
      <c r="ACO48" s="98">
        <v>4.4948280370565525</v>
      </c>
      <c r="ACQ48" s="88">
        <f t="shared" si="35"/>
        <v>40991.5</v>
      </c>
      <c r="ACR48" s="90">
        <v>12.5</v>
      </c>
      <c r="ACS48" s="28"/>
      <c r="ACT48" s="25"/>
      <c r="ACU48" s="30"/>
      <c r="ACV48" s="27"/>
      <c r="ACW48" s="30"/>
      <c r="ACX48" s="27"/>
      <c r="ACY48" s="30"/>
      <c r="ACZ48" s="27"/>
      <c r="ADA48" s="92"/>
      <c r="ADB48" s="94"/>
      <c r="ADC48" s="94"/>
      <c r="ADD48" s="94"/>
      <c r="ADE48" s="94"/>
      <c r="ADF48" s="94"/>
      <c r="ADG48" s="94"/>
      <c r="ADH48" s="94"/>
      <c r="ADI48" s="27"/>
      <c r="ADJ48" s="99">
        <v>-1.0846158856826433</v>
      </c>
      <c r="ADK48" s="98">
        <v>7.2400685830474441</v>
      </c>
      <c r="ADM48" s="88">
        <f t="shared" si="36"/>
        <v>40987.5</v>
      </c>
      <c r="ADN48" s="90">
        <v>12.5</v>
      </c>
      <c r="ADO48" s="28"/>
      <c r="ADP48" s="25"/>
      <c r="ADQ48" s="30"/>
      <c r="ADR48" s="27"/>
      <c r="ADS48" s="30"/>
      <c r="ADT48" s="27"/>
      <c r="ADU48" s="30"/>
      <c r="ADV48" s="27"/>
      <c r="ADW48" s="92"/>
      <c r="ADX48" s="94"/>
      <c r="ADY48" s="94"/>
      <c r="ADZ48" s="94"/>
      <c r="AEA48" s="94"/>
      <c r="AEB48" s="94"/>
      <c r="AEC48" s="94"/>
      <c r="AED48" s="94"/>
      <c r="AEE48" s="27"/>
      <c r="AEF48" s="99"/>
      <c r="AEG48" s="98"/>
      <c r="AEI48" s="88">
        <f t="shared" si="37"/>
        <v>40990.5</v>
      </c>
      <c r="AEJ48" s="90">
        <v>12.5</v>
      </c>
      <c r="AEK48" s="28"/>
      <c r="AEL48" s="25"/>
      <c r="AEM48" s="30"/>
      <c r="AEN48" s="27"/>
      <c r="AEO48" s="30"/>
      <c r="AEP48" s="27"/>
      <c r="AEQ48" s="30"/>
      <c r="AER48" s="27"/>
      <c r="AES48" s="92"/>
      <c r="AET48" s="94"/>
      <c r="AEU48" s="94"/>
      <c r="AEV48" s="94"/>
      <c r="AEW48" s="94"/>
      <c r="AEX48" s="94"/>
      <c r="AEY48" s="94"/>
      <c r="AEZ48" s="94"/>
      <c r="AFA48" s="27"/>
      <c r="AFB48" s="99">
        <v>-1.2475783715244884</v>
      </c>
      <c r="AFC48" s="98">
        <v>5.4016549838589452</v>
      </c>
      <c r="AFE48" s="88">
        <f t="shared" si="38"/>
        <v>40989</v>
      </c>
      <c r="AFF48" s="90">
        <v>12.5</v>
      </c>
      <c r="AFG48" s="28"/>
      <c r="AFH48" s="25"/>
      <c r="AFI48" s="30"/>
      <c r="AFJ48" s="27"/>
      <c r="AFK48" s="30"/>
      <c r="AFL48" s="27"/>
      <c r="AFM48" s="30"/>
      <c r="AFN48" s="27"/>
      <c r="AFO48" s="92"/>
      <c r="AFP48" s="94"/>
      <c r="AFQ48" s="94"/>
      <c r="AFR48" s="94"/>
      <c r="AFS48" s="94"/>
      <c r="AFT48" s="94"/>
      <c r="AFU48" s="94"/>
      <c r="AFV48" s="94"/>
      <c r="AFW48" s="27"/>
      <c r="AFX48" s="99"/>
      <c r="AFY48" s="98"/>
      <c r="AGA48" s="88">
        <f t="shared" si="39"/>
        <v>40987.5</v>
      </c>
      <c r="AGB48" s="90">
        <v>12.5</v>
      </c>
      <c r="AGC48" s="28"/>
      <c r="AGD48" s="25"/>
      <c r="AGE48" s="30"/>
      <c r="AGF48" s="27"/>
      <c r="AGG48" s="30"/>
      <c r="AGH48" s="27"/>
      <c r="AGI48" s="30"/>
      <c r="AGJ48" s="27"/>
      <c r="AGK48" s="92"/>
      <c r="AGL48" s="94"/>
      <c r="AGM48" s="94"/>
      <c r="AGN48" s="94"/>
      <c r="AGO48" s="94"/>
      <c r="AGP48" s="94"/>
      <c r="AGQ48" s="94"/>
      <c r="AGR48" s="94"/>
      <c r="AGS48" s="27"/>
      <c r="AGT48" s="99">
        <v>-1.2142873113855444</v>
      </c>
      <c r="AGU48" s="98">
        <v>6.363076185072746</v>
      </c>
      <c r="AGW48" s="88">
        <f t="shared" si="40"/>
        <v>40990.5</v>
      </c>
      <c r="AGX48" s="90">
        <v>12.5</v>
      </c>
      <c r="AGY48" s="28"/>
      <c r="AGZ48" s="25"/>
      <c r="AHA48" s="30"/>
      <c r="AHB48" s="27"/>
      <c r="AHC48" s="30"/>
      <c r="AHD48" s="27"/>
      <c r="AHE48" s="30"/>
      <c r="AHF48" s="27"/>
      <c r="AHG48" s="92"/>
      <c r="AHH48" s="94"/>
      <c r="AHI48" s="94"/>
      <c r="AHJ48" s="94"/>
      <c r="AHK48" s="94"/>
      <c r="AHL48" s="94"/>
      <c r="AHM48" s="94"/>
      <c r="AHN48" s="94"/>
      <c r="AHO48" s="27"/>
      <c r="AHP48" s="99">
        <v>-1.2049588811960912</v>
      </c>
      <c r="AHQ48" s="98">
        <v>4.2721333353275055</v>
      </c>
      <c r="AHS48" s="88">
        <f t="shared" si="41"/>
        <v>40989.5</v>
      </c>
      <c r="AHT48" s="90">
        <v>12.5</v>
      </c>
      <c r="AHU48" s="28">
        <v>4.5199999999999996</v>
      </c>
      <c r="AHV48" s="25">
        <v>10.5</v>
      </c>
      <c r="AHW48" s="30"/>
      <c r="AHX48" s="27"/>
      <c r="AHY48" s="30"/>
      <c r="AHZ48" s="27"/>
      <c r="AIA48" s="30"/>
      <c r="AIB48" s="27"/>
      <c r="AIC48" s="92"/>
      <c r="AID48" s="94"/>
      <c r="AIE48" s="94"/>
      <c r="AIF48" s="94"/>
      <c r="AIG48" s="94"/>
      <c r="AIH48" s="94"/>
      <c r="AII48" s="94"/>
      <c r="AIJ48" s="94"/>
      <c r="AIK48" s="27"/>
      <c r="AIL48" s="99">
        <v>3.5148968564767595</v>
      </c>
      <c r="AIM48" s="98">
        <v>30.989871144794865</v>
      </c>
      <c r="AIO48" s="88">
        <f t="shared" si="42"/>
        <v>40990</v>
      </c>
      <c r="AIP48" s="90">
        <v>12.5</v>
      </c>
      <c r="AIQ48" s="28"/>
      <c r="AIR48" s="25"/>
      <c r="AIS48" s="30"/>
      <c r="AIT48" s="27"/>
      <c r="AIU48" s="30"/>
      <c r="AIV48" s="27"/>
      <c r="AIW48" s="30"/>
      <c r="AIX48" s="27"/>
      <c r="AIY48" s="92"/>
      <c r="AIZ48" s="94"/>
      <c r="AJA48" s="94"/>
      <c r="AJB48" s="94"/>
      <c r="AJC48" s="94"/>
      <c r="AJD48" s="94"/>
      <c r="AJE48" s="94"/>
      <c r="AJF48" s="94"/>
      <c r="AJG48" s="27"/>
      <c r="AJH48" s="99">
        <v>-1.0231397958858346</v>
      </c>
      <c r="AJI48" s="98">
        <v>3.6943715860854258</v>
      </c>
      <c r="AJK48" s="88">
        <f t="shared" si="43"/>
        <v>40990</v>
      </c>
      <c r="AJL48" s="90">
        <v>12.5</v>
      </c>
      <c r="AJM48" s="28"/>
      <c r="AJN48" s="25"/>
      <c r="AJO48" s="30"/>
      <c r="AJP48" s="27"/>
      <c r="AJQ48" s="30"/>
      <c r="AJR48" s="27"/>
      <c r="AJS48" s="30"/>
      <c r="AJT48" s="27"/>
      <c r="AJU48" s="92"/>
      <c r="AJV48" s="94"/>
      <c r="AJW48" s="94"/>
      <c r="AJX48" s="94"/>
      <c r="AJY48" s="94"/>
      <c r="AJZ48" s="94"/>
      <c r="AKA48" s="94"/>
      <c r="AKB48" s="94"/>
      <c r="AKC48" s="27"/>
      <c r="AKD48" s="99">
        <v>-1.2462615386949107</v>
      </c>
      <c r="AKE48" s="98">
        <v>6.0937722920294923E-2</v>
      </c>
      <c r="AKG48" s="88">
        <f t="shared" si="44"/>
        <v>40988.5</v>
      </c>
      <c r="AKH48" s="90">
        <v>12.5</v>
      </c>
      <c r="AKI48" s="28"/>
      <c r="AKJ48" s="25"/>
      <c r="AKK48" s="30"/>
      <c r="AKL48" s="27"/>
      <c r="AKM48" s="30"/>
      <c r="AKN48" s="27"/>
      <c r="AKO48" s="30"/>
      <c r="AKP48" s="27"/>
      <c r="AKQ48" s="92"/>
      <c r="AKR48" s="94"/>
      <c r="AKS48" s="94"/>
      <c r="AKT48" s="94"/>
      <c r="AKU48" s="94"/>
      <c r="AKV48" s="94"/>
      <c r="AKW48" s="94"/>
      <c r="AKX48" s="94"/>
      <c r="AKY48" s="27"/>
      <c r="AKZ48" s="99"/>
      <c r="ALA48" s="98"/>
      <c r="ALC48" s="88">
        <f t="shared" si="45"/>
        <v>40992</v>
      </c>
      <c r="ALD48" s="90">
        <v>12.5</v>
      </c>
      <c r="ALE48" s="28"/>
      <c r="ALF48" s="25">
        <v>22</v>
      </c>
      <c r="ALG48" s="30"/>
      <c r="ALH48" s="27"/>
      <c r="ALI48" s="30"/>
      <c r="ALJ48" s="27"/>
      <c r="ALK48" s="30"/>
      <c r="ALL48" s="27"/>
      <c r="ALM48" s="92"/>
      <c r="ALN48" s="94"/>
      <c r="ALO48" s="94"/>
      <c r="ALP48" s="94"/>
      <c r="ALQ48" s="94"/>
      <c r="ALR48" s="94"/>
      <c r="ALS48" s="94"/>
      <c r="ALT48" s="94"/>
      <c r="ALU48" s="27"/>
      <c r="ALV48" s="99">
        <v>-1.0233922457008877</v>
      </c>
      <c r="ALW48" s="98">
        <v>1.1266397885350439</v>
      </c>
      <c r="ALY48" s="88">
        <f t="shared" si="46"/>
        <v>40990.5</v>
      </c>
      <c r="ALZ48" s="90">
        <v>12.5</v>
      </c>
      <c r="AMA48" s="28"/>
      <c r="AMB48" s="25">
        <v>19</v>
      </c>
      <c r="AMC48" s="30"/>
      <c r="AMD48" s="27"/>
      <c r="AME48" s="30"/>
      <c r="AMF48" s="27"/>
      <c r="AMG48" s="30"/>
      <c r="AMH48" s="27"/>
      <c r="AMI48" s="92"/>
      <c r="AMJ48" s="94"/>
      <c r="AMK48" s="94"/>
      <c r="AML48" s="94"/>
      <c r="AMM48" s="94"/>
      <c r="AMN48" s="94"/>
      <c r="AMO48" s="94"/>
      <c r="AMP48" s="94"/>
      <c r="AMQ48" s="27"/>
      <c r="AMR48" s="99">
        <v>-1.028491015921654</v>
      </c>
      <c r="AMS48" s="98">
        <v>7.3338311176068105</v>
      </c>
      <c r="AMU48" s="88">
        <f t="shared" si="47"/>
        <v>40988.5</v>
      </c>
      <c r="AMV48" s="90">
        <v>12.5</v>
      </c>
      <c r="AMW48" s="28"/>
      <c r="AMX48" s="25"/>
      <c r="AMY48" s="30"/>
      <c r="AMZ48" s="27"/>
      <c r="ANA48" s="30"/>
      <c r="ANB48" s="27"/>
      <c r="ANC48" s="30"/>
      <c r="AND48" s="27"/>
      <c r="ANE48" s="92"/>
      <c r="ANF48" s="94"/>
      <c r="ANG48" s="94"/>
      <c r="ANH48" s="94"/>
      <c r="ANI48" s="94"/>
      <c r="ANJ48" s="94"/>
      <c r="ANK48" s="94"/>
      <c r="ANL48" s="94"/>
      <c r="ANM48" s="27"/>
      <c r="ANN48" s="99">
        <v>-1.261558200196131</v>
      </c>
      <c r="ANO48" s="98">
        <v>5.3745306990850681</v>
      </c>
      <c r="ANQ48" s="88">
        <f t="shared" si="48"/>
        <v>40990</v>
      </c>
      <c r="ANR48" s="90">
        <v>12.5</v>
      </c>
      <c r="ANS48" s="28"/>
      <c r="ANT48" s="25"/>
      <c r="ANU48" s="30"/>
      <c r="ANV48" s="27"/>
      <c r="ANW48" s="30"/>
      <c r="ANX48" s="27"/>
      <c r="ANY48" s="30"/>
      <c r="ANZ48" s="27"/>
      <c r="AOA48" s="92"/>
      <c r="AOB48" s="94"/>
      <c r="AOC48" s="94"/>
      <c r="AOD48" s="94"/>
      <c r="AOE48" s="94"/>
      <c r="AOF48" s="94"/>
      <c r="AOG48" s="94"/>
      <c r="AOH48" s="94"/>
      <c r="AOI48" s="27"/>
      <c r="AOJ48" s="99">
        <v>-1.3054297441647569</v>
      </c>
      <c r="AOK48" s="98">
        <v>-1.1931666446038769</v>
      </c>
      <c r="AOM48" s="88">
        <f t="shared" si="49"/>
        <v>40990</v>
      </c>
      <c r="AON48" s="90">
        <v>12.5</v>
      </c>
      <c r="AOO48" s="28"/>
      <c r="AOP48" s="25"/>
      <c r="AOQ48" s="30"/>
      <c r="AOR48" s="27"/>
      <c r="AOS48" s="30"/>
      <c r="AOT48" s="27"/>
      <c r="AOU48" s="30"/>
      <c r="AOV48" s="27"/>
      <c r="AOW48" s="92"/>
      <c r="AOX48" s="94"/>
      <c r="AOY48" s="94"/>
      <c r="AOZ48" s="94"/>
      <c r="APA48" s="94"/>
      <c r="APB48" s="94"/>
      <c r="APC48" s="94"/>
      <c r="APD48" s="94"/>
      <c r="APE48" s="27"/>
      <c r="APF48" s="99">
        <v>-1.2352590999257766</v>
      </c>
      <c r="APG48" s="98">
        <v>0.41705615507168692</v>
      </c>
      <c r="API48" s="88">
        <f t="shared" si="50"/>
        <v>40989.5</v>
      </c>
      <c r="APJ48" s="90">
        <v>12.5</v>
      </c>
      <c r="APK48" s="28"/>
      <c r="APL48" s="25"/>
      <c r="APM48" s="30"/>
      <c r="APN48" s="27"/>
      <c r="APO48" s="30"/>
      <c r="APP48" s="27"/>
      <c r="APQ48" s="30"/>
      <c r="APR48" s="27"/>
      <c r="APS48" s="92"/>
      <c r="APT48" s="94"/>
      <c r="APU48" s="94"/>
      <c r="APV48" s="94"/>
      <c r="APW48" s="94"/>
      <c r="APX48" s="94"/>
      <c r="APY48" s="94"/>
      <c r="APZ48" s="94"/>
      <c r="AQA48" s="27"/>
      <c r="AQB48" s="99">
        <v>0.56956928414080421</v>
      </c>
      <c r="AQC48" s="98">
        <v>15.537554058478165</v>
      </c>
      <c r="AQE48" s="88">
        <f t="shared" si="51"/>
        <v>40989</v>
      </c>
      <c r="AQF48" s="90">
        <v>12.5</v>
      </c>
      <c r="AQG48" s="28"/>
      <c r="AQH48" s="25"/>
      <c r="AQI48" s="30"/>
      <c r="AQJ48" s="27"/>
      <c r="AQK48" s="30"/>
      <c r="AQL48" s="27"/>
      <c r="AQM48" s="30"/>
      <c r="AQN48" s="27"/>
      <c r="AQO48" s="92"/>
      <c r="AQP48" s="94"/>
      <c r="AQQ48" s="94"/>
      <c r="AQR48" s="94"/>
      <c r="AQS48" s="94"/>
      <c r="AQT48" s="94"/>
      <c r="AQU48" s="94"/>
      <c r="AQV48" s="94"/>
      <c r="AQW48" s="27"/>
      <c r="AQX48" s="99">
        <v>1.0054462896934935</v>
      </c>
      <c r="AQY48" s="98">
        <v>19.658821148249551</v>
      </c>
      <c r="ARA48" s="88">
        <f t="shared" si="52"/>
        <v>40991.5</v>
      </c>
      <c r="ARB48" s="90">
        <v>12.5</v>
      </c>
      <c r="ARC48" s="28"/>
      <c r="ARD48" s="25"/>
      <c r="ARE48" s="30"/>
      <c r="ARF48" s="27"/>
      <c r="ARG48" s="30"/>
      <c r="ARH48" s="27"/>
      <c r="ARI48" s="30"/>
      <c r="ARJ48" s="27"/>
      <c r="ARK48" s="92"/>
      <c r="ARL48" s="94"/>
      <c r="ARM48" s="94"/>
      <c r="ARN48" s="94"/>
      <c r="ARO48" s="94"/>
      <c r="ARP48" s="94"/>
      <c r="ARQ48" s="94"/>
      <c r="ARR48" s="94"/>
      <c r="ARS48" s="27"/>
      <c r="ART48" s="99">
        <v>-0.64026715874785955</v>
      </c>
      <c r="ARU48" s="98">
        <v>8.2959714433465948</v>
      </c>
      <c r="ARW48" s="88">
        <f t="shared" si="53"/>
        <v>40992.5</v>
      </c>
      <c r="ARX48" s="90">
        <v>12.5</v>
      </c>
      <c r="ARY48" s="28"/>
      <c r="ARZ48" s="25"/>
      <c r="ASA48" s="30"/>
      <c r="ASB48" s="27"/>
      <c r="ASC48" s="30"/>
      <c r="ASD48" s="27"/>
      <c r="ASE48" s="30"/>
      <c r="ASF48" s="27"/>
      <c r="ASG48" s="92"/>
      <c r="ASH48" s="94"/>
      <c r="ASI48" s="94"/>
      <c r="ASJ48" s="94"/>
      <c r="ASK48" s="94"/>
      <c r="ASL48" s="94"/>
      <c r="ASM48" s="94"/>
      <c r="ASN48" s="94"/>
      <c r="ASO48" s="27"/>
      <c r="ASP48" s="99">
        <v>-1.1533274806136922</v>
      </c>
      <c r="ASQ48" s="98">
        <v>6.0702700629780724</v>
      </c>
      <c r="ASS48" s="88">
        <f t="shared" si="54"/>
        <v>40990.5</v>
      </c>
      <c r="AST48" s="90">
        <v>12.5</v>
      </c>
      <c r="ASU48" s="28"/>
      <c r="ASV48" s="25"/>
      <c r="ASW48" s="30"/>
      <c r="ASX48" s="27"/>
      <c r="ASY48" s="30"/>
      <c r="ASZ48" s="27"/>
      <c r="ATA48" s="30"/>
      <c r="ATB48" s="27"/>
      <c r="ATC48" s="92"/>
      <c r="ATD48" s="94"/>
      <c r="ATE48" s="94"/>
      <c r="ATF48" s="94"/>
      <c r="ATG48" s="94"/>
      <c r="ATH48" s="94"/>
      <c r="ATI48" s="94"/>
      <c r="ATJ48" s="94"/>
      <c r="ATK48" s="27"/>
      <c r="ATL48" s="99">
        <v>-1.2948063213702754</v>
      </c>
      <c r="ATM48" s="98">
        <v>4.2896809914555778</v>
      </c>
      <c r="ATO48" s="88">
        <f t="shared" si="55"/>
        <v>40991.5</v>
      </c>
      <c r="ATP48" s="90">
        <v>12.5</v>
      </c>
      <c r="ATQ48" s="28"/>
      <c r="ATR48" s="25"/>
      <c r="ATS48" s="30"/>
      <c r="ATT48" s="27"/>
      <c r="ATU48" s="30"/>
      <c r="ATV48" s="27"/>
      <c r="ATW48" s="30"/>
      <c r="ATX48" s="27"/>
      <c r="ATY48" s="92"/>
      <c r="ATZ48" s="94"/>
      <c r="AUA48" s="94"/>
      <c r="AUB48" s="94"/>
      <c r="AUC48" s="94"/>
      <c r="AUD48" s="94"/>
      <c r="AUE48" s="94"/>
      <c r="AUF48" s="94"/>
      <c r="AUG48" s="27"/>
      <c r="AUH48" s="99">
        <v>-1.0765596073801966</v>
      </c>
      <c r="AUI48" s="98">
        <v>7.2787342473229568</v>
      </c>
      <c r="AUK48" s="88">
        <f t="shared" si="56"/>
        <v>40987.5</v>
      </c>
      <c r="AUL48" s="90">
        <v>12.5</v>
      </c>
      <c r="AUM48" s="28"/>
      <c r="AUN48" s="25"/>
      <c r="AUO48" s="30"/>
      <c r="AUP48" s="27"/>
      <c r="AUQ48" s="30"/>
      <c r="AUR48" s="27"/>
      <c r="AUS48" s="30"/>
      <c r="AUT48" s="27"/>
      <c r="AUU48" s="92"/>
      <c r="AUV48" s="94"/>
      <c r="AUW48" s="94"/>
      <c r="AUX48" s="94"/>
      <c r="AUY48" s="94"/>
      <c r="AUZ48" s="94"/>
      <c r="AVA48" s="94"/>
      <c r="AVB48" s="94"/>
      <c r="AVC48" s="27"/>
      <c r="AVD48" s="99"/>
      <c r="AVE48" s="98"/>
      <c r="AVG48" s="88">
        <f t="shared" si="57"/>
        <v>40990.5</v>
      </c>
      <c r="AVH48" s="90">
        <v>12.5</v>
      </c>
      <c r="AVI48" s="28"/>
      <c r="AVJ48" s="25"/>
      <c r="AVK48" s="30"/>
      <c r="AVL48" s="27"/>
      <c r="AVM48" s="30"/>
      <c r="AVN48" s="27"/>
      <c r="AVO48" s="30"/>
      <c r="AVP48" s="27"/>
      <c r="AVQ48" s="92"/>
      <c r="AVR48" s="94"/>
      <c r="AVS48" s="94"/>
      <c r="AVT48" s="94"/>
      <c r="AVU48" s="94"/>
      <c r="AVV48" s="94"/>
      <c r="AVW48" s="94"/>
      <c r="AVX48" s="94"/>
      <c r="AVY48" s="27"/>
      <c r="AVZ48" s="99">
        <v>-1.202424926864059</v>
      </c>
      <c r="AWA48" s="98">
        <v>5.6213123990638874</v>
      </c>
      <c r="AWC48" s="88">
        <f t="shared" si="58"/>
        <v>40989</v>
      </c>
      <c r="AWD48" s="90">
        <v>12.5</v>
      </c>
      <c r="AWE48" s="28"/>
      <c r="AWF48" s="25"/>
      <c r="AWG48" s="30"/>
      <c r="AWH48" s="27"/>
      <c r="AWI48" s="30"/>
      <c r="AWJ48" s="27"/>
      <c r="AWK48" s="30"/>
      <c r="AWL48" s="27"/>
      <c r="AWM48" s="92"/>
      <c r="AWN48" s="94"/>
      <c r="AWO48" s="94"/>
      <c r="AWP48" s="94"/>
      <c r="AWQ48" s="94"/>
      <c r="AWR48" s="94"/>
      <c r="AWS48" s="94"/>
      <c r="AWT48" s="94"/>
      <c r="AWU48" s="27"/>
      <c r="AWV48" s="99"/>
      <c r="AWW48" s="98"/>
      <c r="AWY48" s="88">
        <f t="shared" si="59"/>
        <v>40987.5</v>
      </c>
      <c r="AWZ48" s="90">
        <v>12.5</v>
      </c>
      <c r="AXA48" s="28"/>
      <c r="AXB48" s="25"/>
      <c r="AXC48" s="30"/>
      <c r="AXD48" s="27"/>
      <c r="AXE48" s="30"/>
      <c r="AXF48" s="27"/>
      <c r="AXG48" s="30"/>
      <c r="AXH48" s="27"/>
      <c r="AXI48" s="92"/>
      <c r="AXJ48" s="94"/>
      <c r="AXK48" s="94"/>
      <c r="AXL48" s="94"/>
      <c r="AXM48" s="94"/>
      <c r="AXN48" s="94"/>
      <c r="AXO48" s="94"/>
      <c r="AXP48" s="94"/>
      <c r="AXQ48" s="27"/>
      <c r="AXR48" s="99">
        <v>-1.2538635149472979</v>
      </c>
      <c r="AXS48" s="98">
        <v>6.0998641300317074</v>
      </c>
      <c r="AXU48" s="88">
        <f t="shared" si="60"/>
        <v>40990.5</v>
      </c>
      <c r="AXV48" s="90">
        <v>12.5</v>
      </c>
      <c r="AXW48" s="28"/>
      <c r="AXX48" s="25"/>
      <c r="AXY48" s="30"/>
      <c r="AXZ48" s="27"/>
      <c r="AYA48" s="30"/>
      <c r="AYB48" s="27"/>
      <c r="AYC48" s="30"/>
      <c r="AYD48" s="27"/>
      <c r="AYE48" s="92"/>
      <c r="AYF48" s="94"/>
      <c r="AYG48" s="94"/>
      <c r="AYH48" s="94"/>
      <c r="AYI48" s="94"/>
      <c r="AYJ48" s="94"/>
      <c r="AYK48" s="94"/>
      <c r="AYL48" s="94"/>
      <c r="AYM48" s="27"/>
      <c r="AYN48" s="99">
        <v>-1.1927750288085226</v>
      </c>
      <c r="AYO48" s="98">
        <v>4.3706424302515456</v>
      </c>
      <c r="AYQ48" s="88">
        <f t="shared" si="61"/>
        <v>40989.5</v>
      </c>
      <c r="AYR48" s="90">
        <v>12.5</v>
      </c>
      <c r="AYS48" s="28">
        <v>4.5199999999999996</v>
      </c>
      <c r="AYT48" s="25">
        <v>10.5</v>
      </c>
      <c r="AYU48" s="30"/>
      <c r="AYV48" s="27"/>
      <c r="AYW48" s="30"/>
      <c r="AYX48" s="27"/>
      <c r="AYY48" s="30"/>
      <c r="AYZ48" s="27"/>
      <c r="AZA48" s="92"/>
      <c r="AZB48" s="94"/>
      <c r="AZC48" s="94"/>
      <c r="AZD48" s="94"/>
      <c r="AZE48" s="94"/>
      <c r="AZF48" s="94"/>
      <c r="AZG48" s="94"/>
      <c r="AZH48" s="94"/>
      <c r="AZI48" s="27"/>
      <c r="AZJ48" s="99">
        <v>3.5302417753686712</v>
      </c>
      <c r="AZK48" s="98">
        <v>31.016424777071872</v>
      </c>
      <c r="AZM48" s="88">
        <f t="shared" si="62"/>
        <v>40990</v>
      </c>
      <c r="AZN48" s="90">
        <v>12.5</v>
      </c>
      <c r="AZO48" s="28"/>
      <c r="AZP48" s="25"/>
      <c r="AZQ48" s="30"/>
      <c r="AZR48" s="27"/>
      <c r="AZS48" s="30"/>
      <c r="AZT48" s="27"/>
      <c r="AZU48" s="30"/>
      <c r="AZV48" s="27"/>
      <c r="AZW48" s="92"/>
      <c r="AZX48" s="94"/>
      <c r="AZY48" s="94"/>
      <c r="AZZ48" s="94"/>
      <c r="BAA48" s="94"/>
      <c r="BAB48" s="94"/>
      <c r="BAC48" s="94"/>
      <c r="BAD48" s="94"/>
      <c r="BAE48" s="27"/>
      <c r="BAF48" s="99">
        <v>-1.0283002535428178</v>
      </c>
      <c r="BAG48" s="98">
        <v>3.6481591168255547</v>
      </c>
      <c r="BAI48" s="88">
        <f t="shared" si="63"/>
        <v>40990</v>
      </c>
      <c r="BAJ48" s="90">
        <v>12.5</v>
      </c>
      <c r="BAK48" s="28"/>
      <c r="BAL48" s="25"/>
      <c r="BAM48" s="30"/>
      <c r="BAN48" s="27"/>
      <c r="BAO48" s="30"/>
      <c r="BAP48" s="27"/>
      <c r="BAQ48" s="30"/>
      <c r="BAR48" s="27"/>
      <c r="BAS48" s="92"/>
      <c r="BAT48" s="94"/>
      <c r="BAU48" s="94"/>
      <c r="BAV48" s="94"/>
      <c r="BAW48" s="94"/>
      <c r="BAX48" s="94"/>
      <c r="BAY48" s="94"/>
      <c r="BAZ48" s="94"/>
      <c r="BBA48" s="27"/>
      <c r="BBB48" s="99">
        <v>-1.2425571773913069</v>
      </c>
      <c r="BBC48" s="98">
        <v>7.0548575171636929E-2</v>
      </c>
      <c r="BBE48" s="88">
        <f t="shared" si="64"/>
        <v>40988.5</v>
      </c>
      <c r="BBF48" s="90">
        <v>12.5</v>
      </c>
      <c r="BBG48" s="28"/>
      <c r="BBH48" s="25"/>
      <c r="BBI48" s="30"/>
      <c r="BBJ48" s="27"/>
      <c r="BBK48" s="30"/>
      <c r="BBL48" s="27"/>
      <c r="BBM48" s="30"/>
      <c r="BBN48" s="27"/>
      <c r="BBO48" s="92"/>
      <c r="BBP48" s="94"/>
      <c r="BBQ48" s="94"/>
      <c r="BBR48" s="94"/>
      <c r="BBS48" s="94"/>
      <c r="BBT48" s="94"/>
      <c r="BBU48" s="94"/>
      <c r="BBV48" s="94"/>
      <c r="BBW48" s="27"/>
      <c r="BBX48" s="99"/>
      <c r="BBY48" s="98"/>
      <c r="BCA48" s="88">
        <f t="shared" si="65"/>
        <v>40992</v>
      </c>
      <c r="BCB48" s="90">
        <v>12.5</v>
      </c>
      <c r="BCC48" s="28"/>
      <c r="BCD48" s="25">
        <v>22</v>
      </c>
      <c r="BCE48" s="30"/>
      <c r="BCF48" s="27"/>
      <c r="BCG48" s="30"/>
      <c r="BCH48" s="27"/>
      <c r="BCI48" s="30"/>
      <c r="BCJ48" s="27"/>
      <c r="BCK48" s="92"/>
      <c r="BCL48" s="94"/>
      <c r="BCM48" s="94"/>
      <c r="BCN48" s="94"/>
      <c r="BCO48" s="94"/>
      <c r="BCP48" s="94"/>
      <c r="BCQ48" s="94"/>
      <c r="BCR48" s="94"/>
      <c r="BCS48" s="27"/>
      <c r="BCT48" s="99">
        <v>-1.0479713527863468</v>
      </c>
      <c r="BCU48" s="98">
        <v>0.9796937795351216</v>
      </c>
      <c r="BCW48" s="88">
        <f t="shared" si="66"/>
        <v>40990.5</v>
      </c>
      <c r="BCX48" s="90">
        <v>12.5</v>
      </c>
      <c r="BCY48" s="28"/>
      <c r="BCZ48" s="25">
        <v>19</v>
      </c>
      <c r="BDA48" s="30"/>
      <c r="BDB48" s="27"/>
      <c r="BDC48" s="30"/>
      <c r="BDD48" s="27"/>
      <c r="BDE48" s="30"/>
      <c r="BDF48" s="27"/>
      <c r="BDG48" s="92"/>
      <c r="BDH48" s="94"/>
      <c r="BDI48" s="94"/>
      <c r="BDJ48" s="94"/>
      <c r="BDK48" s="94"/>
      <c r="BDL48" s="94"/>
      <c r="BDM48" s="94"/>
      <c r="BDN48" s="94"/>
      <c r="BDO48" s="27"/>
      <c r="BDP48" s="99">
        <v>-0.67113812581529542</v>
      </c>
      <c r="BDQ48" s="98">
        <v>9.0123178128398784</v>
      </c>
      <c r="BDS48" s="88">
        <f t="shared" si="67"/>
        <v>40988.5</v>
      </c>
      <c r="BDT48" s="90">
        <v>12.5</v>
      </c>
      <c r="BDU48" s="28"/>
      <c r="BDV48" s="25"/>
      <c r="BDW48" s="30"/>
      <c r="BDX48" s="27"/>
      <c r="BDY48" s="30"/>
      <c r="BDZ48" s="27"/>
      <c r="BEA48" s="30"/>
      <c r="BEB48" s="27"/>
      <c r="BEC48" s="92"/>
      <c r="BED48" s="94"/>
      <c r="BEE48" s="94"/>
      <c r="BEF48" s="94"/>
      <c r="BEG48" s="94"/>
      <c r="BEH48" s="94"/>
      <c r="BEI48" s="94"/>
      <c r="BEJ48" s="94"/>
      <c r="BEK48" s="27"/>
      <c r="BEL48" s="99">
        <v>-1.2416833824307265</v>
      </c>
      <c r="BEM48" s="98">
        <v>5.4858347384917607</v>
      </c>
      <c r="BEO48" s="88">
        <f t="shared" si="68"/>
        <v>40990</v>
      </c>
      <c r="BEP48" s="90">
        <v>12.5</v>
      </c>
      <c r="BEQ48" s="28"/>
      <c r="BER48" s="25"/>
      <c r="BES48" s="30"/>
      <c r="BET48" s="27"/>
      <c r="BEU48" s="30"/>
      <c r="BEV48" s="27"/>
      <c r="BEW48" s="30"/>
      <c r="BEX48" s="27"/>
      <c r="BEY48" s="92"/>
      <c r="BEZ48" s="94"/>
      <c r="BFA48" s="94"/>
      <c r="BFB48" s="94"/>
      <c r="BFC48" s="94"/>
      <c r="BFD48" s="94"/>
      <c r="BFE48" s="94"/>
      <c r="BFF48" s="94"/>
      <c r="BFG48" s="27"/>
      <c r="BFH48" s="99">
        <v>-1.3039509942703331</v>
      </c>
      <c r="BFI48" s="98">
        <v>-1.1898418746296826</v>
      </c>
      <c r="BFK48" s="88">
        <f t="shared" si="69"/>
        <v>40990</v>
      </c>
      <c r="BFL48" s="90">
        <v>12.5</v>
      </c>
      <c r="BFM48" s="28"/>
      <c r="BFN48" s="25"/>
      <c r="BFO48" s="30"/>
      <c r="BFP48" s="27"/>
      <c r="BFQ48" s="30"/>
      <c r="BFR48" s="27"/>
      <c r="BFS48" s="30"/>
      <c r="BFT48" s="27"/>
      <c r="BFU48" s="92"/>
      <c r="BFV48" s="94"/>
      <c r="BFW48" s="94"/>
      <c r="BFX48" s="94"/>
      <c r="BFY48" s="94"/>
      <c r="BFZ48" s="94"/>
      <c r="BGA48" s="94"/>
      <c r="BGB48" s="94"/>
      <c r="BGC48" s="27"/>
      <c r="BGD48" s="99">
        <v>-1.1778886608823367</v>
      </c>
      <c r="BGE48" s="98">
        <v>0.68960656228932127</v>
      </c>
      <c r="BGG48" s="88">
        <f t="shared" si="70"/>
        <v>40989.5</v>
      </c>
      <c r="BGH48" s="90">
        <v>12.5</v>
      </c>
      <c r="BGI48" s="28"/>
      <c r="BGJ48" s="25"/>
      <c r="BGK48" s="30"/>
      <c r="BGL48" s="27"/>
      <c r="BGM48" s="30"/>
      <c r="BGN48" s="27"/>
      <c r="BGO48" s="30"/>
      <c r="BGP48" s="27"/>
      <c r="BGQ48" s="92"/>
      <c r="BGR48" s="94"/>
      <c r="BGS48" s="94"/>
      <c r="BGT48" s="94"/>
      <c r="BGU48" s="94"/>
      <c r="BGV48" s="94"/>
      <c r="BGW48" s="94"/>
      <c r="BGX48" s="94"/>
      <c r="BGY48" s="27"/>
      <c r="BGZ48" s="99">
        <v>0.49911954904838896</v>
      </c>
      <c r="BHA48" s="98">
        <v>15.563841160186033</v>
      </c>
      <c r="BHC48" s="88">
        <f t="shared" si="71"/>
        <v>40989</v>
      </c>
      <c r="BHD48" s="90">
        <v>12.5</v>
      </c>
      <c r="BHE48" s="28"/>
      <c r="BHF48" s="25"/>
      <c r="BHG48" s="30"/>
      <c r="BHH48" s="27"/>
      <c r="BHI48" s="30"/>
      <c r="BHJ48" s="27"/>
      <c r="BHK48" s="30"/>
      <c r="BHL48" s="27"/>
      <c r="BHM48" s="92"/>
      <c r="BHN48" s="94"/>
      <c r="BHO48" s="94"/>
      <c r="BHP48" s="94"/>
      <c r="BHQ48" s="94"/>
      <c r="BHR48" s="94"/>
      <c r="BHS48" s="94"/>
      <c r="BHT48" s="94"/>
      <c r="BHU48" s="27"/>
      <c r="BHV48" s="99">
        <v>1.0160220246306071</v>
      </c>
      <c r="BHW48" s="98">
        <v>19.512047440169447</v>
      </c>
      <c r="BHY48" s="88">
        <f t="shared" si="72"/>
        <v>40991.5</v>
      </c>
      <c r="BHZ48" s="90">
        <v>12.5</v>
      </c>
      <c r="BIA48" s="28"/>
      <c r="BIB48" s="25"/>
      <c r="BIC48" s="30"/>
      <c r="BID48" s="27"/>
      <c r="BIE48" s="30"/>
      <c r="BIF48" s="27"/>
      <c r="BIG48" s="30"/>
      <c r="BIH48" s="27"/>
      <c r="BII48" s="92"/>
      <c r="BIJ48" s="94"/>
      <c r="BIK48" s="94"/>
      <c r="BIL48" s="94"/>
      <c r="BIM48" s="94"/>
      <c r="BIN48" s="94"/>
      <c r="BIO48" s="94"/>
      <c r="BIP48" s="94"/>
      <c r="BIQ48" s="27"/>
      <c r="BIR48" s="99">
        <v>-0.66943898745764407</v>
      </c>
      <c r="BIS48" s="98">
        <v>8.1851241665919936</v>
      </c>
      <c r="BIU48" s="88">
        <f t="shared" si="73"/>
        <v>40992.5</v>
      </c>
      <c r="BIV48" s="90">
        <v>12.5</v>
      </c>
      <c r="BIW48" s="28"/>
      <c r="BIX48" s="25"/>
      <c r="BIY48" s="30"/>
      <c r="BIZ48" s="27"/>
      <c r="BJA48" s="30"/>
      <c r="BJB48" s="27"/>
      <c r="BJC48" s="30"/>
      <c r="BJD48" s="27"/>
      <c r="BJE48" s="92"/>
      <c r="BJF48" s="94"/>
      <c r="BJG48" s="94"/>
      <c r="BJH48" s="94"/>
      <c r="BJI48" s="94"/>
      <c r="BJJ48" s="94"/>
      <c r="BJK48" s="94"/>
      <c r="BJL48" s="94"/>
      <c r="BJM48" s="27"/>
      <c r="BJN48" s="99">
        <v>-1.1439245165721799</v>
      </c>
      <c r="BJO48" s="98">
        <v>6.126285452424213</v>
      </c>
      <c r="BJQ48" s="88">
        <f t="shared" si="74"/>
        <v>40990.5</v>
      </c>
      <c r="BJR48" s="90">
        <v>12.5</v>
      </c>
      <c r="BJS48" s="28"/>
      <c r="BJT48" s="25"/>
      <c r="BJU48" s="30"/>
      <c r="BJV48" s="27"/>
      <c r="BJW48" s="30"/>
      <c r="BJX48" s="27"/>
      <c r="BJY48" s="30"/>
      <c r="BJZ48" s="27"/>
      <c r="BKA48" s="92"/>
      <c r="BKB48" s="94"/>
      <c r="BKC48" s="94"/>
      <c r="BKD48" s="94"/>
      <c r="BKE48" s="94"/>
      <c r="BKF48" s="94"/>
      <c r="BKG48" s="94"/>
      <c r="BKH48" s="94"/>
      <c r="BKI48" s="27"/>
      <c r="BKJ48" s="99">
        <v>-1.2941546983530645</v>
      </c>
      <c r="BKK48" s="98">
        <v>4.2928515295286411</v>
      </c>
      <c r="BKM48" s="88">
        <f t="shared" si="75"/>
        <v>40991.5</v>
      </c>
      <c r="BKN48" s="90">
        <v>12.5</v>
      </c>
      <c r="BKO48" s="28"/>
      <c r="BKP48" s="25"/>
      <c r="BKQ48" s="30"/>
      <c r="BKR48" s="27"/>
      <c r="BKS48" s="30"/>
      <c r="BKT48" s="27"/>
      <c r="BKU48" s="30"/>
      <c r="BKV48" s="27"/>
      <c r="BKW48" s="92"/>
      <c r="BKX48" s="94"/>
      <c r="BKY48" s="94"/>
      <c r="BKZ48" s="94"/>
      <c r="BLA48" s="94"/>
      <c r="BLB48" s="94"/>
      <c r="BLC48" s="94"/>
      <c r="BLD48" s="94"/>
      <c r="BLE48" s="27"/>
      <c r="BLF48" s="99">
        <v>-1.0897446063388916</v>
      </c>
      <c r="BLG48" s="98">
        <v>7.2545922392771578</v>
      </c>
      <c r="BLI48" s="88">
        <f t="shared" si="76"/>
        <v>40987.5</v>
      </c>
      <c r="BLJ48" s="90">
        <v>12.5</v>
      </c>
      <c r="BLK48" s="28"/>
      <c r="BLL48" s="25"/>
      <c r="BLM48" s="30"/>
      <c r="BLN48" s="27"/>
      <c r="BLO48" s="30"/>
      <c r="BLP48" s="27"/>
      <c r="BLQ48" s="30"/>
      <c r="BLR48" s="27"/>
      <c r="BLS48" s="92"/>
      <c r="BLT48" s="94"/>
      <c r="BLU48" s="94"/>
      <c r="BLV48" s="94"/>
      <c r="BLW48" s="94"/>
      <c r="BLX48" s="94"/>
      <c r="BLY48" s="94"/>
      <c r="BLZ48" s="94"/>
      <c r="BMA48" s="27"/>
      <c r="BMB48" s="99"/>
      <c r="BMC48" s="98"/>
      <c r="BME48" s="88">
        <f t="shared" si="77"/>
        <v>40990.5</v>
      </c>
      <c r="BMF48" s="90">
        <v>12.5</v>
      </c>
      <c r="BMG48" s="28"/>
      <c r="BMH48" s="25"/>
      <c r="BMI48" s="30"/>
      <c r="BMJ48" s="27"/>
      <c r="BMK48" s="30"/>
      <c r="BML48" s="27"/>
      <c r="BMM48" s="30"/>
      <c r="BMN48" s="27"/>
      <c r="BMO48" s="92"/>
      <c r="BMP48" s="94"/>
      <c r="BMQ48" s="94"/>
      <c r="BMR48" s="94"/>
      <c r="BMS48" s="94"/>
      <c r="BMT48" s="94"/>
      <c r="BMU48" s="94"/>
      <c r="BMV48" s="94"/>
      <c r="BMW48" s="27"/>
      <c r="BMX48" s="99">
        <v>-1.1036286352579194</v>
      </c>
      <c r="BMY48" s="98">
        <v>6.1119495018061309</v>
      </c>
      <c r="BNA48" s="88">
        <f t="shared" si="78"/>
        <v>40989</v>
      </c>
      <c r="BNB48" s="90">
        <v>12.5</v>
      </c>
      <c r="BNC48" s="28"/>
      <c r="BND48" s="25"/>
      <c r="BNE48" s="30"/>
      <c r="BNF48" s="27"/>
      <c r="BNG48" s="30"/>
      <c r="BNH48" s="27"/>
      <c r="BNI48" s="30"/>
      <c r="BNJ48" s="27"/>
      <c r="BNK48" s="92"/>
      <c r="BNL48" s="94"/>
      <c r="BNM48" s="94"/>
      <c r="BNN48" s="94"/>
      <c r="BNO48" s="94"/>
      <c r="BNP48" s="94"/>
      <c r="BNQ48" s="94"/>
      <c r="BNR48" s="94"/>
      <c r="BNS48" s="27"/>
      <c r="BNT48" s="99"/>
      <c r="BNU48" s="98"/>
      <c r="BNW48" s="88">
        <f t="shared" si="79"/>
        <v>40987.5</v>
      </c>
      <c r="BNX48" s="90">
        <v>12.5</v>
      </c>
      <c r="BNY48" s="28"/>
      <c r="BNZ48" s="25"/>
      <c r="BOA48" s="30"/>
      <c r="BOB48" s="27"/>
      <c r="BOC48" s="30"/>
      <c r="BOD48" s="27"/>
      <c r="BOE48" s="30"/>
      <c r="BOF48" s="27"/>
      <c r="BOG48" s="92"/>
      <c r="BOH48" s="94"/>
      <c r="BOI48" s="94"/>
      <c r="BOJ48" s="94"/>
      <c r="BOK48" s="94"/>
      <c r="BOL48" s="94"/>
      <c r="BOM48" s="94"/>
      <c r="BON48" s="94"/>
      <c r="BOO48" s="27"/>
      <c r="BOP48" s="99">
        <v>-1.2547759856145859</v>
      </c>
      <c r="BOQ48" s="98">
        <v>6.0802181799236035</v>
      </c>
      <c r="BOS48" s="88">
        <f t="shared" si="80"/>
        <v>40990.5</v>
      </c>
      <c r="BOT48" s="90">
        <v>12.5</v>
      </c>
      <c r="BOU48" s="28"/>
      <c r="BOV48" s="25"/>
      <c r="BOW48" s="30"/>
      <c r="BOX48" s="27"/>
      <c r="BOY48" s="30"/>
      <c r="BOZ48" s="27"/>
      <c r="BPA48" s="30"/>
      <c r="BPB48" s="27"/>
      <c r="BPC48" s="92"/>
      <c r="BPD48" s="94"/>
      <c r="BPE48" s="94"/>
      <c r="BPF48" s="94"/>
      <c r="BPG48" s="94"/>
      <c r="BPH48" s="94"/>
      <c r="BPI48" s="94"/>
      <c r="BPJ48" s="94"/>
      <c r="BPK48" s="27"/>
      <c r="BPL48" s="99">
        <v>-1.257339076640881</v>
      </c>
      <c r="BPM48" s="98">
        <v>3.9283529847014433</v>
      </c>
      <c r="BPO48" s="88">
        <f t="shared" si="81"/>
        <v>40989.5</v>
      </c>
      <c r="BPP48" s="90">
        <v>12.5</v>
      </c>
      <c r="BPQ48" s="28">
        <v>4.5199999999999996</v>
      </c>
      <c r="BPR48" s="25">
        <v>10.5</v>
      </c>
      <c r="BPS48" s="30"/>
      <c r="BPT48" s="27"/>
      <c r="BPU48" s="30"/>
      <c r="BPV48" s="27"/>
      <c r="BPW48" s="30"/>
      <c r="BPX48" s="27"/>
      <c r="BPY48" s="92"/>
      <c r="BPZ48" s="94"/>
      <c r="BQA48" s="94"/>
      <c r="BQB48" s="94"/>
      <c r="BQC48" s="94"/>
      <c r="BQD48" s="94"/>
      <c r="BQE48" s="94"/>
      <c r="BQF48" s="94"/>
      <c r="BQG48" s="27"/>
      <c r="BQH48" s="99">
        <v>3.6211269317388988</v>
      </c>
      <c r="BQI48" s="98">
        <v>31.143847212906753</v>
      </c>
      <c r="BQK48" s="88">
        <f t="shared" si="82"/>
        <v>40990</v>
      </c>
      <c r="BQL48" s="90">
        <v>12.5</v>
      </c>
      <c r="BQM48" s="28"/>
      <c r="BQN48" s="25"/>
      <c r="BQO48" s="30"/>
      <c r="BQP48" s="27"/>
      <c r="BQQ48" s="30"/>
      <c r="BQR48" s="27"/>
      <c r="BQS48" s="30"/>
      <c r="BQT48" s="27"/>
      <c r="BQU48" s="92"/>
      <c r="BQV48" s="94"/>
      <c r="BQW48" s="94"/>
      <c r="BQX48" s="94"/>
      <c r="BQY48" s="94"/>
      <c r="BQZ48" s="94"/>
      <c r="BRA48" s="94"/>
      <c r="BRB48" s="94"/>
      <c r="BRC48" s="27"/>
      <c r="BRD48" s="99">
        <v>-1.0275415847046194</v>
      </c>
      <c r="BRE48" s="98">
        <v>3.662993547646046</v>
      </c>
      <c r="BRG48" s="88">
        <f t="shared" si="83"/>
        <v>40990</v>
      </c>
      <c r="BRH48" s="90">
        <v>12.5</v>
      </c>
      <c r="BRI48" s="28"/>
      <c r="BRJ48" s="25"/>
      <c r="BRK48" s="30"/>
      <c r="BRL48" s="27"/>
      <c r="BRM48" s="30"/>
      <c r="BRN48" s="27"/>
      <c r="BRO48" s="30"/>
      <c r="BRP48" s="27"/>
      <c r="BRQ48" s="92"/>
      <c r="BRR48" s="94"/>
      <c r="BRS48" s="94"/>
      <c r="BRT48" s="94"/>
      <c r="BRU48" s="94"/>
      <c r="BRV48" s="94"/>
      <c r="BRW48" s="94"/>
      <c r="BRX48" s="94"/>
      <c r="BRY48" s="27"/>
      <c r="BRZ48" s="99">
        <v>-1.2335975334673193</v>
      </c>
      <c r="BSA48" s="98">
        <v>0.12940422300343163</v>
      </c>
      <c r="BSC48" s="88">
        <f t="shared" si="84"/>
        <v>40988.5</v>
      </c>
      <c r="BSD48" s="90">
        <v>12.5</v>
      </c>
      <c r="BSE48" s="28"/>
      <c r="BSF48" s="25"/>
      <c r="BSG48" s="30"/>
      <c r="BSH48" s="27"/>
      <c r="BSI48" s="30"/>
      <c r="BSJ48" s="27"/>
      <c r="BSK48" s="30"/>
      <c r="BSL48" s="27"/>
      <c r="BSM48" s="92"/>
      <c r="BSN48" s="94"/>
      <c r="BSO48" s="94"/>
      <c r="BSP48" s="94"/>
      <c r="BSQ48" s="94"/>
      <c r="BSR48" s="94"/>
      <c r="BSS48" s="94"/>
      <c r="BST48" s="94"/>
      <c r="BSU48" s="27"/>
      <c r="BSV48" s="99"/>
      <c r="BSW48" s="98"/>
      <c r="BSY48" s="88">
        <f t="shared" si="85"/>
        <v>40992</v>
      </c>
      <c r="BSZ48" s="90">
        <v>12.5</v>
      </c>
      <c r="BTA48" s="28"/>
      <c r="BTB48" s="25">
        <v>22</v>
      </c>
      <c r="BTC48" s="30"/>
      <c r="BTD48" s="27"/>
      <c r="BTE48" s="30"/>
      <c r="BTF48" s="27"/>
      <c r="BTG48" s="30"/>
      <c r="BTH48" s="27"/>
      <c r="BTI48" s="92"/>
      <c r="BTJ48" s="94"/>
      <c r="BTK48" s="94"/>
      <c r="BTL48" s="94"/>
      <c r="BTM48" s="94"/>
      <c r="BTN48" s="94"/>
      <c r="BTO48" s="94"/>
      <c r="BTP48" s="94"/>
      <c r="BTQ48" s="27"/>
      <c r="BTR48" s="99">
        <v>-1.0266302138459851</v>
      </c>
      <c r="BTS48" s="98">
        <v>1.1242087298797272</v>
      </c>
      <c r="BTU48" s="88">
        <f t="shared" si="86"/>
        <v>40990.5</v>
      </c>
      <c r="BTV48" s="90">
        <v>12.5</v>
      </c>
      <c r="BTW48" s="28"/>
      <c r="BTX48" s="25">
        <v>19</v>
      </c>
      <c r="BTY48" s="30"/>
      <c r="BTZ48" s="27"/>
      <c r="BUA48" s="30"/>
      <c r="BUB48" s="27"/>
      <c r="BUC48" s="30"/>
      <c r="BUD48" s="27"/>
      <c r="BUE48" s="92"/>
      <c r="BUF48" s="94"/>
      <c r="BUG48" s="94"/>
      <c r="BUH48" s="94"/>
      <c r="BUI48" s="94"/>
      <c r="BUJ48" s="94"/>
      <c r="BUK48" s="94"/>
      <c r="BUL48" s="94"/>
      <c r="BUM48" s="27"/>
      <c r="BUN48" s="99">
        <v>-1.0556167461422428</v>
      </c>
      <c r="BUO48" s="98">
        <v>7.1338312110351776</v>
      </c>
      <c r="BUQ48" s="88">
        <f t="shared" si="87"/>
        <v>40988.5</v>
      </c>
      <c r="BUR48" s="90">
        <v>12.5</v>
      </c>
      <c r="BUS48" s="28"/>
      <c r="BUT48" s="25"/>
      <c r="BUU48" s="30"/>
      <c r="BUV48" s="27"/>
      <c r="BUW48" s="30"/>
      <c r="BUX48" s="27"/>
      <c r="BUY48" s="30"/>
      <c r="BUZ48" s="27"/>
      <c r="BVA48" s="92"/>
      <c r="BVB48" s="94"/>
      <c r="BVC48" s="94"/>
      <c r="BVD48" s="94"/>
      <c r="BVE48" s="94"/>
      <c r="BVF48" s="94"/>
      <c r="BVG48" s="94"/>
      <c r="BVH48" s="94"/>
      <c r="BVI48" s="27"/>
      <c r="BVJ48" s="99">
        <v>-1.2099372884977231</v>
      </c>
      <c r="BVK48" s="98">
        <v>5.6667230809715345</v>
      </c>
      <c r="BVM48" s="88">
        <f t="shared" si="88"/>
        <v>40990</v>
      </c>
      <c r="BVN48" s="90">
        <v>12.5</v>
      </c>
      <c r="BVO48" s="28"/>
      <c r="BVP48" s="25"/>
      <c r="BVQ48" s="30"/>
      <c r="BVR48" s="27"/>
      <c r="BVS48" s="30"/>
      <c r="BVT48" s="27"/>
      <c r="BVU48" s="30"/>
      <c r="BVV48" s="27"/>
      <c r="BVW48" s="92"/>
      <c r="BVX48" s="94"/>
      <c r="BVY48" s="94"/>
      <c r="BVZ48" s="94"/>
      <c r="BWA48" s="94"/>
      <c r="BWB48" s="94"/>
      <c r="BWC48" s="94"/>
      <c r="BWD48" s="94"/>
      <c r="BWE48" s="27"/>
      <c r="BWF48" s="99">
        <v>-1.3057709392463139</v>
      </c>
      <c r="BWG48" s="98">
        <v>-1.1948347929010077</v>
      </c>
      <c r="BWI48" s="88">
        <f t="shared" si="89"/>
        <v>40990</v>
      </c>
      <c r="BWJ48" s="90">
        <v>12.5</v>
      </c>
      <c r="BWK48" s="28"/>
      <c r="BWL48" s="25"/>
      <c r="BWM48" s="30"/>
      <c r="BWN48" s="27"/>
      <c r="BWO48" s="30"/>
      <c r="BWP48" s="27"/>
      <c r="BWQ48" s="30"/>
      <c r="BWR48" s="27"/>
      <c r="BWS48" s="92"/>
      <c r="BWT48" s="94"/>
      <c r="BWU48" s="94"/>
      <c r="BWV48" s="94"/>
      <c r="BWW48" s="94"/>
      <c r="BWX48" s="94"/>
      <c r="BWY48" s="94"/>
      <c r="BWZ48" s="94"/>
      <c r="BXA48" s="27"/>
      <c r="BXB48" s="99">
        <v>-1.2251936040434861</v>
      </c>
      <c r="BXC48" s="98">
        <v>0.46111174046176101</v>
      </c>
      <c r="BXE48" s="88">
        <f t="shared" si="90"/>
        <v>40989.5</v>
      </c>
      <c r="BXF48" s="90">
        <v>12.5</v>
      </c>
      <c r="BXG48" s="28"/>
      <c r="BXH48" s="25"/>
      <c r="BXI48" s="30"/>
      <c r="BXJ48" s="27"/>
      <c r="BXK48" s="30"/>
      <c r="BXL48" s="27"/>
      <c r="BXM48" s="30"/>
      <c r="BXN48" s="27"/>
      <c r="BXO48" s="92"/>
      <c r="BXP48" s="94"/>
      <c r="BXQ48" s="94"/>
      <c r="BXR48" s="94"/>
      <c r="BXS48" s="94"/>
      <c r="BXT48" s="94"/>
      <c r="BXU48" s="94"/>
      <c r="BXV48" s="94"/>
      <c r="BXW48" s="27"/>
      <c r="BXX48" s="99">
        <v>0.52971812220899961</v>
      </c>
      <c r="BXY48" s="98">
        <v>15.681402204533356</v>
      </c>
      <c r="BYA48" s="88">
        <f t="shared" si="91"/>
        <v>40989</v>
      </c>
      <c r="BYB48" s="90">
        <v>12.5</v>
      </c>
      <c r="BYC48" s="28"/>
      <c r="BYD48" s="25"/>
      <c r="BYE48" s="30"/>
      <c r="BYF48" s="27"/>
      <c r="BYG48" s="30"/>
      <c r="BYH48" s="27"/>
      <c r="BYI48" s="30"/>
      <c r="BYJ48" s="27"/>
      <c r="BYK48" s="92"/>
      <c r="BYL48" s="94"/>
      <c r="BYM48" s="94"/>
      <c r="BYN48" s="94"/>
      <c r="BYO48" s="94"/>
      <c r="BYP48" s="94"/>
      <c r="BYQ48" s="94"/>
      <c r="BYR48" s="94"/>
      <c r="BYS48" s="27"/>
      <c r="BYT48" s="99">
        <v>1.0101816430456074</v>
      </c>
      <c r="BYU48" s="98">
        <v>19.677433196694174</v>
      </c>
      <c r="BYW48" s="88">
        <f t="shared" si="92"/>
        <v>40991.5</v>
      </c>
      <c r="BYX48" s="90">
        <v>12.5</v>
      </c>
      <c r="BYY48" s="28"/>
      <c r="BYZ48" s="25"/>
      <c r="BZA48" s="30"/>
      <c r="BZB48" s="27"/>
      <c r="BZC48" s="30"/>
      <c r="BZD48" s="27"/>
      <c r="BZE48" s="30"/>
      <c r="BZF48" s="27"/>
      <c r="BZG48" s="92"/>
      <c r="BZH48" s="94"/>
      <c r="BZI48" s="94"/>
      <c r="BZJ48" s="94"/>
      <c r="BZK48" s="94"/>
      <c r="BZL48" s="94"/>
      <c r="BZM48" s="94"/>
      <c r="BZN48" s="94"/>
      <c r="BZO48" s="27"/>
      <c r="BZP48" s="99">
        <v>-0.64858314987954213</v>
      </c>
      <c r="BZQ48" s="98">
        <v>8.1964035432444398</v>
      </c>
      <c r="BZS48" s="88">
        <f t="shared" si="93"/>
        <v>40992.5</v>
      </c>
      <c r="BZT48" s="90">
        <v>12.5</v>
      </c>
      <c r="BZU48" s="28"/>
      <c r="BZV48" s="25"/>
      <c r="BZW48" s="30"/>
      <c r="BZX48" s="27"/>
      <c r="BZY48" s="30"/>
      <c r="BZZ48" s="27"/>
      <c r="CAA48" s="30"/>
      <c r="CAB48" s="27"/>
      <c r="CAC48" s="92"/>
      <c r="CAD48" s="94"/>
      <c r="CAE48" s="94"/>
      <c r="CAF48" s="94"/>
      <c r="CAG48" s="94"/>
      <c r="CAH48" s="94"/>
      <c r="CAI48" s="94"/>
      <c r="CAJ48" s="94"/>
      <c r="CAK48" s="27"/>
      <c r="CAL48" s="99">
        <v>-1.1225255178709947</v>
      </c>
      <c r="CAM48" s="98">
        <v>6.2355770771704933</v>
      </c>
      <c r="CAO48" s="88">
        <f t="shared" si="94"/>
        <v>40990.5</v>
      </c>
      <c r="CAP48" s="90">
        <v>12.5</v>
      </c>
      <c r="CAQ48" s="28"/>
      <c r="CAR48" s="25"/>
      <c r="CAS48" s="30"/>
      <c r="CAT48" s="27"/>
      <c r="CAU48" s="30"/>
      <c r="CAV48" s="27"/>
      <c r="CAW48" s="30"/>
      <c r="CAX48" s="27"/>
      <c r="CAY48" s="92"/>
      <c r="CAZ48" s="94"/>
      <c r="CBA48" s="94"/>
      <c r="CBB48" s="94"/>
      <c r="CBC48" s="94"/>
      <c r="CBD48" s="94"/>
      <c r="CBE48" s="94"/>
      <c r="CBF48" s="94"/>
      <c r="CBG48" s="27"/>
      <c r="CBH48" s="99">
        <v>-1.2207997662973791</v>
      </c>
      <c r="CBI48" s="98">
        <v>4.6422983789299348</v>
      </c>
      <c r="CBK48" s="88">
        <f t="shared" si="95"/>
        <v>40991.5</v>
      </c>
      <c r="CBL48" s="90">
        <v>12.5</v>
      </c>
      <c r="CBM48" s="28"/>
      <c r="CBN48" s="25"/>
      <c r="CBO48" s="30"/>
      <c r="CBP48" s="27"/>
      <c r="CBQ48" s="30"/>
      <c r="CBR48" s="27"/>
      <c r="CBS48" s="30"/>
      <c r="CBT48" s="27"/>
      <c r="CBU48" s="92"/>
      <c r="CBV48" s="94"/>
      <c r="CBW48" s="94"/>
      <c r="CBX48" s="94"/>
      <c r="CBY48" s="94"/>
      <c r="CBZ48" s="94"/>
      <c r="CCA48" s="94"/>
      <c r="CCB48" s="94"/>
      <c r="CCC48" s="27"/>
      <c r="CCD48" s="99">
        <v>-1.0848283919593109</v>
      </c>
      <c r="CCE48" s="98">
        <v>7.2353046515284882</v>
      </c>
      <c r="CCG48" s="88">
        <f t="shared" si="96"/>
        <v>40987.5</v>
      </c>
      <c r="CCH48" s="90">
        <v>12.5</v>
      </c>
      <c r="CCI48" s="28"/>
      <c r="CCJ48" s="25"/>
      <c r="CCK48" s="30"/>
      <c r="CCL48" s="27"/>
      <c r="CCM48" s="30"/>
      <c r="CCN48" s="27"/>
      <c r="CCO48" s="30"/>
      <c r="CCP48" s="27"/>
      <c r="CCQ48" s="92"/>
      <c r="CCR48" s="94"/>
      <c r="CCS48" s="94"/>
      <c r="CCT48" s="94"/>
      <c r="CCU48" s="94"/>
      <c r="CCV48" s="94"/>
      <c r="CCW48" s="94"/>
      <c r="CCX48" s="94"/>
      <c r="CCY48" s="27"/>
      <c r="CCZ48" s="99"/>
      <c r="CDA48" s="98"/>
      <c r="CDC48" s="88">
        <f t="shared" si="97"/>
        <v>40990.5</v>
      </c>
      <c r="CDD48" s="90">
        <v>12.5</v>
      </c>
      <c r="CDE48" s="28"/>
      <c r="CDF48" s="25"/>
      <c r="CDG48" s="30"/>
      <c r="CDH48" s="27"/>
      <c r="CDI48" s="30"/>
      <c r="CDJ48" s="27"/>
      <c r="CDK48" s="30"/>
      <c r="CDL48" s="27"/>
      <c r="CDM48" s="92"/>
      <c r="CDN48" s="94"/>
      <c r="CDO48" s="94"/>
      <c r="CDP48" s="94"/>
      <c r="CDQ48" s="94"/>
      <c r="CDR48" s="94"/>
      <c r="CDS48" s="94"/>
      <c r="CDT48" s="94"/>
      <c r="CDU48" s="27"/>
      <c r="CDV48" s="99">
        <v>-1.163804607484453</v>
      </c>
      <c r="CDW48" s="98">
        <v>5.8309769994405301</v>
      </c>
      <c r="CDY48" s="88">
        <f t="shared" si="98"/>
        <v>40989</v>
      </c>
      <c r="CDZ48" s="90">
        <v>12.5</v>
      </c>
      <c r="CEA48" s="28"/>
      <c r="CEB48" s="25"/>
      <c r="CEC48" s="30"/>
      <c r="CED48" s="27"/>
      <c r="CEE48" s="30"/>
      <c r="CEF48" s="27"/>
      <c r="CEG48" s="30"/>
      <c r="CEH48" s="27"/>
      <c r="CEI48" s="92"/>
      <c r="CEJ48" s="94"/>
      <c r="CEK48" s="94"/>
      <c r="CEL48" s="94"/>
      <c r="CEM48" s="94"/>
      <c r="CEN48" s="94"/>
      <c r="CEO48" s="94"/>
      <c r="CEP48" s="94"/>
      <c r="CEQ48" s="27"/>
      <c r="CER48" s="99"/>
      <c r="CES48" s="98"/>
      <c r="CEU48" s="88">
        <f t="shared" si="99"/>
        <v>40987.5</v>
      </c>
      <c r="CEV48" s="90">
        <v>12.5</v>
      </c>
      <c r="CEW48" s="28"/>
      <c r="CEX48" s="25"/>
      <c r="CEY48" s="30"/>
      <c r="CEZ48" s="27"/>
      <c r="CFA48" s="30"/>
      <c r="CFB48" s="27"/>
      <c r="CFC48" s="30"/>
      <c r="CFD48" s="27"/>
      <c r="CFE48" s="92"/>
      <c r="CFF48" s="94"/>
      <c r="CFG48" s="94"/>
      <c r="CFH48" s="94"/>
      <c r="CFI48" s="94"/>
      <c r="CFJ48" s="94"/>
      <c r="CFK48" s="94"/>
      <c r="CFL48" s="94"/>
      <c r="CFM48" s="27"/>
      <c r="CFN48" s="99">
        <v>-1.25092879057881</v>
      </c>
      <c r="CFO48" s="98">
        <v>6.1154990818397703</v>
      </c>
    </row>
    <row r="49" spans="1:2199">
      <c r="A49" s="88">
        <f t="shared" si="0"/>
        <v>40991</v>
      </c>
      <c r="B49" s="89">
        <v>13</v>
      </c>
      <c r="C49" s="28"/>
      <c r="D49" s="25"/>
      <c r="E49" s="30"/>
      <c r="F49" s="27"/>
      <c r="G49" s="30"/>
      <c r="H49" s="27"/>
      <c r="I49" s="30"/>
      <c r="J49" s="27"/>
      <c r="K49" s="92"/>
      <c r="L49" s="94"/>
      <c r="M49" s="94"/>
      <c r="N49" s="94"/>
      <c r="O49" s="94"/>
      <c r="P49" s="94"/>
      <c r="Q49" s="94"/>
      <c r="R49" s="94"/>
      <c r="S49" s="27"/>
      <c r="T49" s="97">
        <v>-1.8436277554540359</v>
      </c>
      <c r="U49" s="98">
        <v>1.5776698656031185</v>
      </c>
      <c r="W49" s="88">
        <f t="shared" si="1"/>
        <v>40990</v>
      </c>
      <c r="X49" s="89">
        <v>13</v>
      </c>
      <c r="Y49" s="28"/>
      <c r="Z49" s="25"/>
      <c r="AA49" s="30"/>
      <c r="AB49" s="27"/>
      <c r="AC49" s="30"/>
      <c r="AD49" s="27"/>
      <c r="AE49" s="30"/>
      <c r="AF49" s="27"/>
      <c r="AG49" s="92"/>
      <c r="AH49" s="94"/>
      <c r="AI49" s="94"/>
      <c r="AJ49" s="94"/>
      <c r="AK49" s="94"/>
      <c r="AL49" s="94"/>
      <c r="AM49" s="94"/>
      <c r="AN49" s="94"/>
      <c r="AO49" s="27"/>
      <c r="AP49" s="97">
        <v>-0.70806358831359162</v>
      </c>
      <c r="AQ49" s="98">
        <v>1.2473179931602116</v>
      </c>
      <c r="AS49" s="88">
        <f t="shared" si="2"/>
        <v>40990.5</v>
      </c>
      <c r="AT49" s="89">
        <v>13</v>
      </c>
      <c r="AU49" s="28">
        <v>3.5</v>
      </c>
      <c r="AV49" s="25">
        <v>20</v>
      </c>
      <c r="AW49" s="30"/>
      <c r="AX49" s="27"/>
      <c r="AY49" s="30"/>
      <c r="AZ49" s="27"/>
      <c r="BA49" s="30"/>
      <c r="BB49" s="27"/>
      <c r="BC49" s="92"/>
      <c r="BD49" s="94"/>
      <c r="BE49" s="94"/>
      <c r="BF49" s="94"/>
      <c r="BG49" s="94"/>
      <c r="BH49" s="94"/>
      <c r="BI49" s="94"/>
      <c r="BJ49" s="94"/>
      <c r="BK49" s="27"/>
      <c r="BL49" s="97">
        <v>2.7092535657702723</v>
      </c>
      <c r="BM49" s="98">
        <v>24.093961622670353</v>
      </c>
      <c r="BO49" s="88">
        <f t="shared" si="3"/>
        <v>40990.5</v>
      </c>
      <c r="BP49" s="89">
        <v>13</v>
      </c>
      <c r="BQ49" s="28"/>
      <c r="BR49" s="25"/>
      <c r="BS49" s="30"/>
      <c r="BT49" s="27"/>
      <c r="BU49" s="30"/>
      <c r="BV49" s="27"/>
      <c r="BW49" s="30"/>
      <c r="BX49" s="27"/>
      <c r="BY49" s="92"/>
      <c r="BZ49" s="94"/>
      <c r="CA49" s="94"/>
      <c r="CB49" s="94"/>
      <c r="CC49" s="94"/>
      <c r="CD49" s="94"/>
      <c r="CE49" s="94"/>
      <c r="CF49" s="94"/>
      <c r="CG49" s="27"/>
      <c r="CH49" s="97">
        <v>0.3152800524195245</v>
      </c>
      <c r="CI49" s="98">
        <v>24.633551412013443</v>
      </c>
      <c r="CK49" s="88">
        <f t="shared" si="4"/>
        <v>40989</v>
      </c>
      <c r="CL49" s="89">
        <v>13</v>
      </c>
      <c r="CM49" s="28"/>
      <c r="CN49" s="25"/>
      <c r="CO49" s="30"/>
      <c r="CP49" s="27"/>
      <c r="CQ49" s="30"/>
      <c r="CR49" s="27"/>
      <c r="CS49" s="30"/>
      <c r="CT49" s="27"/>
      <c r="CU49" s="92"/>
      <c r="CV49" s="94"/>
      <c r="CW49" s="94"/>
      <c r="CX49" s="94"/>
      <c r="CY49" s="94"/>
      <c r="CZ49" s="94"/>
      <c r="DA49" s="94"/>
      <c r="DB49" s="94"/>
      <c r="DC49" s="27"/>
      <c r="DD49" s="97">
        <v>-1.2280528847317085</v>
      </c>
      <c r="DE49" s="98">
        <v>-1.1954187113654671</v>
      </c>
      <c r="DG49" s="88">
        <f t="shared" si="5"/>
        <v>40992.5</v>
      </c>
      <c r="DH49" s="89">
        <v>13</v>
      </c>
      <c r="DI49" s="28"/>
      <c r="DJ49" s="25">
        <v>22</v>
      </c>
      <c r="DK49" s="30"/>
      <c r="DL49" s="27"/>
      <c r="DM49" s="30"/>
      <c r="DN49" s="27"/>
      <c r="DO49" s="30"/>
      <c r="DP49" s="27"/>
      <c r="DQ49" s="92"/>
      <c r="DR49" s="94"/>
      <c r="DS49" s="94"/>
      <c r="DT49" s="94"/>
      <c r="DU49" s="94"/>
      <c r="DV49" s="94"/>
      <c r="DW49" s="94"/>
      <c r="DX49" s="94"/>
      <c r="DY49" s="27"/>
      <c r="DZ49" s="97">
        <v>-1.0399255869178325</v>
      </c>
      <c r="EA49" s="98">
        <v>3.1460336689663673</v>
      </c>
      <c r="EC49" s="88">
        <f t="shared" si="6"/>
        <v>40991</v>
      </c>
      <c r="ED49" s="89">
        <v>13</v>
      </c>
      <c r="EE49" s="28"/>
      <c r="EF49" s="25">
        <v>19</v>
      </c>
      <c r="EG49" s="30"/>
      <c r="EH49" s="27"/>
      <c r="EI49" s="30"/>
      <c r="EJ49" s="27"/>
      <c r="EK49" s="30"/>
      <c r="EL49" s="27"/>
      <c r="EM49" s="92"/>
      <c r="EN49" s="94"/>
      <c r="EO49" s="94"/>
      <c r="EP49" s="94"/>
      <c r="EQ49" s="94"/>
      <c r="ER49" s="94"/>
      <c r="ES49" s="94"/>
      <c r="ET49" s="94"/>
      <c r="EU49" s="27"/>
      <c r="EV49" s="97">
        <v>-1.1569727324961656</v>
      </c>
      <c r="EW49" s="98">
        <v>-1.226318222923984</v>
      </c>
      <c r="EY49" s="88">
        <f t="shared" si="7"/>
        <v>40989</v>
      </c>
      <c r="EZ49" s="89">
        <v>13</v>
      </c>
      <c r="FA49" s="28"/>
      <c r="FB49" s="25"/>
      <c r="FC49" s="30"/>
      <c r="FD49" s="27"/>
      <c r="FE49" s="30"/>
      <c r="FF49" s="27"/>
      <c r="FG49" s="30"/>
      <c r="FH49" s="27"/>
      <c r="FI49" s="92"/>
      <c r="FJ49" s="94"/>
      <c r="FK49" s="94"/>
      <c r="FL49" s="94"/>
      <c r="FM49" s="94"/>
      <c r="FN49" s="94"/>
      <c r="FO49" s="94"/>
      <c r="FP49" s="94"/>
      <c r="FQ49" s="27"/>
      <c r="FR49" s="97">
        <v>-1.2714465561204216</v>
      </c>
      <c r="FS49" s="98">
        <v>-1.3446855092610279</v>
      </c>
      <c r="FU49" s="88">
        <f t="shared" si="8"/>
        <v>40990.5</v>
      </c>
      <c r="FV49" s="89">
        <v>13</v>
      </c>
      <c r="FW49" s="28"/>
      <c r="FX49" s="25"/>
      <c r="FY49" s="30"/>
      <c r="FZ49" s="27"/>
      <c r="GA49" s="30"/>
      <c r="GB49" s="27"/>
      <c r="GC49" s="30"/>
      <c r="GD49" s="27"/>
      <c r="GE49" s="92"/>
      <c r="GF49" s="94"/>
      <c r="GG49" s="94"/>
      <c r="GH49" s="94"/>
      <c r="GI49" s="94"/>
      <c r="GJ49" s="94"/>
      <c r="GK49" s="94"/>
      <c r="GL49" s="94"/>
      <c r="GM49" s="27"/>
      <c r="GN49" s="97">
        <v>-1.2993757714856959</v>
      </c>
      <c r="GO49" s="98">
        <v>5.4699842026897523</v>
      </c>
      <c r="GQ49" s="88">
        <f t="shared" si="9"/>
        <v>40990.5</v>
      </c>
      <c r="GR49" s="89">
        <v>13</v>
      </c>
      <c r="GS49" s="28"/>
      <c r="GT49" s="25"/>
      <c r="GU49" s="30"/>
      <c r="GV49" s="27"/>
      <c r="GW49" s="30"/>
      <c r="GX49" s="27"/>
      <c r="GY49" s="30"/>
      <c r="GZ49" s="27"/>
      <c r="HA49" s="92"/>
      <c r="HB49" s="94"/>
      <c r="HC49" s="94"/>
      <c r="HD49" s="94"/>
      <c r="HE49" s="94"/>
      <c r="HF49" s="94"/>
      <c r="HG49" s="94"/>
      <c r="HH49" s="94"/>
      <c r="HI49" s="27"/>
      <c r="HJ49" s="97">
        <v>-1.1757142231469546</v>
      </c>
      <c r="HK49" s="98">
        <v>7.2798146543111342</v>
      </c>
      <c r="HM49" s="88">
        <f t="shared" si="10"/>
        <v>40990</v>
      </c>
      <c r="HN49" s="89">
        <v>13</v>
      </c>
      <c r="HO49" s="28"/>
      <c r="HP49" s="25"/>
      <c r="HQ49" s="30"/>
      <c r="HR49" s="27"/>
      <c r="HS49" s="30"/>
      <c r="HT49" s="27"/>
      <c r="HU49" s="30"/>
      <c r="HV49" s="27"/>
      <c r="HW49" s="92"/>
      <c r="HX49" s="94"/>
      <c r="HY49" s="94"/>
      <c r="HZ49" s="94"/>
      <c r="IA49" s="94"/>
      <c r="IB49" s="94"/>
      <c r="IC49" s="94"/>
      <c r="ID49" s="94"/>
      <c r="IE49" s="27"/>
      <c r="IF49" s="97">
        <v>0.37006914807729235</v>
      </c>
      <c r="IG49" s="98">
        <v>7.9861005617476177</v>
      </c>
      <c r="II49" s="88">
        <f t="shared" si="11"/>
        <v>40989.5</v>
      </c>
      <c r="IJ49" s="89">
        <v>13</v>
      </c>
      <c r="IK49" s="28"/>
      <c r="IL49" s="25"/>
      <c r="IM49" s="30"/>
      <c r="IN49" s="27"/>
      <c r="IO49" s="30"/>
      <c r="IP49" s="27"/>
      <c r="IQ49" s="30"/>
      <c r="IR49" s="27"/>
      <c r="IS49" s="92"/>
      <c r="IT49" s="94"/>
      <c r="IU49" s="94"/>
      <c r="IV49" s="94"/>
      <c r="IW49" s="94"/>
      <c r="IX49" s="94"/>
      <c r="IY49" s="94"/>
      <c r="IZ49" s="94"/>
      <c r="JA49" s="27"/>
      <c r="JB49" s="97">
        <v>0.85154280552292216</v>
      </c>
      <c r="JC49" s="98">
        <v>20.731500288353011</v>
      </c>
      <c r="JE49" s="88">
        <f t="shared" si="12"/>
        <v>40992</v>
      </c>
      <c r="JF49" s="89">
        <v>13</v>
      </c>
      <c r="JG49" s="28"/>
      <c r="JH49" s="25"/>
      <c r="JI49" s="30"/>
      <c r="JJ49" s="27"/>
      <c r="JK49" s="30"/>
      <c r="JL49" s="27"/>
      <c r="JM49" s="30"/>
      <c r="JN49" s="27"/>
      <c r="JO49" s="92"/>
      <c r="JP49" s="94"/>
      <c r="JQ49" s="94"/>
      <c r="JR49" s="94"/>
      <c r="JS49" s="94"/>
      <c r="JT49" s="94"/>
      <c r="JU49" s="94"/>
      <c r="JV49" s="94"/>
      <c r="JW49" s="27"/>
      <c r="JX49" s="97">
        <v>-0.72176092928373314</v>
      </c>
      <c r="JY49" s="98">
        <v>5.2845319138550231</v>
      </c>
      <c r="KA49" s="88">
        <f t="shared" si="13"/>
        <v>40993</v>
      </c>
      <c r="KB49" s="89">
        <v>13</v>
      </c>
      <c r="KC49" s="28"/>
      <c r="KD49" s="25"/>
      <c r="KE49" s="30"/>
      <c r="KF49" s="27"/>
      <c r="KG49" s="30"/>
      <c r="KH49" s="27"/>
      <c r="KI49" s="30"/>
      <c r="KJ49" s="27"/>
      <c r="KK49" s="92"/>
      <c r="KL49" s="94"/>
      <c r="KM49" s="94"/>
      <c r="KN49" s="94"/>
      <c r="KO49" s="94"/>
      <c r="KP49" s="94"/>
      <c r="KQ49" s="94"/>
      <c r="KR49" s="94"/>
      <c r="KS49" s="27"/>
      <c r="KT49" s="97">
        <v>-1.0848327529577502</v>
      </c>
      <c r="KU49" s="98">
        <v>-0.37968501744956185</v>
      </c>
      <c r="KW49" s="88">
        <f t="shared" si="14"/>
        <v>40991</v>
      </c>
      <c r="KX49" s="89">
        <v>13</v>
      </c>
      <c r="KY49" s="28"/>
      <c r="KZ49" s="25"/>
      <c r="LA49" s="30"/>
      <c r="LB49" s="27"/>
      <c r="LC49" s="30"/>
      <c r="LD49" s="27"/>
      <c r="LE49" s="30"/>
      <c r="LF49" s="27"/>
      <c r="LG49" s="92"/>
      <c r="LH49" s="94"/>
      <c r="LI49" s="94"/>
      <c r="LJ49" s="94"/>
      <c r="LK49" s="94"/>
      <c r="LL49" s="94"/>
      <c r="LM49" s="94"/>
      <c r="LN49" s="94"/>
      <c r="LO49" s="27"/>
      <c r="LP49" s="97">
        <v>-1.2117835433969175</v>
      </c>
      <c r="LQ49" s="98">
        <v>-2.0080950824850405</v>
      </c>
      <c r="LS49" s="88">
        <f t="shared" si="15"/>
        <v>40992</v>
      </c>
      <c r="LT49" s="89">
        <v>13</v>
      </c>
      <c r="LU49" s="28"/>
      <c r="LV49" s="25"/>
      <c r="LW49" s="30"/>
      <c r="LX49" s="27"/>
      <c r="LY49" s="30"/>
      <c r="LZ49" s="27"/>
      <c r="MA49" s="30"/>
      <c r="MB49" s="27"/>
      <c r="MC49" s="92"/>
      <c r="MD49" s="94"/>
      <c r="ME49" s="94"/>
      <c r="MF49" s="94"/>
      <c r="MG49" s="94"/>
      <c r="MH49" s="94"/>
      <c r="MI49" s="94"/>
      <c r="MJ49" s="94"/>
      <c r="MK49" s="27"/>
      <c r="ML49" s="97">
        <v>-1.087780246878582</v>
      </c>
      <c r="MM49" s="98">
        <v>0.53758911380607421</v>
      </c>
      <c r="MO49" s="88">
        <f t="shared" si="16"/>
        <v>40988</v>
      </c>
      <c r="MP49" s="89">
        <v>13</v>
      </c>
      <c r="MQ49" s="28"/>
      <c r="MR49" s="25"/>
      <c r="MS49" s="30"/>
      <c r="MT49" s="27"/>
      <c r="MU49" s="30"/>
      <c r="MV49" s="27"/>
      <c r="MW49" s="30"/>
      <c r="MX49" s="27"/>
      <c r="MY49" s="92"/>
      <c r="MZ49" s="94"/>
      <c r="NA49" s="94"/>
      <c r="NB49" s="94"/>
      <c r="NC49" s="94"/>
      <c r="ND49" s="94"/>
      <c r="NE49" s="94"/>
      <c r="NF49" s="94"/>
      <c r="NG49" s="27"/>
      <c r="NH49" s="97"/>
      <c r="NI49" s="98"/>
      <c r="NK49" s="88">
        <f t="shared" si="17"/>
        <v>40991</v>
      </c>
      <c r="NL49" s="89">
        <v>13</v>
      </c>
      <c r="NM49" s="28"/>
      <c r="NN49" s="25"/>
      <c r="NO49" s="30"/>
      <c r="NP49" s="27"/>
      <c r="NQ49" s="30"/>
      <c r="NR49" s="27"/>
      <c r="NS49" s="30"/>
      <c r="NT49" s="27"/>
      <c r="NU49" s="92"/>
      <c r="NV49" s="94"/>
      <c r="NW49" s="94"/>
      <c r="NX49" s="94"/>
      <c r="NY49" s="94"/>
      <c r="NZ49" s="94"/>
      <c r="OA49" s="94"/>
      <c r="OB49" s="94"/>
      <c r="OC49" s="27"/>
      <c r="OD49" s="97">
        <v>-1.1105575026462744</v>
      </c>
      <c r="OE49" s="98">
        <v>-0.67538307622794358</v>
      </c>
      <c r="OG49" s="88">
        <f t="shared" si="18"/>
        <v>40989.5</v>
      </c>
      <c r="OH49" s="89">
        <v>13</v>
      </c>
      <c r="OI49" s="28"/>
      <c r="OJ49" s="25"/>
      <c r="OK49" s="30"/>
      <c r="OL49" s="27"/>
      <c r="OM49" s="30"/>
      <c r="ON49" s="27"/>
      <c r="OO49" s="30"/>
      <c r="OP49" s="27"/>
      <c r="OQ49" s="92"/>
      <c r="OR49" s="94"/>
      <c r="OS49" s="94"/>
      <c r="OT49" s="94"/>
      <c r="OU49" s="94"/>
      <c r="OV49" s="94"/>
      <c r="OW49" s="94"/>
      <c r="OX49" s="94"/>
      <c r="OY49" s="27"/>
      <c r="OZ49" s="97"/>
      <c r="PA49" s="98"/>
      <c r="PC49" s="88">
        <f t="shared" si="19"/>
        <v>40988</v>
      </c>
      <c r="PD49" s="89">
        <v>13</v>
      </c>
      <c r="PE49" s="28"/>
      <c r="PF49" s="25"/>
      <c r="PG49" s="30"/>
      <c r="PH49" s="27"/>
      <c r="PI49" s="30"/>
      <c r="PJ49" s="27"/>
      <c r="PK49" s="30"/>
      <c r="PL49" s="27"/>
      <c r="PM49" s="92"/>
      <c r="PN49" s="94"/>
      <c r="PO49" s="94"/>
      <c r="PP49" s="94"/>
      <c r="PQ49" s="94"/>
      <c r="PR49" s="94"/>
      <c r="PS49" s="94"/>
      <c r="PT49" s="94"/>
      <c r="PU49" s="27"/>
      <c r="PV49" s="97">
        <v>-1.2097562750938775</v>
      </c>
      <c r="PW49" s="98">
        <v>-0.23720629727072395</v>
      </c>
      <c r="PY49" s="88">
        <f t="shared" si="20"/>
        <v>40991</v>
      </c>
      <c r="PZ49" s="89">
        <v>13</v>
      </c>
      <c r="QA49" s="28"/>
      <c r="QB49" s="25"/>
      <c r="QC49" s="30"/>
      <c r="QD49" s="27"/>
      <c r="QE49" s="30"/>
      <c r="QF49" s="27"/>
      <c r="QG49" s="30"/>
      <c r="QH49" s="27"/>
      <c r="QI49" s="92"/>
      <c r="QJ49" s="94"/>
      <c r="QK49" s="94"/>
      <c r="QL49" s="94"/>
      <c r="QM49" s="94"/>
      <c r="QN49" s="94"/>
      <c r="QO49" s="94"/>
      <c r="QP49" s="94"/>
      <c r="QQ49" s="27"/>
      <c r="QR49" s="97">
        <v>-1.2758744375479016</v>
      </c>
      <c r="QS49" s="98">
        <v>1.4862182576253118</v>
      </c>
      <c r="QU49" s="88">
        <f t="shared" si="21"/>
        <v>40990</v>
      </c>
      <c r="QV49" s="89">
        <v>13</v>
      </c>
      <c r="QW49" s="28">
        <v>4</v>
      </c>
      <c r="QX49" s="25">
        <v>13</v>
      </c>
      <c r="QY49" s="30"/>
      <c r="QZ49" s="27"/>
      <c r="RA49" s="30"/>
      <c r="RB49" s="27"/>
      <c r="RC49" s="30"/>
      <c r="RD49" s="27"/>
      <c r="RE49" s="92"/>
      <c r="RF49" s="94"/>
      <c r="RG49" s="94"/>
      <c r="RH49" s="94"/>
      <c r="RI49" s="94"/>
      <c r="RJ49" s="94"/>
      <c r="RK49" s="94"/>
      <c r="RL49" s="94"/>
      <c r="RM49" s="27"/>
      <c r="RN49" s="97">
        <v>3.2628845775174344</v>
      </c>
      <c r="RO49" s="98">
        <v>23.055198218721287</v>
      </c>
      <c r="RQ49" s="88">
        <f t="shared" si="22"/>
        <v>40990.5</v>
      </c>
      <c r="RR49" s="89">
        <v>13</v>
      </c>
      <c r="RS49" s="28"/>
      <c r="RT49" s="25"/>
      <c r="RU49" s="30"/>
      <c r="RV49" s="27"/>
      <c r="RW49" s="30"/>
      <c r="RX49" s="27"/>
      <c r="RY49" s="30"/>
      <c r="RZ49" s="27"/>
      <c r="SA49" s="92"/>
      <c r="SB49" s="94"/>
      <c r="SC49" s="94"/>
      <c r="SD49" s="94"/>
      <c r="SE49" s="94"/>
      <c r="SF49" s="94"/>
      <c r="SG49" s="94"/>
      <c r="SH49" s="94"/>
      <c r="SI49" s="27"/>
      <c r="SJ49" s="97">
        <v>-1.080300213109616</v>
      </c>
      <c r="SK49" s="98">
        <v>5.439953056313672</v>
      </c>
      <c r="SM49" s="88">
        <f t="shared" si="23"/>
        <v>40990.5</v>
      </c>
      <c r="SN49" s="89">
        <v>13</v>
      </c>
      <c r="SO49" s="28"/>
      <c r="SP49" s="25"/>
      <c r="SQ49" s="30"/>
      <c r="SR49" s="27"/>
      <c r="SS49" s="30"/>
      <c r="ST49" s="27"/>
      <c r="SU49" s="30"/>
      <c r="SV49" s="27"/>
      <c r="SW49" s="92"/>
      <c r="SX49" s="94"/>
      <c r="SY49" s="94"/>
      <c r="SZ49" s="94"/>
      <c r="TA49" s="94"/>
      <c r="TB49" s="94"/>
      <c r="TC49" s="94"/>
      <c r="TD49" s="94"/>
      <c r="TE49" s="27"/>
      <c r="TF49" s="97">
        <v>-1.2651083707980391</v>
      </c>
      <c r="TG49" s="98">
        <v>2.1408797403316764</v>
      </c>
      <c r="TI49" s="88">
        <f t="shared" si="24"/>
        <v>40989</v>
      </c>
      <c r="TJ49" s="89">
        <v>13</v>
      </c>
      <c r="TK49" s="28"/>
      <c r="TL49" s="25"/>
      <c r="TM49" s="30"/>
      <c r="TN49" s="27"/>
      <c r="TO49" s="30"/>
      <c r="TP49" s="27"/>
      <c r="TQ49" s="30"/>
      <c r="TR49" s="27"/>
      <c r="TS49" s="92"/>
      <c r="TT49" s="94"/>
      <c r="TU49" s="94"/>
      <c r="TV49" s="94"/>
      <c r="TW49" s="94"/>
      <c r="TX49" s="94"/>
      <c r="TY49" s="94"/>
      <c r="TZ49" s="94"/>
      <c r="UA49" s="27"/>
      <c r="UB49" s="97"/>
      <c r="UC49" s="98"/>
      <c r="UE49" s="88">
        <f t="shared" si="25"/>
        <v>40992.5</v>
      </c>
      <c r="UF49" s="89">
        <v>13</v>
      </c>
      <c r="UG49" s="28"/>
      <c r="UH49" s="25">
        <v>22</v>
      </c>
      <c r="UI49" s="30"/>
      <c r="UJ49" s="27"/>
      <c r="UK49" s="30"/>
      <c r="UL49" s="27"/>
      <c r="UM49" s="30"/>
      <c r="UN49" s="27"/>
      <c r="UO49" s="92"/>
      <c r="UP49" s="94"/>
      <c r="UQ49" s="94"/>
      <c r="UR49" s="94"/>
      <c r="US49" s="94"/>
      <c r="UT49" s="94"/>
      <c r="UU49" s="94"/>
      <c r="UV49" s="94"/>
      <c r="UW49" s="27"/>
      <c r="UX49" s="97">
        <v>-1.0720829138437571</v>
      </c>
      <c r="UY49" s="98">
        <v>3.0330866995434902</v>
      </c>
      <c r="VA49" s="88">
        <f t="shared" si="26"/>
        <v>40991</v>
      </c>
      <c r="VB49" s="89">
        <v>13</v>
      </c>
      <c r="VC49" s="28"/>
      <c r="VD49" s="25">
        <v>19</v>
      </c>
      <c r="VE49" s="30"/>
      <c r="VF49" s="27"/>
      <c r="VG49" s="30"/>
      <c r="VH49" s="27"/>
      <c r="VI49" s="30"/>
      <c r="VJ49" s="27"/>
      <c r="VK49" s="92"/>
      <c r="VL49" s="94"/>
      <c r="VM49" s="94"/>
      <c r="VN49" s="94"/>
      <c r="VO49" s="94"/>
      <c r="VP49" s="94"/>
      <c r="VQ49" s="94"/>
      <c r="VR49" s="94"/>
      <c r="VS49" s="27"/>
      <c r="VT49" s="97">
        <v>-1.0719383727959584</v>
      </c>
      <c r="VU49" s="98">
        <v>3.2691563227746148E-3</v>
      </c>
      <c r="VW49" s="88">
        <f t="shared" si="27"/>
        <v>40989</v>
      </c>
      <c r="VX49" s="89">
        <v>13</v>
      </c>
      <c r="VY49" s="28"/>
      <c r="VZ49" s="25"/>
      <c r="WA49" s="30"/>
      <c r="WB49" s="27"/>
      <c r="WC49" s="30"/>
      <c r="WD49" s="27"/>
      <c r="WE49" s="30"/>
      <c r="WF49" s="27"/>
      <c r="WG49" s="92"/>
      <c r="WH49" s="94"/>
      <c r="WI49" s="94"/>
      <c r="WJ49" s="94"/>
      <c r="WK49" s="94"/>
      <c r="WL49" s="94"/>
      <c r="WM49" s="94"/>
      <c r="WN49" s="94"/>
      <c r="WO49" s="27"/>
      <c r="WP49" s="97">
        <v>-1.2355110241272362</v>
      </c>
      <c r="WQ49" s="98">
        <v>-1.1515796852934241</v>
      </c>
      <c r="WS49" s="88">
        <f t="shared" si="28"/>
        <v>40990.5</v>
      </c>
      <c r="WT49" s="89">
        <v>13</v>
      </c>
      <c r="WU49" s="28"/>
      <c r="WV49" s="25"/>
      <c r="WW49" s="30"/>
      <c r="WX49" s="27"/>
      <c r="WY49" s="30"/>
      <c r="WZ49" s="27"/>
      <c r="XA49" s="30"/>
      <c r="XB49" s="27"/>
      <c r="XC49" s="92"/>
      <c r="XD49" s="94"/>
      <c r="XE49" s="94"/>
      <c r="XF49" s="94"/>
      <c r="XG49" s="94"/>
      <c r="XH49" s="94"/>
      <c r="XI49" s="94"/>
      <c r="XJ49" s="94"/>
      <c r="XK49" s="27"/>
      <c r="XL49" s="97">
        <v>-1.3054489757981884</v>
      </c>
      <c r="XM49" s="98">
        <v>5.4426440316339972</v>
      </c>
      <c r="XO49" s="88">
        <f t="shared" si="29"/>
        <v>40990.5</v>
      </c>
      <c r="XP49" s="89">
        <v>13</v>
      </c>
      <c r="XQ49" s="28"/>
      <c r="XR49" s="25"/>
      <c r="XS49" s="30"/>
      <c r="XT49" s="27"/>
      <c r="XU49" s="30"/>
      <c r="XV49" s="27"/>
      <c r="XW49" s="30"/>
      <c r="XX49" s="27"/>
      <c r="XY49" s="92"/>
      <c r="XZ49" s="94"/>
      <c r="YA49" s="94"/>
      <c r="YB49" s="94"/>
      <c r="YC49" s="94"/>
      <c r="YD49" s="94"/>
      <c r="YE49" s="94"/>
      <c r="YF49" s="94"/>
      <c r="YG49" s="27"/>
      <c r="YH49" s="97">
        <v>-1.1799772967444828</v>
      </c>
      <c r="YI49" s="98">
        <v>7.2654343522872935</v>
      </c>
      <c r="YK49" s="88">
        <f t="shared" si="30"/>
        <v>40990</v>
      </c>
      <c r="YL49" s="89">
        <v>13</v>
      </c>
      <c r="YM49" s="28"/>
      <c r="YN49" s="25"/>
      <c r="YO49" s="30"/>
      <c r="YP49" s="27"/>
      <c r="YQ49" s="30"/>
      <c r="YR49" s="27"/>
      <c r="YS49" s="30"/>
      <c r="YT49" s="27"/>
      <c r="YU49" s="92"/>
      <c r="YV49" s="94"/>
      <c r="YW49" s="94"/>
      <c r="YX49" s="94"/>
      <c r="YY49" s="94"/>
      <c r="YZ49" s="94"/>
      <c r="ZA49" s="94"/>
      <c r="ZB49" s="94"/>
      <c r="ZC49" s="27"/>
      <c r="ZD49" s="97">
        <v>0.41632120819777274</v>
      </c>
      <c r="ZE49" s="98">
        <v>7.8988697299928265</v>
      </c>
      <c r="ZG49" s="88">
        <f t="shared" si="31"/>
        <v>40989.5</v>
      </c>
      <c r="ZH49" s="89">
        <v>13</v>
      </c>
      <c r="ZI49" s="28"/>
      <c r="ZJ49" s="25"/>
      <c r="ZK49" s="30"/>
      <c r="ZL49" s="27"/>
      <c r="ZM49" s="30"/>
      <c r="ZN49" s="27"/>
      <c r="ZO49" s="30"/>
      <c r="ZP49" s="27"/>
      <c r="ZQ49" s="92"/>
      <c r="ZR49" s="94"/>
      <c r="ZS49" s="94"/>
      <c r="ZT49" s="94"/>
      <c r="ZU49" s="94"/>
      <c r="ZV49" s="94"/>
      <c r="ZW49" s="94"/>
      <c r="ZX49" s="94"/>
      <c r="ZY49" s="27"/>
      <c r="ZZ49" s="97">
        <v>0.81977879310790447</v>
      </c>
      <c r="AAA49" s="98">
        <v>20.61446856396983</v>
      </c>
      <c r="AAC49" s="88">
        <f t="shared" si="32"/>
        <v>40992</v>
      </c>
      <c r="AAD49" s="89">
        <v>13</v>
      </c>
      <c r="AAE49" s="28"/>
      <c r="AAF49" s="25"/>
      <c r="AAG49" s="30"/>
      <c r="AAH49" s="27"/>
      <c r="AAI49" s="30"/>
      <c r="AAJ49" s="27"/>
      <c r="AAK49" s="30"/>
      <c r="AAL49" s="27"/>
      <c r="AAM49" s="92"/>
      <c r="AAN49" s="94"/>
      <c r="AAO49" s="94"/>
      <c r="AAP49" s="94"/>
      <c r="AAQ49" s="94"/>
      <c r="AAR49" s="94"/>
      <c r="AAS49" s="94"/>
      <c r="AAT49" s="94"/>
      <c r="AAU49" s="27"/>
      <c r="AAV49" s="97">
        <v>-0.71288447453635584</v>
      </c>
      <c r="AAW49" s="98">
        <v>5.2161673689864969</v>
      </c>
      <c r="AAY49" s="88">
        <f t="shared" si="33"/>
        <v>40993</v>
      </c>
      <c r="AAZ49" s="89">
        <v>13</v>
      </c>
      <c r="ABA49" s="28"/>
      <c r="ABB49" s="25"/>
      <c r="ABC49" s="30"/>
      <c r="ABD49" s="27"/>
      <c r="ABE49" s="30"/>
      <c r="ABF49" s="27"/>
      <c r="ABG49" s="30"/>
      <c r="ABH49" s="27"/>
      <c r="ABI49" s="92"/>
      <c r="ABJ49" s="94"/>
      <c r="ABK49" s="94"/>
      <c r="ABL49" s="94"/>
      <c r="ABM49" s="94"/>
      <c r="ABN49" s="94"/>
      <c r="ABO49" s="94"/>
      <c r="ABP49" s="94"/>
      <c r="ABQ49" s="27"/>
      <c r="ABR49" s="97">
        <v>-1.1446989902789932</v>
      </c>
      <c r="ABS49" s="98">
        <v>-0.61618195542263487</v>
      </c>
      <c r="ABU49" s="88">
        <f t="shared" si="34"/>
        <v>40991</v>
      </c>
      <c r="ABV49" s="89">
        <v>13</v>
      </c>
      <c r="ABW49" s="28"/>
      <c r="ABX49" s="25"/>
      <c r="ABY49" s="30"/>
      <c r="ABZ49" s="27"/>
      <c r="ACA49" s="30"/>
      <c r="ACB49" s="27"/>
      <c r="ACC49" s="30"/>
      <c r="ACD49" s="27"/>
      <c r="ACE49" s="92"/>
      <c r="ACF49" s="94"/>
      <c r="ACG49" s="94"/>
      <c r="ACH49" s="94"/>
      <c r="ACI49" s="94"/>
      <c r="ACJ49" s="94"/>
      <c r="ACK49" s="94"/>
      <c r="ACL49" s="94"/>
      <c r="ACM49" s="27"/>
      <c r="ACN49" s="97">
        <v>-1.2593919650883816</v>
      </c>
      <c r="ACO49" s="98">
        <v>-2.1936967951151534</v>
      </c>
      <c r="ACQ49" s="88">
        <f t="shared" si="35"/>
        <v>40992</v>
      </c>
      <c r="ACR49" s="89">
        <v>13</v>
      </c>
      <c r="ACS49" s="28"/>
      <c r="ACT49" s="25"/>
      <c r="ACU49" s="30"/>
      <c r="ACV49" s="27"/>
      <c r="ACW49" s="30"/>
      <c r="ACX49" s="27"/>
      <c r="ACY49" s="30"/>
      <c r="ACZ49" s="27"/>
      <c r="ADA49" s="92"/>
      <c r="ADB49" s="94"/>
      <c r="ADC49" s="94"/>
      <c r="ADD49" s="94"/>
      <c r="ADE49" s="94"/>
      <c r="ADF49" s="94"/>
      <c r="ADG49" s="94"/>
      <c r="ADH49" s="94"/>
      <c r="ADI49" s="27"/>
      <c r="ADJ49" s="97">
        <v>-1.1028681050098397</v>
      </c>
      <c r="ADK49" s="98">
        <v>0.43956127297429348</v>
      </c>
      <c r="ADM49" s="88">
        <f t="shared" si="36"/>
        <v>40988</v>
      </c>
      <c r="ADN49" s="89">
        <v>13</v>
      </c>
      <c r="ADO49" s="28"/>
      <c r="ADP49" s="25"/>
      <c r="ADQ49" s="30"/>
      <c r="ADR49" s="27"/>
      <c r="ADS49" s="30"/>
      <c r="ADT49" s="27"/>
      <c r="ADU49" s="30"/>
      <c r="ADV49" s="27"/>
      <c r="ADW49" s="92"/>
      <c r="ADX49" s="94"/>
      <c r="ADY49" s="94"/>
      <c r="ADZ49" s="94"/>
      <c r="AEA49" s="94"/>
      <c r="AEB49" s="94"/>
      <c r="AEC49" s="94"/>
      <c r="AED49" s="94"/>
      <c r="AEE49" s="27"/>
      <c r="AEF49" s="97"/>
      <c r="AEG49" s="98"/>
      <c r="AEI49" s="88">
        <f t="shared" si="37"/>
        <v>40991</v>
      </c>
      <c r="AEJ49" s="89">
        <v>13</v>
      </c>
      <c r="AEK49" s="28"/>
      <c r="AEL49" s="25"/>
      <c r="AEM49" s="30"/>
      <c r="AEN49" s="27"/>
      <c r="AEO49" s="30"/>
      <c r="AEP49" s="27"/>
      <c r="AEQ49" s="30"/>
      <c r="AER49" s="27"/>
      <c r="AES49" s="92"/>
      <c r="AET49" s="94"/>
      <c r="AEU49" s="94"/>
      <c r="AEV49" s="94"/>
      <c r="AEW49" s="94"/>
      <c r="AEX49" s="94"/>
      <c r="AEY49" s="94"/>
      <c r="AEZ49" s="94"/>
      <c r="AFA49" s="27"/>
      <c r="AFB49" s="97">
        <v>-1.2546251052581343</v>
      </c>
      <c r="AFC49" s="98">
        <v>-1.3160372252521066</v>
      </c>
      <c r="AFE49" s="88">
        <f t="shared" si="38"/>
        <v>40989.5</v>
      </c>
      <c r="AFF49" s="89">
        <v>13</v>
      </c>
      <c r="AFG49" s="28"/>
      <c r="AFH49" s="25"/>
      <c r="AFI49" s="30"/>
      <c r="AFJ49" s="27"/>
      <c r="AFK49" s="30"/>
      <c r="AFL49" s="27"/>
      <c r="AFM49" s="30"/>
      <c r="AFN49" s="27"/>
      <c r="AFO49" s="92"/>
      <c r="AFP49" s="94"/>
      <c r="AFQ49" s="94"/>
      <c r="AFR49" s="94"/>
      <c r="AFS49" s="94"/>
      <c r="AFT49" s="94"/>
      <c r="AFU49" s="94"/>
      <c r="AFV49" s="94"/>
      <c r="AFW49" s="27"/>
      <c r="AFX49" s="97"/>
      <c r="AFY49" s="98"/>
      <c r="AGA49" s="88">
        <f t="shared" si="39"/>
        <v>40988</v>
      </c>
      <c r="AGB49" s="89">
        <v>13</v>
      </c>
      <c r="AGC49" s="28"/>
      <c r="AGD49" s="25"/>
      <c r="AGE49" s="30"/>
      <c r="AGF49" s="27"/>
      <c r="AGG49" s="30"/>
      <c r="AGH49" s="27"/>
      <c r="AGI49" s="30"/>
      <c r="AGJ49" s="27"/>
      <c r="AGK49" s="92"/>
      <c r="AGL49" s="94"/>
      <c r="AGM49" s="94"/>
      <c r="AGN49" s="94"/>
      <c r="AGO49" s="94"/>
      <c r="AGP49" s="94"/>
      <c r="AGQ49" s="94"/>
      <c r="AGR49" s="94"/>
      <c r="AGS49" s="27"/>
      <c r="AGT49" s="97">
        <v>-1.2256212032381941</v>
      </c>
      <c r="AGU49" s="98">
        <v>-0.41256631773196395</v>
      </c>
      <c r="AGW49" s="88">
        <f t="shared" si="40"/>
        <v>40991</v>
      </c>
      <c r="AGX49" s="89">
        <v>13</v>
      </c>
      <c r="AGY49" s="28"/>
      <c r="AGZ49" s="25"/>
      <c r="AHA49" s="30"/>
      <c r="AHB49" s="27"/>
      <c r="AHC49" s="30"/>
      <c r="AHD49" s="27"/>
      <c r="AHE49" s="30"/>
      <c r="AHF49" s="27"/>
      <c r="AHG49" s="92"/>
      <c r="AHH49" s="94"/>
      <c r="AHI49" s="94"/>
      <c r="AHJ49" s="94"/>
      <c r="AHK49" s="94"/>
      <c r="AHL49" s="94"/>
      <c r="AHM49" s="94"/>
      <c r="AHN49" s="94"/>
      <c r="AHO49" s="27"/>
      <c r="AHP49" s="97">
        <v>-1.2160808071662637</v>
      </c>
      <c r="AHQ49" s="98">
        <v>1.8304542844109477</v>
      </c>
      <c r="AHS49" s="88">
        <f t="shared" si="41"/>
        <v>40990</v>
      </c>
      <c r="AHT49" s="89">
        <v>13</v>
      </c>
      <c r="AHU49" s="28">
        <v>4</v>
      </c>
      <c r="AHV49" s="25">
        <v>13</v>
      </c>
      <c r="AHW49" s="30"/>
      <c r="AHX49" s="27"/>
      <c r="AHY49" s="30"/>
      <c r="AHZ49" s="27"/>
      <c r="AIA49" s="30"/>
      <c r="AIB49" s="27"/>
      <c r="AIC49" s="92"/>
      <c r="AID49" s="94"/>
      <c r="AIE49" s="94"/>
      <c r="AIF49" s="94"/>
      <c r="AIG49" s="94"/>
      <c r="AIH49" s="94"/>
      <c r="AII49" s="94"/>
      <c r="AIJ49" s="94"/>
      <c r="AIK49" s="27"/>
      <c r="AIL49" s="97">
        <v>3.1601600647369619</v>
      </c>
      <c r="AIM49" s="98">
        <v>22.759628233121962</v>
      </c>
      <c r="AIO49" s="88">
        <f t="shared" si="42"/>
        <v>40990.5</v>
      </c>
      <c r="AIP49" s="89">
        <v>13</v>
      </c>
      <c r="AIQ49" s="28"/>
      <c r="AIR49" s="25"/>
      <c r="AIS49" s="30"/>
      <c r="AIT49" s="27"/>
      <c r="AIU49" s="30"/>
      <c r="AIV49" s="27"/>
      <c r="AIW49" s="30"/>
      <c r="AIX49" s="27"/>
      <c r="AIY49" s="92"/>
      <c r="AIZ49" s="94"/>
      <c r="AJA49" s="94"/>
      <c r="AJB49" s="94"/>
      <c r="AJC49" s="94"/>
      <c r="AJD49" s="94"/>
      <c r="AJE49" s="94"/>
      <c r="AJF49" s="94"/>
      <c r="AJG49" s="27"/>
      <c r="AJH49" s="97">
        <v>-1.0531327195564331</v>
      </c>
      <c r="AJI49" s="98">
        <v>5.5710320242588862</v>
      </c>
      <c r="AJK49" s="88">
        <f t="shared" si="43"/>
        <v>40990.5</v>
      </c>
      <c r="AJL49" s="89">
        <v>13</v>
      </c>
      <c r="AJM49" s="28"/>
      <c r="AJN49" s="25"/>
      <c r="AJO49" s="30"/>
      <c r="AJP49" s="27"/>
      <c r="AJQ49" s="30"/>
      <c r="AJR49" s="27"/>
      <c r="AJS49" s="30"/>
      <c r="AJT49" s="27"/>
      <c r="AJU49" s="92"/>
      <c r="AJV49" s="94"/>
      <c r="AJW49" s="94"/>
      <c r="AJX49" s="94"/>
      <c r="AJY49" s="94"/>
      <c r="AJZ49" s="94"/>
      <c r="AKA49" s="94"/>
      <c r="AKB49" s="94"/>
      <c r="AKC49" s="27"/>
      <c r="AKD49" s="97">
        <v>-1.2529065423787646</v>
      </c>
      <c r="AKE49" s="98">
        <v>2.2037315016558816</v>
      </c>
      <c r="AKG49" s="88">
        <f t="shared" si="44"/>
        <v>40989</v>
      </c>
      <c r="AKH49" s="89">
        <v>13</v>
      </c>
      <c r="AKI49" s="28"/>
      <c r="AKJ49" s="25"/>
      <c r="AKK49" s="30"/>
      <c r="AKL49" s="27"/>
      <c r="AKM49" s="30"/>
      <c r="AKN49" s="27"/>
      <c r="AKO49" s="30"/>
      <c r="AKP49" s="27"/>
      <c r="AKQ49" s="92"/>
      <c r="AKR49" s="94"/>
      <c r="AKS49" s="94"/>
      <c r="AKT49" s="94"/>
      <c r="AKU49" s="94"/>
      <c r="AKV49" s="94"/>
      <c r="AKW49" s="94"/>
      <c r="AKX49" s="94"/>
      <c r="AKY49" s="27"/>
      <c r="AKZ49" s="97"/>
      <c r="ALA49" s="98"/>
      <c r="ALC49" s="88">
        <f t="shared" si="45"/>
        <v>40992.5</v>
      </c>
      <c r="ALD49" s="89">
        <v>13</v>
      </c>
      <c r="ALE49" s="28"/>
      <c r="ALF49" s="25">
        <v>22</v>
      </c>
      <c r="ALG49" s="30"/>
      <c r="ALH49" s="27"/>
      <c r="ALI49" s="30"/>
      <c r="ALJ49" s="27"/>
      <c r="ALK49" s="30"/>
      <c r="ALL49" s="27"/>
      <c r="ALM49" s="92"/>
      <c r="ALN49" s="94"/>
      <c r="ALO49" s="94"/>
      <c r="ALP49" s="94"/>
      <c r="ALQ49" s="94"/>
      <c r="ALR49" s="94"/>
      <c r="ALS49" s="94"/>
      <c r="ALT49" s="94"/>
      <c r="ALU49" s="27"/>
      <c r="ALV49" s="97">
        <v>-1.0490953120137503</v>
      </c>
      <c r="ALW49" s="98">
        <v>3.118175318250223</v>
      </c>
      <c r="ALY49" s="88">
        <f t="shared" si="46"/>
        <v>40991</v>
      </c>
      <c r="ALZ49" s="89">
        <v>13</v>
      </c>
      <c r="AMA49" s="28"/>
      <c r="AMB49" s="25">
        <v>19</v>
      </c>
      <c r="AMC49" s="30"/>
      <c r="AMD49" s="27"/>
      <c r="AME49" s="30"/>
      <c r="AMF49" s="27"/>
      <c r="AMG49" s="30"/>
      <c r="AMH49" s="27"/>
      <c r="AMI49" s="92"/>
      <c r="AMJ49" s="94"/>
      <c r="AMK49" s="94"/>
      <c r="AML49" s="94"/>
      <c r="AMM49" s="94"/>
      <c r="AMN49" s="94"/>
      <c r="AMO49" s="94"/>
      <c r="AMP49" s="94"/>
      <c r="AMQ49" s="27"/>
      <c r="AMR49" s="97">
        <v>-1.0687455354721695</v>
      </c>
      <c r="AMS49" s="98">
        <v>3.2391206571393723E-2</v>
      </c>
      <c r="AMU49" s="88">
        <f t="shared" si="47"/>
        <v>40989</v>
      </c>
      <c r="AMV49" s="89">
        <v>13</v>
      </c>
      <c r="AMW49" s="28"/>
      <c r="AMX49" s="25"/>
      <c r="AMY49" s="30"/>
      <c r="AMZ49" s="27"/>
      <c r="ANA49" s="30"/>
      <c r="ANB49" s="27"/>
      <c r="ANC49" s="30"/>
      <c r="AND49" s="27"/>
      <c r="ANE49" s="92"/>
      <c r="ANF49" s="94"/>
      <c r="ANG49" s="94"/>
      <c r="ANH49" s="94"/>
      <c r="ANI49" s="94"/>
      <c r="ANJ49" s="94"/>
      <c r="ANK49" s="94"/>
      <c r="ANL49" s="94"/>
      <c r="ANM49" s="27"/>
      <c r="ANN49" s="97">
        <v>-1.2666192425072094</v>
      </c>
      <c r="ANO49" s="98">
        <v>-1.3159475165638326</v>
      </c>
      <c r="ANQ49" s="88">
        <f t="shared" si="48"/>
        <v>40990.5</v>
      </c>
      <c r="ANR49" s="89">
        <v>13</v>
      </c>
      <c r="ANS49" s="28"/>
      <c r="ANT49" s="25"/>
      <c r="ANU49" s="30"/>
      <c r="ANV49" s="27"/>
      <c r="ANW49" s="30"/>
      <c r="ANX49" s="27"/>
      <c r="ANY49" s="30"/>
      <c r="ANZ49" s="27"/>
      <c r="AOA49" s="92"/>
      <c r="AOB49" s="94"/>
      <c r="AOC49" s="94"/>
      <c r="AOD49" s="94"/>
      <c r="AOE49" s="94"/>
      <c r="AOF49" s="94"/>
      <c r="AOG49" s="94"/>
      <c r="AOH49" s="94"/>
      <c r="AOI49" s="27"/>
      <c r="AOJ49" s="97">
        <v>-1.3066532550279195</v>
      </c>
      <c r="AOK49" s="98">
        <v>5.4404394115061239</v>
      </c>
      <c r="AOM49" s="88">
        <f t="shared" si="49"/>
        <v>40990.5</v>
      </c>
      <c r="AON49" s="89">
        <v>13</v>
      </c>
      <c r="AOO49" s="28"/>
      <c r="AOP49" s="25"/>
      <c r="AOQ49" s="30"/>
      <c r="AOR49" s="27"/>
      <c r="AOS49" s="30"/>
      <c r="AOT49" s="27"/>
      <c r="AOU49" s="30"/>
      <c r="AOV49" s="27"/>
      <c r="AOW49" s="92"/>
      <c r="AOX49" s="94"/>
      <c r="AOY49" s="94"/>
      <c r="AOZ49" s="94"/>
      <c r="APA49" s="94"/>
      <c r="APB49" s="94"/>
      <c r="APC49" s="94"/>
      <c r="APD49" s="94"/>
      <c r="APE49" s="27"/>
      <c r="APF49" s="97">
        <v>-1.2415863816163364</v>
      </c>
      <c r="APG49" s="98">
        <v>7.0070119847177628</v>
      </c>
      <c r="API49" s="88">
        <f t="shared" si="50"/>
        <v>40990</v>
      </c>
      <c r="APJ49" s="89">
        <v>13</v>
      </c>
      <c r="APK49" s="28"/>
      <c r="APL49" s="25"/>
      <c r="APM49" s="30"/>
      <c r="APN49" s="27"/>
      <c r="APO49" s="30"/>
      <c r="APP49" s="27"/>
      <c r="APQ49" s="30"/>
      <c r="APR49" s="27"/>
      <c r="APS49" s="92"/>
      <c r="APT49" s="94"/>
      <c r="APU49" s="94"/>
      <c r="APV49" s="94"/>
      <c r="APW49" s="94"/>
      <c r="APX49" s="94"/>
      <c r="APY49" s="94"/>
      <c r="APZ49" s="94"/>
      <c r="AQA49" s="27"/>
      <c r="AQB49" s="97">
        <v>0.41850824567102018</v>
      </c>
      <c r="AQC49" s="98">
        <v>7.8948370344768222</v>
      </c>
      <c r="AQE49" s="88">
        <f t="shared" si="51"/>
        <v>40989.5</v>
      </c>
      <c r="AQF49" s="89">
        <v>13</v>
      </c>
      <c r="AQG49" s="28"/>
      <c r="AQH49" s="25"/>
      <c r="AQI49" s="30"/>
      <c r="AQJ49" s="27"/>
      <c r="AQK49" s="30"/>
      <c r="AQL49" s="27"/>
      <c r="AQM49" s="30"/>
      <c r="AQN49" s="27"/>
      <c r="AQO49" s="92"/>
      <c r="AQP49" s="94"/>
      <c r="AQQ49" s="94"/>
      <c r="AQR49" s="94"/>
      <c r="AQS49" s="94"/>
      <c r="AQT49" s="94"/>
      <c r="AQU49" s="94"/>
      <c r="AQV49" s="94"/>
      <c r="AQW49" s="27"/>
      <c r="AQX49" s="97">
        <v>0.78423823506895929</v>
      </c>
      <c r="AQY49" s="98">
        <v>20.711492145687664</v>
      </c>
      <c r="ARA49" s="88">
        <f t="shared" si="52"/>
        <v>40992</v>
      </c>
      <c r="ARB49" s="89">
        <v>13</v>
      </c>
      <c r="ARC49" s="28"/>
      <c r="ARD49" s="25"/>
      <c r="ARE49" s="30"/>
      <c r="ARF49" s="27"/>
      <c r="ARG49" s="30"/>
      <c r="ARH49" s="27"/>
      <c r="ARI49" s="30"/>
      <c r="ARJ49" s="27"/>
      <c r="ARK49" s="92"/>
      <c r="ARL49" s="94"/>
      <c r="ARM49" s="94"/>
      <c r="ARN49" s="94"/>
      <c r="ARO49" s="94"/>
      <c r="ARP49" s="94"/>
      <c r="ARQ49" s="94"/>
      <c r="ARR49" s="94"/>
      <c r="ARS49" s="27"/>
      <c r="ART49" s="97">
        <v>-0.7130257983246715</v>
      </c>
      <c r="ARU49" s="98">
        <v>5.2825485896323379</v>
      </c>
      <c r="ARW49" s="88">
        <f t="shared" si="53"/>
        <v>40993</v>
      </c>
      <c r="ARX49" s="89">
        <v>13</v>
      </c>
      <c r="ARY49" s="28"/>
      <c r="ARZ49" s="25"/>
      <c r="ASA49" s="30"/>
      <c r="ASB49" s="27"/>
      <c r="ASC49" s="30"/>
      <c r="ASD49" s="27"/>
      <c r="ASE49" s="30"/>
      <c r="ASF49" s="27"/>
      <c r="ASG49" s="92"/>
      <c r="ASH49" s="94"/>
      <c r="ASI49" s="94"/>
      <c r="ASJ49" s="94"/>
      <c r="ASK49" s="94"/>
      <c r="ASL49" s="94"/>
      <c r="ASM49" s="94"/>
      <c r="ASN49" s="94"/>
      <c r="ASO49" s="27"/>
      <c r="ASP49" s="97">
        <v>-1.1694581002480062</v>
      </c>
      <c r="ASQ49" s="98">
        <v>-0.74564726414538951</v>
      </c>
      <c r="ASS49" s="88">
        <f t="shared" si="54"/>
        <v>40991</v>
      </c>
      <c r="AST49" s="89">
        <v>13</v>
      </c>
      <c r="ASU49" s="28"/>
      <c r="ASV49" s="25"/>
      <c r="ASW49" s="30"/>
      <c r="ASX49" s="27"/>
      <c r="ASY49" s="30"/>
      <c r="ASZ49" s="27"/>
      <c r="ATA49" s="30"/>
      <c r="ATB49" s="27"/>
      <c r="ATC49" s="92"/>
      <c r="ATD49" s="94"/>
      <c r="ATE49" s="94"/>
      <c r="ATF49" s="94"/>
      <c r="ATG49" s="94"/>
      <c r="ATH49" s="94"/>
      <c r="ATI49" s="94"/>
      <c r="ATJ49" s="94"/>
      <c r="ATK49" s="27"/>
      <c r="ATL49" s="97">
        <v>-1.2968869986821134</v>
      </c>
      <c r="ATM49" s="98">
        <v>-2.3717542356467241</v>
      </c>
      <c r="ATO49" s="88">
        <f t="shared" si="55"/>
        <v>40992</v>
      </c>
      <c r="ATP49" s="89">
        <v>13</v>
      </c>
      <c r="ATQ49" s="28"/>
      <c r="ATR49" s="25"/>
      <c r="ATS49" s="30"/>
      <c r="ATT49" s="27"/>
      <c r="ATU49" s="30"/>
      <c r="ATV49" s="27"/>
      <c r="ATW49" s="30"/>
      <c r="ATX49" s="27"/>
      <c r="ATY49" s="92"/>
      <c r="ATZ49" s="94"/>
      <c r="AUA49" s="94"/>
      <c r="AUB49" s="94"/>
      <c r="AUC49" s="94"/>
      <c r="AUD49" s="94"/>
      <c r="AUE49" s="94"/>
      <c r="AUF49" s="94"/>
      <c r="AUG49" s="27"/>
      <c r="AUH49" s="97">
        <v>-1.0954021651314421</v>
      </c>
      <c r="AUI49" s="98">
        <v>0.47364880508296681</v>
      </c>
      <c r="AUK49" s="88">
        <f t="shared" si="56"/>
        <v>40988</v>
      </c>
      <c r="AUL49" s="89">
        <v>13</v>
      </c>
      <c r="AUM49" s="28"/>
      <c r="AUN49" s="25"/>
      <c r="AUO49" s="30"/>
      <c r="AUP49" s="27"/>
      <c r="AUQ49" s="30"/>
      <c r="AUR49" s="27"/>
      <c r="AUS49" s="30"/>
      <c r="AUT49" s="27"/>
      <c r="AUU49" s="92"/>
      <c r="AUV49" s="94"/>
      <c r="AUW49" s="94"/>
      <c r="AUX49" s="94"/>
      <c r="AUY49" s="94"/>
      <c r="AUZ49" s="94"/>
      <c r="AVA49" s="94"/>
      <c r="AVB49" s="94"/>
      <c r="AVC49" s="27"/>
      <c r="AVD49" s="97"/>
      <c r="AVE49" s="98"/>
      <c r="AVG49" s="88">
        <f t="shared" si="57"/>
        <v>40991</v>
      </c>
      <c r="AVH49" s="89">
        <v>13</v>
      </c>
      <c r="AVI49" s="28"/>
      <c r="AVJ49" s="25"/>
      <c r="AVK49" s="30"/>
      <c r="AVL49" s="27"/>
      <c r="AVM49" s="30"/>
      <c r="AVN49" s="27"/>
      <c r="AVO49" s="30"/>
      <c r="AVP49" s="27"/>
      <c r="AVQ49" s="92"/>
      <c r="AVR49" s="94"/>
      <c r="AVS49" s="94"/>
      <c r="AVT49" s="94"/>
      <c r="AVU49" s="94"/>
      <c r="AVV49" s="94"/>
      <c r="AVW49" s="94"/>
      <c r="AVX49" s="94"/>
      <c r="AVY49" s="27"/>
      <c r="AVZ49" s="97">
        <v>-1.212814109774206</v>
      </c>
      <c r="AWA49" s="98">
        <v>-1.1234247181673278</v>
      </c>
      <c r="AWC49" s="88">
        <f t="shared" si="58"/>
        <v>40989.5</v>
      </c>
      <c r="AWD49" s="89">
        <v>13</v>
      </c>
      <c r="AWE49" s="28"/>
      <c r="AWF49" s="25"/>
      <c r="AWG49" s="30"/>
      <c r="AWH49" s="27"/>
      <c r="AWI49" s="30"/>
      <c r="AWJ49" s="27"/>
      <c r="AWK49" s="30"/>
      <c r="AWL49" s="27"/>
      <c r="AWM49" s="92"/>
      <c r="AWN49" s="94"/>
      <c r="AWO49" s="94"/>
      <c r="AWP49" s="94"/>
      <c r="AWQ49" s="94"/>
      <c r="AWR49" s="94"/>
      <c r="AWS49" s="94"/>
      <c r="AWT49" s="94"/>
      <c r="AWU49" s="27"/>
      <c r="AWV49" s="97"/>
      <c r="AWW49" s="98"/>
      <c r="AWY49" s="88">
        <f t="shared" si="59"/>
        <v>40988</v>
      </c>
      <c r="AWZ49" s="89">
        <v>13</v>
      </c>
      <c r="AXA49" s="28"/>
      <c r="AXB49" s="25"/>
      <c r="AXC49" s="30"/>
      <c r="AXD49" s="27"/>
      <c r="AXE49" s="30"/>
      <c r="AXF49" s="27"/>
      <c r="AXG49" s="30"/>
      <c r="AXH49" s="27"/>
      <c r="AXI49" s="92"/>
      <c r="AXJ49" s="94"/>
      <c r="AXK49" s="94"/>
      <c r="AXL49" s="94"/>
      <c r="AXM49" s="94"/>
      <c r="AXN49" s="94"/>
      <c r="AXO49" s="94"/>
      <c r="AXP49" s="94"/>
      <c r="AXQ49" s="27"/>
      <c r="AXR49" s="97">
        <v>-1.2612991081626252</v>
      </c>
      <c r="AXS49" s="98">
        <v>-0.63355485190473371</v>
      </c>
      <c r="AXU49" s="88">
        <f t="shared" si="60"/>
        <v>40991</v>
      </c>
      <c r="AXV49" s="89">
        <v>13</v>
      </c>
      <c r="AXW49" s="28"/>
      <c r="AXX49" s="25"/>
      <c r="AXY49" s="30"/>
      <c r="AXZ49" s="27"/>
      <c r="AYA49" s="30"/>
      <c r="AYB49" s="27"/>
      <c r="AYC49" s="30"/>
      <c r="AYD49" s="27"/>
      <c r="AYE49" s="92"/>
      <c r="AYF49" s="94"/>
      <c r="AYG49" s="94"/>
      <c r="AYH49" s="94"/>
      <c r="AYI49" s="94"/>
      <c r="AYJ49" s="94"/>
      <c r="AYK49" s="94"/>
      <c r="AYL49" s="94"/>
      <c r="AYM49" s="27"/>
      <c r="AYN49" s="97">
        <v>-1.2052466589689437</v>
      </c>
      <c r="AYO49" s="98">
        <v>1.9115718828485091</v>
      </c>
      <c r="AYQ49" s="88">
        <f t="shared" si="61"/>
        <v>40990</v>
      </c>
      <c r="AYR49" s="89">
        <v>13</v>
      </c>
      <c r="AYS49" s="28">
        <v>4</v>
      </c>
      <c r="AYT49" s="25">
        <v>13</v>
      </c>
      <c r="AYU49" s="30"/>
      <c r="AYV49" s="27"/>
      <c r="AYW49" s="30"/>
      <c r="AYX49" s="27"/>
      <c r="AYY49" s="30"/>
      <c r="AYZ49" s="27"/>
      <c r="AZA49" s="92"/>
      <c r="AZB49" s="94"/>
      <c r="AZC49" s="94"/>
      <c r="AZD49" s="94"/>
      <c r="AZE49" s="94"/>
      <c r="AZF49" s="94"/>
      <c r="AZG49" s="94"/>
      <c r="AZH49" s="94"/>
      <c r="AZI49" s="27"/>
      <c r="AZJ49" s="97">
        <v>3.1750288024846123</v>
      </c>
      <c r="AZK49" s="98">
        <v>22.788570051562743</v>
      </c>
      <c r="AZM49" s="88">
        <f t="shared" si="62"/>
        <v>40990.5</v>
      </c>
      <c r="AZN49" s="89">
        <v>13</v>
      </c>
      <c r="AZO49" s="28"/>
      <c r="AZP49" s="25"/>
      <c r="AZQ49" s="30"/>
      <c r="AZR49" s="27"/>
      <c r="AZS49" s="30"/>
      <c r="AZT49" s="27"/>
      <c r="AZU49" s="30"/>
      <c r="AZV49" s="27"/>
      <c r="AZW49" s="92"/>
      <c r="AZX49" s="94"/>
      <c r="AZY49" s="94"/>
      <c r="AZZ49" s="94"/>
      <c r="BAA49" s="94"/>
      <c r="BAB49" s="94"/>
      <c r="BAC49" s="94"/>
      <c r="BAD49" s="94"/>
      <c r="BAE49" s="27"/>
      <c r="BAF49" s="97">
        <v>-1.0576209310781675</v>
      </c>
      <c r="BAG49" s="98">
        <v>5.5333533329125704</v>
      </c>
      <c r="BAI49" s="88">
        <f t="shared" si="63"/>
        <v>40990.5</v>
      </c>
      <c r="BAJ49" s="89">
        <v>13</v>
      </c>
      <c r="BAK49" s="28"/>
      <c r="BAL49" s="25"/>
      <c r="BAM49" s="30"/>
      <c r="BAN49" s="27"/>
      <c r="BAO49" s="30"/>
      <c r="BAP49" s="27"/>
      <c r="BAQ49" s="30"/>
      <c r="BAR49" s="27"/>
      <c r="BAS49" s="92"/>
      <c r="BAT49" s="94"/>
      <c r="BAU49" s="94"/>
      <c r="BAV49" s="94"/>
      <c r="BAW49" s="94"/>
      <c r="BAX49" s="94"/>
      <c r="BAY49" s="94"/>
      <c r="BAZ49" s="94"/>
      <c r="BBA49" s="27"/>
      <c r="BBB49" s="97">
        <v>-1.249360511199026</v>
      </c>
      <c r="BBC49" s="98">
        <v>2.2132603869350937</v>
      </c>
      <c r="BBE49" s="88">
        <f t="shared" si="64"/>
        <v>40989</v>
      </c>
      <c r="BBF49" s="89">
        <v>13</v>
      </c>
      <c r="BBG49" s="28"/>
      <c r="BBH49" s="25"/>
      <c r="BBI49" s="30"/>
      <c r="BBJ49" s="27"/>
      <c r="BBK49" s="30"/>
      <c r="BBL49" s="27"/>
      <c r="BBM49" s="30"/>
      <c r="BBN49" s="27"/>
      <c r="BBO49" s="92"/>
      <c r="BBP49" s="94"/>
      <c r="BBQ49" s="94"/>
      <c r="BBR49" s="94"/>
      <c r="BBS49" s="94"/>
      <c r="BBT49" s="94"/>
      <c r="BBU49" s="94"/>
      <c r="BBV49" s="94"/>
      <c r="BBW49" s="27"/>
      <c r="BBX49" s="97"/>
      <c r="BBY49" s="98"/>
      <c r="BCA49" s="88">
        <f t="shared" si="65"/>
        <v>40992.5</v>
      </c>
      <c r="BCB49" s="89">
        <v>13</v>
      </c>
      <c r="BCC49" s="28"/>
      <c r="BCD49" s="25">
        <v>22</v>
      </c>
      <c r="BCE49" s="30"/>
      <c r="BCF49" s="27"/>
      <c r="BCG49" s="30"/>
      <c r="BCH49" s="27"/>
      <c r="BCI49" s="30"/>
      <c r="BCJ49" s="27"/>
      <c r="BCK49" s="92"/>
      <c r="BCL49" s="94"/>
      <c r="BCM49" s="94"/>
      <c r="BCN49" s="94"/>
      <c r="BCO49" s="94"/>
      <c r="BCP49" s="94"/>
      <c r="BCQ49" s="94"/>
      <c r="BCR49" s="94"/>
      <c r="BCS49" s="27"/>
      <c r="BCT49" s="97">
        <v>-1.0714767666803819</v>
      </c>
      <c r="BCU49" s="98">
        <v>2.9931124120400243</v>
      </c>
      <c r="BCW49" s="88">
        <f t="shared" si="66"/>
        <v>40991</v>
      </c>
      <c r="BCX49" s="89">
        <v>13</v>
      </c>
      <c r="BCY49" s="28"/>
      <c r="BCZ49" s="25">
        <v>19</v>
      </c>
      <c r="BDA49" s="30"/>
      <c r="BDB49" s="27"/>
      <c r="BDC49" s="30"/>
      <c r="BDD49" s="27"/>
      <c r="BDE49" s="30"/>
      <c r="BDF49" s="27"/>
      <c r="BDG49" s="92"/>
      <c r="BDH49" s="94"/>
      <c r="BDI49" s="94"/>
      <c r="BDJ49" s="94"/>
      <c r="BDK49" s="94"/>
      <c r="BDL49" s="94"/>
      <c r="BDM49" s="94"/>
      <c r="BDN49" s="94"/>
      <c r="BDO49" s="27"/>
      <c r="BDP49" s="97">
        <v>-0.73789767894314506</v>
      </c>
      <c r="BDQ49" s="98">
        <v>1.5963980107321278</v>
      </c>
      <c r="BDS49" s="88">
        <f t="shared" si="67"/>
        <v>40989</v>
      </c>
      <c r="BDT49" s="89">
        <v>13</v>
      </c>
      <c r="BDU49" s="28"/>
      <c r="BDV49" s="25"/>
      <c r="BDW49" s="30"/>
      <c r="BDX49" s="27"/>
      <c r="BDY49" s="30"/>
      <c r="BDZ49" s="27"/>
      <c r="BEA49" s="30"/>
      <c r="BEB49" s="27"/>
      <c r="BEC49" s="92"/>
      <c r="BED49" s="94"/>
      <c r="BEE49" s="94"/>
      <c r="BEF49" s="94"/>
      <c r="BEG49" s="94"/>
      <c r="BEH49" s="94"/>
      <c r="BEI49" s="94"/>
      <c r="BEJ49" s="94"/>
      <c r="BEK49" s="27"/>
      <c r="BEL49" s="97">
        <v>-1.248405780765858</v>
      </c>
      <c r="BEM49" s="98">
        <v>-1.2213024210945327</v>
      </c>
      <c r="BEO49" s="88">
        <f t="shared" si="68"/>
        <v>40990.5</v>
      </c>
      <c r="BEP49" s="89">
        <v>13</v>
      </c>
      <c r="BEQ49" s="28"/>
      <c r="BER49" s="25"/>
      <c r="BES49" s="30"/>
      <c r="BET49" s="27"/>
      <c r="BEU49" s="30"/>
      <c r="BEV49" s="27"/>
      <c r="BEW49" s="30"/>
      <c r="BEX49" s="27"/>
      <c r="BEY49" s="92"/>
      <c r="BEZ49" s="94"/>
      <c r="BFA49" s="94"/>
      <c r="BFB49" s="94"/>
      <c r="BFC49" s="94"/>
      <c r="BFD49" s="94"/>
      <c r="BFE49" s="94"/>
      <c r="BFF49" s="94"/>
      <c r="BFG49" s="27"/>
      <c r="BFH49" s="97">
        <v>-1.3052256347998932</v>
      </c>
      <c r="BFI49" s="98">
        <v>5.4434057539752869</v>
      </c>
      <c r="BFK49" s="88">
        <f t="shared" si="69"/>
        <v>40990.5</v>
      </c>
      <c r="BFL49" s="89">
        <v>13</v>
      </c>
      <c r="BFM49" s="28"/>
      <c r="BFN49" s="25"/>
      <c r="BFO49" s="30"/>
      <c r="BFP49" s="27"/>
      <c r="BFQ49" s="30"/>
      <c r="BFR49" s="27"/>
      <c r="BFS49" s="30"/>
      <c r="BFT49" s="27"/>
      <c r="BFU49" s="92"/>
      <c r="BFV49" s="94"/>
      <c r="BFW49" s="94"/>
      <c r="BFX49" s="94"/>
      <c r="BFY49" s="94"/>
      <c r="BFZ49" s="94"/>
      <c r="BGA49" s="94"/>
      <c r="BGB49" s="94"/>
      <c r="BGC49" s="27"/>
      <c r="BGD49" s="97">
        <v>-1.188376229159966</v>
      </c>
      <c r="BGE49" s="98">
        <v>7.2472431371249248</v>
      </c>
      <c r="BGG49" s="88">
        <f t="shared" si="70"/>
        <v>40990</v>
      </c>
      <c r="BGH49" s="89">
        <v>13</v>
      </c>
      <c r="BGI49" s="28"/>
      <c r="BGJ49" s="25"/>
      <c r="BGK49" s="30"/>
      <c r="BGL49" s="27"/>
      <c r="BGM49" s="30"/>
      <c r="BGN49" s="27"/>
      <c r="BGO49" s="30"/>
      <c r="BGP49" s="27"/>
      <c r="BGQ49" s="92"/>
      <c r="BGR49" s="94"/>
      <c r="BGS49" s="94"/>
      <c r="BGT49" s="94"/>
      <c r="BGU49" s="94"/>
      <c r="BGV49" s="94"/>
      <c r="BGW49" s="94"/>
      <c r="BGX49" s="94"/>
      <c r="BGY49" s="27"/>
      <c r="BGZ49" s="97">
        <v>0.34793582832276443</v>
      </c>
      <c r="BHA49" s="98">
        <v>7.8915209660936316</v>
      </c>
      <c r="BHC49" s="88">
        <f t="shared" si="71"/>
        <v>40989.5</v>
      </c>
      <c r="BHD49" s="89">
        <v>13</v>
      </c>
      <c r="BHE49" s="28"/>
      <c r="BHF49" s="25"/>
      <c r="BHG49" s="30"/>
      <c r="BHH49" s="27"/>
      <c r="BHI49" s="30"/>
      <c r="BHJ49" s="27"/>
      <c r="BHK49" s="30"/>
      <c r="BHL49" s="27"/>
      <c r="BHM49" s="92"/>
      <c r="BHN49" s="94"/>
      <c r="BHO49" s="94"/>
      <c r="BHP49" s="94"/>
      <c r="BHQ49" s="94"/>
      <c r="BHR49" s="94"/>
      <c r="BHS49" s="94"/>
      <c r="BHT49" s="94"/>
      <c r="BHU49" s="27"/>
      <c r="BHV49" s="97">
        <v>0.79707017131137359</v>
      </c>
      <c r="BHW49" s="98">
        <v>20.581200617929269</v>
      </c>
      <c r="BHY49" s="88">
        <f t="shared" si="72"/>
        <v>40992</v>
      </c>
      <c r="BHZ49" s="89">
        <v>13</v>
      </c>
      <c r="BIA49" s="28"/>
      <c r="BIB49" s="25"/>
      <c r="BIC49" s="30"/>
      <c r="BID49" s="27"/>
      <c r="BIE49" s="30"/>
      <c r="BIF49" s="27"/>
      <c r="BIG49" s="30"/>
      <c r="BIH49" s="27"/>
      <c r="BII49" s="92"/>
      <c r="BIJ49" s="94"/>
      <c r="BIK49" s="94"/>
      <c r="BIL49" s="94"/>
      <c r="BIM49" s="94"/>
      <c r="BIN49" s="94"/>
      <c r="BIO49" s="94"/>
      <c r="BIP49" s="94"/>
      <c r="BIQ49" s="27"/>
      <c r="BIR49" s="97">
        <v>-0.74040183941737514</v>
      </c>
      <c r="BIS49" s="98">
        <v>5.1754167287241497</v>
      </c>
      <c r="BIU49" s="88">
        <f t="shared" si="73"/>
        <v>40993</v>
      </c>
      <c r="BIV49" s="89">
        <v>13</v>
      </c>
      <c r="BIW49" s="28"/>
      <c r="BIX49" s="25"/>
      <c r="BIY49" s="30"/>
      <c r="BIZ49" s="27"/>
      <c r="BJA49" s="30"/>
      <c r="BJB49" s="27"/>
      <c r="BJC49" s="30"/>
      <c r="BJD49" s="27"/>
      <c r="BJE49" s="92"/>
      <c r="BJF49" s="94"/>
      <c r="BJG49" s="94"/>
      <c r="BJH49" s="94"/>
      <c r="BJI49" s="94"/>
      <c r="BJJ49" s="94"/>
      <c r="BJK49" s="94"/>
      <c r="BJL49" s="94"/>
      <c r="BJM49" s="27"/>
      <c r="BJN49" s="97">
        <v>-1.160893931320401</v>
      </c>
      <c r="BJO49" s="98">
        <v>-0.69778409860288759</v>
      </c>
      <c r="BJQ49" s="88">
        <f t="shared" si="74"/>
        <v>40991</v>
      </c>
      <c r="BJR49" s="89">
        <v>13</v>
      </c>
      <c r="BJS49" s="28"/>
      <c r="BJT49" s="25"/>
      <c r="BJU49" s="30"/>
      <c r="BJV49" s="27"/>
      <c r="BJW49" s="30"/>
      <c r="BJX49" s="27"/>
      <c r="BJY49" s="30"/>
      <c r="BJZ49" s="27"/>
      <c r="BKA49" s="92"/>
      <c r="BKB49" s="94"/>
      <c r="BKC49" s="94"/>
      <c r="BKD49" s="94"/>
      <c r="BKE49" s="94"/>
      <c r="BKF49" s="94"/>
      <c r="BKG49" s="94"/>
      <c r="BKH49" s="94"/>
      <c r="BKI49" s="27"/>
      <c r="BKJ49" s="97">
        <v>-1.2962833716836966</v>
      </c>
      <c r="BKK49" s="98">
        <v>-2.3689963832810235</v>
      </c>
      <c r="BKM49" s="88">
        <f t="shared" si="75"/>
        <v>40992</v>
      </c>
      <c r="BKN49" s="89">
        <v>13</v>
      </c>
      <c r="BKO49" s="28"/>
      <c r="BKP49" s="25"/>
      <c r="BKQ49" s="30"/>
      <c r="BKR49" s="27"/>
      <c r="BKS49" s="30"/>
      <c r="BKT49" s="27"/>
      <c r="BKU49" s="30"/>
      <c r="BKV49" s="27"/>
      <c r="BKW49" s="92"/>
      <c r="BKX49" s="94"/>
      <c r="BKY49" s="94"/>
      <c r="BKZ49" s="94"/>
      <c r="BLA49" s="94"/>
      <c r="BLB49" s="94"/>
      <c r="BLC49" s="94"/>
      <c r="BLD49" s="94"/>
      <c r="BLE49" s="27"/>
      <c r="BLF49" s="97">
        <v>-1.1082038526026474</v>
      </c>
      <c r="BLG49" s="98">
        <v>0.45099877475655181</v>
      </c>
      <c r="BLI49" s="88">
        <f t="shared" si="76"/>
        <v>40988</v>
      </c>
      <c r="BLJ49" s="89">
        <v>13</v>
      </c>
      <c r="BLK49" s="28"/>
      <c r="BLL49" s="25"/>
      <c r="BLM49" s="30"/>
      <c r="BLN49" s="27"/>
      <c r="BLO49" s="30"/>
      <c r="BLP49" s="27"/>
      <c r="BLQ49" s="30"/>
      <c r="BLR49" s="27"/>
      <c r="BLS49" s="92"/>
      <c r="BLT49" s="94"/>
      <c r="BLU49" s="94"/>
      <c r="BLV49" s="94"/>
      <c r="BLW49" s="94"/>
      <c r="BLX49" s="94"/>
      <c r="BLY49" s="94"/>
      <c r="BLZ49" s="94"/>
      <c r="BMA49" s="27"/>
      <c r="BMB49" s="97"/>
      <c r="BMC49" s="98"/>
      <c r="BME49" s="88">
        <f t="shared" si="77"/>
        <v>40991</v>
      </c>
      <c r="BMF49" s="89">
        <v>13</v>
      </c>
      <c r="BMG49" s="28"/>
      <c r="BMH49" s="25"/>
      <c r="BMI49" s="30"/>
      <c r="BMJ49" s="27"/>
      <c r="BMK49" s="30"/>
      <c r="BML49" s="27"/>
      <c r="BMM49" s="30"/>
      <c r="BMN49" s="27"/>
      <c r="BMO49" s="92"/>
      <c r="BMP49" s="94"/>
      <c r="BMQ49" s="94"/>
      <c r="BMR49" s="94"/>
      <c r="BMS49" s="94"/>
      <c r="BMT49" s="94"/>
      <c r="BMU49" s="94"/>
      <c r="BMV49" s="94"/>
      <c r="BMW49" s="27"/>
      <c r="BMX49" s="97">
        <v>-1.121469929336705</v>
      </c>
      <c r="BMY49" s="98">
        <v>-0.69445294512629263</v>
      </c>
      <c r="BNA49" s="88">
        <f t="shared" si="78"/>
        <v>40989.5</v>
      </c>
      <c r="BNB49" s="89">
        <v>13</v>
      </c>
      <c r="BNC49" s="28"/>
      <c r="BND49" s="25"/>
      <c r="BNE49" s="30"/>
      <c r="BNF49" s="27"/>
      <c r="BNG49" s="30"/>
      <c r="BNH49" s="27"/>
      <c r="BNI49" s="30"/>
      <c r="BNJ49" s="27"/>
      <c r="BNK49" s="92"/>
      <c r="BNL49" s="94"/>
      <c r="BNM49" s="94"/>
      <c r="BNN49" s="94"/>
      <c r="BNO49" s="94"/>
      <c r="BNP49" s="94"/>
      <c r="BNQ49" s="94"/>
      <c r="BNR49" s="94"/>
      <c r="BNS49" s="27"/>
      <c r="BNT49" s="97"/>
      <c r="BNU49" s="98"/>
      <c r="BNW49" s="88">
        <f t="shared" si="79"/>
        <v>40988</v>
      </c>
      <c r="BNX49" s="89">
        <v>13</v>
      </c>
      <c r="BNY49" s="28"/>
      <c r="BNZ49" s="25"/>
      <c r="BOA49" s="30"/>
      <c r="BOB49" s="27"/>
      <c r="BOC49" s="30"/>
      <c r="BOD49" s="27"/>
      <c r="BOE49" s="30"/>
      <c r="BOF49" s="27"/>
      <c r="BOG49" s="92"/>
      <c r="BOH49" s="94"/>
      <c r="BOI49" s="94"/>
      <c r="BOJ49" s="94"/>
      <c r="BOK49" s="94"/>
      <c r="BOL49" s="94"/>
      <c r="BOM49" s="94"/>
      <c r="BON49" s="94"/>
      <c r="BOO49" s="27"/>
      <c r="BOP49" s="97">
        <v>-1.2619316050235294</v>
      </c>
      <c r="BOQ49" s="98">
        <v>-0.6490512059596043</v>
      </c>
      <c r="BOS49" s="88">
        <f t="shared" si="80"/>
        <v>40991</v>
      </c>
      <c r="BOT49" s="89">
        <v>13</v>
      </c>
      <c r="BOU49" s="28"/>
      <c r="BOV49" s="25"/>
      <c r="BOW49" s="30"/>
      <c r="BOX49" s="27"/>
      <c r="BOY49" s="30"/>
      <c r="BOZ49" s="27"/>
      <c r="BPA49" s="30"/>
      <c r="BPB49" s="27"/>
      <c r="BPC49" s="92"/>
      <c r="BPD49" s="94"/>
      <c r="BPE49" s="94"/>
      <c r="BPF49" s="94"/>
      <c r="BPG49" s="94"/>
      <c r="BPH49" s="94"/>
      <c r="BPI49" s="94"/>
      <c r="BPJ49" s="94"/>
      <c r="BPK49" s="27"/>
      <c r="BPL49" s="97">
        <v>-1.263663646800592</v>
      </c>
      <c r="BPM49" s="98">
        <v>1.538857238790257</v>
      </c>
      <c r="BPO49" s="88">
        <f t="shared" si="81"/>
        <v>40990</v>
      </c>
      <c r="BPP49" s="89">
        <v>13</v>
      </c>
      <c r="BPQ49" s="28">
        <v>4</v>
      </c>
      <c r="BPR49" s="25">
        <v>13</v>
      </c>
      <c r="BPS49" s="30"/>
      <c r="BPT49" s="27"/>
      <c r="BPU49" s="30"/>
      <c r="BPV49" s="27"/>
      <c r="BPW49" s="30"/>
      <c r="BPX49" s="27"/>
      <c r="BPY49" s="92"/>
      <c r="BPZ49" s="94"/>
      <c r="BQA49" s="94"/>
      <c r="BQB49" s="94"/>
      <c r="BQC49" s="94"/>
      <c r="BQD49" s="94"/>
      <c r="BQE49" s="94"/>
      <c r="BQF49" s="94"/>
      <c r="BQG49" s="27"/>
      <c r="BQH49" s="97">
        <v>3.2635544162744252</v>
      </c>
      <c r="BQI49" s="98">
        <v>22.933779866385521</v>
      </c>
      <c r="BQK49" s="88">
        <f t="shared" si="82"/>
        <v>40990.5</v>
      </c>
      <c r="BQL49" s="89">
        <v>13</v>
      </c>
      <c r="BQM49" s="28"/>
      <c r="BQN49" s="25"/>
      <c r="BQO49" s="30"/>
      <c r="BQP49" s="27"/>
      <c r="BQQ49" s="30"/>
      <c r="BQR49" s="27"/>
      <c r="BQS49" s="30"/>
      <c r="BQT49" s="27"/>
      <c r="BQU49" s="92"/>
      <c r="BQV49" s="94"/>
      <c r="BQW49" s="94"/>
      <c r="BQX49" s="94"/>
      <c r="BQY49" s="94"/>
      <c r="BQZ49" s="94"/>
      <c r="BRA49" s="94"/>
      <c r="BRB49" s="94"/>
      <c r="BRC49" s="27"/>
      <c r="BRD49" s="97">
        <v>-1.0570705758991077</v>
      </c>
      <c r="BRE49" s="98">
        <v>5.5447665479496138</v>
      </c>
      <c r="BRG49" s="88">
        <f t="shared" si="83"/>
        <v>40990.5</v>
      </c>
      <c r="BRH49" s="89">
        <v>13</v>
      </c>
      <c r="BRI49" s="28"/>
      <c r="BRJ49" s="25"/>
      <c r="BRK49" s="30"/>
      <c r="BRL49" s="27"/>
      <c r="BRM49" s="30"/>
      <c r="BRN49" s="27"/>
      <c r="BRO49" s="30"/>
      <c r="BRP49" s="27"/>
      <c r="BRQ49" s="92"/>
      <c r="BRR49" s="94"/>
      <c r="BRS49" s="94"/>
      <c r="BRT49" s="94"/>
      <c r="BRU49" s="94"/>
      <c r="BRV49" s="94"/>
      <c r="BRW49" s="94"/>
      <c r="BRX49" s="94"/>
      <c r="BRY49" s="27"/>
      <c r="BRZ49" s="97">
        <v>-1.241264549695813</v>
      </c>
      <c r="BSA49" s="98">
        <v>2.2619545724559647</v>
      </c>
      <c r="BSC49" s="88">
        <f t="shared" si="84"/>
        <v>40989</v>
      </c>
      <c r="BSD49" s="89">
        <v>13</v>
      </c>
      <c r="BSE49" s="28"/>
      <c r="BSF49" s="25"/>
      <c r="BSG49" s="30"/>
      <c r="BSH49" s="27"/>
      <c r="BSI49" s="30"/>
      <c r="BSJ49" s="27"/>
      <c r="BSK49" s="30"/>
      <c r="BSL49" s="27"/>
      <c r="BSM49" s="92"/>
      <c r="BSN49" s="94"/>
      <c r="BSO49" s="94"/>
      <c r="BSP49" s="94"/>
      <c r="BSQ49" s="94"/>
      <c r="BSR49" s="94"/>
      <c r="BSS49" s="94"/>
      <c r="BST49" s="94"/>
      <c r="BSU49" s="27"/>
      <c r="BSV49" s="97"/>
      <c r="BSW49" s="98"/>
      <c r="BSY49" s="88">
        <f t="shared" si="85"/>
        <v>40992.5</v>
      </c>
      <c r="BSZ49" s="89">
        <v>13</v>
      </c>
      <c r="BTA49" s="28"/>
      <c r="BTB49" s="25">
        <v>22</v>
      </c>
      <c r="BTC49" s="30"/>
      <c r="BTD49" s="27"/>
      <c r="BTE49" s="30"/>
      <c r="BTF49" s="27"/>
      <c r="BTG49" s="30"/>
      <c r="BTH49" s="27"/>
      <c r="BTI49" s="92"/>
      <c r="BTJ49" s="94"/>
      <c r="BTK49" s="94"/>
      <c r="BTL49" s="94"/>
      <c r="BTM49" s="94"/>
      <c r="BTN49" s="94"/>
      <c r="BTO49" s="94"/>
      <c r="BTP49" s="94"/>
      <c r="BTQ49" s="27"/>
      <c r="BTR49" s="97">
        <v>-1.0522976796358534</v>
      </c>
      <c r="BTS49" s="98">
        <v>3.1161677657305842</v>
      </c>
      <c r="BTU49" s="88">
        <f t="shared" si="86"/>
        <v>40991</v>
      </c>
      <c r="BTV49" s="89">
        <v>13</v>
      </c>
      <c r="BTW49" s="28"/>
      <c r="BTX49" s="25">
        <v>19</v>
      </c>
      <c r="BTY49" s="30"/>
      <c r="BTZ49" s="27"/>
      <c r="BUA49" s="30"/>
      <c r="BUB49" s="27"/>
      <c r="BUC49" s="30"/>
      <c r="BUD49" s="27"/>
      <c r="BUE49" s="92"/>
      <c r="BUF49" s="94"/>
      <c r="BUG49" s="94"/>
      <c r="BUH49" s="94"/>
      <c r="BUI49" s="94"/>
      <c r="BUJ49" s="94"/>
      <c r="BUK49" s="94"/>
      <c r="BUL49" s="94"/>
      <c r="BUM49" s="27"/>
      <c r="BUN49" s="97">
        <v>-1.0929443557861354</v>
      </c>
      <c r="BUO49" s="98">
        <v>-0.13283172185776695</v>
      </c>
      <c r="BUQ49" s="88">
        <f t="shared" si="87"/>
        <v>40989</v>
      </c>
      <c r="BUR49" s="89">
        <v>13</v>
      </c>
      <c r="BUS49" s="28"/>
      <c r="BUT49" s="25"/>
      <c r="BUU49" s="30"/>
      <c r="BUV49" s="27"/>
      <c r="BUW49" s="30"/>
      <c r="BUX49" s="27"/>
      <c r="BUY49" s="30"/>
      <c r="BUZ49" s="27"/>
      <c r="BVA49" s="92"/>
      <c r="BVB49" s="94"/>
      <c r="BVC49" s="94"/>
      <c r="BVD49" s="94"/>
      <c r="BVE49" s="94"/>
      <c r="BVF49" s="94"/>
      <c r="BVG49" s="94"/>
      <c r="BVH49" s="94"/>
      <c r="BVI49" s="27"/>
      <c r="BVJ49" s="97">
        <v>-1.2193585714677753</v>
      </c>
      <c r="BVK49" s="98">
        <v>-1.0675943964828709</v>
      </c>
      <c r="BVM49" s="88">
        <f t="shared" si="88"/>
        <v>40990.5</v>
      </c>
      <c r="BVN49" s="89">
        <v>13</v>
      </c>
      <c r="BVO49" s="28"/>
      <c r="BVP49" s="25"/>
      <c r="BVQ49" s="30"/>
      <c r="BVR49" s="27"/>
      <c r="BVS49" s="30"/>
      <c r="BVT49" s="27"/>
      <c r="BVU49" s="30"/>
      <c r="BVV49" s="27"/>
      <c r="BVW49" s="92"/>
      <c r="BVX49" s="94"/>
      <c r="BVY49" s="94"/>
      <c r="BVZ49" s="94"/>
      <c r="BWA49" s="94"/>
      <c r="BWB49" s="94"/>
      <c r="BWC49" s="94"/>
      <c r="BWD49" s="94"/>
      <c r="BWE49" s="27"/>
      <c r="BWF49" s="97">
        <v>-1.30696914013009</v>
      </c>
      <c r="BWG49" s="98">
        <v>5.4389831369620287</v>
      </c>
      <c r="BWI49" s="88">
        <f t="shared" si="89"/>
        <v>40990.5</v>
      </c>
      <c r="BWJ49" s="89">
        <v>13</v>
      </c>
      <c r="BWK49" s="28"/>
      <c r="BWL49" s="25"/>
      <c r="BWM49" s="30"/>
      <c r="BWN49" s="27"/>
      <c r="BWO49" s="30"/>
      <c r="BWP49" s="27"/>
      <c r="BWQ49" s="30"/>
      <c r="BWR49" s="27"/>
      <c r="BWS49" s="92"/>
      <c r="BWT49" s="94"/>
      <c r="BWU49" s="94"/>
      <c r="BWV49" s="94"/>
      <c r="BWW49" s="94"/>
      <c r="BWX49" s="94"/>
      <c r="BWY49" s="94"/>
      <c r="BWZ49" s="94"/>
      <c r="BXA49" s="27"/>
      <c r="BXB49" s="97">
        <v>-1.2322066514718915</v>
      </c>
      <c r="BXC49" s="98">
        <v>7.0470732112073629</v>
      </c>
      <c r="BXE49" s="88">
        <f t="shared" si="90"/>
        <v>40990</v>
      </c>
      <c r="BXF49" s="89">
        <v>13</v>
      </c>
      <c r="BXG49" s="28"/>
      <c r="BXH49" s="25"/>
      <c r="BXI49" s="30"/>
      <c r="BXJ49" s="27"/>
      <c r="BXK49" s="30"/>
      <c r="BXL49" s="27"/>
      <c r="BXM49" s="30"/>
      <c r="BXN49" s="27"/>
      <c r="BXO49" s="92"/>
      <c r="BXP49" s="94"/>
      <c r="BXQ49" s="94"/>
      <c r="BXR49" s="94"/>
      <c r="BXS49" s="94"/>
      <c r="BXT49" s="94"/>
      <c r="BXU49" s="94"/>
      <c r="BXV49" s="94"/>
      <c r="BXW49" s="27"/>
      <c r="BXX49" s="97">
        <v>0.37660704830829905</v>
      </c>
      <c r="BXY49" s="98">
        <v>8.0074429536904201</v>
      </c>
      <c r="BYA49" s="88">
        <f t="shared" si="91"/>
        <v>40989.5</v>
      </c>
      <c r="BYB49" s="89">
        <v>13</v>
      </c>
      <c r="BYC49" s="28"/>
      <c r="BYD49" s="25"/>
      <c r="BYE49" s="30"/>
      <c r="BYF49" s="27"/>
      <c r="BYG49" s="30"/>
      <c r="BYH49" s="27"/>
      <c r="BYI49" s="30"/>
      <c r="BYJ49" s="27"/>
      <c r="BYK49" s="92"/>
      <c r="BYL49" s="94"/>
      <c r="BYM49" s="94"/>
      <c r="BYN49" s="94"/>
      <c r="BYO49" s="94"/>
      <c r="BYP49" s="94"/>
      <c r="BYQ49" s="94"/>
      <c r="BYR49" s="94"/>
      <c r="BYS49" s="27"/>
      <c r="BYT49" s="97">
        <v>0.78860552315232157</v>
      </c>
      <c r="BYU49" s="98">
        <v>20.735786657122723</v>
      </c>
      <c r="BYW49" s="88">
        <f t="shared" si="92"/>
        <v>40992</v>
      </c>
      <c r="BYX49" s="89">
        <v>13</v>
      </c>
      <c r="BYY49" s="28"/>
      <c r="BYZ49" s="25"/>
      <c r="BZA49" s="30"/>
      <c r="BZB49" s="27"/>
      <c r="BZC49" s="30"/>
      <c r="BZD49" s="27"/>
      <c r="BZE49" s="30"/>
      <c r="BZF49" s="27"/>
      <c r="BZG49" s="92"/>
      <c r="BZH49" s="94"/>
      <c r="BZI49" s="94"/>
      <c r="BZJ49" s="94"/>
      <c r="BZK49" s="94"/>
      <c r="BZL49" s="94"/>
      <c r="BZM49" s="94"/>
      <c r="BZN49" s="94"/>
      <c r="BZO49" s="27"/>
      <c r="BZP49" s="97">
        <v>-0.71988500729479898</v>
      </c>
      <c r="BZQ49" s="98">
        <v>5.2007358687880281</v>
      </c>
      <c r="BZS49" s="88">
        <f t="shared" si="93"/>
        <v>40993</v>
      </c>
      <c r="BZT49" s="89">
        <v>13</v>
      </c>
      <c r="BZU49" s="28"/>
      <c r="BZV49" s="25"/>
      <c r="BZW49" s="30"/>
      <c r="BZX49" s="27"/>
      <c r="BZY49" s="30"/>
      <c r="BZZ49" s="27"/>
      <c r="CAA49" s="30"/>
      <c r="CAB49" s="27"/>
      <c r="CAC49" s="92"/>
      <c r="CAD49" s="94"/>
      <c r="CAE49" s="94"/>
      <c r="CAF49" s="94"/>
      <c r="CAG49" s="94"/>
      <c r="CAH49" s="94"/>
      <c r="CAI49" s="94"/>
      <c r="CAJ49" s="94"/>
      <c r="CAK49" s="27"/>
      <c r="CAL49" s="97">
        <v>-1.1411567973350509</v>
      </c>
      <c r="CAM49" s="98">
        <v>-0.60207321261173319</v>
      </c>
      <c r="CAO49" s="88">
        <f t="shared" si="94"/>
        <v>40991</v>
      </c>
      <c r="CAP49" s="89">
        <v>13</v>
      </c>
      <c r="CAQ49" s="28"/>
      <c r="CAR49" s="25"/>
      <c r="CAS49" s="30"/>
      <c r="CAT49" s="27"/>
      <c r="CAU49" s="30"/>
      <c r="CAV49" s="27"/>
      <c r="CAW49" s="30"/>
      <c r="CAX49" s="27"/>
      <c r="CAY49" s="92"/>
      <c r="CAZ49" s="94"/>
      <c r="CBA49" s="94"/>
      <c r="CBB49" s="94"/>
      <c r="CBC49" s="94"/>
      <c r="CBD49" s="94"/>
      <c r="CBE49" s="94"/>
      <c r="CBF49" s="94"/>
      <c r="CBG49" s="27"/>
      <c r="CBH49" s="97">
        <v>-1.2282252716255606</v>
      </c>
      <c r="CBI49" s="98">
        <v>-2.0644102280678878</v>
      </c>
      <c r="CBK49" s="88">
        <f t="shared" si="95"/>
        <v>40992</v>
      </c>
      <c r="CBL49" s="89">
        <v>13</v>
      </c>
      <c r="CBM49" s="28"/>
      <c r="CBN49" s="25"/>
      <c r="CBO49" s="30"/>
      <c r="CBP49" s="27"/>
      <c r="CBQ49" s="30"/>
      <c r="CBR49" s="27"/>
      <c r="CBS49" s="30"/>
      <c r="CBT49" s="27"/>
      <c r="CBU49" s="92"/>
      <c r="CBV49" s="94"/>
      <c r="CBW49" s="94"/>
      <c r="CBX49" s="94"/>
      <c r="CBY49" s="94"/>
      <c r="CBZ49" s="94"/>
      <c r="CCA49" s="94"/>
      <c r="CCB49" s="94"/>
      <c r="CCC49" s="27"/>
      <c r="CCD49" s="97">
        <v>-1.1030122897663706</v>
      </c>
      <c r="CCE49" s="98">
        <v>0.43576938695069733</v>
      </c>
      <c r="CCG49" s="88">
        <f t="shared" si="96"/>
        <v>40988</v>
      </c>
      <c r="CCH49" s="89">
        <v>13</v>
      </c>
      <c r="CCI49" s="28"/>
      <c r="CCJ49" s="25"/>
      <c r="CCK49" s="30"/>
      <c r="CCL49" s="27"/>
      <c r="CCM49" s="30"/>
      <c r="CCN49" s="27"/>
      <c r="CCO49" s="30"/>
      <c r="CCP49" s="27"/>
      <c r="CCQ49" s="92"/>
      <c r="CCR49" s="94"/>
      <c r="CCS49" s="94"/>
      <c r="CCT49" s="94"/>
      <c r="CCU49" s="94"/>
      <c r="CCV49" s="94"/>
      <c r="CCW49" s="94"/>
      <c r="CCX49" s="94"/>
      <c r="CCY49" s="27"/>
      <c r="CCZ49" s="97"/>
      <c r="CDA49" s="98"/>
      <c r="CDC49" s="88">
        <f t="shared" si="97"/>
        <v>40991</v>
      </c>
      <c r="CDD49" s="89">
        <v>13</v>
      </c>
      <c r="CDE49" s="28"/>
      <c r="CDF49" s="25"/>
      <c r="CDG49" s="30"/>
      <c r="CDH49" s="27"/>
      <c r="CDI49" s="30"/>
      <c r="CDJ49" s="27"/>
      <c r="CDK49" s="30"/>
      <c r="CDL49" s="27"/>
      <c r="CDM49" s="92"/>
      <c r="CDN49" s="94"/>
      <c r="CDO49" s="94"/>
      <c r="CDP49" s="94"/>
      <c r="CDQ49" s="94"/>
      <c r="CDR49" s="94"/>
      <c r="CDS49" s="94"/>
      <c r="CDT49" s="94"/>
      <c r="CDU49" s="27"/>
      <c r="CDV49" s="97">
        <v>-1.1773561832432862</v>
      </c>
      <c r="CDW49" s="98">
        <v>-0.94215173276514108</v>
      </c>
      <c r="CDY49" s="88">
        <f t="shared" si="98"/>
        <v>40989.5</v>
      </c>
      <c r="CDZ49" s="89">
        <v>13</v>
      </c>
      <c r="CEA49" s="28"/>
      <c r="CEB49" s="25"/>
      <c r="CEC49" s="30"/>
      <c r="CED49" s="27"/>
      <c r="CEE49" s="30"/>
      <c r="CEF49" s="27"/>
      <c r="CEG49" s="30"/>
      <c r="CEH49" s="27"/>
      <c r="CEI49" s="92"/>
      <c r="CEJ49" s="94"/>
      <c r="CEK49" s="94"/>
      <c r="CEL49" s="94"/>
      <c r="CEM49" s="94"/>
      <c r="CEN49" s="94"/>
      <c r="CEO49" s="94"/>
      <c r="CEP49" s="94"/>
      <c r="CEQ49" s="27"/>
      <c r="CER49" s="97"/>
      <c r="CES49" s="98"/>
      <c r="CEU49" s="88">
        <f t="shared" si="99"/>
        <v>40988</v>
      </c>
      <c r="CEV49" s="89">
        <v>13</v>
      </c>
      <c r="CEW49" s="28"/>
      <c r="CEX49" s="25"/>
      <c r="CEY49" s="30"/>
      <c r="CEZ49" s="27"/>
      <c r="CFA49" s="30"/>
      <c r="CFB49" s="27"/>
      <c r="CFC49" s="30"/>
      <c r="CFD49" s="27"/>
      <c r="CFE49" s="92"/>
      <c r="CFF49" s="94"/>
      <c r="CFG49" s="94"/>
      <c r="CFH49" s="94"/>
      <c r="CFI49" s="94"/>
      <c r="CFJ49" s="94"/>
      <c r="CFK49" s="94"/>
      <c r="CFL49" s="94"/>
      <c r="CFM49" s="27"/>
      <c r="CFN49" s="97">
        <v>-1.2585916656929912</v>
      </c>
      <c r="CFO49" s="98">
        <v>-0.62081549803837566</v>
      </c>
    </row>
    <row r="50" spans="1:2199">
      <c r="A50" s="88">
        <f t="shared" si="0"/>
        <v>40991.5</v>
      </c>
      <c r="B50" s="90">
        <v>13.5</v>
      </c>
      <c r="C50" s="28"/>
      <c r="D50" s="25"/>
      <c r="E50" s="30"/>
      <c r="F50" s="27"/>
      <c r="G50" s="30"/>
      <c r="H50" s="27"/>
      <c r="I50" s="30"/>
      <c r="J50" s="27"/>
      <c r="K50" s="92"/>
      <c r="L50" s="94"/>
      <c r="M50" s="94"/>
      <c r="N50" s="94"/>
      <c r="O50" s="94"/>
      <c r="P50" s="94"/>
      <c r="Q50" s="94"/>
      <c r="R50" s="94"/>
      <c r="S50" s="27"/>
      <c r="T50" s="99">
        <v>-1.8801006192319869</v>
      </c>
      <c r="U50" s="98">
        <v>3.3130615889722232</v>
      </c>
      <c r="W50" s="88">
        <f t="shared" si="1"/>
        <v>40990.5</v>
      </c>
      <c r="X50" s="90">
        <v>13.5</v>
      </c>
      <c r="Y50" s="28"/>
      <c r="Z50" s="25"/>
      <c r="AA50" s="30"/>
      <c r="AB50" s="27"/>
      <c r="AC50" s="30"/>
      <c r="AD50" s="27"/>
      <c r="AE50" s="30"/>
      <c r="AF50" s="27"/>
      <c r="AG50" s="92"/>
      <c r="AH50" s="94"/>
      <c r="AI50" s="94"/>
      <c r="AJ50" s="94"/>
      <c r="AK50" s="94"/>
      <c r="AL50" s="94"/>
      <c r="AM50" s="94"/>
      <c r="AN50" s="94"/>
      <c r="AO50" s="27"/>
      <c r="AP50" s="99">
        <v>-0.78885835698831364</v>
      </c>
      <c r="AQ50" s="98">
        <v>6.6835347846427986</v>
      </c>
      <c r="AS50" s="88">
        <f t="shared" si="2"/>
        <v>40991</v>
      </c>
      <c r="AT50" s="90">
        <v>13.5</v>
      </c>
      <c r="AU50" s="28">
        <v>2.2999999999999998</v>
      </c>
      <c r="AV50" s="25">
        <v>20.5</v>
      </c>
      <c r="AW50" s="30"/>
      <c r="AX50" s="27"/>
      <c r="AY50" s="30"/>
      <c r="AZ50" s="27"/>
      <c r="BA50" s="30"/>
      <c r="BB50" s="27"/>
      <c r="BC50" s="92"/>
      <c r="BD50" s="94"/>
      <c r="BE50" s="94"/>
      <c r="BF50" s="94"/>
      <c r="BG50" s="94"/>
      <c r="BH50" s="94"/>
      <c r="BI50" s="94"/>
      <c r="BJ50" s="94"/>
      <c r="BK50" s="27"/>
      <c r="BL50" s="99">
        <v>2.3402546541669689</v>
      </c>
      <c r="BM50" s="98">
        <v>24.046563188666187</v>
      </c>
      <c r="BO50" s="88">
        <f t="shared" si="3"/>
        <v>40991</v>
      </c>
      <c r="BP50" s="90">
        <v>13.5</v>
      </c>
      <c r="BQ50" s="28"/>
      <c r="BR50" s="25"/>
      <c r="BS50" s="30"/>
      <c r="BT50" s="27"/>
      <c r="BU50" s="30"/>
      <c r="BV50" s="27"/>
      <c r="BW50" s="30"/>
      <c r="BX50" s="27"/>
      <c r="BY50" s="92"/>
      <c r="BZ50" s="94"/>
      <c r="CA50" s="94"/>
      <c r="CB50" s="94"/>
      <c r="CC50" s="94"/>
      <c r="CD50" s="94"/>
      <c r="CE50" s="94"/>
      <c r="CF50" s="94"/>
      <c r="CG50" s="27"/>
      <c r="CH50" s="99">
        <v>-7.6597798974809847E-3</v>
      </c>
      <c r="CI50" s="98">
        <v>17.505651211023022</v>
      </c>
      <c r="CK50" s="88">
        <f t="shared" si="4"/>
        <v>40989.5</v>
      </c>
      <c r="CL50" s="90">
        <v>13.5</v>
      </c>
      <c r="CM50" s="28"/>
      <c r="CN50" s="25"/>
      <c r="CO50" s="30"/>
      <c r="CP50" s="27"/>
      <c r="CQ50" s="30"/>
      <c r="CR50" s="27"/>
      <c r="CS50" s="30"/>
      <c r="CT50" s="27"/>
      <c r="CU50" s="92"/>
      <c r="CV50" s="94"/>
      <c r="CW50" s="94"/>
      <c r="CX50" s="94"/>
      <c r="CY50" s="94"/>
      <c r="CZ50" s="94"/>
      <c r="DA50" s="94"/>
      <c r="DB50" s="94"/>
      <c r="DC50" s="27"/>
      <c r="DD50" s="99">
        <v>-1.2343219713046534</v>
      </c>
      <c r="DE50" s="98">
        <v>5.4000097738358264</v>
      </c>
      <c r="DG50" s="88">
        <f t="shared" si="5"/>
        <v>40993</v>
      </c>
      <c r="DH50" s="90">
        <v>13.5</v>
      </c>
      <c r="DI50" s="28"/>
      <c r="DJ50" s="25">
        <v>23</v>
      </c>
      <c r="DK50" s="30"/>
      <c r="DL50" s="27"/>
      <c r="DM50" s="30"/>
      <c r="DN50" s="27"/>
      <c r="DO50" s="30"/>
      <c r="DP50" s="27"/>
      <c r="DQ50" s="92"/>
      <c r="DR50" s="94"/>
      <c r="DS50" s="94"/>
      <c r="DT50" s="94"/>
      <c r="DU50" s="94"/>
      <c r="DV50" s="94"/>
      <c r="DW50" s="94"/>
      <c r="DX50" s="94"/>
      <c r="DY50" s="27"/>
      <c r="DZ50" s="99">
        <v>-1.0621966762202335</v>
      </c>
      <c r="EA50" s="98">
        <v>0.62967125502122612</v>
      </c>
      <c r="EC50" s="88">
        <f t="shared" si="6"/>
        <v>40991.5</v>
      </c>
      <c r="ED50" s="90">
        <v>13.5</v>
      </c>
      <c r="EE50" s="28"/>
      <c r="EF50" s="25">
        <v>18.3</v>
      </c>
      <c r="EG50" s="30"/>
      <c r="EH50" s="27"/>
      <c r="EI50" s="30"/>
      <c r="EJ50" s="27"/>
      <c r="EK50" s="30"/>
      <c r="EL50" s="27"/>
      <c r="EM50" s="92"/>
      <c r="EN50" s="94"/>
      <c r="EO50" s="94"/>
      <c r="EP50" s="94"/>
      <c r="EQ50" s="94"/>
      <c r="ER50" s="94"/>
      <c r="ES50" s="94"/>
      <c r="ET50" s="94"/>
      <c r="EU50" s="27"/>
      <c r="EV50" s="99">
        <v>-1.1717550324161687</v>
      </c>
      <c r="EW50" s="98">
        <v>5.3329727989962015</v>
      </c>
      <c r="EY50" s="88">
        <f t="shared" si="7"/>
        <v>40989.5</v>
      </c>
      <c r="EZ50" s="90">
        <v>13.5</v>
      </c>
      <c r="FA50" s="28"/>
      <c r="FB50" s="25"/>
      <c r="FC50" s="30"/>
      <c r="FD50" s="27"/>
      <c r="FE50" s="30"/>
      <c r="FF50" s="27"/>
      <c r="FG50" s="30"/>
      <c r="FH50" s="27"/>
      <c r="FI50" s="92"/>
      <c r="FJ50" s="94"/>
      <c r="FK50" s="94"/>
      <c r="FL50" s="94"/>
      <c r="FM50" s="94"/>
      <c r="FN50" s="94"/>
      <c r="FO50" s="94"/>
      <c r="FP50" s="94"/>
      <c r="FQ50" s="27"/>
      <c r="FR50" s="99">
        <v>-1.2753883722444816</v>
      </c>
      <c r="FS50" s="98">
        <v>5.2639231685374179</v>
      </c>
      <c r="FU50" s="88">
        <f t="shared" si="8"/>
        <v>40991</v>
      </c>
      <c r="FV50" s="90">
        <v>13.5</v>
      </c>
      <c r="FW50" s="28"/>
      <c r="FX50" s="25"/>
      <c r="FY50" s="30"/>
      <c r="FZ50" s="27"/>
      <c r="GA50" s="30"/>
      <c r="GB50" s="27"/>
      <c r="GC50" s="30"/>
      <c r="GD50" s="27"/>
      <c r="GE50" s="92"/>
      <c r="GF50" s="94"/>
      <c r="GG50" s="94"/>
      <c r="GH50" s="94"/>
      <c r="GI50" s="94"/>
      <c r="GJ50" s="94"/>
      <c r="GK50" s="94"/>
      <c r="GL50" s="94"/>
      <c r="GM50" s="27"/>
      <c r="GN50" s="99">
        <v>-1.3009108997822609</v>
      </c>
      <c r="GO50" s="98">
        <v>-1.184411241764818</v>
      </c>
      <c r="GQ50" s="88">
        <f t="shared" si="9"/>
        <v>40991</v>
      </c>
      <c r="GR50" s="90">
        <v>13.5</v>
      </c>
      <c r="GS50" s="28"/>
      <c r="GT50" s="25"/>
      <c r="GU50" s="30"/>
      <c r="GV50" s="27"/>
      <c r="GW50" s="30"/>
      <c r="GX50" s="27"/>
      <c r="GY50" s="30"/>
      <c r="GZ50" s="27"/>
      <c r="HA50" s="92"/>
      <c r="HB50" s="94"/>
      <c r="HC50" s="94"/>
      <c r="HD50" s="94"/>
      <c r="HE50" s="94"/>
      <c r="HF50" s="94"/>
      <c r="HG50" s="94"/>
      <c r="HH50" s="94"/>
      <c r="HI50" s="27"/>
      <c r="HJ50" s="99">
        <v>-1.1854424897658578</v>
      </c>
      <c r="HK50" s="98">
        <v>0.56203660110594889</v>
      </c>
      <c r="HM50" s="88">
        <f t="shared" si="10"/>
        <v>40990.5</v>
      </c>
      <c r="HN50" s="90">
        <v>13.5</v>
      </c>
      <c r="HO50" s="28"/>
      <c r="HP50" s="25"/>
      <c r="HQ50" s="30"/>
      <c r="HR50" s="27"/>
      <c r="HS50" s="30"/>
      <c r="HT50" s="27"/>
      <c r="HU50" s="30"/>
      <c r="HV50" s="27"/>
      <c r="HW50" s="92"/>
      <c r="HX50" s="94"/>
      <c r="HY50" s="94"/>
      <c r="HZ50" s="94"/>
      <c r="IA50" s="94"/>
      <c r="IB50" s="94"/>
      <c r="IC50" s="94"/>
      <c r="ID50" s="94"/>
      <c r="IE50" s="27"/>
      <c r="IF50" s="99">
        <v>0.23325105423450604</v>
      </c>
      <c r="IG50" s="98">
        <v>13.70249825113083</v>
      </c>
      <c r="II50" s="88">
        <f t="shared" si="11"/>
        <v>40990</v>
      </c>
      <c r="IJ50" s="90">
        <v>13.5</v>
      </c>
      <c r="IK50" s="28"/>
      <c r="IL50" s="25"/>
      <c r="IM50" s="30"/>
      <c r="IN50" s="27"/>
      <c r="IO50" s="30"/>
      <c r="IP50" s="27"/>
      <c r="IQ50" s="30"/>
      <c r="IR50" s="27"/>
      <c r="IS50" s="92"/>
      <c r="IT50" s="94"/>
      <c r="IU50" s="94"/>
      <c r="IV50" s="94"/>
      <c r="IW50" s="94"/>
      <c r="IX50" s="94"/>
      <c r="IY50" s="94"/>
      <c r="IZ50" s="94"/>
      <c r="JA50" s="27"/>
      <c r="JB50" s="99">
        <v>0.64854688727663645</v>
      </c>
      <c r="JC50" s="98">
        <v>17.418798285925124</v>
      </c>
      <c r="JE50" s="88">
        <f t="shared" si="12"/>
        <v>40992.5</v>
      </c>
      <c r="JF50" s="90">
        <v>13.5</v>
      </c>
      <c r="JG50" s="28"/>
      <c r="JH50" s="25"/>
      <c r="JI50" s="30"/>
      <c r="JJ50" s="27"/>
      <c r="JK50" s="30"/>
      <c r="JL50" s="27"/>
      <c r="JM50" s="30"/>
      <c r="JN50" s="27"/>
      <c r="JO50" s="92"/>
      <c r="JP50" s="94"/>
      <c r="JQ50" s="94"/>
      <c r="JR50" s="94"/>
      <c r="JS50" s="94"/>
      <c r="JT50" s="94"/>
      <c r="JU50" s="94"/>
      <c r="JV50" s="94"/>
      <c r="JW50" s="27"/>
      <c r="JX50" s="99">
        <v>-0.78294298301364629</v>
      </c>
      <c r="JY50" s="98">
        <v>6.8490064582915711</v>
      </c>
      <c r="KA50" s="88">
        <f t="shared" si="13"/>
        <v>40993.5</v>
      </c>
      <c r="KB50" s="90">
        <v>13.5</v>
      </c>
      <c r="KC50" s="28"/>
      <c r="KD50" s="25"/>
      <c r="KE50" s="30"/>
      <c r="KF50" s="27"/>
      <c r="KG50" s="30"/>
      <c r="KH50" s="27"/>
      <c r="KI50" s="30"/>
      <c r="KJ50" s="27"/>
      <c r="KK50" s="92"/>
      <c r="KL50" s="94"/>
      <c r="KM50" s="94"/>
      <c r="KN50" s="94"/>
      <c r="KO50" s="94"/>
      <c r="KP50" s="94"/>
      <c r="KQ50" s="94"/>
      <c r="KR50" s="94"/>
      <c r="KS50" s="27"/>
      <c r="KT50" s="99">
        <v>-1.1041213497455258</v>
      </c>
      <c r="KU50" s="98">
        <v>6.0868261785001874</v>
      </c>
      <c r="KW50" s="88">
        <f t="shared" si="14"/>
        <v>40991.5</v>
      </c>
      <c r="KX50" s="90">
        <v>13.5</v>
      </c>
      <c r="KY50" s="28"/>
      <c r="KZ50" s="25"/>
      <c r="LA50" s="30"/>
      <c r="LB50" s="27"/>
      <c r="LC50" s="30"/>
      <c r="LD50" s="27"/>
      <c r="LE50" s="30"/>
      <c r="LF50" s="27"/>
      <c r="LG50" s="92"/>
      <c r="LH50" s="94"/>
      <c r="LI50" s="94"/>
      <c r="LJ50" s="94"/>
      <c r="LK50" s="94"/>
      <c r="LL50" s="94"/>
      <c r="LM50" s="94"/>
      <c r="LN50" s="94"/>
      <c r="LO50" s="27"/>
      <c r="LP50" s="99">
        <v>-1.2191340504165351</v>
      </c>
      <c r="LQ50" s="98">
        <v>4.5755576059781387</v>
      </c>
      <c r="LS50" s="88">
        <f t="shared" si="15"/>
        <v>40992.5</v>
      </c>
      <c r="LT50" s="90">
        <v>13.5</v>
      </c>
      <c r="LU50" s="28"/>
      <c r="LV50" s="25"/>
      <c r="LW50" s="30"/>
      <c r="LX50" s="27"/>
      <c r="LY50" s="30"/>
      <c r="LZ50" s="27"/>
      <c r="MA50" s="30"/>
      <c r="MB50" s="27"/>
      <c r="MC50" s="92"/>
      <c r="MD50" s="94"/>
      <c r="ME50" s="94"/>
      <c r="MF50" s="94"/>
      <c r="MG50" s="94"/>
      <c r="MH50" s="94"/>
      <c r="MI50" s="94"/>
      <c r="MJ50" s="94"/>
      <c r="MK50" s="27"/>
      <c r="ML50" s="99">
        <v>-1.1051968848086253</v>
      </c>
      <c r="MM50" s="98">
        <v>7.0368044604010693</v>
      </c>
      <c r="MO50" s="88">
        <f t="shared" si="16"/>
        <v>40988.5</v>
      </c>
      <c r="MP50" s="90">
        <v>13.5</v>
      </c>
      <c r="MQ50" s="28"/>
      <c r="MR50" s="25"/>
      <c r="MS50" s="30"/>
      <c r="MT50" s="27"/>
      <c r="MU50" s="30"/>
      <c r="MV50" s="27"/>
      <c r="MW50" s="30"/>
      <c r="MX50" s="27"/>
      <c r="MY50" s="92"/>
      <c r="MZ50" s="94"/>
      <c r="NA50" s="94"/>
      <c r="NB50" s="94"/>
      <c r="NC50" s="94"/>
      <c r="ND50" s="94"/>
      <c r="NE50" s="94"/>
      <c r="NF50" s="94"/>
      <c r="NG50" s="27"/>
      <c r="NH50" s="99"/>
      <c r="NI50" s="98"/>
      <c r="NK50" s="88">
        <f t="shared" si="17"/>
        <v>40991.5</v>
      </c>
      <c r="NL50" s="90">
        <v>13.5</v>
      </c>
      <c r="NM50" s="28"/>
      <c r="NN50" s="25"/>
      <c r="NO50" s="30"/>
      <c r="NP50" s="27"/>
      <c r="NQ50" s="30"/>
      <c r="NR50" s="27"/>
      <c r="NS50" s="30"/>
      <c r="NT50" s="27"/>
      <c r="NU50" s="92"/>
      <c r="NV50" s="94"/>
      <c r="NW50" s="94"/>
      <c r="NX50" s="94"/>
      <c r="NY50" s="94"/>
      <c r="NZ50" s="94"/>
      <c r="OA50" s="94"/>
      <c r="OB50" s="94"/>
      <c r="OC50" s="27"/>
      <c r="OD50" s="99">
        <v>-1.1263091100747413</v>
      </c>
      <c r="OE50" s="98">
        <v>5.8317928031342303</v>
      </c>
      <c r="OG50" s="88">
        <f t="shared" si="18"/>
        <v>40990</v>
      </c>
      <c r="OH50" s="90">
        <v>13.5</v>
      </c>
      <c r="OI50" s="28"/>
      <c r="OJ50" s="25"/>
      <c r="OK50" s="30"/>
      <c r="OL50" s="27"/>
      <c r="OM50" s="30"/>
      <c r="ON50" s="27"/>
      <c r="OO50" s="30"/>
      <c r="OP50" s="27"/>
      <c r="OQ50" s="92"/>
      <c r="OR50" s="94"/>
      <c r="OS50" s="94"/>
      <c r="OT50" s="94"/>
      <c r="OU50" s="94"/>
      <c r="OV50" s="94"/>
      <c r="OW50" s="94"/>
      <c r="OX50" s="94"/>
      <c r="OY50" s="27"/>
      <c r="OZ50" s="99"/>
      <c r="PA50" s="98"/>
      <c r="PC50" s="88">
        <f t="shared" si="19"/>
        <v>40988.5</v>
      </c>
      <c r="PD50" s="90">
        <v>13.5</v>
      </c>
      <c r="PE50" s="28"/>
      <c r="PF50" s="25"/>
      <c r="PG50" s="30"/>
      <c r="PH50" s="27"/>
      <c r="PI50" s="30"/>
      <c r="PJ50" s="27"/>
      <c r="PK50" s="30"/>
      <c r="PL50" s="27"/>
      <c r="PM50" s="92"/>
      <c r="PN50" s="94"/>
      <c r="PO50" s="94"/>
      <c r="PP50" s="94"/>
      <c r="PQ50" s="94"/>
      <c r="PR50" s="94"/>
      <c r="PS50" s="94"/>
      <c r="PT50" s="94"/>
      <c r="PU50" s="27"/>
      <c r="PV50" s="99">
        <v>-1.2217141666836118</v>
      </c>
      <c r="PW50" s="98">
        <v>6.2654646358424682</v>
      </c>
      <c r="PY50" s="88">
        <f t="shared" si="20"/>
        <v>40991.5</v>
      </c>
      <c r="PZ50" s="90">
        <v>13.5</v>
      </c>
      <c r="QA50" s="28"/>
      <c r="QB50" s="25"/>
      <c r="QC50" s="30"/>
      <c r="QD50" s="27"/>
      <c r="QE50" s="30"/>
      <c r="QF50" s="27"/>
      <c r="QG50" s="30"/>
      <c r="QH50" s="27"/>
      <c r="QI50" s="92"/>
      <c r="QJ50" s="94"/>
      <c r="QK50" s="94"/>
      <c r="QL50" s="94"/>
      <c r="QM50" s="94"/>
      <c r="QN50" s="94"/>
      <c r="QO50" s="94"/>
      <c r="QP50" s="94"/>
      <c r="QQ50" s="27"/>
      <c r="QR50" s="99">
        <v>-1.2804333780739781</v>
      </c>
      <c r="QS50" s="98">
        <v>3.7461478196077365</v>
      </c>
      <c r="QU50" s="88">
        <f t="shared" si="21"/>
        <v>40990.5</v>
      </c>
      <c r="QV50" s="90">
        <v>13.5</v>
      </c>
      <c r="QW50" s="28">
        <v>3.64</v>
      </c>
      <c r="QX50" s="25">
        <v>12.5</v>
      </c>
      <c r="QY50" s="30"/>
      <c r="QZ50" s="27"/>
      <c r="RA50" s="30"/>
      <c r="RB50" s="27"/>
      <c r="RC50" s="30"/>
      <c r="RD50" s="27"/>
      <c r="RE50" s="92"/>
      <c r="RF50" s="94"/>
      <c r="RG50" s="94"/>
      <c r="RH50" s="94"/>
      <c r="RI50" s="94"/>
      <c r="RJ50" s="94"/>
      <c r="RK50" s="94"/>
      <c r="RL50" s="94"/>
      <c r="RM50" s="27"/>
      <c r="RN50" s="99">
        <v>2.8893827228191258</v>
      </c>
      <c r="RO50" s="98">
        <v>31.867076297063754</v>
      </c>
      <c r="RQ50" s="88">
        <f t="shared" si="22"/>
        <v>40991</v>
      </c>
      <c r="RR50" s="90">
        <v>13.5</v>
      </c>
      <c r="RS50" s="28"/>
      <c r="RT50" s="25"/>
      <c r="RU50" s="30"/>
      <c r="RV50" s="27"/>
      <c r="RW50" s="30"/>
      <c r="RX50" s="27"/>
      <c r="RY50" s="30"/>
      <c r="RZ50" s="27"/>
      <c r="SA50" s="92"/>
      <c r="SB50" s="94"/>
      <c r="SC50" s="94"/>
      <c r="SD50" s="94"/>
      <c r="SE50" s="94"/>
      <c r="SF50" s="94"/>
      <c r="SG50" s="94"/>
      <c r="SH50" s="94"/>
      <c r="SI50" s="27"/>
      <c r="SJ50" s="99">
        <v>-1.1035210483989883</v>
      </c>
      <c r="SK50" s="98">
        <v>2.9787234321421696</v>
      </c>
      <c r="SM50" s="88">
        <f t="shared" si="23"/>
        <v>40991</v>
      </c>
      <c r="SN50" s="90">
        <v>13.5</v>
      </c>
      <c r="SO50" s="28"/>
      <c r="SP50" s="25"/>
      <c r="SQ50" s="30"/>
      <c r="SR50" s="27"/>
      <c r="SS50" s="30"/>
      <c r="ST50" s="27"/>
      <c r="SU50" s="30"/>
      <c r="SV50" s="27"/>
      <c r="SW50" s="92"/>
      <c r="SX50" s="94"/>
      <c r="SY50" s="94"/>
      <c r="SZ50" s="94"/>
      <c r="TA50" s="94"/>
      <c r="TB50" s="94"/>
      <c r="TC50" s="94"/>
      <c r="TD50" s="94"/>
      <c r="TE50" s="27"/>
      <c r="TF50" s="99">
        <v>-1.2697921537656507</v>
      </c>
      <c r="TG50" s="98">
        <v>-0.12079546985382245</v>
      </c>
      <c r="TI50" s="88">
        <f t="shared" si="24"/>
        <v>40989.5</v>
      </c>
      <c r="TJ50" s="90">
        <v>13.5</v>
      </c>
      <c r="TK50" s="28"/>
      <c r="TL50" s="25"/>
      <c r="TM50" s="30"/>
      <c r="TN50" s="27"/>
      <c r="TO50" s="30"/>
      <c r="TP50" s="27"/>
      <c r="TQ50" s="30"/>
      <c r="TR50" s="27"/>
      <c r="TS50" s="92"/>
      <c r="TT50" s="94"/>
      <c r="TU50" s="94"/>
      <c r="TV50" s="94"/>
      <c r="TW50" s="94"/>
      <c r="TX50" s="94"/>
      <c r="TY50" s="94"/>
      <c r="TZ50" s="94"/>
      <c r="UA50" s="27"/>
      <c r="UB50" s="99"/>
      <c r="UC50" s="98"/>
      <c r="UE50" s="88">
        <f t="shared" si="25"/>
        <v>40993</v>
      </c>
      <c r="UF50" s="90">
        <v>13.5</v>
      </c>
      <c r="UG50" s="28"/>
      <c r="UH50" s="25">
        <v>23</v>
      </c>
      <c r="UI50" s="30"/>
      <c r="UJ50" s="27"/>
      <c r="UK50" s="30"/>
      <c r="UL50" s="27"/>
      <c r="UM50" s="30"/>
      <c r="UN50" s="27"/>
      <c r="UO50" s="92"/>
      <c r="UP50" s="94"/>
      <c r="UQ50" s="94"/>
      <c r="UR50" s="94"/>
      <c r="US50" s="94"/>
      <c r="UT50" s="94"/>
      <c r="UU50" s="94"/>
      <c r="UV50" s="94"/>
      <c r="UW50" s="27"/>
      <c r="UX50" s="99">
        <v>-1.0926211974536912</v>
      </c>
      <c r="UY50" s="98">
        <v>0.52973661269712879</v>
      </c>
      <c r="VA50" s="88">
        <f t="shared" si="26"/>
        <v>40991.5</v>
      </c>
      <c r="VB50" s="90">
        <v>13.5</v>
      </c>
      <c r="VC50" s="28"/>
      <c r="VD50" s="25">
        <v>18.3</v>
      </c>
      <c r="VE50" s="30"/>
      <c r="VF50" s="27"/>
      <c r="VG50" s="30"/>
      <c r="VH50" s="27"/>
      <c r="VI50" s="30"/>
      <c r="VJ50" s="27"/>
      <c r="VK50" s="92"/>
      <c r="VL50" s="94"/>
      <c r="VM50" s="94"/>
      <c r="VN50" s="94"/>
      <c r="VO50" s="94"/>
      <c r="VP50" s="94"/>
      <c r="VQ50" s="94"/>
      <c r="VR50" s="94"/>
      <c r="VS50" s="27"/>
      <c r="VT50" s="99">
        <v>-1.1039664670744898</v>
      </c>
      <c r="VU50" s="98">
        <v>6.2745520608320833</v>
      </c>
      <c r="VW50" s="88">
        <f t="shared" si="27"/>
        <v>40989.5</v>
      </c>
      <c r="VX50" s="90">
        <v>13.5</v>
      </c>
      <c r="VY50" s="28"/>
      <c r="VZ50" s="25"/>
      <c r="WA50" s="30"/>
      <c r="WB50" s="27"/>
      <c r="WC50" s="30"/>
      <c r="WD50" s="27"/>
      <c r="WE50" s="30"/>
      <c r="WF50" s="27"/>
      <c r="WG50" s="92"/>
      <c r="WH50" s="94"/>
      <c r="WI50" s="94"/>
      <c r="WJ50" s="94"/>
      <c r="WK50" s="94"/>
      <c r="WL50" s="94"/>
      <c r="WM50" s="94"/>
      <c r="WN50" s="94"/>
      <c r="WO50" s="27"/>
      <c r="WP50" s="99">
        <v>-1.2423554564865349</v>
      </c>
      <c r="WQ50" s="98">
        <v>5.4299849683007952</v>
      </c>
      <c r="WS50" s="88">
        <f t="shared" si="28"/>
        <v>40991</v>
      </c>
      <c r="WT50" s="90">
        <v>13.5</v>
      </c>
      <c r="WU50" s="28"/>
      <c r="WV50" s="25"/>
      <c r="WW50" s="30"/>
      <c r="WX50" s="27"/>
      <c r="WY50" s="30"/>
      <c r="WZ50" s="27"/>
      <c r="XA50" s="30"/>
      <c r="XB50" s="27"/>
      <c r="XC50" s="92"/>
      <c r="XD50" s="94"/>
      <c r="XE50" s="94"/>
      <c r="XF50" s="94"/>
      <c r="XG50" s="94"/>
      <c r="XH50" s="94"/>
      <c r="XI50" s="94"/>
      <c r="XJ50" s="94"/>
      <c r="XK50" s="27"/>
      <c r="XL50" s="99">
        <v>-1.3065676046485626</v>
      </c>
      <c r="XM50" s="98">
        <v>-1.2084344025293541</v>
      </c>
      <c r="XO50" s="88">
        <f t="shared" si="29"/>
        <v>40991</v>
      </c>
      <c r="XP50" s="90">
        <v>13.5</v>
      </c>
      <c r="XQ50" s="28"/>
      <c r="XR50" s="25"/>
      <c r="XS50" s="30"/>
      <c r="XT50" s="27"/>
      <c r="XU50" s="30"/>
      <c r="XV50" s="27"/>
      <c r="XW50" s="30"/>
      <c r="XX50" s="27"/>
      <c r="XY50" s="92"/>
      <c r="XZ50" s="94"/>
      <c r="YA50" s="94"/>
      <c r="YB50" s="94"/>
      <c r="YC50" s="94"/>
      <c r="YD50" s="94"/>
      <c r="YE50" s="94"/>
      <c r="YF50" s="94"/>
      <c r="YG50" s="27"/>
      <c r="YH50" s="99">
        <v>-1.1894824789889615</v>
      </c>
      <c r="YI50" s="98">
        <v>0.54902951550958434</v>
      </c>
      <c r="YK50" s="88">
        <f t="shared" si="30"/>
        <v>40990.5</v>
      </c>
      <c r="YL50" s="90">
        <v>13.5</v>
      </c>
      <c r="YM50" s="28"/>
      <c r="YN50" s="25"/>
      <c r="YO50" s="30"/>
      <c r="YP50" s="27"/>
      <c r="YQ50" s="30"/>
      <c r="YR50" s="27"/>
      <c r="YS50" s="30"/>
      <c r="YT50" s="27"/>
      <c r="YU50" s="92"/>
      <c r="YV50" s="94"/>
      <c r="YW50" s="94"/>
      <c r="YX50" s="94"/>
      <c r="YY50" s="94"/>
      <c r="YZ50" s="94"/>
      <c r="ZA50" s="94"/>
      <c r="ZB50" s="94"/>
      <c r="ZC50" s="27"/>
      <c r="ZD50" s="99">
        <v>0.28067258532256406</v>
      </c>
      <c r="ZE50" s="98">
        <v>13.641114412937117</v>
      </c>
      <c r="ZG50" s="88">
        <f t="shared" si="31"/>
        <v>40990</v>
      </c>
      <c r="ZH50" s="90">
        <v>13.5</v>
      </c>
      <c r="ZI50" s="28"/>
      <c r="ZJ50" s="25"/>
      <c r="ZK50" s="30"/>
      <c r="ZL50" s="27"/>
      <c r="ZM50" s="30"/>
      <c r="ZN50" s="27"/>
      <c r="ZO50" s="30"/>
      <c r="ZP50" s="27"/>
      <c r="ZQ50" s="92"/>
      <c r="ZR50" s="94"/>
      <c r="ZS50" s="94"/>
      <c r="ZT50" s="94"/>
      <c r="ZU50" s="94"/>
      <c r="ZV50" s="94"/>
      <c r="ZW50" s="94"/>
      <c r="ZX50" s="94"/>
      <c r="ZY50" s="27"/>
      <c r="ZZ50" s="99">
        <v>0.61876792160523941</v>
      </c>
      <c r="AAA50" s="98">
        <v>17.296996476939285</v>
      </c>
      <c r="AAC50" s="88">
        <f t="shared" si="32"/>
        <v>40992.5</v>
      </c>
      <c r="AAD50" s="90">
        <v>13.5</v>
      </c>
      <c r="AAE50" s="28"/>
      <c r="AAF50" s="25"/>
      <c r="AAG50" s="30"/>
      <c r="AAH50" s="27"/>
      <c r="AAI50" s="30"/>
      <c r="AAJ50" s="27"/>
      <c r="AAK50" s="30"/>
      <c r="AAL50" s="27"/>
      <c r="AAM50" s="92"/>
      <c r="AAN50" s="94"/>
      <c r="AAO50" s="94"/>
      <c r="AAP50" s="94"/>
      <c r="AAQ50" s="94"/>
      <c r="AAR50" s="94"/>
      <c r="AAS50" s="94"/>
      <c r="AAT50" s="94"/>
      <c r="AAU50" s="27"/>
      <c r="AAV50" s="99">
        <v>-0.77320675638199077</v>
      </c>
      <c r="AAW50" s="98">
        <v>6.8057383214923437</v>
      </c>
      <c r="AAY50" s="88">
        <f t="shared" si="33"/>
        <v>40993.5</v>
      </c>
      <c r="AAZ50" s="90">
        <v>13.5</v>
      </c>
      <c r="ABA50" s="28"/>
      <c r="ABB50" s="25"/>
      <c r="ABC50" s="30"/>
      <c r="ABD50" s="27"/>
      <c r="ABE50" s="30"/>
      <c r="ABF50" s="27"/>
      <c r="ABG50" s="30"/>
      <c r="ABH50" s="27"/>
      <c r="ABI50" s="92"/>
      <c r="ABJ50" s="94"/>
      <c r="ABK50" s="94"/>
      <c r="ABL50" s="94"/>
      <c r="ABM50" s="94"/>
      <c r="ABN50" s="94"/>
      <c r="ABO50" s="94"/>
      <c r="ABP50" s="94"/>
      <c r="ABQ50" s="27"/>
      <c r="ABR50" s="99">
        <v>-1.1603130731677029</v>
      </c>
      <c r="ABS50" s="98">
        <v>5.8724744047031141</v>
      </c>
      <c r="ABU50" s="88">
        <f t="shared" si="34"/>
        <v>40991.5</v>
      </c>
      <c r="ABV50" s="90">
        <v>13.5</v>
      </c>
      <c r="ABW50" s="28"/>
      <c r="ABX50" s="25"/>
      <c r="ABY50" s="30"/>
      <c r="ABZ50" s="27"/>
      <c r="ACA50" s="30"/>
      <c r="ACB50" s="27"/>
      <c r="ACC50" s="30"/>
      <c r="ACD50" s="27"/>
      <c r="ACE50" s="92"/>
      <c r="ACF50" s="94"/>
      <c r="ACG50" s="94"/>
      <c r="ACH50" s="94"/>
      <c r="ACI50" s="94"/>
      <c r="ACJ50" s="94"/>
      <c r="ACK50" s="94"/>
      <c r="ACL50" s="94"/>
      <c r="ACM50" s="27"/>
      <c r="ACN50" s="99">
        <v>-1.2639074963837698</v>
      </c>
      <c r="ACO50" s="98">
        <v>4.411778936283123</v>
      </c>
      <c r="ACQ50" s="88">
        <f t="shared" si="35"/>
        <v>40992.5</v>
      </c>
      <c r="ACR50" s="90">
        <v>13.5</v>
      </c>
      <c r="ACS50" s="28"/>
      <c r="ACT50" s="25"/>
      <c r="ACU50" s="30"/>
      <c r="ACV50" s="27"/>
      <c r="ACW50" s="30"/>
      <c r="ACX50" s="27"/>
      <c r="ACY50" s="30"/>
      <c r="ACZ50" s="27"/>
      <c r="ADA50" s="92"/>
      <c r="ADB50" s="94"/>
      <c r="ADC50" s="94"/>
      <c r="ADD50" s="94"/>
      <c r="ADE50" s="94"/>
      <c r="ADF50" s="94"/>
      <c r="ADG50" s="94"/>
      <c r="ADH50" s="94"/>
      <c r="ADI50" s="27"/>
      <c r="ADJ50" s="99">
        <v>-1.1188039681168525</v>
      </c>
      <c r="ADK50" s="98">
        <v>6.9518515056875074</v>
      </c>
      <c r="ADM50" s="88">
        <f t="shared" si="36"/>
        <v>40988.5</v>
      </c>
      <c r="ADN50" s="90">
        <v>13.5</v>
      </c>
      <c r="ADO50" s="28"/>
      <c r="ADP50" s="25"/>
      <c r="ADQ50" s="30"/>
      <c r="ADR50" s="27"/>
      <c r="ADS50" s="30"/>
      <c r="ADT50" s="27"/>
      <c r="ADU50" s="30"/>
      <c r="ADV50" s="27"/>
      <c r="ADW50" s="92"/>
      <c r="ADX50" s="94"/>
      <c r="ADY50" s="94"/>
      <c r="ADZ50" s="94"/>
      <c r="AEA50" s="94"/>
      <c r="AEB50" s="94"/>
      <c r="AEC50" s="94"/>
      <c r="AED50" s="94"/>
      <c r="AEE50" s="27"/>
      <c r="AEF50" s="99"/>
      <c r="AEG50" s="98"/>
      <c r="AEI50" s="88">
        <f t="shared" si="37"/>
        <v>40991.5</v>
      </c>
      <c r="AEJ50" s="90">
        <v>13.5</v>
      </c>
      <c r="AEK50" s="28"/>
      <c r="AEL50" s="25"/>
      <c r="AEM50" s="30"/>
      <c r="AEN50" s="27"/>
      <c r="AEO50" s="30"/>
      <c r="AEP50" s="27"/>
      <c r="AEQ50" s="30"/>
      <c r="AER50" s="27"/>
      <c r="AES50" s="92"/>
      <c r="AET50" s="94"/>
      <c r="AEU50" s="94"/>
      <c r="AEV50" s="94"/>
      <c r="AEW50" s="94"/>
      <c r="AEX50" s="94"/>
      <c r="AEY50" s="94"/>
      <c r="AEZ50" s="94"/>
      <c r="AFA50" s="27"/>
      <c r="AFB50" s="99">
        <v>-1.2606022999170619</v>
      </c>
      <c r="AFC50" s="98">
        <v>5.2675846778458881</v>
      </c>
      <c r="AFE50" s="88">
        <f t="shared" si="38"/>
        <v>40990</v>
      </c>
      <c r="AFF50" s="90">
        <v>13.5</v>
      </c>
      <c r="AFG50" s="28"/>
      <c r="AFH50" s="25"/>
      <c r="AFI50" s="30"/>
      <c r="AFJ50" s="27"/>
      <c r="AFK50" s="30"/>
      <c r="AFL50" s="27"/>
      <c r="AFM50" s="30"/>
      <c r="AFN50" s="27"/>
      <c r="AFO50" s="92"/>
      <c r="AFP50" s="94"/>
      <c r="AFQ50" s="94"/>
      <c r="AFR50" s="94"/>
      <c r="AFS50" s="94"/>
      <c r="AFT50" s="94"/>
      <c r="AFU50" s="94"/>
      <c r="AFV50" s="94"/>
      <c r="AFW50" s="27"/>
      <c r="AFX50" s="99"/>
      <c r="AFY50" s="98"/>
      <c r="AGA50" s="88">
        <f t="shared" si="39"/>
        <v>40988.5</v>
      </c>
      <c r="AGB50" s="90">
        <v>13.5</v>
      </c>
      <c r="AGC50" s="28"/>
      <c r="AGD50" s="25"/>
      <c r="AGE50" s="30"/>
      <c r="AGF50" s="27"/>
      <c r="AGG50" s="30"/>
      <c r="AGH50" s="27"/>
      <c r="AGI50" s="30"/>
      <c r="AGJ50" s="27"/>
      <c r="AGK50" s="92"/>
      <c r="AGL50" s="94"/>
      <c r="AGM50" s="94"/>
      <c r="AGN50" s="94"/>
      <c r="AGO50" s="94"/>
      <c r="AGP50" s="94"/>
      <c r="AGQ50" s="94"/>
      <c r="AGR50" s="94"/>
      <c r="AGS50" s="27"/>
      <c r="AGT50" s="99">
        <v>-1.2350807805231896</v>
      </c>
      <c r="AGU50" s="98">
        <v>6.1272461105461584</v>
      </c>
      <c r="AGW50" s="88">
        <f t="shared" si="40"/>
        <v>40991.5</v>
      </c>
      <c r="AGX50" s="90">
        <v>13.5</v>
      </c>
      <c r="AGY50" s="28"/>
      <c r="AGZ50" s="25"/>
      <c r="AHA50" s="30"/>
      <c r="AHB50" s="27"/>
      <c r="AHC50" s="30"/>
      <c r="AHD50" s="27"/>
      <c r="AHE50" s="30"/>
      <c r="AHF50" s="27"/>
      <c r="AHG50" s="92"/>
      <c r="AHH50" s="94"/>
      <c r="AHI50" s="94"/>
      <c r="AHJ50" s="94"/>
      <c r="AHK50" s="94"/>
      <c r="AHL50" s="94"/>
      <c r="AHM50" s="94"/>
      <c r="AHN50" s="94"/>
      <c r="AHO50" s="27"/>
      <c r="AHP50" s="99">
        <v>-1.2254910407695712</v>
      </c>
      <c r="AHQ50" s="98">
        <v>4.0427884720641076</v>
      </c>
      <c r="AHS50" s="88">
        <f t="shared" si="41"/>
        <v>40990.5</v>
      </c>
      <c r="AHT50" s="90">
        <v>13.5</v>
      </c>
      <c r="AHU50" s="28">
        <v>3.64</v>
      </c>
      <c r="AHV50" s="25">
        <v>12.5</v>
      </c>
      <c r="AHW50" s="30"/>
      <c r="AHX50" s="27"/>
      <c r="AHY50" s="30"/>
      <c r="AHZ50" s="27"/>
      <c r="AIA50" s="30"/>
      <c r="AIB50" s="27"/>
      <c r="AIC50" s="92"/>
      <c r="AID50" s="94"/>
      <c r="AIE50" s="94"/>
      <c r="AIF50" s="94"/>
      <c r="AIG50" s="94"/>
      <c r="AIH50" s="94"/>
      <c r="AII50" s="94"/>
      <c r="AIJ50" s="94"/>
      <c r="AIK50" s="27"/>
      <c r="AIL50" s="99">
        <v>2.792493899857075</v>
      </c>
      <c r="AIM50" s="98">
        <v>31.473664250501102</v>
      </c>
      <c r="AIO50" s="88">
        <f t="shared" si="42"/>
        <v>40991</v>
      </c>
      <c r="AIP50" s="90">
        <v>13.5</v>
      </c>
      <c r="AIQ50" s="28"/>
      <c r="AIR50" s="25"/>
      <c r="AIS50" s="30"/>
      <c r="AIT50" s="27"/>
      <c r="AIU50" s="30"/>
      <c r="AIV50" s="27"/>
      <c r="AIW50" s="30"/>
      <c r="AIX50" s="27"/>
      <c r="AIY50" s="92"/>
      <c r="AIZ50" s="94"/>
      <c r="AJA50" s="94"/>
      <c r="AJB50" s="94"/>
      <c r="AJC50" s="94"/>
      <c r="AJD50" s="94"/>
      <c r="AJE50" s="94"/>
      <c r="AJF50" s="94"/>
      <c r="AJG50" s="27"/>
      <c r="AJH50" s="99">
        <v>-1.0783134339015932</v>
      </c>
      <c r="AJI50" s="98">
        <v>3.090469493920291</v>
      </c>
      <c r="AJK50" s="88">
        <f t="shared" si="43"/>
        <v>40991</v>
      </c>
      <c r="AJL50" s="90">
        <v>13.5</v>
      </c>
      <c r="AJM50" s="28"/>
      <c r="AJN50" s="25"/>
      <c r="AJO50" s="30"/>
      <c r="AJP50" s="27"/>
      <c r="AJQ50" s="30"/>
      <c r="AJR50" s="27"/>
      <c r="AJS50" s="30"/>
      <c r="AJT50" s="27"/>
      <c r="AJU50" s="92"/>
      <c r="AJV50" s="94"/>
      <c r="AJW50" s="94"/>
      <c r="AJX50" s="94"/>
      <c r="AJY50" s="94"/>
      <c r="AJZ50" s="94"/>
      <c r="AKA50" s="94"/>
      <c r="AKB50" s="94"/>
      <c r="AKC50" s="27"/>
      <c r="AKD50" s="99">
        <v>-1.2585316267896483</v>
      </c>
      <c r="AKE50" s="98">
        <v>-6.7060070015156681E-2</v>
      </c>
      <c r="AKG50" s="88">
        <f t="shared" si="44"/>
        <v>40989.5</v>
      </c>
      <c r="AKH50" s="90">
        <v>13.5</v>
      </c>
      <c r="AKI50" s="28"/>
      <c r="AKJ50" s="25"/>
      <c r="AKK50" s="30"/>
      <c r="AKL50" s="27"/>
      <c r="AKM50" s="30"/>
      <c r="AKN50" s="27"/>
      <c r="AKO50" s="30"/>
      <c r="AKP50" s="27"/>
      <c r="AKQ50" s="92"/>
      <c r="AKR50" s="94"/>
      <c r="AKS50" s="94"/>
      <c r="AKT50" s="94"/>
      <c r="AKU50" s="94"/>
      <c r="AKV50" s="94"/>
      <c r="AKW50" s="94"/>
      <c r="AKX50" s="94"/>
      <c r="AKY50" s="27"/>
      <c r="AKZ50" s="99"/>
      <c r="ALA50" s="98"/>
      <c r="ALC50" s="88">
        <f t="shared" si="45"/>
        <v>40993</v>
      </c>
      <c r="ALD50" s="90">
        <v>13.5</v>
      </c>
      <c r="ALE50" s="28"/>
      <c r="ALF50" s="25">
        <v>23</v>
      </c>
      <c r="ALG50" s="30"/>
      <c r="ALH50" s="27"/>
      <c r="ALI50" s="30"/>
      <c r="ALJ50" s="27"/>
      <c r="ALK50" s="30"/>
      <c r="ALL50" s="27"/>
      <c r="ALM50" s="92"/>
      <c r="ALN50" s="94"/>
      <c r="ALO50" s="94"/>
      <c r="ALP50" s="94"/>
      <c r="ALQ50" s="94"/>
      <c r="ALR50" s="94"/>
      <c r="ALS50" s="94"/>
      <c r="ALT50" s="94"/>
      <c r="ALU50" s="27"/>
      <c r="ALV50" s="99">
        <v>-1.0709356062897366</v>
      </c>
      <c r="ALW50" s="98">
        <v>0.60473159275705124</v>
      </c>
      <c r="ALY50" s="88">
        <f t="shared" si="46"/>
        <v>40991.5</v>
      </c>
      <c r="ALZ50" s="90">
        <v>13.5</v>
      </c>
      <c r="AMA50" s="28"/>
      <c r="AMB50" s="25">
        <v>18.3</v>
      </c>
      <c r="AMC50" s="30"/>
      <c r="AMD50" s="27"/>
      <c r="AME50" s="30"/>
      <c r="AMF50" s="27"/>
      <c r="AMG50" s="30"/>
      <c r="AMH50" s="27"/>
      <c r="AMI50" s="92"/>
      <c r="AMJ50" s="94"/>
      <c r="AMK50" s="94"/>
      <c r="AML50" s="94"/>
      <c r="AMM50" s="94"/>
      <c r="AMN50" s="94"/>
      <c r="AMO50" s="94"/>
      <c r="AMP50" s="94"/>
      <c r="AMQ50" s="27"/>
      <c r="AMR50" s="99">
        <v>-1.1011947961532171</v>
      </c>
      <c r="AMS50" s="98">
        <v>6.2980145696550318</v>
      </c>
      <c r="AMU50" s="88">
        <f t="shared" si="47"/>
        <v>40989.5</v>
      </c>
      <c r="AMV50" s="90">
        <v>13.5</v>
      </c>
      <c r="AMW50" s="28"/>
      <c r="AMX50" s="25"/>
      <c r="AMY50" s="30"/>
      <c r="AMZ50" s="27"/>
      <c r="ANA50" s="30"/>
      <c r="ANB50" s="27"/>
      <c r="ANC50" s="30"/>
      <c r="AND50" s="27"/>
      <c r="ANE50" s="92"/>
      <c r="ANF50" s="94"/>
      <c r="ANG50" s="94"/>
      <c r="ANH50" s="94"/>
      <c r="ANI50" s="94"/>
      <c r="ANJ50" s="94"/>
      <c r="ANK50" s="94"/>
      <c r="ANL50" s="94"/>
      <c r="ANM50" s="27"/>
      <c r="ANN50" s="99">
        <v>-1.27099064413901</v>
      </c>
      <c r="ANO50" s="98">
        <v>5.28841700981208</v>
      </c>
      <c r="ANQ50" s="88">
        <f t="shared" si="48"/>
        <v>40991</v>
      </c>
      <c r="ANR50" s="90">
        <v>13.5</v>
      </c>
      <c r="ANS50" s="28"/>
      <c r="ANT50" s="25"/>
      <c r="ANU50" s="30"/>
      <c r="ANV50" s="27"/>
      <c r="ANW50" s="30"/>
      <c r="ANX50" s="27"/>
      <c r="ANY50" s="30"/>
      <c r="ANZ50" s="27"/>
      <c r="AOA50" s="92"/>
      <c r="AOB50" s="94"/>
      <c r="AOC50" s="94"/>
      <c r="AOD50" s="94"/>
      <c r="AOE50" s="94"/>
      <c r="AOF50" s="94"/>
      <c r="AOG50" s="94"/>
      <c r="AOH50" s="94"/>
      <c r="AOI50" s="27"/>
      <c r="AOJ50" s="99">
        <v>-1.3077377399641179</v>
      </c>
      <c r="AOK50" s="98">
        <v>-1.2104237451433748</v>
      </c>
      <c r="AOM50" s="88">
        <f t="shared" si="49"/>
        <v>40991</v>
      </c>
      <c r="AON50" s="90">
        <v>13.5</v>
      </c>
      <c r="AOO50" s="28"/>
      <c r="AOP50" s="25"/>
      <c r="AOQ50" s="30"/>
      <c r="AOR50" s="27"/>
      <c r="AOS50" s="30"/>
      <c r="AOT50" s="27"/>
      <c r="AOU50" s="30"/>
      <c r="AOV50" s="27"/>
      <c r="AOW50" s="92"/>
      <c r="AOX50" s="94"/>
      <c r="AOY50" s="94"/>
      <c r="AOZ50" s="94"/>
      <c r="APA50" s="94"/>
      <c r="APB50" s="94"/>
      <c r="APC50" s="94"/>
      <c r="APD50" s="94"/>
      <c r="APE50" s="27"/>
      <c r="APF50" s="99">
        <v>-1.2471333224309749</v>
      </c>
      <c r="APG50" s="98">
        <v>0.31998210130271154</v>
      </c>
      <c r="API50" s="88">
        <f t="shared" si="50"/>
        <v>40990.5</v>
      </c>
      <c r="APJ50" s="90">
        <v>13.5</v>
      </c>
      <c r="APK50" s="28"/>
      <c r="APL50" s="25"/>
      <c r="APM50" s="30"/>
      <c r="APN50" s="27"/>
      <c r="APO50" s="30"/>
      <c r="APP50" s="27"/>
      <c r="APQ50" s="30"/>
      <c r="APR50" s="27"/>
      <c r="APS50" s="92"/>
      <c r="APT50" s="94"/>
      <c r="APU50" s="94"/>
      <c r="APV50" s="94"/>
      <c r="APW50" s="94"/>
      <c r="APX50" s="94"/>
      <c r="APY50" s="94"/>
      <c r="APZ50" s="94"/>
      <c r="AQA50" s="27"/>
      <c r="AQB50" s="99">
        <v>0.28289049834153102</v>
      </c>
      <c r="AQC50" s="98">
        <v>13.640503585296063</v>
      </c>
      <c r="AQE50" s="88">
        <f t="shared" si="51"/>
        <v>40990</v>
      </c>
      <c r="AQF50" s="90">
        <v>13.5</v>
      </c>
      <c r="AQG50" s="28"/>
      <c r="AQH50" s="25"/>
      <c r="AQI50" s="30"/>
      <c r="AQJ50" s="27"/>
      <c r="AQK50" s="30"/>
      <c r="AQL50" s="27"/>
      <c r="AQM50" s="30"/>
      <c r="AQN50" s="27"/>
      <c r="AQO50" s="92"/>
      <c r="AQP50" s="94"/>
      <c r="AQQ50" s="94"/>
      <c r="AQR50" s="94"/>
      <c r="AQS50" s="94"/>
      <c r="AQT50" s="94"/>
      <c r="AQU50" s="94"/>
      <c r="AQV50" s="94"/>
      <c r="AQW50" s="27"/>
      <c r="AQX50" s="99">
        <v>0.58188072181538031</v>
      </c>
      <c r="AQY50" s="98">
        <v>17.369225379224623</v>
      </c>
      <c r="ARA50" s="88">
        <f t="shared" si="52"/>
        <v>40992.5</v>
      </c>
      <c r="ARB50" s="90">
        <v>13.5</v>
      </c>
      <c r="ARC50" s="28"/>
      <c r="ARD50" s="25"/>
      <c r="ARE50" s="30"/>
      <c r="ARF50" s="27"/>
      <c r="ARG50" s="30"/>
      <c r="ARH50" s="27"/>
      <c r="ARI50" s="30"/>
      <c r="ARJ50" s="27"/>
      <c r="ARK50" s="92"/>
      <c r="ARL50" s="94"/>
      <c r="ARM50" s="94"/>
      <c r="ARN50" s="94"/>
      <c r="ARO50" s="94"/>
      <c r="ARP50" s="94"/>
      <c r="ARQ50" s="94"/>
      <c r="ARR50" s="94"/>
      <c r="ARS50" s="27"/>
      <c r="ART50" s="99">
        <v>-0.77426866584202625</v>
      </c>
      <c r="ARU50" s="98">
        <v>6.8556464028330897</v>
      </c>
      <c r="ARW50" s="88">
        <f t="shared" si="53"/>
        <v>40993.5</v>
      </c>
      <c r="ARX50" s="90">
        <v>13.5</v>
      </c>
      <c r="ARY50" s="28"/>
      <c r="ARZ50" s="25"/>
      <c r="ASA50" s="30"/>
      <c r="ASB50" s="27"/>
      <c r="ASC50" s="30"/>
      <c r="ASD50" s="27"/>
      <c r="ASE50" s="30"/>
      <c r="ASF50" s="27"/>
      <c r="ASG50" s="92"/>
      <c r="ASH50" s="94"/>
      <c r="ASI50" s="94"/>
      <c r="ASJ50" s="94"/>
      <c r="ASK50" s="94"/>
      <c r="ASL50" s="94"/>
      <c r="ASM50" s="94"/>
      <c r="ASN50" s="94"/>
      <c r="ASO50" s="27"/>
      <c r="ASP50" s="99">
        <v>-1.1831127389736271</v>
      </c>
      <c r="ASQ50" s="98">
        <v>5.7599284651664089</v>
      </c>
      <c r="ASS50" s="88">
        <f t="shared" si="54"/>
        <v>40991.5</v>
      </c>
      <c r="AST50" s="90">
        <v>13.5</v>
      </c>
      <c r="ASU50" s="28"/>
      <c r="ASV50" s="25"/>
      <c r="ASW50" s="30"/>
      <c r="ASX50" s="27"/>
      <c r="ASY50" s="30"/>
      <c r="ASZ50" s="27"/>
      <c r="ATA50" s="30"/>
      <c r="ATB50" s="27"/>
      <c r="ATC50" s="92"/>
      <c r="ATD50" s="94"/>
      <c r="ATE50" s="94"/>
      <c r="ATF50" s="94"/>
      <c r="ATG50" s="94"/>
      <c r="ATH50" s="94"/>
      <c r="ATI50" s="94"/>
      <c r="ATJ50" s="94"/>
      <c r="ATK50" s="27"/>
      <c r="ATL50" s="99">
        <v>-1.2986980396929479</v>
      </c>
      <c r="ATM50" s="98">
        <v>4.2560668431318618</v>
      </c>
      <c r="ATO50" s="88">
        <f t="shared" si="55"/>
        <v>40992.5</v>
      </c>
      <c r="ATP50" s="90">
        <v>13.5</v>
      </c>
      <c r="ATQ50" s="28"/>
      <c r="ATR50" s="25"/>
      <c r="ATS50" s="30"/>
      <c r="ATT50" s="27"/>
      <c r="ATU50" s="30"/>
      <c r="ATV50" s="27"/>
      <c r="ATW50" s="30"/>
      <c r="ATX50" s="27"/>
      <c r="ATY50" s="92"/>
      <c r="ATZ50" s="94"/>
      <c r="AUA50" s="94"/>
      <c r="AUB50" s="94"/>
      <c r="AUC50" s="94"/>
      <c r="AUD50" s="94"/>
      <c r="AUE50" s="94"/>
      <c r="AUF50" s="94"/>
      <c r="AUG50" s="27"/>
      <c r="AUH50" s="99">
        <v>-1.11185988745199</v>
      </c>
      <c r="AUI50" s="98">
        <v>6.9820360008664899</v>
      </c>
      <c r="AUK50" s="88">
        <f t="shared" si="56"/>
        <v>40988.5</v>
      </c>
      <c r="AUL50" s="90">
        <v>13.5</v>
      </c>
      <c r="AUM50" s="28"/>
      <c r="AUN50" s="25"/>
      <c r="AUO50" s="30"/>
      <c r="AUP50" s="27"/>
      <c r="AUQ50" s="30"/>
      <c r="AUR50" s="27"/>
      <c r="AUS50" s="30"/>
      <c r="AUT50" s="27"/>
      <c r="AUU50" s="92"/>
      <c r="AUV50" s="94"/>
      <c r="AUW50" s="94"/>
      <c r="AUX50" s="94"/>
      <c r="AUY50" s="94"/>
      <c r="AUZ50" s="94"/>
      <c r="AVA50" s="94"/>
      <c r="AVB50" s="94"/>
      <c r="AVC50" s="27"/>
      <c r="AVD50" s="99"/>
      <c r="AVE50" s="98"/>
      <c r="AVG50" s="88">
        <f t="shared" si="57"/>
        <v>40991.5</v>
      </c>
      <c r="AVH50" s="90">
        <v>13.5</v>
      </c>
      <c r="AVI50" s="28"/>
      <c r="AVJ50" s="25"/>
      <c r="AVK50" s="30"/>
      <c r="AVL50" s="27"/>
      <c r="AVM50" s="30"/>
      <c r="AVN50" s="27"/>
      <c r="AVO50" s="30"/>
      <c r="AVP50" s="27"/>
      <c r="AVQ50" s="92"/>
      <c r="AVR50" s="94"/>
      <c r="AVS50" s="94"/>
      <c r="AVT50" s="94"/>
      <c r="AVU50" s="94"/>
      <c r="AVV50" s="94"/>
      <c r="AVW50" s="94"/>
      <c r="AVX50" s="94"/>
      <c r="AVY50" s="27"/>
      <c r="AVZ50" s="99">
        <v>-1.2217314070671854</v>
      </c>
      <c r="AWA50" s="98">
        <v>5.4373426219335768</v>
      </c>
      <c r="AWC50" s="88">
        <f t="shared" si="58"/>
        <v>40990</v>
      </c>
      <c r="AWD50" s="90">
        <v>13.5</v>
      </c>
      <c r="AWE50" s="28"/>
      <c r="AWF50" s="25"/>
      <c r="AWG50" s="30"/>
      <c r="AWH50" s="27"/>
      <c r="AWI50" s="30"/>
      <c r="AWJ50" s="27"/>
      <c r="AWK50" s="30"/>
      <c r="AWL50" s="27"/>
      <c r="AWM50" s="92"/>
      <c r="AWN50" s="94"/>
      <c r="AWO50" s="94"/>
      <c r="AWP50" s="94"/>
      <c r="AWQ50" s="94"/>
      <c r="AWR50" s="94"/>
      <c r="AWS50" s="94"/>
      <c r="AWT50" s="94"/>
      <c r="AWU50" s="27"/>
      <c r="AWV50" s="99"/>
      <c r="AWW50" s="98"/>
      <c r="AWY50" s="88">
        <f t="shared" si="59"/>
        <v>40988.5</v>
      </c>
      <c r="AWZ50" s="90">
        <v>13.5</v>
      </c>
      <c r="AXA50" s="28"/>
      <c r="AXB50" s="25"/>
      <c r="AXC50" s="30"/>
      <c r="AXD50" s="27"/>
      <c r="AXE50" s="30"/>
      <c r="AXF50" s="27"/>
      <c r="AXG50" s="30"/>
      <c r="AXH50" s="27"/>
      <c r="AXI50" s="92"/>
      <c r="AXJ50" s="94"/>
      <c r="AXK50" s="94"/>
      <c r="AXL50" s="94"/>
      <c r="AXM50" s="94"/>
      <c r="AXN50" s="94"/>
      <c r="AXO50" s="94"/>
      <c r="AXP50" s="94"/>
      <c r="AXQ50" s="27"/>
      <c r="AXR50" s="99">
        <v>-1.2674657705650545</v>
      </c>
      <c r="AXS50" s="98">
        <v>5.9398731116678931</v>
      </c>
      <c r="AXU50" s="88">
        <f t="shared" si="60"/>
        <v>40991.5</v>
      </c>
      <c r="AXV50" s="90">
        <v>13.5</v>
      </c>
      <c r="AXW50" s="28"/>
      <c r="AXX50" s="25"/>
      <c r="AXY50" s="30"/>
      <c r="AXZ50" s="27"/>
      <c r="AYA50" s="30"/>
      <c r="AYB50" s="27"/>
      <c r="AYC50" s="30"/>
      <c r="AYD50" s="27"/>
      <c r="AYE50" s="92"/>
      <c r="AYF50" s="94"/>
      <c r="AYG50" s="94"/>
      <c r="AYH50" s="94"/>
      <c r="AYI50" s="94"/>
      <c r="AYJ50" s="94"/>
      <c r="AYK50" s="94"/>
      <c r="AYL50" s="94"/>
      <c r="AYM50" s="27"/>
      <c r="AYN50" s="99">
        <v>-1.2157767065878908</v>
      </c>
      <c r="AYO50" s="98">
        <v>4.1104017570238494</v>
      </c>
      <c r="AYQ50" s="88">
        <f t="shared" si="61"/>
        <v>40990.5</v>
      </c>
      <c r="AYR50" s="90">
        <v>13.5</v>
      </c>
      <c r="AYS50" s="28">
        <v>3.64</v>
      </c>
      <c r="AYT50" s="25">
        <v>12.5</v>
      </c>
      <c r="AYU50" s="30"/>
      <c r="AYV50" s="27"/>
      <c r="AYW50" s="30"/>
      <c r="AYX50" s="27"/>
      <c r="AYY50" s="30"/>
      <c r="AYZ50" s="27"/>
      <c r="AZA50" s="92"/>
      <c r="AZB50" s="94"/>
      <c r="AZC50" s="94"/>
      <c r="AZD50" s="94"/>
      <c r="AZE50" s="94"/>
      <c r="AZF50" s="94"/>
      <c r="AZG50" s="94"/>
      <c r="AZH50" s="94"/>
      <c r="AZI50" s="27"/>
      <c r="AZJ50" s="99">
        <v>2.8067825666107997</v>
      </c>
      <c r="AZK50" s="98">
        <v>31.512799843591253</v>
      </c>
      <c r="AZM50" s="88">
        <f t="shared" si="62"/>
        <v>40991</v>
      </c>
      <c r="AZN50" s="90">
        <v>13.5</v>
      </c>
      <c r="AZO50" s="28"/>
      <c r="AZP50" s="25"/>
      <c r="AZQ50" s="30"/>
      <c r="AZR50" s="27"/>
      <c r="AZS50" s="30"/>
      <c r="AZT50" s="27"/>
      <c r="AZU50" s="30"/>
      <c r="AZV50" s="27"/>
      <c r="AZW50" s="92"/>
      <c r="AZX50" s="94"/>
      <c r="AZY50" s="94"/>
      <c r="AZZ50" s="94"/>
      <c r="BAA50" s="94"/>
      <c r="BAB50" s="94"/>
      <c r="BAC50" s="94"/>
      <c r="BAD50" s="94"/>
      <c r="BAE50" s="27"/>
      <c r="BAF50" s="99">
        <v>-1.08224987318375</v>
      </c>
      <c r="BAG50" s="98">
        <v>3.0594135768866648</v>
      </c>
      <c r="BAI50" s="88">
        <f t="shared" si="63"/>
        <v>40991</v>
      </c>
      <c r="BAJ50" s="90">
        <v>13.5</v>
      </c>
      <c r="BAK50" s="28"/>
      <c r="BAL50" s="25"/>
      <c r="BAM50" s="30"/>
      <c r="BAN50" s="27"/>
      <c r="BAO50" s="30"/>
      <c r="BAP50" s="27"/>
      <c r="BAQ50" s="30"/>
      <c r="BAR50" s="27"/>
      <c r="BAS50" s="92"/>
      <c r="BAT50" s="94"/>
      <c r="BAU50" s="94"/>
      <c r="BAV50" s="94"/>
      <c r="BAW50" s="94"/>
      <c r="BAX50" s="94"/>
      <c r="BAY50" s="94"/>
      <c r="BAZ50" s="94"/>
      <c r="BBA50" s="27"/>
      <c r="BBB50" s="99">
        <v>-1.2551396419053615</v>
      </c>
      <c r="BBC50" s="98">
        <v>-5.7875509746325493E-2</v>
      </c>
      <c r="BBE50" s="88">
        <f t="shared" si="64"/>
        <v>40989.5</v>
      </c>
      <c r="BBF50" s="90">
        <v>13.5</v>
      </c>
      <c r="BBG50" s="28"/>
      <c r="BBH50" s="25"/>
      <c r="BBI50" s="30"/>
      <c r="BBJ50" s="27"/>
      <c r="BBK50" s="30"/>
      <c r="BBL50" s="27"/>
      <c r="BBM50" s="30"/>
      <c r="BBN50" s="27"/>
      <c r="BBO50" s="92"/>
      <c r="BBP50" s="94"/>
      <c r="BBQ50" s="94"/>
      <c r="BBR50" s="94"/>
      <c r="BBS50" s="94"/>
      <c r="BBT50" s="94"/>
      <c r="BBU50" s="94"/>
      <c r="BBV50" s="94"/>
      <c r="BBW50" s="27"/>
      <c r="BBX50" s="99"/>
      <c r="BBY50" s="98"/>
      <c r="BCA50" s="88">
        <f t="shared" si="65"/>
        <v>40993</v>
      </c>
      <c r="BCB50" s="90">
        <v>13.5</v>
      </c>
      <c r="BCC50" s="28"/>
      <c r="BCD50" s="25">
        <v>23</v>
      </c>
      <c r="BCE50" s="30"/>
      <c r="BCF50" s="27"/>
      <c r="BCG50" s="30"/>
      <c r="BCH50" s="27"/>
      <c r="BCI50" s="30"/>
      <c r="BCJ50" s="27"/>
      <c r="BCK50" s="92"/>
      <c r="BCL50" s="94"/>
      <c r="BCM50" s="94"/>
      <c r="BCN50" s="94"/>
      <c r="BCO50" s="94"/>
      <c r="BCP50" s="94"/>
      <c r="BCQ50" s="94"/>
      <c r="BCR50" s="94"/>
      <c r="BCS50" s="27"/>
      <c r="BCT50" s="99">
        <v>-1.0914423229535477</v>
      </c>
      <c r="BCU50" s="98">
        <v>0.49788509283305088</v>
      </c>
      <c r="BCW50" s="88">
        <f t="shared" si="66"/>
        <v>40991.5</v>
      </c>
      <c r="BCX50" s="90">
        <v>13.5</v>
      </c>
      <c r="BCY50" s="28"/>
      <c r="BCZ50" s="25">
        <v>18.3</v>
      </c>
      <c r="BDA50" s="30"/>
      <c r="BDB50" s="27"/>
      <c r="BDC50" s="30"/>
      <c r="BDD50" s="27"/>
      <c r="BDE50" s="30"/>
      <c r="BDF50" s="27"/>
      <c r="BDG50" s="92"/>
      <c r="BDH50" s="94"/>
      <c r="BDI50" s="94"/>
      <c r="BDJ50" s="94"/>
      <c r="BDK50" s="94"/>
      <c r="BDL50" s="94"/>
      <c r="BDM50" s="94"/>
      <c r="BDN50" s="94"/>
      <c r="BDO50" s="27"/>
      <c r="BDP50" s="99">
        <v>-0.7949195129884743</v>
      </c>
      <c r="BDQ50" s="98">
        <v>7.7382146554012419</v>
      </c>
      <c r="BDS50" s="88">
        <f t="shared" si="67"/>
        <v>40989.5</v>
      </c>
      <c r="BDT50" s="90">
        <v>13.5</v>
      </c>
      <c r="BDU50" s="28"/>
      <c r="BDV50" s="25"/>
      <c r="BDW50" s="30"/>
      <c r="BDX50" s="27"/>
      <c r="BDY50" s="30"/>
      <c r="BDZ50" s="27"/>
      <c r="BEA50" s="30"/>
      <c r="BEB50" s="27"/>
      <c r="BEC50" s="92"/>
      <c r="BED50" s="94"/>
      <c r="BEE50" s="94"/>
      <c r="BEF50" s="94"/>
      <c r="BEG50" s="94"/>
      <c r="BEH50" s="94"/>
      <c r="BEI50" s="94"/>
      <c r="BEJ50" s="94"/>
      <c r="BEK50" s="27"/>
      <c r="BEL50" s="99">
        <v>-1.2541983365486322</v>
      </c>
      <c r="BEM50" s="98">
        <v>5.3696724320147569</v>
      </c>
      <c r="BEO50" s="88">
        <f t="shared" si="68"/>
        <v>40991</v>
      </c>
      <c r="BEP50" s="90">
        <v>13.5</v>
      </c>
      <c r="BEQ50" s="28"/>
      <c r="BER50" s="25"/>
      <c r="BES50" s="30"/>
      <c r="BET50" s="27"/>
      <c r="BEU50" s="30"/>
      <c r="BEV50" s="27"/>
      <c r="BEW50" s="30"/>
      <c r="BEX50" s="27"/>
      <c r="BEY50" s="92"/>
      <c r="BEZ50" s="94"/>
      <c r="BFA50" s="94"/>
      <c r="BFB50" s="94"/>
      <c r="BFC50" s="94"/>
      <c r="BFD50" s="94"/>
      <c r="BFE50" s="94"/>
      <c r="BFF50" s="94"/>
      <c r="BFG50" s="27"/>
      <c r="BFH50" s="99">
        <v>-1.3063559037476837</v>
      </c>
      <c r="BFI50" s="98">
        <v>-1.2077617329344015</v>
      </c>
      <c r="BFK50" s="88">
        <f t="shared" si="69"/>
        <v>40991</v>
      </c>
      <c r="BFL50" s="90">
        <v>13.5</v>
      </c>
      <c r="BFM50" s="28"/>
      <c r="BFN50" s="25"/>
      <c r="BFO50" s="30"/>
      <c r="BFP50" s="27"/>
      <c r="BFQ50" s="30"/>
      <c r="BFR50" s="27"/>
      <c r="BFS50" s="30"/>
      <c r="BFT50" s="27"/>
      <c r="BFU50" s="92"/>
      <c r="BFV50" s="94"/>
      <c r="BFW50" s="94"/>
      <c r="BFX50" s="94"/>
      <c r="BFY50" s="94"/>
      <c r="BFZ50" s="94"/>
      <c r="BGA50" s="94"/>
      <c r="BGB50" s="94"/>
      <c r="BGC50" s="27"/>
      <c r="BGD50" s="99">
        <v>-1.1976027718214532</v>
      </c>
      <c r="BGE50" s="98">
        <v>0.5329028121553302</v>
      </c>
      <c r="BGG50" s="88">
        <f t="shared" si="70"/>
        <v>40990.5</v>
      </c>
      <c r="BGH50" s="90">
        <v>13.5</v>
      </c>
      <c r="BGI50" s="28"/>
      <c r="BGJ50" s="25"/>
      <c r="BGK50" s="30"/>
      <c r="BGL50" s="27"/>
      <c r="BGM50" s="30"/>
      <c r="BGN50" s="27"/>
      <c r="BGO50" s="30"/>
      <c r="BGP50" s="27"/>
      <c r="BGQ50" s="92"/>
      <c r="BGR50" s="94"/>
      <c r="BGS50" s="94"/>
      <c r="BGT50" s="94"/>
      <c r="BGU50" s="94"/>
      <c r="BGV50" s="94"/>
      <c r="BGW50" s="94"/>
      <c r="BGX50" s="94"/>
      <c r="BGY50" s="27"/>
      <c r="BGZ50" s="99">
        <v>0.21263719281641386</v>
      </c>
      <c r="BHA50" s="98">
        <v>13.612141433311388</v>
      </c>
      <c r="BHC50" s="88">
        <f t="shared" si="71"/>
        <v>40990</v>
      </c>
      <c r="BHD50" s="90">
        <v>13.5</v>
      </c>
      <c r="BHE50" s="28"/>
      <c r="BHF50" s="25"/>
      <c r="BHG50" s="30"/>
      <c r="BHH50" s="27"/>
      <c r="BHI50" s="30"/>
      <c r="BHJ50" s="27"/>
      <c r="BHK50" s="30"/>
      <c r="BHL50" s="27"/>
      <c r="BHM50" s="92"/>
      <c r="BHN50" s="94"/>
      <c r="BHO50" s="94"/>
      <c r="BHP50" s="94"/>
      <c r="BHQ50" s="94"/>
      <c r="BHR50" s="94"/>
      <c r="BHS50" s="94"/>
      <c r="BHT50" s="94"/>
      <c r="BHU50" s="27"/>
      <c r="BHV50" s="99">
        <v>0.5966796549690625</v>
      </c>
      <c r="BHW50" s="98">
        <v>17.256983586174556</v>
      </c>
      <c r="BHY50" s="88">
        <f t="shared" si="72"/>
        <v>40992.5</v>
      </c>
      <c r="BHZ50" s="90">
        <v>13.5</v>
      </c>
      <c r="BIA50" s="28"/>
      <c r="BIB50" s="25"/>
      <c r="BIC50" s="30"/>
      <c r="BID50" s="27"/>
      <c r="BIE50" s="30"/>
      <c r="BIF50" s="27"/>
      <c r="BIG50" s="30"/>
      <c r="BIH50" s="27"/>
      <c r="BII50" s="92"/>
      <c r="BIJ50" s="94"/>
      <c r="BIK50" s="94"/>
      <c r="BIL50" s="94"/>
      <c r="BIM50" s="94"/>
      <c r="BIN50" s="94"/>
      <c r="BIO50" s="94"/>
      <c r="BIP50" s="94"/>
      <c r="BIQ50" s="27"/>
      <c r="BIR50" s="99">
        <v>-0.79993314004337512</v>
      </c>
      <c r="BIS50" s="98">
        <v>6.7542788847605895</v>
      </c>
      <c r="BIU50" s="88">
        <f t="shared" si="73"/>
        <v>40993.5</v>
      </c>
      <c r="BIV50" s="90">
        <v>13.5</v>
      </c>
      <c r="BIW50" s="28"/>
      <c r="BIX50" s="25"/>
      <c r="BIY50" s="30"/>
      <c r="BIZ50" s="27"/>
      <c r="BJA50" s="30"/>
      <c r="BJB50" s="27"/>
      <c r="BJC50" s="30"/>
      <c r="BJD50" s="27"/>
      <c r="BJE50" s="92"/>
      <c r="BJF50" s="94"/>
      <c r="BJG50" s="94"/>
      <c r="BJH50" s="94"/>
      <c r="BJI50" s="94"/>
      <c r="BJJ50" s="94"/>
      <c r="BJK50" s="94"/>
      <c r="BJL50" s="94"/>
      <c r="BJM50" s="27"/>
      <c r="BJN50" s="99">
        <v>-1.1752683873939576</v>
      </c>
      <c r="BJO50" s="98">
        <v>5.8011135184493092</v>
      </c>
      <c r="BJQ50" s="88">
        <f t="shared" si="74"/>
        <v>40991.5</v>
      </c>
      <c r="BJR50" s="90">
        <v>13.5</v>
      </c>
      <c r="BJS50" s="28"/>
      <c r="BJT50" s="25"/>
      <c r="BJU50" s="30"/>
      <c r="BJV50" s="27"/>
      <c r="BJW50" s="30"/>
      <c r="BJX50" s="27"/>
      <c r="BJY50" s="30"/>
      <c r="BJZ50" s="27"/>
      <c r="BKA50" s="92"/>
      <c r="BKB50" s="94"/>
      <c r="BKC50" s="94"/>
      <c r="BKD50" s="94"/>
      <c r="BKE50" s="94"/>
      <c r="BKF50" s="94"/>
      <c r="BKG50" s="94"/>
      <c r="BKH50" s="94"/>
      <c r="BKI50" s="27"/>
      <c r="BKJ50" s="99">
        <v>-1.2981363560823154</v>
      </c>
      <c r="BKK50" s="98">
        <v>4.2584837091539471</v>
      </c>
      <c r="BKM50" s="88">
        <f t="shared" si="75"/>
        <v>40992.5</v>
      </c>
      <c r="BKN50" s="90">
        <v>13.5</v>
      </c>
      <c r="BKO50" s="28"/>
      <c r="BKP50" s="25"/>
      <c r="BKQ50" s="30"/>
      <c r="BKR50" s="27"/>
      <c r="BKS50" s="30"/>
      <c r="BKT50" s="27"/>
      <c r="BKU50" s="30"/>
      <c r="BKV50" s="27"/>
      <c r="BKW50" s="92"/>
      <c r="BKX50" s="94"/>
      <c r="BKY50" s="94"/>
      <c r="BKZ50" s="94"/>
      <c r="BLA50" s="94"/>
      <c r="BLB50" s="94"/>
      <c r="BLC50" s="94"/>
      <c r="BLD50" s="94"/>
      <c r="BLE50" s="27"/>
      <c r="BLF50" s="99">
        <v>-1.1243028146444276</v>
      </c>
      <c r="BLG50" s="98">
        <v>6.960862611036351</v>
      </c>
      <c r="BLI50" s="88">
        <f t="shared" si="76"/>
        <v>40988.5</v>
      </c>
      <c r="BLJ50" s="90">
        <v>13.5</v>
      </c>
      <c r="BLK50" s="28"/>
      <c r="BLL50" s="25"/>
      <c r="BLM50" s="30"/>
      <c r="BLN50" s="27"/>
      <c r="BLO50" s="30"/>
      <c r="BLP50" s="27"/>
      <c r="BLQ50" s="30"/>
      <c r="BLR50" s="27"/>
      <c r="BLS50" s="92"/>
      <c r="BLT50" s="94"/>
      <c r="BLU50" s="94"/>
      <c r="BLV50" s="94"/>
      <c r="BLW50" s="94"/>
      <c r="BLX50" s="94"/>
      <c r="BLY50" s="94"/>
      <c r="BLZ50" s="94"/>
      <c r="BMA50" s="27"/>
      <c r="BMB50" s="99"/>
      <c r="BMC50" s="98"/>
      <c r="BME50" s="88">
        <f t="shared" si="77"/>
        <v>40991.5</v>
      </c>
      <c r="BMF50" s="90">
        <v>13.5</v>
      </c>
      <c r="BMG50" s="28"/>
      <c r="BMH50" s="25"/>
      <c r="BMI50" s="30"/>
      <c r="BMJ50" s="27"/>
      <c r="BMK50" s="30"/>
      <c r="BML50" s="27"/>
      <c r="BMM50" s="30"/>
      <c r="BMN50" s="27"/>
      <c r="BMO50" s="92"/>
      <c r="BMP50" s="94"/>
      <c r="BMQ50" s="94"/>
      <c r="BMR50" s="94"/>
      <c r="BMS50" s="94"/>
      <c r="BMT50" s="94"/>
      <c r="BMU50" s="94"/>
      <c r="BMV50" s="94"/>
      <c r="BMW50" s="27"/>
      <c r="BMX50" s="99">
        <v>-1.1369251008257417</v>
      </c>
      <c r="BMY50" s="98">
        <v>5.8144859465773546</v>
      </c>
      <c r="BNA50" s="88">
        <f t="shared" si="78"/>
        <v>40990</v>
      </c>
      <c r="BNB50" s="90">
        <v>13.5</v>
      </c>
      <c r="BNC50" s="28"/>
      <c r="BND50" s="25"/>
      <c r="BNE50" s="30"/>
      <c r="BNF50" s="27"/>
      <c r="BNG50" s="30"/>
      <c r="BNH50" s="27"/>
      <c r="BNI50" s="30"/>
      <c r="BNJ50" s="27"/>
      <c r="BNK50" s="92"/>
      <c r="BNL50" s="94"/>
      <c r="BNM50" s="94"/>
      <c r="BNN50" s="94"/>
      <c r="BNO50" s="94"/>
      <c r="BNP50" s="94"/>
      <c r="BNQ50" s="94"/>
      <c r="BNR50" s="94"/>
      <c r="BNS50" s="27"/>
      <c r="BNT50" s="99"/>
      <c r="BNU50" s="98"/>
      <c r="BNW50" s="88">
        <f t="shared" si="79"/>
        <v>40988.5</v>
      </c>
      <c r="BNX50" s="90">
        <v>13.5</v>
      </c>
      <c r="BNY50" s="28"/>
      <c r="BNZ50" s="25"/>
      <c r="BOA50" s="30"/>
      <c r="BOB50" s="27"/>
      <c r="BOC50" s="30"/>
      <c r="BOD50" s="27"/>
      <c r="BOE50" s="30"/>
      <c r="BOF50" s="27"/>
      <c r="BOG50" s="92"/>
      <c r="BOH50" s="94"/>
      <c r="BOI50" s="94"/>
      <c r="BOJ50" s="94"/>
      <c r="BOK50" s="94"/>
      <c r="BOL50" s="94"/>
      <c r="BOM50" s="94"/>
      <c r="BON50" s="94"/>
      <c r="BOO50" s="27"/>
      <c r="BOP50" s="99">
        <v>-1.2678753228597162</v>
      </c>
      <c r="BOQ50" s="98">
        <v>5.9274606670799468</v>
      </c>
      <c r="BOS50" s="88">
        <f t="shared" si="80"/>
        <v>40991.5</v>
      </c>
      <c r="BOT50" s="90">
        <v>13.5</v>
      </c>
      <c r="BOU50" s="28"/>
      <c r="BOV50" s="25"/>
      <c r="BOW50" s="30"/>
      <c r="BOX50" s="27"/>
      <c r="BOY50" s="30"/>
      <c r="BOZ50" s="27"/>
      <c r="BPA50" s="30"/>
      <c r="BPB50" s="27"/>
      <c r="BPC50" s="92"/>
      <c r="BPD50" s="94"/>
      <c r="BPE50" s="94"/>
      <c r="BPF50" s="94"/>
      <c r="BPG50" s="94"/>
      <c r="BPH50" s="94"/>
      <c r="BPI50" s="94"/>
      <c r="BPJ50" s="94"/>
      <c r="BPK50" s="27"/>
      <c r="BPL50" s="99">
        <v>-1.2689806047751462</v>
      </c>
      <c r="BPM50" s="98">
        <v>3.7930872328662031</v>
      </c>
      <c r="BPO50" s="88">
        <f t="shared" si="81"/>
        <v>40990.5</v>
      </c>
      <c r="BPP50" s="90">
        <v>13.5</v>
      </c>
      <c r="BPQ50" s="28">
        <v>3.64</v>
      </c>
      <c r="BPR50" s="25">
        <v>12.5</v>
      </c>
      <c r="BPS50" s="30"/>
      <c r="BPT50" s="27"/>
      <c r="BPU50" s="30"/>
      <c r="BPV50" s="27"/>
      <c r="BPW50" s="30"/>
      <c r="BPX50" s="27"/>
      <c r="BPY50" s="92"/>
      <c r="BPZ50" s="94"/>
      <c r="BQA50" s="94"/>
      <c r="BQB50" s="94"/>
      <c r="BQC50" s="94"/>
      <c r="BQD50" s="94"/>
      <c r="BQE50" s="94"/>
      <c r="BQF50" s="94"/>
      <c r="BQG50" s="27"/>
      <c r="BQH50" s="99">
        <v>2.892316286917556</v>
      </c>
      <c r="BQI50" s="98">
        <v>31.716746771576972</v>
      </c>
      <c r="BQK50" s="88">
        <f t="shared" si="82"/>
        <v>40991</v>
      </c>
      <c r="BQL50" s="90">
        <v>13.5</v>
      </c>
      <c r="BQM50" s="28"/>
      <c r="BQN50" s="25"/>
      <c r="BQO50" s="30"/>
      <c r="BQP50" s="27"/>
      <c r="BQQ50" s="30"/>
      <c r="BQR50" s="27"/>
      <c r="BQS50" s="30"/>
      <c r="BQT50" s="27"/>
      <c r="BQU50" s="92"/>
      <c r="BQV50" s="94"/>
      <c r="BQW50" s="94"/>
      <c r="BQX50" s="94"/>
      <c r="BQY50" s="94"/>
      <c r="BQZ50" s="94"/>
      <c r="BRA50" s="94"/>
      <c r="BRB50" s="94"/>
      <c r="BRC50" s="27"/>
      <c r="BRD50" s="99">
        <v>-1.0818609238819652</v>
      </c>
      <c r="BRE50" s="98">
        <v>3.068296549212322</v>
      </c>
      <c r="BRG50" s="88">
        <f t="shared" si="83"/>
        <v>40991</v>
      </c>
      <c r="BRH50" s="90">
        <v>13.5</v>
      </c>
      <c r="BRI50" s="28"/>
      <c r="BRJ50" s="25"/>
      <c r="BRK50" s="30"/>
      <c r="BRL50" s="27"/>
      <c r="BRM50" s="30"/>
      <c r="BRN50" s="27"/>
      <c r="BRO50" s="30"/>
      <c r="BRP50" s="27"/>
      <c r="BRQ50" s="92"/>
      <c r="BRR50" s="94"/>
      <c r="BRS50" s="94"/>
      <c r="BRT50" s="94"/>
      <c r="BRU50" s="94"/>
      <c r="BRV50" s="94"/>
      <c r="BRW50" s="94"/>
      <c r="BRX50" s="94"/>
      <c r="BRY50" s="27"/>
      <c r="BRZ50" s="99">
        <v>-1.2477638398089901</v>
      </c>
      <c r="BSA50" s="98">
        <v>-1.7079411313072113E-2</v>
      </c>
      <c r="BSC50" s="88">
        <f t="shared" si="84"/>
        <v>40989.5</v>
      </c>
      <c r="BSD50" s="90">
        <v>13.5</v>
      </c>
      <c r="BSE50" s="28"/>
      <c r="BSF50" s="25"/>
      <c r="BSG50" s="30"/>
      <c r="BSH50" s="27"/>
      <c r="BSI50" s="30"/>
      <c r="BSJ50" s="27"/>
      <c r="BSK50" s="30"/>
      <c r="BSL50" s="27"/>
      <c r="BSM50" s="92"/>
      <c r="BSN50" s="94"/>
      <c r="BSO50" s="94"/>
      <c r="BSP50" s="94"/>
      <c r="BSQ50" s="94"/>
      <c r="BSR50" s="94"/>
      <c r="BSS50" s="94"/>
      <c r="BST50" s="94"/>
      <c r="BSU50" s="27"/>
      <c r="BSV50" s="99"/>
      <c r="BSW50" s="98"/>
      <c r="BSY50" s="88">
        <f t="shared" si="85"/>
        <v>40993</v>
      </c>
      <c r="BSZ50" s="90">
        <v>13.5</v>
      </c>
      <c r="BTA50" s="28"/>
      <c r="BTB50" s="25">
        <v>23</v>
      </c>
      <c r="BTC50" s="30"/>
      <c r="BTD50" s="27"/>
      <c r="BTE50" s="30"/>
      <c r="BTF50" s="27"/>
      <c r="BTG50" s="30"/>
      <c r="BTH50" s="27"/>
      <c r="BTI50" s="92"/>
      <c r="BTJ50" s="94"/>
      <c r="BTK50" s="94"/>
      <c r="BTL50" s="94"/>
      <c r="BTM50" s="94"/>
      <c r="BTN50" s="94"/>
      <c r="BTO50" s="94"/>
      <c r="BTP50" s="94"/>
      <c r="BTQ50" s="27"/>
      <c r="BTR50" s="99">
        <v>-1.0741084043601872</v>
      </c>
      <c r="BTS50" s="98">
        <v>0.60311641817731132</v>
      </c>
      <c r="BTU50" s="88">
        <f t="shared" si="86"/>
        <v>40991.5</v>
      </c>
      <c r="BTV50" s="90">
        <v>13.5</v>
      </c>
      <c r="BTW50" s="28"/>
      <c r="BTX50" s="25">
        <v>18.3</v>
      </c>
      <c r="BTY50" s="30"/>
      <c r="BTZ50" s="27"/>
      <c r="BUA50" s="30"/>
      <c r="BUB50" s="27"/>
      <c r="BUC50" s="30"/>
      <c r="BUD50" s="27"/>
      <c r="BUE50" s="92"/>
      <c r="BUF50" s="94"/>
      <c r="BUG50" s="94"/>
      <c r="BUH50" s="94"/>
      <c r="BUI50" s="94"/>
      <c r="BUJ50" s="94"/>
      <c r="BUK50" s="94"/>
      <c r="BUL50" s="94"/>
      <c r="BUM50" s="27"/>
      <c r="BUN50" s="99">
        <v>-1.1229578615723865</v>
      </c>
      <c r="BUO50" s="98">
        <v>6.160627572708905</v>
      </c>
      <c r="BUQ50" s="88">
        <f t="shared" si="87"/>
        <v>40989.5</v>
      </c>
      <c r="BUR50" s="90">
        <v>13.5</v>
      </c>
      <c r="BUS50" s="28"/>
      <c r="BUT50" s="25"/>
      <c r="BUU50" s="30"/>
      <c r="BUV50" s="27"/>
      <c r="BUW50" s="30"/>
      <c r="BUX50" s="27"/>
      <c r="BUY50" s="30"/>
      <c r="BUZ50" s="27"/>
      <c r="BVA50" s="92"/>
      <c r="BVB50" s="94"/>
      <c r="BVC50" s="94"/>
      <c r="BVD50" s="94"/>
      <c r="BVE50" s="94"/>
      <c r="BVF50" s="94"/>
      <c r="BVG50" s="94"/>
      <c r="BVH50" s="94"/>
      <c r="BVI50" s="27"/>
      <c r="BVJ50" s="99">
        <v>-1.227457974387913</v>
      </c>
      <c r="BVK50" s="98">
        <v>5.5015235771066013</v>
      </c>
      <c r="BVM50" s="88">
        <f t="shared" si="88"/>
        <v>40991</v>
      </c>
      <c r="BVN50" s="90">
        <v>13.5</v>
      </c>
      <c r="BVO50" s="28"/>
      <c r="BVP50" s="25"/>
      <c r="BVQ50" s="30"/>
      <c r="BVR50" s="27"/>
      <c r="BVS50" s="30"/>
      <c r="BVT50" s="27"/>
      <c r="BVU50" s="30"/>
      <c r="BVV50" s="27"/>
      <c r="BVW50" s="92"/>
      <c r="BVX50" s="94"/>
      <c r="BVY50" s="94"/>
      <c r="BVZ50" s="94"/>
      <c r="BWA50" s="94"/>
      <c r="BWB50" s="94"/>
      <c r="BWC50" s="94"/>
      <c r="BWD50" s="94"/>
      <c r="BWE50" s="27"/>
      <c r="BWF50" s="99">
        <v>-1.3080314343626129</v>
      </c>
      <c r="BWG50" s="98">
        <v>-1.2117038756350811</v>
      </c>
      <c r="BWI50" s="88">
        <f t="shared" si="89"/>
        <v>40991</v>
      </c>
      <c r="BWJ50" s="90">
        <v>13.5</v>
      </c>
      <c r="BWK50" s="28"/>
      <c r="BWL50" s="25"/>
      <c r="BWM50" s="30"/>
      <c r="BWN50" s="27"/>
      <c r="BWO50" s="30"/>
      <c r="BWP50" s="27"/>
      <c r="BWQ50" s="30"/>
      <c r="BWR50" s="27"/>
      <c r="BWS50" s="92"/>
      <c r="BWT50" s="94"/>
      <c r="BWU50" s="94"/>
      <c r="BWV50" s="94"/>
      <c r="BWW50" s="94"/>
      <c r="BWX50" s="94"/>
      <c r="BWY50" s="94"/>
      <c r="BWZ50" s="94"/>
      <c r="BXA50" s="27"/>
      <c r="BXB50" s="99">
        <v>-1.238377760613588</v>
      </c>
      <c r="BXC50" s="98">
        <v>0.35646779170735032</v>
      </c>
      <c r="BXE50" s="88">
        <f t="shared" si="90"/>
        <v>40990.5</v>
      </c>
      <c r="BXF50" s="90">
        <v>13.5</v>
      </c>
      <c r="BXG50" s="28"/>
      <c r="BXH50" s="25"/>
      <c r="BXI50" s="30"/>
      <c r="BXJ50" s="27"/>
      <c r="BXK50" s="30"/>
      <c r="BXL50" s="27"/>
      <c r="BXM50" s="30"/>
      <c r="BXN50" s="27"/>
      <c r="BXO50" s="92"/>
      <c r="BXP50" s="94"/>
      <c r="BXQ50" s="94"/>
      <c r="BXR50" s="94"/>
      <c r="BXS50" s="94"/>
      <c r="BXT50" s="94"/>
      <c r="BXU50" s="94"/>
      <c r="BXV50" s="94"/>
      <c r="BXW50" s="27"/>
      <c r="BXX50" s="99">
        <v>0.23942828341591452</v>
      </c>
      <c r="BXY50" s="98">
        <v>13.724544884249852</v>
      </c>
      <c r="BYA50" s="88">
        <f t="shared" si="91"/>
        <v>40990</v>
      </c>
      <c r="BYB50" s="90">
        <v>13.5</v>
      </c>
      <c r="BYC50" s="28"/>
      <c r="BYD50" s="25"/>
      <c r="BYE50" s="30"/>
      <c r="BYF50" s="27"/>
      <c r="BYG50" s="30"/>
      <c r="BYH50" s="27"/>
      <c r="BYI50" s="30"/>
      <c r="BYJ50" s="27"/>
      <c r="BYK50" s="92"/>
      <c r="BYL50" s="94"/>
      <c r="BYM50" s="94"/>
      <c r="BYN50" s="94"/>
      <c r="BYO50" s="94"/>
      <c r="BYP50" s="94"/>
      <c r="BYQ50" s="94"/>
      <c r="BYR50" s="94"/>
      <c r="BYS50" s="27"/>
      <c r="BYT50" s="99">
        <v>0.58580237708624472</v>
      </c>
      <c r="BYU50" s="98">
        <v>17.39762973320304</v>
      </c>
      <c r="BYW50" s="88">
        <f t="shared" si="92"/>
        <v>40992.5</v>
      </c>
      <c r="BYX50" s="90">
        <v>13.5</v>
      </c>
      <c r="BYY50" s="28"/>
      <c r="BYZ50" s="25"/>
      <c r="BZA50" s="30"/>
      <c r="BZB50" s="27"/>
      <c r="BZC50" s="30"/>
      <c r="BZD50" s="27"/>
      <c r="BZE50" s="30"/>
      <c r="BZF50" s="27"/>
      <c r="BZG50" s="92"/>
      <c r="BZH50" s="94"/>
      <c r="BZI50" s="94"/>
      <c r="BZJ50" s="94"/>
      <c r="BZK50" s="94"/>
      <c r="BZL50" s="94"/>
      <c r="BZM50" s="94"/>
      <c r="BZN50" s="94"/>
      <c r="BZO50" s="27"/>
      <c r="BZP50" s="99">
        <v>-0.77993159204861828</v>
      </c>
      <c r="BZQ50" s="98">
        <v>6.7884683293975288</v>
      </c>
      <c r="BZS50" s="88">
        <f t="shared" si="93"/>
        <v>40993.5</v>
      </c>
      <c r="BZT50" s="90">
        <v>13.5</v>
      </c>
      <c r="BZU50" s="28"/>
      <c r="BZV50" s="25"/>
      <c r="BZW50" s="30"/>
      <c r="BZX50" s="27"/>
      <c r="BZY50" s="30"/>
      <c r="BZZ50" s="27"/>
      <c r="CAA50" s="30"/>
      <c r="CAB50" s="27"/>
      <c r="CAC50" s="92"/>
      <c r="CAD50" s="94"/>
      <c r="CAE50" s="94"/>
      <c r="CAF50" s="94"/>
      <c r="CAG50" s="94"/>
      <c r="CAH50" s="94"/>
      <c r="CAI50" s="94"/>
      <c r="CAJ50" s="94"/>
      <c r="CAK50" s="27"/>
      <c r="CAL50" s="99">
        <v>-1.1569903483978174</v>
      </c>
      <c r="CAM50" s="98">
        <v>5.8852848530226547</v>
      </c>
      <c r="CAO50" s="88">
        <f t="shared" si="94"/>
        <v>40991.5</v>
      </c>
      <c r="CAP50" s="90">
        <v>13.5</v>
      </c>
      <c r="CAQ50" s="28"/>
      <c r="CAR50" s="25"/>
      <c r="CAS50" s="30"/>
      <c r="CAT50" s="27"/>
      <c r="CAU50" s="30"/>
      <c r="CAV50" s="27"/>
      <c r="CAW50" s="30"/>
      <c r="CAX50" s="27"/>
      <c r="CAY50" s="92"/>
      <c r="CAZ50" s="94"/>
      <c r="CBA50" s="94"/>
      <c r="CBB50" s="94"/>
      <c r="CBC50" s="94"/>
      <c r="CBD50" s="94"/>
      <c r="CBE50" s="94"/>
      <c r="CBF50" s="94"/>
      <c r="CBG50" s="27"/>
      <c r="CBH50" s="99">
        <v>-1.2347154485760288</v>
      </c>
      <c r="CBI50" s="98">
        <v>4.5258504967915636</v>
      </c>
      <c r="CBK50" s="88">
        <f t="shared" si="95"/>
        <v>40992.5</v>
      </c>
      <c r="CBL50" s="90">
        <v>13.5</v>
      </c>
      <c r="CBM50" s="28"/>
      <c r="CBN50" s="25"/>
      <c r="CBO50" s="30"/>
      <c r="CBP50" s="27"/>
      <c r="CBQ50" s="30"/>
      <c r="CBR50" s="27"/>
      <c r="CBS50" s="30"/>
      <c r="CBT50" s="27"/>
      <c r="CBU50" s="92"/>
      <c r="CBV50" s="94"/>
      <c r="CBW50" s="94"/>
      <c r="CBX50" s="94"/>
      <c r="CBY50" s="94"/>
      <c r="CBZ50" s="94"/>
      <c r="CCA50" s="94"/>
      <c r="CCB50" s="94"/>
      <c r="CCC50" s="27"/>
      <c r="CCD50" s="99">
        <v>-1.118893579349679</v>
      </c>
      <c r="CCE50" s="98">
        <v>6.9488160163413575</v>
      </c>
      <c r="CCG50" s="88">
        <f t="shared" si="96"/>
        <v>40988.5</v>
      </c>
      <c r="CCH50" s="90">
        <v>13.5</v>
      </c>
      <c r="CCI50" s="28"/>
      <c r="CCJ50" s="25"/>
      <c r="CCK50" s="30"/>
      <c r="CCL50" s="27"/>
      <c r="CCM50" s="30"/>
      <c r="CCN50" s="27"/>
      <c r="CCO50" s="30"/>
      <c r="CCP50" s="27"/>
      <c r="CCQ50" s="92"/>
      <c r="CCR50" s="94"/>
      <c r="CCS50" s="94"/>
      <c r="CCT50" s="94"/>
      <c r="CCU50" s="94"/>
      <c r="CCV50" s="94"/>
      <c r="CCW50" s="94"/>
      <c r="CCX50" s="94"/>
      <c r="CCY50" s="27"/>
      <c r="CCZ50" s="99"/>
      <c r="CDA50" s="98"/>
      <c r="CDC50" s="88">
        <f t="shared" si="97"/>
        <v>40991.5</v>
      </c>
      <c r="CDD50" s="90">
        <v>13.5</v>
      </c>
      <c r="CDE50" s="28"/>
      <c r="CDF50" s="25"/>
      <c r="CDG50" s="30"/>
      <c r="CDH50" s="27"/>
      <c r="CDI50" s="30"/>
      <c r="CDJ50" s="27"/>
      <c r="CDK50" s="30"/>
      <c r="CDL50" s="27"/>
      <c r="CDM50" s="92"/>
      <c r="CDN50" s="94"/>
      <c r="CDO50" s="94"/>
      <c r="CDP50" s="94"/>
      <c r="CDQ50" s="94"/>
      <c r="CDR50" s="94"/>
      <c r="CDS50" s="94"/>
      <c r="CDT50" s="94"/>
      <c r="CDU50" s="27"/>
      <c r="CDV50" s="99">
        <v>-1.1890190162184078</v>
      </c>
      <c r="CDW50" s="98">
        <v>5.5951239497503691</v>
      </c>
      <c r="CDY50" s="88">
        <f t="shared" si="98"/>
        <v>40990</v>
      </c>
      <c r="CDZ50" s="90">
        <v>13.5</v>
      </c>
      <c r="CEA50" s="28"/>
      <c r="CEB50" s="25"/>
      <c r="CEC50" s="30"/>
      <c r="CED50" s="27"/>
      <c r="CEE50" s="30"/>
      <c r="CEF50" s="27"/>
      <c r="CEG50" s="30"/>
      <c r="CEH50" s="27"/>
      <c r="CEI50" s="92"/>
      <c r="CEJ50" s="94"/>
      <c r="CEK50" s="94"/>
      <c r="CEL50" s="94"/>
      <c r="CEM50" s="94"/>
      <c r="CEN50" s="94"/>
      <c r="CEO50" s="94"/>
      <c r="CEP50" s="94"/>
      <c r="CEQ50" s="27"/>
      <c r="CER50" s="99"/>
      <c r="CES50" s="98"/>
      <c r="CEU50" s="88">
        <f t="shared" si="99"/>
        <v>40988.5</v>
      </c>
      <c r="CEV50" s="90">
        <v>13.5</v>
      </c>
      <c r="CEW50" s="28"/>
      <c r="CEX50" s="25"/>
      <c r="CEY50" s="30"/>
      <c r="CEZ50" s="27"/>
      <c r="CFA50" s="30"/>
      <c r="CFB50" s="27"/>
      <c r="CFC50" s="30"/>
      <c r="CFD50" s="27"/>
      <c r="CFE50" s="92"/>
      <c r="CFF50" s="94"/>
      <c r="CFG50" s="94"/>
      <c r="CFH50" s="94"/>
      <c r="CFI50" s="94"/>
      <c r="CFJ50" s="94"/>
      <c r="CFK50" s="94"/>
      <c r="CFL50" s="94"/>
      <c r="CFM50" s="27"/>
      <c r="CFN50" s="99">
        <v>-1.2649451391123594</v>
      </c>
      <c r="CFO50" s="98">
        <v>5.950400747504963</v>
      </c>
    </row>
    <row r="51" spans="1:2199">
      <c r="A51" s="88">
        <f t="shared" si="0"/>
        <v>40992</v>
      </c>
      <c r="B51" s="89">
        <v>14</v>
      </c>
      <c r="C51" s="28"/>
      <c r="D51" s="25"/>
      <c r="E51" s="30"/>
      <c r="F51" s="27"/>
      <c r="G51" s="30"/>
      <c r="H51" s="27"/>
      <c r="I51" s="30"/>
      <c r="J51" s="27"/>
      <c r="K51" s="92"/>
      <c r="L51" s="94"/>
      <c r="M51" s="94"/>
      <c r="N51" s="94"/>
      <c r="O51" s="94"/>
      <c r="P51" s="94"/>
      <c r="Q51" s="94"/>
      <c r="R51" s="94"/>
      <c r="S51" s="27"/>
      <c r="T51" s="97">
        <v>-1.9091843930833943</v>
      </c>
      <c r="U51" s="98">
        <v>0.57457172837296655</v>
      </c>
      <c r="W51" s="88">
        <f t="shared" si="1"/>
        <v>40991</v>
      </c>
      <c r="X51" s="89">
        <v>14</v>
      </c>
      <c r="Y51" s="28"/>
      <c r="Z51" s="25"/>
      <c r="AA51" s="30"/>
      <c r="AB51" s="27"/>
      <c r="AC51" s="30"/>
      <c r="AD51" s="27"/>
      <c r="AE51" s="30"/>
      <c r="AF51" s="27"/>
      <c r="AG51" s="92"/>
      <c r="AH51" s="94"/>
      <c r="AI51" s="94"/>
      <c r="AJ51" s="94"/>
      <c r="AK51" s="94"/>
      <c r="AL51" s="94"/>
      <c r="AM51" s="94"/>
      <c r="AN51" s="94"/>
      <c r="AO51" s="27"/>
      <c r="AP51" s="97">
        <v>-0.85313078275037557</v>
      </c>
      <c r="AQ51" s="98">
        <v>-0.85047151862787906</v>
      </c>
      <c r="AS51" s="88">
        <f t="shared" si="2"/>
        <v>40991.5</v>
      </c>
      <c r="AT51" s="89">
        <v>14</v>
      </c>
      <c r="AU51" s="28">
        <v>1.2</v>
      </c>
      <c r="AV51" s="25">
        <v>21</v>
      </c>
      <c r="AW51" s="30"/>
      <c r="AX51" s="27"/>
      <c r="AY51" s="30"/>
      <c r="AZ51" s="27"/>
      <c r="BA51" s="30"/>
      <c r="BB51" s="27"/>
      <c r="BC51" s="92"/>
      <c r="BD51" s="94"/>
      <c r="BE51" s="94"/>
      <c r="BF51" s="94"/>
      <c r="BG51" s="94"/>
      <c r="BH51" s="94"/>
      <c r="BI51" s="94"/>
      <c r="BJ51" s="94"/>
      <c r="BK51" s="27"/>
      <c r="BL51" s="97">
        <v>1.9323308883822217</v>
      </c>
      <c r="BM51" s="98">
        <v>26.731981655656245</v>
      </c>
      <c r="BO51" s="88">
        <f t="shared" si="3"/>
        <v>40991.5</v>
      </c>
      <c r="BP51" s="89">
        <v>14</v>
      </c>
      <c r="BQ51" s="28"/>
      <c r="BR51" s="25"/>
      <c r="BS51" s="30"/>
      <c r="BT51" s="27"/>
      <c r="BU51" s="30"/>
      <c r="BV51" s="27"/>
      <c r="BW51" s="30"/>
      <c r="BX51" s="27"/>
      <c r="BY51" s="92"/>
      <c r="BZ51" s="94"/>
      <c r="CA51" s="94"/>
      <c r="CB51" s="94"/>
      <c r="CC51" s="94"/>
      <c r="CD51" s="94"/>
      <c r="CE51" s="94"/>
      <c r="CF51" s="94"/>
      <c r="CG51" s="27"/>
      <c r="CH51" s="97">
        <v>-0.25879591093856913</v>
      </c>
      <c r="CI51" s="98">
        <v>15.711473038172727</v>
      </c>
      <c r="CK51" s="88">
        <f t="shared" si="4"/>
        <v>40990</v>
      </c>
      <c r="CL51" s="89">
        <v>14</v>
      </c>
      <c r="CM51" s="28"/>
      <c r="CN51" s="25"/>
      <c r="CO51" s="30"/>
      <c r="CP51" s="27"/>
      <c r="CQ51" s="30"/>
      <c r="CR51" s="27"/>
      <c r="CS51" s="30"/>
      <c r="CT51" s="27"/>
      <c r="CU51" s="92"/>
      <c r="CV51" s="94"/>
      <c r="CW51" s="94"/>
      <c r="CX51" s="94"/>
      <c r="CY51" s="94"/>
      <c r="CZ51" s="94"/>
      <c r="DA51" s="94"/>
      <c r="DB51" s="94"/>
      <c r="DC51" s="27"/>
      <c r="DD51" s="97">
        <v>-1.2398840361897732</v>
      </c>
      <c r="DE51" s="98">
        <v>-1.2831342661597034</v>
      </c>
      <c r="DG51" s="88">
        <f t="shared" si="5"/>
        <v>40993.5</v>
      </c>
      <c r="DH51" s="89">
        <v>14</v>
      </c>
      <c r="DI51" s="28"/>
      <c r="DJ51" s="25">
        <v>22.9</v>
      </c>
      <c r="DK51" s="30"/>
      <c r="DL51" s="27"/>
      <c r="DM51" s="30"/>
      <c r="DN51" s="27"/>
      <c r="DO51" s="30"/>
      <c r="DP51" s="27"/>
      <c r="DQ51" s="92"/>
      <c r="DR51" s="94"/>
      <c r="DS51" s="94"/>
      <c r="DT51" s="94"/>
      <c r="DU51" s="94"/>
      <c r="DV51" s="94"/>
      <c r="DW51" s="94"/>
      <c r="DX51" s="94"/>
      <c r="DY51" s="27"/>
      <c r="DZ51" s="97">
        <v>-1.0823725680107987</v>
      </c>
      <c r="EA51" s="98">
        <v>2.3360687445063291</v>
      </c>
      <c r="EC51" s="88">
        <f t="shared" si="6"/>
        <v>40992</v>
      </c>
      <c r="ED51" s="89">
        <v>14</v>
      </c>
      <c r="EE51" s="28"/>
      <c r="EF51" s="25">
        <v>18.899999999999999</v>
      </c>
      <c r="EG51" s="30"/>
      <c r="EH51" s="27"/>
      <c r="EI51" s="30"/>
      <c r="EJ51" s="27"/>
      <c r="EK51" s="30"/>
      <c r="EL51" s="27"/>
      <c r="EM51" s="92"/>
      <c r="EN51" s="94"/>
      <c r="EO51" s="94"/>
      <c r="EP51" s="94"/>
      <c r="EQ51" s="94"/>
      <c r="ER51" s="94"/>
      <c r="ES51" s="94"/>
      <c r="ET51" s="94"/>
      <c r="EU51" s="27"/>
      <c r="EV51" s="97">
        <v>-1.1839822066709282</v>
      </c>
      <c r="EW51" s="98">
        <v>-1.2143639101379091</v>
      </c>
      <c r="EY51" s="88">
        <f t="shared" si="7"/>
        <v>40990</v>
      </c>
      <c r="EZ51" s="89">
        <v>14</v>
      </c>
      <c r="FA51" s="28"/>
      <c r="FB51" s="25"/>
      <c r="FC51" s="30"/>
      <c r="FD51" s="27"/>
      <c r="FE51" s="30"/>
      <c r="FF51" s="27"/>
      <c r="FG51" s="30"/>
      <c r="FH51" s="27"/>
      <c r="FI51" s="92"/>
      <c r="FJ51" s="94"/>
      <c r="FK51" s="94"/>
      <c r="FL51" s="94"/>
      <c r="FM51" s="94"/>
      <c r="FN51" s="94"/>
      <c r="FO51" s="94"/>
      <c r="FP51" s="94"/>
      <c r="FQ51" s="27"/>
      <c r="FR51" s="97">
        <v>-1.2788270766326753</v>
      </c>
      <c r="FS51" s="98">
        <v>-1.4073630693488528</v>
      </c>
      <c r="FU51" s="88">
        <f t="shared" si="8"/>
        <v>40991.5</v>
      </c>
      <c r="FV51" s="89">
        <v>14</v>
      </c>
      <c r="FW51" s="28"/>
      <c r="FX51" s="25"/>
      <c r="FY51" s="30"/>
      <c r="FZ51" s="27"/>
      <c r="GA51" s="30"/>
      <c r="GB51" s="27"/>
      <c r="GC51" s="30"/>
      <c r="GD51" s="27"/>
      <c r="GE51" s="92"/>
      <c r="GF51" s="94"/>
      <c r="GG51" s="94"/>
      <c r="GH51" s="94"/>
      <c r="GI51" s="94"/>
      <c r="GJ51" s="94"/>
      <c r="GK51" s="94"/>
      <c r="GL51" s="94"/>
      <c r="GM51" s="27"/>
      <c r="GN51" s="97">
        <v>-1.3022759832141271</v>
      </c>
      <c r="GO51" s="98">
        <v>5.4488931809585317</v>
      </c>
      <c r="GQ51" s="88">
        <f t="shared" si="9"/>
        <v>40991.5</v>
      </c>
      <c r="GR51" s="89">
        <v>14</v>
      </c>
      <c r="GS51" s="28"/>
      <c r="GT51" s="25"/>
      <c r="GU51" s="30"/>
      <c r="GV51" s="27"/>
      <c r="GW51" s="30"/>
      <c r="GX51" s="27"/>
      <c r="GY51" s="30"/>
      <c r="GZ51" s="27"/>
      <c r="HA51" s="92"/>
      <c r="HB51" s="94"/>
      <c r="HC51" s="94"/>
      <c r="HD51" s="94"/>
      <c r="HE51" s="94"/>
      <c r="HF51" s="94"/>
      <c r="HG51" s="94"/>
      <c r="HH51" s="94"/>
      <c r="HI51" s="27"/>
      <c r="HJ51" s="97">
        <v>-1.1940591870652273</v>
      </c>
      <c r="HK51" s="98">
        <v>7.1418837553171208</v>
      </c>
      <c r="HM51" s="88">
        <f t="shared" si="10"/>
        <v>40991</v>
      </c>
      <c r="HN51" s="89">
        <v>14</v>
      </c>
      <c r="HO51" s="28"/>
      <c r="HP51" s="25"/>
      <c r="HQ51" s="30"/>
      <c r="HR51" s="27"/>
      <c r="HS51" s="30"/>
      <c r="HT51" s="27"/>
      <c r="HU51" s="30"/>
      <c r="HV51" s="27"/>
      <c r="HW51" s="92"/>
      <c r="HX51" s="94"/>
      <c r="HY51" s="94"/>
      <c r="HZ51" s="94"/>
      <c r="IA51" s="94"/>
      <c r="IB51" s="94"/>
      <c r="IC51" s="94"/>
      <c r="ID51" s="94"/>
      <c r="IE51" s="27"/>
      <c r="IF51" s="97">
        <v>0.1107091583286781</v>
      </c>
      <c r="IG51" s="98">
        <v>6.2313373864280273</v>
      </c>
      <c r="II51" s="88">
        <f t="shared" si="11"/>
        <v>40990.5</v>
      </c>
      <c r="IJ51" s="89">
        <v>14</v>
      </c>
      <c r="IK51" s="28"/>
      <c r="IL51" s="25"/>
      <c r="IM51" s="30"/>
      <c r="IN51" s="27"/>
      <c r="IO51" s="30"/>
      <c r="IP51" s="27"/>
      <c r="IQ51" s="30"/>
      <c r="IR51" s="27"/>
      <c r="IS51" s="92"/>
      <c r="IT51" s="94"/>
      <c r="IU51" s="94"/>
      <c r="IV51" s="94"/>
      <c r="IW51" s="94"/>
      <c r="IX51" s="94"/>
      <c r="IY51" s="94"/>
      <c r="IZ51" s="94"/>
      <c r="JA51" s="27"/>
      <c r="JB51" s="97">
        <v>0.46327073417731085</v>
      </c>
      <c r="JC51" s="98">
        <v>18.576548198076662</v>
      </c>
      <c r="JE51" s="88">
        <f t="shared" si="12"/>
        <v>40993</v>
      </c>
      <c r="JF51" s="89">
        <v>14</v>
      </c>
      <c r="JG51" s="28"/>
      <c r="JH51" s="25"/>
      <c r="JI51" s="30"/>
      <c r="JJ51" s="27"/>
      <c r="JK51" s="30"/>
      <c r="JL51" s="27"/>
      <c r="JM51" s="30"/>
      <c r="JN51" s="27"/>
      <c r="JO51" s="92"/>
      <c r="JP51" s="94"/>
      <c r="JQ51" s="94"/>
      <c r="JR51" s="94"/>
      <c r="JS51" s="94"/>
      <c r="JT51" s="94"/>
      <c r="JU51" s="94"/>
      <c r="JV51" s="94"/>
      <c r="JW51" s="27"/>
      <c r="JX51" s="97">
        <v>-0.83473272278427824</v>
      </c>
      <c r="JY51" s="98">
        <v>4.1106818162570331</v>
      </c>
      <c r="KA51" s="88">
        <f t="shared" si="13"/>
        <v>40994</v>
      </c>
      <c r="KB51" s="89">
        <v>14</v>
      </c>
      <c r="KC51" s="28"/>
      <c r="KD51" s="25"/>
      <c r="KE51" s="30"/>
      <c r="KF51" s="27"/>
      <c r="KG51" s="30"/>
      <c r="KH51" s="27"/>
      <c r="KI51" s="30"/>
      <c r="KJ51" s="27"/>
      <c r="KK51" s="92"/>
      <c r="KL51" s="94"/>
      <c r="KM51" s="94"/>
      <c r="KN51" s="94"/>
      <c r="KO51" s="94"/>
      <c r="KP51" s="94"/>
      <c r="KQ51" s="94"/>
      <c r="KR51" s="94"/>
      <c r="KS51" s="27"/>
      <c r="KT51" s="97">
        <v>-1.1208325436375097</v>
      </c>
      <c r="KU51" s="98">
        <v>-0.70095787621582972</v>
      </c>
      <c r="KW51" s="88">
        <f t="shared" si="14"/>
        <v>40992</v>
      </c>
      <c r="KX51" s="89">
        <v>14</v>
      </c>
      <c r="KY51" s="28"/>
      <c r="KZ51" s="25"/>
      <c r="LA51" s="30"/>
      <c r="LB51" s="27"/>
      <c r="LC51" s="30"/>
      <c r="LD51" s="27"/>
      <c r="LE51" s="30"/>
      <c r="LF51" s="27"/>
      <c r="LG51" s="92"/>
      <c r="LH51" s="94"/>
      <c r="LI51" s="94"/>
      <c r="LJ51" s="94"/>
      <c r="LK51" s="94"/>
      <c r="LL51" s="94"/>
      <c r="LM51" s="94"/>
      <c r="LN51" s="94"/>
      <c r="LO51" s="27"/>
      <c r="LP51" s="97">
        <v>-1.2256082219677389</v>
      </c>
      <c r="LQ51" s="98">
        <v>-2.1170052452224524</v>
      </c>
      <c r="LS51" s="88">
        <f t="shared" si="15"/>
        <v>40993</v>
      </c>
      <c r="LT51" s="89">
        <v>14</v>
      </c>
      <c r="LU51" s="28"/>
      <c r="LV51" s="25"/>
      <c r="LW51" s="30"/>
      <c r="LX51" s="27"/>
      <c r="LY51" s="30"/>
      <c r="LZ51" s="27"/>
      <c r="MA51" s="30"/>
      <c r="MB51" s="27"/>
      <c r="MC51" s="92"/>
      <c r="MD51" s="94"/>
      <c r="ME51" s="94"/>
      <c r="MF51" s="94"/>
      <c r="MG51" s="94"/>
      <c r="MH51" s="94"/>
      <c r="MI51" s="94"/>
      <c r="MJ51" s="94"/>
      <c r="MK51" s="27"/>
      <c r="ML51" s="97">
        <v>-1.1204893137046037</v>
      </c>
      <c r="MM51" s="98">
        <v>0.2736251452743631</v>
      </c>
      <c r="MO51" s="88">
        <f t="shared" si="16"/>
        <v>40989</v>
      </c>
      <c r="MP51" s="89">
        <v>14</v>
      </c>
      <c r="MQ51" s="28"/>
      <c r="MR51" s="25"/>
      <c r="MS51" s="30"/>
      <c r="MT51" s="27"/>
      <c r="MU51" s="30"/>
      <c r="MV51" s="27"/>
      <c r="MW51" s="30"/>
      <c r="MX51" s="27"/>
      <c r="MY51" s="92"/>
      <c r="MZ51" s="94"/>
      <c r="NA51" s="94"/>
      <c r="NB51" s="94"/>
      <c r="NC51" s="94"/>
      <c r="ND51" s="94"/>
      <c r="NE51" s="94"/>
      <c r="NF51" s="94"/>
      <c r="NG51" s="27"/>
      <c r="NH51" s="97"/>
      <c r="NI51" s="98"/>
      <c r="NK51" s="88">
        <f t="shared" si="17"/>
        <v>40992</v>
      </c>
      <c r="NL51" s="89">
        <v>14</v>
      </c>
      <c r="NM51" s="28"/>
      <c r="NN51" s="25"/>
      <c r="NO51" s="30"/>
      <c r="NP51" s="27"/>
      <c r="NQ51" s="30"/>
      <c r="NR51" s="27"/>
      <c r="NS51" s="30"/>
      <c r="NT51" s="27"/>
      <c r="NU51" s="92"/>
      <c r="NV51" s="94"/>
      <c r="NW51" s="94"/>
      <c r="NX51" s="94"/>
      <c r="NY51" s="94"/>
      <c r="NZ51" s="94"/>
      <c r="OA51" s="94"/>
      <c r="OB51" s="94"/>
      <c r="OC51" s="27"/>
      <c r="OD51" s="97">
        <v>-1.1400653118462425</v>
      </c>
      <c r="OE51" s="98">
        <v>-0.92371336459594244</v>
      </c>
      <c r="OG51" s="88">
        <f t="shared" si="18"/>
        <v>40990.5</v>
      </c>
      <c r="OH51" s="89">
        <v>14</v>
      </c>
      <c r="OI51" s="28"/>
      <c r="OJ51" s="25"/>
      <c r="OK51" s="30"/>
      <c r="OL51" s="27"/>
      <c r="OM51" s="30"/>
      <c r="ON51" s="27"/>
      <c r="OO51" s="30"/>
      <c r="OP51" s="27"/>
      <c r="OQ51" s="92"/>
      <c r="OR51" s="94"/>
      <c r="OS51" s="94"/>
      <c r="OT51" s="94"/>
      <c r="OU51" s="94"/>
      <c r="OV51" s="94"/>
      <c r="OW51" s="94"/>
      <c r="OX51" s="94"/>
      <c r="OY51" s="27"/>
      <c r="OZ51" s="97"/>
      <c r="PA51" s="98"/>
      <c r="PC51" s="88">
        <f t="shared" si="19"/>
        <v>40989</v>
      </c>
      <c r="PD51" s="89">
        <v>14</v>
      </c>
      <c r="PE51" s="28"/>
      <c r="PF51" s="25"/>
      <c r="PG51" s="30"/>
      <c r="PH51" s="27"/>
      <c r="PI51" s="30"/>
      <c r="PJ51" s="27"/>
      <c r="PK51" s="30"/>
      <c r="PL51" s="27"/>
      <c r="PM51" s="92"/>
      <c r="PN51" s="94"/>
      <c r="PO51" s="94"/>
      <c r="PP51" s="94"/>
      <c r="PQ51" s="94"/>
      <c r="PR51" s="94"/>
      <c r="PS51" s="94"/>
      <c r="PT51" s="94"/>
      <c r="PU51" s="27"/>
      <c r="PV51" s="97">
        <v>-1.2316881762448266</v>
      </c>
      <c r="PW51" s="98">
        <v>-0.48674887093316921</v>
      </c>
      <c r="PY51" s="88">
        <f t="shared" si="20"/>
        <v>40992</v>
      </c>
      <c r="PZ51" s="89">
        <v>14</v>
      </c>
      <c r="QA51" s="28"/>
      <c r="QB51" s="25"/>
      <c r="QC51" s="30"/>
      <c r="QD51" s="27"/>
      <c r="QE51" s="30"/>
      <c r="QF51" s="27"/>
      <c r="QG51" s="30"/>
      <c r="QH51" s="27"/>
      <c r="QI51" s="92"/>
      <c r="QJ51" s="94"/>
      <c r="QK51" s="94"/>
      <c r="QL51" s="94"/>
      <c r="QM51" s="94"/>
      <c r="QN51" s="94"/>
      <c r="QO51" s="94"/>
      <c r="QP51" s="94"/>
      <c r="QQ51" s="27"/>
      <c r="QR51" s="97">
        <v>-1.2842777139111443</v>
      </c>
      <c r="QS51" s="98">
        <v>1.3903645062895542</v>
      </c>
      <c r="QU51" s="88">
        <f t="shared" si="21"/>
        <v>40991</v>
      </c>
      <c r="QV51" s="89">
        <v>14</v>
      </c>
      <c r="QW51" s="28">
        <v>3.2</v>
      </c>
      <c r="QX51" s="25">
        <v>12</v>
      </c>
      <c r="QY51" s="30"/>
      <c r="QZ51" s="27"/>
      <c r="RA51" s="30"/>
      <c r="RB51" s="27"/>
      <c r="RC51" s="30"/>
      <c r="RD51" s="27"/>
      <c r="RE51" s="92"/>
      <c r="RF51" s="94"/>
      <c r="RG51" s="94"/>
      <c r="RH51" s="94"/>
      <c r="RI51" s="94"/>
      <c r="RJ51" s="94"/>
      <c r="RK51" s="94"/>
      <c r="RL51" s="94"/>
      <c r="RM51" s="27"/>
      <c r="RN51" s="97">
        <v>2.4844907990724425</v>
      </c>
      <c r="RO51" s="98">
        <v>25.072045608409809</v>
      </c>
      <c r="RQ51" s="88">
        <f t="shared" si="22"/>
        <v>40991.5</v>
      </c>
      <c r="RR51" s="89">
        <v>14</v>
      </c>
      <c r="RS51" s="28"/>
      <c r="RT51" s="25"/>
      <c r="RU51" s="30"/>
      <c r="RV51" s="27"/>
      <c r="RW51" s="30"/>
      <c r="RX51" s="27"/>
      <c r="RY51" s="30"/>
      <c r="RZ51" s="27"/>
      <c r="SA51" s="92"/>
      <c r="SB51" s="94"/>
      <c r="SC51" s="94"/>
      <c r="SD51" s="94"/>
      <c r="SE51" s="94"/>
      <c r="SF51" s="94"/>
      <c r="SG51" s="94"/>
      <c r="SH51" s="94"/>
      <c r="SI51" s="27"/>
      <c r="SJ51" s="97">
        <v>-1.123198940919472</v>
      </c>
      <c r="SK51" s="98">
        <v>4.9961779861241231</v>
      </c>
      <c r="SM51" s="88">
        <f t="shared" si="23"/>
        <v>40991.5</v>
      </c>
      <c r="SN51" s="89">
        <v>14</v>
      </c>
      <c r="SO51" s="28"/>
      <c r="SP51" s="25"/>
      <c r="SQ51" s="30"/>
      <c r="SR51" s="27"/>
      <c r="SS51" s="30"/>
      <c r="ST51" s="27"/>
      <c r="SU51" s="30"/>
      <c r="SV51" s="27"/>
      <c r="SW51" s="92"/>
      <c r="SX51" s="94"/>
      <c r="SY51" s="94"/>
      <c r="SZ51" s="94"/>
      <c r="TA51" s="94"/>
      <c r="TB51" s="94"/>
      <c r="TC51" s="94"/>
      <c r="TD51" s="94"/>
      <c r="TE51" s="27"/>
      <c r="TF51" s="97">
        <v>-1.2737952663324001</v>
      </c>
      <c r="TG51" s="98">
        <v>2.0556527335443247</v>
      </c>
      <c r="TI51" s="88">
        <f t="shared" si="24"/>
        <v>40990</v>
      </c>
      <c r="TJ51" s="89">
        <v>14</v>
      </c>
      <c r="TK51" s="28"/>
      <c r="TL51" s="25"/>
      <c r="TM51" s="30"/>
      <c r="TN51" s="27"/>
      <c r="TO51" s="30"/>
      <c r="TP51" s="27"/>
      <c r="TQ51" s="30"/>
      <c r="TR51" s="27"/>
      <c r="TS51" s="92"/>
      <c r="TT51" s="94"/>
      <c r="TU51" s="94"/>
      <c r="TV51" s="94"/>
      <c r="TW51" s="94"/>
      <c r="TX51" s="94"/>
      <c r="TY51" s="94"/>
      <c r="TZ51" s="94"/>
      <c r="UA51" s="27"/>
      <c r="UB51" s="97"/>
      <c r="UC51" s="98"/>
      <c r="UE51" s="88">
        <f t="shared" si="25"/>
        <v>40993.5</v>
      </c>
      <c r="UF51" s="89">
        <v>14</v>
      </c>
      <c r="UG51" s="28"/>
      <c r="UH51" s="25">
        <v>22.9</v>
      </c>
      <c r="UI51" s="30"/>
      <c r="UJ51" s="27"/>
      <c r="UK51" s="30"/>
      <c r="UL51" s="27"/>
      <c r="UM51" s="30"/>
      <c r="UN51" s="27"/>
      <c r="UO51" s="92"/>
      <c r="UP51" s="94"/>
      <c r="UQ51" s="94"/>
      <c r="UR51" s="94"/>
      <c r="US51" s="94"/>
      <c r="UT51" s="94"/>
      <c r="UU51" s="94"/>
      <c r="UV51" s="94"/>
      <c r="UW51" s="27"/>
      <c r="UX51" s="97">
        <v>-1.1111684248248799</v>
      </c>
      <c r="UY51" s="98">
        <v>2.238534700124593</v>
      </c>
      <c r="VA51" s="88">
        <f t="shared" si="26"/>
        <v>40992</v>
      </c>
      <c r="VB51" s="89">
        <v>14</v>
      </c>
      <c r="VC51" s="28"/>
      <c r="VD51" s="25">
        <v>18.899999999999999</v>
      </c>
      <c r="VE51" s="30"/>
      <c r="VF51" s="27"/>
      <c r="VG51" s="30"/>
      <c r="VH51" s="27"/>
      <c r="VI51" s="30"/>
      <c r="VJ51" s="27"/>
      <c r="VK51" s="92"/>
      <c r="VL51" s="94"/>
      <c r="VM51" s="94"/>
      <c r="VN51" s="94"/>
      <c r="VO51" s="94"/>
      <c r="VP51" s="94"/>
      <c r="VQ51" s="94"/>
      <c r="VR51" s="94"/>
      <c r="VS51" s="27"/>
      <c r="VT51" s="97">
        <v>-1.1289672117515714</v>
      </c>
      <c r="VU51" s="98">
        <v>-0.53189996984367482</v>
      </c>
      <c r="VW51" s="88">
        <f t="shared" si="27"/>
        <v>40990</v>
      </c>
      <c r="VX51" s="89">
        <v>14</v>
      </c>
      <c r="VY51" s="28"/>
      <c r="VZ51" s="25"/>
      <c r="WA51" s="30"/>
      <c r="WB51" s="27"/>
      <c r="WC51" s="30"/>
      <c r="WD51" s="27"/>
      <c r="WE51" s="30"/>
      <c r="WF51" s="27"/>
      <c r="WG51" s="92"/>
      <c r="WH51" s="94"/>
      <c r="WI51" s="94"/>
      <c r="WJ51" s="94"/>
      <c r="WK51" s="94"/>
      <c r="WL51" s="94"/>
      <c r="WM51" s="94"/>
      <c r="WN51" s="94"/>
      <c r="WO51" s="27"/>
      <c r="WP51" s="97">
        <v>-1.2483032444605526</v>
      </c>
      <c r="WQ51" s="98">
        <v>-1.2633629822525998</v>
      </c>
      <c r="WS51" s="88">
        <f t="shared" si="28"/>
        <v>40991.5</v>
      </c>
      <c r="WT51" s="89">
        <v>14</v>
      </c>
      <c r="WU51" s="28"/>
      <c r="WV51" s="25"/>
      <c r="WW51" s="30"/>
      <c r="WX51" s="27"/>
      <c r="WY51" s="30"/>
      <c r="WZ51" s="27"/>
      <c r="XA51" s="30"/>
      <c r="XB51" s="27"/>
      <c r="XC51" s="92"/>
      <c r="XD51" s="94"/>
      <c r="XE51" s="94"/>
      <c r="XF51" s="94"/>
      <c r="XG51" s="94"/>
      <c r="XH51" s="94"/>
      <c r="XI51" s="94"/>
      <c r="XJ51" s="94"/>
      <c r="XK51" s="27"/>
      <c r="XL51" s="97">
        <v>-1.3075652744467765</v>
      </c>
      <c r="XM51" s="98">
        <v>5.4276505903515915</v>
      </c>
      <c r="XO51" s="88">
        <f t="shared" si="29"/>
        <v>40991.5</v>
      </c>
      <c r="XP51" s="89">
        <v>14</v>
      </c>
      <c r="XQ51" s="28"/>
      <c r="XR51" s="25"/>
      <c r="XS51" s="30"/>
      <c r="XT51" s="27"/>
      <c r="XU51" s="30"/>
      <c r="XV51" s="27"/>
      <c r="XW51" s="30"/>
      <c r="XX51" s="27"/>
      <c r="XY51" s="92"/>
      <c r="XZ51" s="94"/>
      <c r="YA51" s="94"/>
      <c r="YB51" s="94"/>
      <c r="YC51" s="94"/>
      <c r="YD51" s="94"/>
      <c r="YE51" s="94"/>
      <c r="YF51" s="94"/>
      <c r="YG51" s="27"/>
      <c r="YH51" s="97">
        <v>-1.1978970549049823</v>
      </c>
      <c r="YI51" s="98">
        <v>7.130086509364733</v>
      </c>
      <c r="YK51" s="88">
        <f t="shared" si="30"/>
        <v>40991</v>
      </c>
      <c r="YL51" s="89">
        <v>14</v>
      </c>
      <c r="YM51" s="28"/>
      <c r="YN51" s="25"/>
      <c r="YO51" s="30"/>
      <c r="YP51" s="27"/>
      <c r="YQ51" s="30"/>
      <c r="YR51" s="27"/>
      <c r="YS51" s="30"/>
      <c r="YT51" s="27"/>
      <c r="YU51" s="92"/>
      <c r="YV51" s="94"/>
      <c r="YW51" s="94"/>
      <c r="YX51" s="94"/>
      <c r="YY51" s="94"/>
      <c r="YZ51" s="94"/>
      <c r="ZA51" s="94"/>
      <c r="ZB51" s="94"/>
      <c r="ZC51" s="27"/>
      <c r="ZD51" s="97">
        <v>0.15890804164377351</v>
      </c>
      <c r="ZE51" s="98">
        <v>6.1924341746657801</v>
      </c>
      <c r="ZG51" s="88">
        <f t="shared" si="31"/>
        <v>40990.5</v>
      </c>
      <c r="ZH51" s="89">
        <v>14</v>
      </c>
      <c r="ZI51" s="28"/>
      <c r="ZJ51" s="25"/>
      <c r="ZK51" s="30"/>
      <c r="ZL51" s="27"/>
      <c r="ZM51" s="30"/>
      <c r="ZN51" s="27"/>
      <c r="ZO51" s="30"/>
      <c r="ZP51" s="27"/>
      <c r="ZQ51" s="92"/>
      <c r="ZR51" s="94"/>
      <c r="ZS51" s="94"/>
      <c r="ZT51" s="94"/>
      <c r="ZU51" s="94"/>
      <c r="ZV51" s="94"/>
      <c r="ZW51" s="94"/>
      <c r="ZX51" s="94"/>
      <c r="ZY51" s="27"/>
      <c r="ZZ51" s="97">
        <v>0.43553100978166742</v>
      </c>
      <c r="AAA51" s="98">
        <v>18.452350404026852</v>
      </c>
      <c r="AAC51" s="88">
        <f t="shared" si="32"/>
        <v>40993</v>
      </c>
      <c r="AAD51" s="89">
        <v>14</v>
      </c>
      <c r="AAE51" s="28"/>
      <c r="AAF51" s="25"/>
      <c r="AAG51" s="30"/>
      <c r="AAH51" s="27"/>
      <c r="AAI51" s="30"/>
      <c r="AAJ51" s="27"/>
      <c r="AAK51" s="30"/>
      <c r="AAL51" s="27"/>
      <c r="AAM51" s="92"/>
      <c r="AAN51" s="94"/>
      <c r="AAO51" s="94"/>
      <c r="AAP51" s="94"/>
      <c r="AAQ51" s="94"/>
      <c r="AAR51" s="94"/>
      <c r="AAS51" s="94"/>
      <c r="AAT51" s="94"/>
      <c r="AAU51" s="27"/>
      <c r="AAV51" s="97">
        <v>-0.82447779373389796</v>
      </c>
      <c r="AAW51" s="98">
        <v>4.0856537999615687</v>
      </c>
      <c r="AAY51" s="88">
        <f t="shared" si="33"/>
        <v>40994</v>
      </c>
      <c r="AAZ51" s="89">
        <v>14</v>
      </c>
      <c r="ABA51" s="28"/>
      <c r="ABB51" s="25"/>
      <c r="ABC51" s="30"/>
      <c r="ABD51" s="27"/>
      <c r="ABE51" s="30"/>
      <c r="ABF51" s="27"/>
      <c r="ABG51" s="30"/>
      <c r="ABH51" s="27"/>
      <c r="ABI51" s="92"/>
      <c r="ABJ51" s="94"/>
      <c r="ABK51" s="94"/>
      <c r="ABL51" s="94"/>
      <c r="ABM51" s="94"/>
      <c r="ABN51" s="94"/>
      <c r="ABO51" s="94"/>
      <c r="ABP51" s="94"/>
      <c r="ABQ51" s="27"/>
      <c r="ABR51" s="97">
        <v>-1.1736946596891469</v>
      </c>
      <c r="ABS51" s="98">
        <v>-0.89519148740698351</v>
      </c>
      <c r="ABU51" s="88">
        <f t="shared" si="34"/>
        <v>40992</v>
      </c>
      <c r="ABV51" s="89">
        <v>14</v>
      </c>
      <c r="ABW51" s="28"/>
      <c r="ABX51" s="25"/>
      <c r="ABY51" s="30"/>
      <c r="ABZ51" s="27"/>
      <c r="ACA51" s="30"/>
      <c r="ACB51" s="27"/>
      <c r="ACC51" s="30"/>
      <c r="ACD51" s="27"/>
      <c r="ACE51" s="92"/>
      <c r="ACF51" s="94"/>
      <c r="ACG51" s="94"/>
      <c r="ACH51" s="94"/>
      <c r="ACI51" s="94"/>
      <c r="ACJ51" s="94"/>
      <c r="ACK51" s="94"/>
      <c r="ACL51" s="94"/>
      <c r="ACM51" s="27"/>
      <c r="ACN51" s="97">
        <v>-1.267870910906836</v>
      </c>
      <c r="ACO51" s="98">
        <v>-2.2623738404896301</v>
      </c>
      <c r="ACQ51" s="88">
        <f t="shared" si="35"/>
        <v>40993</v>
      </c>
      <c r="ACR51" s="89">
        <v>14</v>
      </c>
      <c r="ACS51" s="28"/>
      <c r="ACT51" s="25"/>
      <c r="ACU51" s="30"/>
      <c r="ACV51" s="27"/>
      <c r="ACW51" s="30"/>
      <c r="ACX51" s="27"/>
      <c r="ACY51" s="30"/>
      <c r="ACZ51" s="27"/>
      <c r="ADA51" s="92"/>
      <c r="ADB51" s="94"/>
      <c r="ADC51" s="94"/>
      <c r="ADD51" s="94"/>
      <c r="ADE51" s="94"/>
      <c r="ADF51" s="94"/>
      <c r="ADG51" s="94"/>
      <c r="ADH51" s="94"/>
      <c r="ADI51" s="27"/>
      <c r="ADJ51" s="97">
        <v>-1.1328082900793994</v>
      </c>
      <c r="ADK51" s="98">
        <v>0.19955443636247883</v>
      </c>
      <c r="ADM51" s="88">
        <f t="shared" si="36"/>
        <v>40989</v>
      </c>
      <c r="ADN51" s="89">
        <v>14</v>
      </c>
      <c r="ADO51" s="28"/>
      <c r="ADP51" s="25"/>
      <c r="ADQ51" s="30"/>
      <c r="ADR51" s="27"/>
      <c r="ADS51" s="30"/>
      <c r="ADT51" s="27"/>
      <c r="ADU51" s="30"/>
      <c r="ADV51" s="27"/>
      <c r="ADW51" s="92"/>
      <c r="ADX51" s="94"/>
      <c r="ADY51" s="94"/>
      <c r="ADZ51" s="94"/>
      <c r="AEA51" s="94"/>
      <c r="AEB51" s="94"/>
      <c r="AEC51" s="94"/>
      <c r="AED51" s="94"/>
      <c r="AEE51" s="27"/>
      <c r="AEF51" s="97"/>
      <c r="AEG51" s="98"/>
      <c r="AEI51" s="88">
        <f t="shared" si="37"/>
        <v>40992</v>
      </c>
      <c r="AEJ51" s="89">
        <v>14</v>
      </c>
      <c r="AEK51" s="28"/>
      <c r="AEL51" s="25"/>
      <c r="AEM51" s="30"/>
      <c r="AEN51" s="27"/>
      <c r="AEO51" s="30"/>
      <c r="AEP51" s="27"/>
      <c r="AEQ51" s="30"/>
      <c r="AER51" s="27"/>
      <c r="AES51" s="92"/>
      <c r="AET51" s="94"/>
      <c r="AEU51" s="94"/>
      <c r="AEV51" s="94"/>
      <c r="AEW51" s="94"/>
      <c r="AEX51" s="94"/>
      <c r="AEY51" s="94"/>
      <c r="AEZ51" s="94"/>
      <c r="AFA51" s="27"/>
      <c r="AFB51" s="97">
        <v>-1.2657228585182194</v>
      </c>
      <c r="AFC51" s="98">
        <v>-1.4231704489430932</v>
      </c>
      <c r="AFE51" s="88">
        <f t="shared" si="38"/>
        <v>40990.5</v>
      </c>
      <c r="AFF51" s="89">
        <v>14</v>
      </c>
      <c r="AFG51" s="28"/>
      <c r="AFH51" s="25"/>
      <c r="AFI51" s="30"/>
      <c r="AFJ51" s="27"/>
      <c r="AFK51" s="30"/>
      <c r="AFL51" s="27"/>
      <c r="AFM51" s="30"/>
      <c r="AFN51" s="27"/>
      <c r="AFO51" s="92"/>
      <c r="AFP51" s="94"/>
      <c r="AFQ51" s="94"/>
      <c r="AFR51" s="94"/>
      <c r="AFS51" s="94"/>
      <c r="AFT51" s="94"/>
      <c r="AFU51" s="94"/>
      <c r="AFV51" s="94"/>
      <c r="AFW51" s="27"/>
      <c r="AFX51" s="97"/>
      <c r="AFY51" s="98"/>
      <c r="AGA51" s="88">
        <f t="shared" si="39"/>
        <v>40989</v>
      </c>
      <c r="AGB51" s="89">
        <v>14</v>
      </c>
      <c r="AGC51" s="28"/>
      <c r="AGD51" s="25"/>
      <c r="AGE51" s="30"/>
      <c r="AGF51" s="27"/>
      <c r="AGG51" s="30"/>
      <c r="AGH51" s="27"/>
      <c r="AGI51" s="30"/>
      <c r="AGJ51" s="27"/>
      <c r="AGK51" s="92"/>
      <c r="AGL51" s="94"/>
      <c r="AGM51" s="94"/>
      <c r="AGN51" s="94"/>
      <c r="AGO51" s="94"/>
      <c r="AGP51" s="94"/>
      <c r="AGQ51" s="94"/>
      <c r="AGR51" s="94"/>
      <c r="AGS51" s="27"/>
      <c r="AGT51" s="97">
        <v>-1.2430688177496216</v>
      </c>
      <c r="AGU51" s="98">
        <v>-0.5972081749475755</v>
      </c>
      <c r="AGW51" s="88">
        <f t="shared" si="40"/>
        <v>40992</v>
      </c>
      <c r="AGX51" s="89">
        <v>14</v>
      </c>
      <c r="AGY51" s="28"/>
      <c r="AGZ51" s="25"/>
      <c r="AHA51" s="30"/>
      <c r="AHB51" s="27"/>
      <c r="AHC51" s="30"/>
      <c r="AHD51" s="27"/>
      <c r="AHE51" s="30"/>
      <c r="AHF51" s="27"/>
      <c r="AHG51" s="92"/>
      <c r="AHH51" s="94"/>
      <c r="AHI51" s="94"/>
      <c r="AHJ51" s="94"/>
      <c r="AHK51" s="94"/>
      <c r="AHL51" s="94"/>
      <c r="AHM51" s="94"/>
      <c r="AHN51" s="94"/>
      <c r="AHO51" s="27"/>
      <c r="AHP51" s="97">
        <v>-1.2335359362777059</v>
      </c>
      <c r="AHQ51" s="98">
        <v>1.6479669109352915</v>
      </c>
      <c r="AHS51" s="88">
        <f t="shared" si="41"/>
        <v>40991</v>
      </c>
      <c r="AHT51" s="89">
        <v>14</v>
      </c>
      <c r="AHU51" s="28">
        <v>3.2</v>
      </c>
      <c r="AHV51" s="25">
        <v>12</v>
      </c>
      <c r="AHW51" s="30"/>
      <c r="AHX51" s="27"/>
      <c r="AHY51" s="30"/>
      <c r="AHZ51" s="27"/>
      <c r="AIA51" s="30"/>
      <c r="AIB51" s="27"/>
      <c r="AIC51" s="92"/>
      <c r="AID51" s="94"/>
      <c r="AIE51" s="94"/>
      <c r="AIF51" s="94"/>
      <c r="AIG51" s="94"/>
      <c r="AIH51" s="94"/>
      <c r="AII51" s="94"/>
      <c r="AIJ51" s="94"/>
      <c r="AIK51" s="27"/>
      <c r="AIL51" s="97">
        <v>2.3948786461346838</v>
      </c>
      <c r="AIM51" s="98">
        <v>24.623490944080498</v>
      </c>
      <c r="AIO51" s="88">
        <f t="shared" si="42"/>
        <v>40991.5</v>
      </c>
      <c r="AIP51" s="89">
        <v>14</v>
      </c>
      <c r="AIQ51" s="28"/>
      <c r="AIR51" s="25"/>
      <c r="AIS51" s="30"/>
      <c r="AIT51" s="27"/>
      <c r="AIU51" s="30"/>
      <c r="AIV51" s="27"/>
      <c r="AIW51" s="30"/>
      <c r="AIX51" s="27"/>
      <c r="AIY51" s="92"/>
      <c r="AIZ51" s="94"/>
      <c r="AJA51" s="94"/>
      <c r="AJB51" s="94"/>
      <c r="AJC51" s="94"/>
      <c r="AJD51" s="94"/>
      <c r="AJE51" s="94"/>
      <c r="AJF51" s="94"/>
      <c r="AJG51" s="27"/>
      <c r="AJH51" s="97">
        <v>-1.099670507662587</v>
      </c>
      <c r="AJI51" s="98">
        <v>5.0922160185101513</v>
      </c>
      <c r="AJK51" s="88">
        <f t="shared" si="43"/>
        <v>40991.5</v>
      </c>
      <c r="AJL51" s="89">
        <v>14</v>
      </c>
      <c r="AJM51" s="28"/>
      <c r="AJN51" s="25"/>
      <c r="AJO51" s="30"/>
      <c r="AJP51" s="27"/>
      <c r="AJQ51" s="30"/>
      <c r="AJR51" s="27"/>
      <c r="AJS51" s="30"/>
      <c r="AJT51" s="27"/>
      <c r="AJU51" s="92"/>
      <c r="AJV51" s="94"/>
      <c r="AJW51" s="94"/>
      <c r="AJX51" s="94"/>
      <c r="AJY51" s="94"/>
      <c r="AJZ51" s="94"/>
      <c r="AKA51" s="94"/>
      <c r="AKB51" s="94"/>
      <c r="AKC51" s="27"/>
      <c r="AKD51" s="97">
        <v>-1.2633441067995494</v>
      </c>
      <c r="AKE51" s="98">
        <v>2.1020165999740197</v>
      </c>
      <c r="AKG51" s="88">
        <f t="shared" si="44"/>
        <v>40990</v>
      </c>
      <c r="AKH51" s="89">
        <v>14</v>
      </c>
      <c r="AKI51" s="28"/>
      <c r="AKJ51" s="25"/>
      <c r="AKK51" s="30"/>
      <c r="AKL51" s="27"/>
      <c r="AKM51" s="30"/>
      <c r="AKN51" s="27"/>
      <c r="AKO51" s="30"/>
      <c r="AKP51" s="27"/>
      <c r="AKQ51" s="92"/>
      <c r="AKR51" s="94"/>
      <c r="AKS51" s="94"/>
      <c r="AKT51" s="94"/>
      <c r="AKU51" s="94"/>
      <c r="AKV51" s="94"/>
      <c r="AKW51" s="94"/>
      <c r="AKX51" s="94"/>
      <c r="AKY51" s="27"/>
      <c r="AKZ51" s="97"/>
      <c r="ALA51" s="98"/>
      <c r="ALC51" s="88">
        <f t="shared" si="45"/>
        <v>40993.5</v>
      </c>
      <c r="ALD51" s="89">
        <v>14</v>
      </c>
      <c r="ALE51" s="28"/>
      <c r="ALF51" s="25">
        <v>22.9</v>
      </c>
      <c r="ALG51" s="30"/>
      <c r="ALH51" s="27"/>
      <c r="ALI51" s="30"/>
      <c r="ALJ51" s="27"/>
      <c r="ALK51" s="30"/>
      <c r="ALL51" s="27"/>
      <c r="ALM51" s="92"/>
      <c r="ALN51" s="94"/>
      <c r="ALO51" s="94"/>
      <c r="ALP51" s="94"/>
      <c r="ALQ51" s="94"/>
      <c r="ALR51" s="94"/>
      <c r="ALS51" s="94"/>
      <c r="ALT51" s="94"/>
      <c r="ALU51" s="27"/>
      <c r="ALV51" s="97">
        <v>-1.0907017942767872</v>
      </c>
      <c r="ALW51" s="98">
        <v>2.311449677438294</v>
      </c>
      <c r="ALY51" s="88">
        <f t="shared" si="46"/>
        <v>40992</v>
      </c>
      <c r="ALZ51" s="89">
        <v>14</v>
      </c>
      <c r="AMA51" s="28"/>
      <c r="AMB51" s="25">
        <v>18.899999999999999</v>
      </c>
      <c r="AMC51" s="30"/>
      <c r="AMD51" s="27"/>
      <c r="AME51" s="30"/>
      <c r="AMF51" s="27"/>
      <c r="AMG51" s="30"/>
      <c r="AMH51" s="27"/>
      <c r="AMI51" s="92"/>
      <c r="AMJ51" s="94"/>
      <c r="AMK51" s="94"/>
      <c r="AML51" s="94"/>
      <c r="AMM51" s="94"/>
      <c r="AMN51" s="94"/>
      <c r="AMO51" s="94"/>
      <c r="AMP51" s="94"/>
      <c r="AMQ51" s="27"/>
      <c r="AMR51" s="97">
        <v>-1.1265228277822938</v>
      </c>
      <c r="AMS51" s="98">
        <v>-0.51408863007764938</v>
      </c>
      <c r="AMU51" s="88">
        <f t="shared" si="47"/>
        <v>40990</v>
      </c>
      <c r="AMV51" s="89">
        <v>14</v>
      </c>
      <c r="AMW51" s="28"/>
      <c r="AMX51" s="25"/>
      <c r="AMY51" s="30"/>
      <c r="AMZ51" s="27"/>
      <c r="ANA51" s="30"/>
      <c r="ANB51" s="27"/>
      <c r="ANC51" s="30"/>
      <c r="AND51" s="27"/>
      <c r="ANE51" s="92"/>
      <c r="ANF51" s="94"/>
      <c r="ANG51" s="94"/>
      <c r="ANH51" s="94"/>
      <c r="ANI51" s="94"/>
      <c r="ANJ51" s="94"/>
      <c r="ANK51" s="94"/>
      <c r="ANL51" s="94"/>
      <c r="ANM51" s="27"/>
      <c r="ANN51" s="97">
        <v>-1.2747975559362665</v>
      </c>
      <c r="ANO51" s="98">
        <v>-1.3862968724718983</v>
      </c>
      <c r="ANQ51" s="88">
        <f t="shared" si="48"/>
        <v>40991.5</v>
      </c>
      <c r="ANR51" s="89">
        <v>14</v>
      </c>
      <c r="ANS51" s="28"/>
      <c r="ANT51" s="25"/>
      <c r="ANU51" s="30"/>
      <c r="ANV51" s="27"/>
      <c r="ANW51" s="30"/>
      <c r="ANX51" s="27"/>
      <c r="ANY51" s="30"/>
      <c r="ANZ51" s="27"/>
      <c r="AOA51" s="92"/>
      <c r="AOB51" s="94"/>
      <c r="AOC51" s="94"/>
      <c r="AOD51" s="94"/>
      <c r="AOE51" s="94"/>
      <c r="AOF51" s="94"/>
      <c r="AOG51" s="94"/>
      <c r="AOH51" s="94"/>
      <c r="AOI51" s="27"/>
      <c r="AOJ51" s="97">
        <v>-1.308704506713908</v>
      </c>
      <c r="AOK51" s="98">
        <v>5.4258468093518664</v>
      </c>
      <c r="AOM51" s="88">
        <f t="shared" si="49"/>
        <v>40991.5</v>
      </c>
      <c r="AON51" s="89">
        <v>14</v>
      </c>
      <c r="AOO51" s="28"/>
      <c r="AOP51" s="25"/>
      <c r="AOQ51" s="30"/>
      <c r="AOR51" s="27"/>
      <c r="AOS51" s="30"/>
      <c r="AOT51" s="27"/>
      <c r="AOU51" s="30"/>
      <c r="AOV51" s="27"/>
      <c r="AOW51" s="92"/>
      <c r="AOX51" s="94"/>
      <c r="AOY51" s="94"/>
      <c r="AOZ51" s="94"/>
      <c r="APA51" s="94"/>
      <c r="APB51" s="94"/>
      <c r="APC51" s="94"/>
      <c r="APD51" s="94"/>
      <c r="APE51" s="27"/>
      <c r="APF51" s="97">
        <v>-1.2520281615032194</v>
      </c>
      <c r="APG51" s="98">
        <v>6.9260105078413803</v>
      </c>
      <c r="API51" s="88">
        <f t="shared" si="50"/>
        <v>40991</v>
      </c>
      <c r="APJ51" s="89">
        <v>14</v>
      </c>
      <c r="APK51" s="28"/>
      <c r="APL51" s="25"/>
      <c r="APM51" s="30"/>
      <c r="APN51" s="27"/>
      <c r="APO51" s="30"/>
      <c r="APP51" s="27"/>
      <c r="APQ51" s="30"/>
      <c r="APR51" s="27"/>
      <c r="APS51" s="92"/>
      <c r="APT51" s="94"/>
      <c r="APU51" s="94"/>
      <c r="APV51" s="94"/>
      <c r="APW51" s="94"/>
      <c r="APX51" s="94"/>
      <c r="APY51" s="94"/>
      <c r="APZ51" s="94"/>
      <c r="AQA51" s="27"/>
      <c r="AQB51" s="97">
        <v>0.16110386571930127</v>
      </c>
      <c r="AQC51" s="98">
        <v>6.1948924191133949</v>
      </c>
      <c r="AQE51" s="88">
        <f t="shared" si="51"/>
        <v>40990.5</v>
      </c>
      <c r="AQF51" s="89">
        <v>14</v>
      </c>
      <c r="AQG51" s="28"/>
      <c r="AQH51" s="25"/>
      <c r="AQI51" s="30"/>
      <c r="AQJ51" s="27"/>
      <c r="AQK51" s="30"/>
      <c r="AQL51" s="27"/>
      <c r="AQM51" s="30"/>
      <c r="AQN51" s="27"/>
      <c r="AQO51" s="92"/>
      <c r="AQP51" s="94"/>
      <c r="AQQ51" s="94"/>
      <c r="AQR51" s="94"/>
      <c r="AQS51" s="94"/>
      <c r="AQT51" s="94"/>
      <c r="AQU51" s="94"/>
      <c r="AQV51" s="94"/>
      <c r="AQW51" s="27"/>
      <c r="AQX51" s="97">
        <v>0.39770526180967258</v>
      </c>
      <c r="AQY51" s="98">
        <v>18.500030361563034</v>
      </c>
      <c r="ARA51" s="88">
        <f t="shared" si="52"/>
        <v>40993</v>
      </c>
      <c r="ARB51" s="89">
        <v>14</v>
      </c>
      <c r="ARC51" s="28"/>
      <c r="ARD51" s="25"/>
      <c r="ARE51" s="30"/>
      <c r="ARF51" s="27"/>
      <c r="ARG51" s="30"/>
      <c r="ARH51" s="27"/>
      <c r="ARI51" s="30"/>
      <c r="ARJ51" s="27"/>
      <c r="ARK51" s="92"/>
      <c r="ARL51" s="94"/>
      <c r="ARM51" s="94"/>
      <c r="ARN51" s="94"/>
      <c r="ARO51" s="94"/>
      <c r="ARP51" s="94"/>
      <c r="ARQ51" s="94"/>
      <c r="ARR51" s="94"/>
      <c r="ARS51" s="27"/>
      <c r="ART51" s="97">
        <v>-0.82622935710941159</v>
      </c>
      <c r="ARU51" s="98">
        <v>4.1229478087433344</v>
      </c>
      <c r="ARW51" s="88">
        <f t="shared" si="53"/>
        <v>40994</v>
      </c>
      <c r="ARX51" s="89">
        <v>14</v>
      </c>
      <c r="ARY51" s="28"/>
      <c r="ARZ51" s="25"/>
      <c r="ASA51" s="30"/>
      <c r="ASB51" s="27"/>
      <c r="ASC51" s="30"/>
      <c r="ASD51" s="27"/>
      <c r="ASE51" s="30"/>
      <c r="ASF51" s="27"/>
      <c r="ASG51" s="92"/>
      <c r="ASH51" s="94"/>
      <c r="ASI51" s="94"/>
      <c r="ASJ51" s="94"/>
      <c r="ASK51" s="94"/>
      <c r="ASL51" s="94"/>
      <c r="ASM51" s="94"/>
      <c r="ASN51" s="94"/>
      <c r="ASO51" s="27"/>
      <c r="ASP51" s="97">
        <v>-1.1947848278676489</v>
      </c>
      <c r="ASQ51" s="98">
        <v>-0.99360035042148609</v>
      </c>
      <c r="ASS51" s="88">
        <f t="shared" si="54"/>
        <v>40992</v>
      </c>
      <c r="AST51" s="89">
        <v>14</v>
      </c>
      <c r="ASU51" s="28"/>
      <c r="ASV51" s="25"/>
      <c r="ASW51" s="30"/>
      <c r="ASX51" s="27"/>
      <c r="ASY51" s="30"/>
      <c r="ASZ51" s="27"/>
      <c r="ATA51" s="30"/>
      <c r="ATB51" s="27"/>
      <c r="ATC51" s="92"/>
      <c r="ATD51" s="94"/>
      <c r="ATE51" s="94"/>
      <c r="ATF51" s="94"/>
      <c r="ATG51" s="94"/>
      <c r="ATH51" s="94"/>
      <c r="ATI51" s="94"/>
      <c r="ATJ51" s="94"/>
      <c r="ATK51" s="27"/>
      <c r="ATL51" s="97">
        <v>-1.3002863274643783</v>
      </c>
      <c r="ATM51" s="98">
        <v>-2.3994740311840186</v>
      </c>
      <c r="ATO51" s="88">
        <f t="shared" si="55"/>
        <v>40993</v>
      </c>
      <c r="ATP51" s="89">
        <v>14</v>
      </c>
      <c r="ATQ51" s="28"/>
      <c r="ATR51" s="25"/>
      <c r="ATS51" s="30"/>
      <c r="ATT51" s="27"/>
      <c r="ATU51" s="30"/>
      <c r="ATV51" s="27"/>
      <c r="ATW51" s="30"/>
      <c r="ATX51" s="27"/>
      <c r="ATY51" s="92"/>
      <c r="ATZ51" s="94"/>
      <c r="AUA51" s="94"/>
      <c r="AUB51" s="94"/>
      <c r="AUC51" s="94"/>
      <c r="AUD51" s="94"/>
      <c r="AUE51" s="94"/>
      <c r="AUF51" s="94"/>
      <c r="AUG51" s="27"/>
      <c r="AUH51" s="97">
        <v>-1.1263275536325905</v>
      </c>
      <c r="AUI51" s="98">
        <v>0.22639879592832435</v>
      </c>
      <c r="AUK51" s="88">
        <f t="shared" si="56"/>
        <v>40989</v>
      </c>
      <c r="AUL51" s="89">
        <v>14</v>
      </c>
      <c r="AUM51" s="28"/>
      <c r="AUN51" s="25"/>
      <c r="AUO51" s="30"/>
      <c r="AUP51" s="27"/>
      <c r="AUQ51" s="30"/>
      <c r="AUR51" s="27"/>
      <c r="AUS51" s="30"/>
      <c r="AUT51" s="27"/>
      <c r="AUU51" s="92"/>
      <c r="AUV51" s="94"/>
      <c r="AUW51" s="94"/>
      <c r="AUX51" s="94"/>
      <c r="AUY51" s="94"/>
      <c r="AUZ51" s="94"/>
      <c r="AVA51" s="94"/>
      <c r="AVB51" s="94"/>
      <c r="AVC51" s="27"/>
      <c r="AVD51" s="97"/>
      <c r="AVE51" s="98"/>
      <c r="AVG51" s="88">
        <f t="shared" si="57"/>
        <v>40992</v>
      </c>
      <c r="AVH51" s="89">
        <v>14</v>
      </c>
      <c r="AVI51" s="28"/>
      <c r="AVJ51" s="25"/>
      <c r="AVK51" s="30"/>
      <c r="AVL51" s="27"/>
      <c r="AVM51" s="30"/>
      <c r="AVN51" s="27"/>
      <c r="AVO51" s="30"/>
      <c r="AVP51" s="27"/>
      <c r="AVQ51" s="92"/>
      <c r="AVR51" s="94"/>
      <c r="AVS51" s="94"/>
      <c r="AVT51" s="94"/>
      <c r="AVU51" s="94"/>
      <c r="AVV51" s="94"/>
      <c r="AVW51" s="94"/>
      <c r="AVX51" s="94"/>
      <c r="AVY51" s="27"/>
      <c r="AVZ51" s="97">
        <v>-1.2294511830861035</v>
      </c>
      <c r="AWA51" s="98">
        <v>-1.2728093345179181</v>
      </c>
      <c r="AWC51" s="88">
        <f t="shared" si="58"/>
        <v>40990.5</v>
      </c>
      <c r="AWD51" s="89">
        <v>14</v>
      </c>
      <c r="AWE51" s="28"/>
      <c r="AWF51" s="25"/>
      <c r="AWG51" s="30"/>
      <c r="AWH51" s="27"/>
      <c r="AWI51" s="30"/>
      <c r="AWJ51" s="27"/>
      <c r="AWK51" s="30"/>
      <c r="AWL51" s="27"/>
      <c r="AWM51" s="92"/>
      <c r="AWN51" s="94"/>
      <c r="AWO51" s="94"/>
      <c r="AWP51" s="94"/>
      <c r="AWQ51" s="94"/>
      <c r="AWR51" s="94"/>
      <c r="AWS51" s="94"/>
      <c r="AWT51" s="94"/>
      <c r="AWU51" s="27"/>
      <c r="AWV51" s="97"/>
      <c r="AWW51" s="98"/>
      <c r="AWY51" s="88">
        <f t="shared" si="59"/>
        <v>40989</v>
      </c>
      <c r="AWZ51" s="89">
        <v>14</v>
      </c>
      <c r="AXA51" s="28"/>
      <c r="AXB51" s="25"/>
      <c r="AXC51" s="30"/>
      <c r="AXD51" s="27"/>
      <c r="AXE51" s="30"/>
      <c r="AXF51" s="27"/>
      <c r="AXG51" s="30"/>
      <c r="AXH51" s="27"/>
      <c r="AXI51" s="92"/>
      <c r="AXJ51" s="94"/>
      <c r="AXK51" s="94"/>
      <c r="AXL51" s="94"/>
      <c r="AXM51" s="94"/>
      <c r="AXN51" s="94"/>
      <c r="AXO51" s="94"/>
      <c r="AXP51" s="94"/>
      <c r="AXQ51" s="27"/>
      <c r="AXR51" s="97">
        <v>-1.2726460821022882</v>
      </c>
      <c r="AXS51" s="98">
        <v>-0.75752487154033976</v>
      </c>
      <c r="AXU51" s="88">
        <f t="shared" si="60"/>
        <v>40992</v>
      </c>
      <c r="AXV51" s="89">
        <v>14</v>
      </c>
      <c r="AXW51" s="28"/>
      <c r="AXX51" s="25"/>
      <c r="AXY51" s="30"/>
      <c r="AXZ51" s="27"/>
      <c r="AYA51" s="30"/>
      <c r="AYB51" s="27"/>
      <c r="AYC51" s="30"/>
      <c r="AYD51" s="27"/>
      <c r="AYE51" s="92"/>
      <c r="AYF51" s="94"/>
      <c r="AYG51" s="94"/>
      <c r="AYH51" s="94"/>
      <c r="AYI51" s="94"/>
      <c r="AYJ51" s="94"/>
      <c r="AYK51" s="94"/>
      <c r="AYL51" s="94"/>
      <c r="AYM51" s="27"/>
      <c r="AYN51" s="97">
        <v>-1.2247613154252019</v>
      </c>
      <c r="AYO51" s="98">
        <v>1.7049412446285706</v>
      </c>
      <c r="AYQ51" s="88">
        <f t="shared" si="61"/>
        <v>40991</v>
      </c>
      <c r="AYR51" s="89">
        <v>14</v>
      </c>
      <c r="AYS51" s="28">
        <v>3.2</v>
      </c>
      <c r="AYT51" s="25">
        <v>12</v>
      </c>
      <c r="AYU51" s="30"/>
      <c r="AYV51" s="27"/>
      <c r="AYW51" s="30"/>
      <c r="AYX51" s="27"/>
      <c r="AYY51" s="30"/>
      <c r="AYZ51" s="27"/>
      <c r="AZA51" s="92"/>
      <c r="AZB51" s="94"/>
      <c r="AZC51" s="94"/>
      <c r="AZD51" s="94"/>
      <c r="AZE51" s="94"/>
      <c r="AZF51" s="94"/>
      <c r="AZG51" s="94"/>
      <c r="AZH51" s="94"/>
      <c r="AZI51" s="27"/>
      <c r="AZJ51" s="97">
        <v>2.4084321295432387</v>
      </c>
      <c r="AZK51" s="98">
        <v>24.669208845632149</v>
      </c>
      <c r="AZM51" s="88">
        <f t="shared" si="62"/>
        <v>40991.5</v>
      </c>
      <c r="AZN51" s="89">
        <v>14</v>
      </c>
      <c r="AZO51" s="28"/>
      <c r="AZP51" s="25"/>
      <c r="AZQ51" s="30"/>
      <c r="AZR51" s="27"/>
      <c r="AZS51" s="30"/>
      <c r="AZT51" s="27"/>
      <c r="AZU51" s="30"/>
      <c r="AZV51" s="27"/>
      <c r="AZW51" s="92"/>
      <c r="AZX51" s="94"/>
      <c r="AZY51" s="94"/>
      <c r="AZZ51" s="94"/>
      <c r="BAA51" s="94"/>
      <c r="BAB51" s="94"/>
      <c r="BAC51" s="94"/>
      <c r="BAD51" s="94"/>
      <c r="BAE51" s="27"/>
      <c r="BAF51" s="97">
        <v>-1.1031493033159612</v>
      </c>
      <c r="BAG51" s="98">
        <v>5.0663572909736576</v>
      </c>
      <c r="BAI51" s="88">
        <f t="shared" si="63"/>
        <v>40991.5</v>
      </c>
      <c r="BAJ51" s="89">
        <v>14</v>
      </c>
      <c r="BAK51" s="28"/>
      <c r="BAL51" s="25"/>
      <c r="BAM51" s="30"/>
      <c r="BAN51" s="27"/>
      <c r="BAO51" s="30"/>
      <c r="BAP51" s="27"/>
      <c r="BAQ51" s="30"/>
      <c r="BAR51" s="27"/>
      <c r="BAS51" s="92"/>
      <c r="BAT51" s="94"/>
      <c r="BAU51" s="94"/>
      <c r="BAV51" s="94"/>
      <c r="BAW51" s="94"/>
      <c r="BAX51" s="94"/>
      <c r="BAY51" s="94"/>
      <c r="BAZ51" s="94"/>
      <c r="BBA51" s="27"/>
      <c r="BBB51" s="97">
        <v>-1.2600990149308031</v>
      </c>
      <c r="BBC51" s="98">
        <v>2.1107269984763595</v>
      </c>
      <c r="BBE51" s="88">
        <f t="shared" si="64"/>
        <v>40990</v>
      </c>
      <c r="BBF51" s="89">
        <v>14</v>
      </c>
      <c r="BBG51" s="28"/>
      <c r="BBH51" s="25"/>
      <c r="BBI51" s="30"/>
      <c r="BBJ51" s="27"/>
      <c r="BBK51" s="30"/>
      <c r="BBL51" s="27"/>
      <c r="BBM51" s="30"/>
      <c r="BBN51" s="27"/>
      <c r="BBO51" s="92"/>
      <c r="BBP51" s="94"/>
      <c r="BBQ51" s="94"/>
      <c r="BBR51" s="94"/>
      <c r="BBS51" s="94"/>
      <c r="BBT51" s="94"/>
      <c r="BBU51" s="94"/>
      <c r="BBV51" s="94"/>
      <c r="BBW51" s="27"/>
      <c r="BBX51" s="97"/>
      <c r="BBY51" s="98"/>
      <c r="BCA51" s="88">
        <f t="shared" si="65"/>
        <v>40993.5</v>
      </c>
      <c r="BCB51" s="89">
        <v>14</v>
      </c>
      <c r="BCC51" s="28"/>
      <c r="BCD51" s="25">
        <v>22.9</v>
      </c>
      <c r="BCE51" s="30"/>
      <c r="BCF51" s="27"/>
      <c r="BCG51" s="30"/>
      <c r="BCH51" s="27"/>
      <c r="BCI51" s="30"/>
      <c r="BCJ51" s="27"/>
      <c r="BCK51" s="92"/>
      <c r="BCL51" s="94"/>
      <c r="BCM51" s="94"/>
      <c r="BCN51" s="94"/>
      <c r="BCO51" s="94"/>
      <c r="BCP51" s="94"/>
      <c r="BCQ51" s="94"/>
      <c r="BCR51" s="94"/>
      <c r="BCS51" s="27"/>
      <c r="BCT51" s="97">
        <v>-1.109508036041966</v>
      </c>
      <c r="BCU51" s="98">
        <v>2.2107289616811219</v>
      </c>
      <c r="BCW51" s="88">
        <f t="shared" si="66"/>
        <v>40992</v>
      </c>
      <c r="BCX51" s="89">
        <v>14</v>
      </c>
      <c r="BCY51" s="28"/>
      <c r="BCZ51" s="25">
        <v>18.899999999999999</v>
      </c>
      <c r="BDA51" s="30"/>
      <c r="BDB51" s="27"/>
      <c r="BDC51" s="30"/>
      <c r="BDD51" s="27"/>
      <c r="BDE51" s="30"/>
      <c r="BDF51" s="27"/>
      <c r="BDG51" s="92"/>
      <c r="BDH51" s="94"/>
      <c r="BDI51" s="94"/>
      <c r="BDJ51" s="94"/>
      <c r="BDK51" s="94"/>
      <c r="BDL51" s="94"/>
      <c r="BDM51" s="94"/>
      <c r="BDN51" s="94"/>
      <c r="BDO51" s="27"/>
      <c r="BDP51" s="97">
        <v>-0.84174928549578698</v>
      </c>
      <c r="BDQ51" s="98">
        <v>0.70619148840600332</v>
      </c>
      <c r="BDS51" s="88">
        <f t="shared" si="67"/>
        <v>40990</v>
      </c>
      <c r="BDT51" s="89">
        <v>14</v>
      </c>
      <c r="BDU51" s="28"/>
      <c r="BDV51" s="25"/>
      <c r="BDW51" s="30"/>
      <c r="BDX51" s="27"/>
      <c r="BDY51" s="30"/>
      <c r="BDZ51" s="27"/>
      <c r="BEA51" s="30"/>
      <c r="BEB51" s="27"/>
      <c r="BEC51" s="92"/>
      <c r="BED51" s="94"/>
      <c r="BEE51" s="94"/>
      <c r="BEF51" s="94"/>
      <c r="BEG51" s="94"/>
      <c r="BEH51" s="94"/>
      <c r="BEI51" s="94"/>
      <c r="BEJ51" s="94"/>
      <c r="BEK51" s="27"/>
      <c r="BEL51" s="97">
        <v>-1.2592318831318552</v>
      </c>
      <c r="BEM51" s="98">
        <v>-1.315935323500806</v>
      </c>
      <c r="BEO51" s="88">
        <f t="shared" si="68"/>
        <v>40991.5</v>
      </c>
      <c r="BEP51" s="89">
        <v>14</v>
      </c>
      <c r="BEQ51" s="28"/>
      <c r="BER51" s="25"/>
      <c r="BES51" s="30"/>
      <c r="BET51" s="27"/>
      <c r="BEU51" s="30"/>
      <c r="BEV51" s="27"/>
      <c r="BEW51" s="30"/>
      <c r="BEX51" s="27"/>
      <c r="BEY51" s="92"/>
      <c r="BEZ51" s="94"/>
      <c r="BFA51" s="94"/>
      <c r="BFB51" s="94"/>
      <c r="BFC51" s="94"/>
      <c r="BFD51" s="94"/>
      <c r="BFE51" s="94"/>
      <c r="BFF51" s="94"/>
      <c r="BFG51" s="27"/>
      <c r="BFH51" s="97">
        <v>-1.3073638919685289</v>
      </c>
      <c r="BFI51" s="98">
        <v>5.4282482530346705</v>
      </c>
      <c r="BFK51" s="88">
        <f t="shared" si="69"/>
        <v>40991.5</v>
      </c>
      <c r="BFL51" s="89">
        <v>14</v>
      </c>
      <c r="BFM51" s="28"/>
      <c r="BFN51" s="25"/>
      <c r="BFO51" s="30"/>
      <c r="BFP51" s="27"/>
      <c r="BFQ51" s="30"/>
      <c r="BFR51" s="27"/>
      <c r="BFS51" s="30"/>
      <c r="BFT51" s="27"/>
      <c r="BFU51" s="92"/>
      <c r="BFV51" s="94"/>
      <c r="BFW51" s="94"/>
      <c r="BFX51" s="94"/>
      <c r="BFY51" s="94"/>
      <c r="BFZ51" s="94"/>
      <c r="BGA51" s="94"/>
      <c r="BGB51" s="94"/>
      <c r="BGC51" s="27"/>
      <c r="BGD51" s="97">
        <v>-1.2057693395164764</v>
      </c>
      <c r="BGE51" s="98">
        <v>7.1156979966505221</v>
      </c>
      <c r="BGG51" s="88">
        <f t="shared" si="70"/>
        <v>40991</v>
      </c>
      <c r="BGH51" s="89">
        <v>14</v>
      </c>
      <c r="BGI51" s="28"/>
      <c r="BGJ51" s="25"/>
      <c r="BGK51" s="30"/>
      <c r="BGL51" s="27"/>
      <c r="BGM51" s="30"/>
      <c r="BGN51" s="27"/>
      <c r="BGO51" s="30"/>
      <c r="BGP51" s="27"/>
      <c r="BGQ51" s="92"/>
      <c r="BGR51" s="94"/>
      <c r="BGS51" s="94"/>
      <c r="BGT51" s="94"/>
      <c r="BGU51" s="94"/>
      <c r="BGV51" s="94"/>
      <c r="BGW51" s="94"/>
      <c r="BGX51" s="94"/>
      <c r="BGY51" s="27"/>
      <c r="BGZ51" s="97">
        <v>9.1537438313067904E-2</v>
      </c>
      <c r="BHA51" s="98">
        <v>6.1458971334610828</v>
      </c>
      <c r="BHC51" s="88">
        <f t="shared" si="71"/>
        <v>40990.5</v>
      </c>
      <c r="BHD51" s="89">
        <v>14</v>
      </c>
      <c r="BHE51" s="28"/>
      <c r="BHF51" s="25"/>
      <c r="BHG51" s="30"/>
      <c r="BHH51" s="27"/>
      <c r="BHI51" s="30"/>
      <c r="BHJ51" s="27"/>
      <c r="BHK51" s="30"/>
      <c r="BHL51" s="27"/>
      <c r="BHM51" s="92"/>
      <c r="BHN51" s="94"/>
      <c r="BHO51" s="94"/>
      <c r="BHP51" s="94"/>
      <c r="BHQ51" s="94"/>
      <c r="BHR51" s="94"/>
      <c r="BHS51" s="94"/>
      <c r="BHT51" s="94"/>
      <c r="BHU51" s="27"/>
      <c r="BHV51" s="97">
        <v>0.41416302785370879</v>
      </c>
      <c r="BHW51" s="98">
        <v>18.406726641978175</v>
      </c>
      <c r="BHY51" s="88">
        <f t="shared" si="72"/>
        <v>40993</v>
      </c>
      <c r="BHZ51" s="89">
        <v>14</v>
      </c>
      <c r="BIA51" s="28"/>
      <c r="BIB51" s="25"/>
      <c r="BIC51" s="30"/>
      <c r="BID51" s="27"/>
      <c r="BIE51" s="30"/>
      <c r="BIF51" s="27"/>
      <c r="BIG51" s="30"/>
      <c r="BIH51" s="27"/>
      <c r="BII51" s="92"/>
      <c r="BIJ51" s="94"/>
      <c r="BIK51" s="94"/>
      <c r="BIL51" s="94"/>
      <c r="BIM51" s="94"/>
      <c r="BIN51" s="94"/>
      <c r="BIO51" s="94"/>
      <c r="BIP51" s="94"/>
      <c r="BIQ51" s="27"/>
      <c r="BIR51" s="97">
        <v>-0.8502886098604957</v>
      </c>
      <c r="BIS51" s="98">
        <v>4.028319533319844</v>
      </c>
      <c r="BIU51" s="88">
        <f t="shared" si="73"/>
        <v>40994</v>
      </c>
      <c r="BIV51" s="89">
        <v>14</v>
      </c>
      <c r="BIW51" s="28"/>
      <c r="BIX51" s="25"/>
      <c r="BIY51" s="30"/>
      <c r="BIZ51" s="27"/>
      <c r="BJA51" s="30"/>
      <c r="BJB51" s="27"/>
      <c r="BJC51" s="30"/>
      <c r="BJD51" s="27"/>
      <c r="BJE51" s="92"/>
      <c r="BJF51" s="94"/>
      <c r="BJG51" s="94"/>
      <c r="BJH51" s="94"/>
      <c r="BJI51" s="94"/>
      <c r="BJJ51" s="94"/>
      <c r="BJK51" s="94"/>
      <c r="BJL51" s="94"/>
      <c r="BJM51" s="27"/>
      <c r="BJN51" s="97">
        <v>-1.1875624526317881</v>
      </c>
      <c r="BJO51" s="98">
        <v>-0.95792104914991849</v>
      </c>
      <c r="BJQ51" s="88">
        <f t="shared" si="74"/>
        <v>40992</v>
      </c>
      <c r="BJR51" s="89">
        <v>14</v>
      </c>
      <c r="BJS51" s="28"/>
      <c r="BJT51" s="25"/>
      <c r="BJU51" s="30"/>
      <c r="BJV51" s="27"/>
      <c r="BJW51" s="30"/>
      <c r="BJX51" s="27"/>
      <c r="BJY51" s="30"/>
      <c r="BJZ51" s="27"/>
      <c r="BKA51" s="92"/>
      <c r="BKB51" s="94"/>
      <c r="BKC51" s="94"/>
      <c r="BKD51" s="94"/>
      <c r="BKE51" s="94"/>
      <c r="BKF51" s="94"/>
      <c r="BKG51" s="94"/>
      <c r="BKH51" s="94"/>
      <c r="BKI51" s="27"/>
      <c r="BKJ51" s="97">
        <v>-1.2997615558658198</v>
      </c>
      <c r="BKK51" s="98">
        <v>-2.3973416754810581</v>
      </c>
      <c r="BKM51" s="88">
        <f t="shared" si="75"/>
        <v>40993</v>
      </c>
      <c r="BKN51" s="89">
        <v>14</v>
      </c>
      <c r="BKO51" s="28"/>
      <c r="BKP51" s="25"/>
      <c r="BKQ51" s="30"/>
      <c r="BKR51" s="27"/>
      <c r="BKS51" s="30"/>
      <c r="BKT51" s="27"/>
      <c r="BKU51" s="30"/>
      <c r="BKV51" s="27"/>
      <c r="BKW51" s="92"/>
      <c r="BKX51" s="94"/>
      <c r="BKY51" s="94"/>
      <c r="BKZ51" s="94"/>
      <c r="BLA51" s="94"/>
      <c r="BLB51" s="94"/>
      <c r="BLC51" s="94"/>
      <c r="BLD51" s="94"/>
      <c r="BLE51" s="27"/>
      <c r="BLF51" s="97">
        <v>-1.1384355601736369</v>
      </c>
      <c r="BLG51" s="98">
        <v>0.20664539650439495</v>
      </c>
      <c r="BLI51" s="88">
        <f t="shared" si="76"/>
        <v>40989</v>
      </c>
      <c r="BLJ51" s="89">
        <v>14</v>
      </c>
      <c r="BLK51" s="28"/>
      <c r="BLL51" s="25"/>
      <c r="BLM51" s="30"/>
      <c r="BLN51" s="27"/>
      <c r="BLO51" s="30"/>
      <c r="BLP51" s="27"/>
      <c r="BLQ51" s="30"/>
      <c r="BLR51" s="27"/>
      <c r="BLS51" s="92"/>
      <c r="BLT51" s="94"/>
      <c r="BLU51" s="94"/>
      <c r="BLV51" s="94"/>
      <c r="BLW51" s="94"/>
      <c r="BLX51" s="94"/>
      <c r="BLY51" s="94"/>
      <c r="BLZ51" s="94"/>
      <c r="BMA51" s="27"/>
      <c r="BMB51" s="97"/>
      <c r="BMC51" s="98"/>
      <c r="BME51" s="88">
        <f t="shared" si="77"/>
        <v>40992</v>
      </c>
      <c r="BMF51" s="89">
        <v>14</v>
      </c>
      <c r="BMG51" s="28"/>
      <c r="BMH51" s="25"/>
      <c r="BMI51" s="30"/>
      <c r="BMJ51" s="27"/>
      <c r="BMK51" s="30"/>
      <c r="BML51" s="27"/>
      <c r="BMM51" s="30"/>
      <c r="BMN51" s="27"/>
      <c r="BMO51" s="92"/>
      <c r="BMP51" s="94"/>
      <c r="BMQ51" s="94"/>
      <c r="BMR51" s="94"/>
      <c r="BMS51" s="94"/>
      <c r="BMT51" s="94"/>
      <c r="BMU51" s="94"/>
      <c r="BMV51" s="94"/>
      <c r="BMW51" s="27"/>
      <c r="BMX51" s="97">
        <v>-1.150411741804956</v>
      </c>
      <c r="BMY51" s="98">
        <v>-0.93947015206225337</v>
      </c>
      <c r="BNA51" s="88">
        <f t="shared" si="78"/>
        <v>40990.5</v>
      </c>
      <c r="BNB51" s="89">
        <v>14</v>
      </c>
      <c r="BNC51" s="28"/>
      <c r="BND51" s="25"/>
      <c r="BNE51" s="30"/>
      <c r="BNF51" s="27"/>
      <c r="BNG51" s="30"/>
      <c r="BNH51" s="27"/>
      <c r="BNI51" s="30"/>
      <c r="BNJ51" s="27"/>
      <c r="BNK51" s="92"/>
      <c r="BNL51" s="94"/>
      <c r="BNM51" s="94"/>
      <c r="BNN51" s="94"/>
      <c r="BNO51" s="94"/>
      <c r="BNP51" s="94"/>
      <c r="BNQ51" s="94"/>
      <c r="BNR51" s="94"/>
      <c r="BNS51" s="27"/>
      <c r="BNT51" s="97"/>
      <c r="BNU51" s="98"/>
      <c r="BNW51" s="88">
        <f t="shared" si="79"/>
        <v>40989</v>
      </c>
      <c r="BNX51" s="89">
        <v>14</v>
      </c>
      <c r="BNY51" s="28"/>
      <c r="BNZ51" s="25"/>
      <c r="BOA51" s="30"/>
      <c r="BOB51" s="27"/>
      <c r="BOC51" s="30"/>
      <c r="BOD51" s="27"/>
      <c r="BOE51" s="30"/>
      <c r="BOF51" s="27"/>
      <c r="BOG51" s="92"/>
      <c r="BOH51" s="94"/>
      <c r="BOI51" s="94"/>
      <c r="BOJ51" s="94"/>
      <c r="BOK51" s="94"/>
      <c r="BOL51" s="94"/>
      <c r="BOM51" s="94"/>
      <c r="BON51" s="94"/>
      <c r="BOO51" s="27"/>
      <c r="BOP51" s="97">
        <v>-1.2728755633830506</v>
      </c>
      <c r="BOQ51" s="98">
        <v>-0.76760197384813877</v>
      </c>
      <c r="BOS51" s="88">
        <f t="shared" si="80"/>
        <v>40992</v>
      </c>
      <c r="BOT51" s="89">
        <v>14</v>
      </c>
      <c r="BOU51" s="28"/>
      <c r="BOV51" s="25"/>
      <c r="BOW51" s="30"/>
      <c r="BOX51" s="27"/>
      <c r="BOY51" s="30"/>
      <c r="BOZ51" s="27"/>
      <c r="BPA51" s="30"/>
      <c r="BPB51" s="27"/>
      <c r="BPC51" s="92"/>
      <c r="BPD51" s="94"/>
      <c r="BPE51" s="94"/>
      <c r="BPF51" s="94"/>
      <c r="BPG51" s="94"/>
      <c r="BPH51" s="94"/>
      <c r="BPI51" s="94"/>
      <c r="BPJ51" s="94"/>
      <c r="BPK51" s="27"/>
      <c r="BPL51" s="97">
        <v>-1.2735015518794821</v>
      </c>
      <c r="BPM51" s="98">
        <v>1.432294975537719</v>
      </c>
      <c r="BPO51" s="88">
        <f t="shared" si="81"/>
        <v>40991</v>
      </c>
      <c r="BPP51" s="89">
        <v>14</v>
      </c>
      <c r="BPQ51" s="28">
        <v>3.2</v>
      </c>
      <c r="BPR51" s="25">
        <v>12</v>
      </c>
      <c r="BPS51" s="30"/>
      <c r="BPT51" s="27"/>
      <c r="BPU51" s="30"/>
      <c r="BPV51" s="27"/>
      <c r="BPW51" s="30"/>
      <c r="BPX51" s="27"/>
      <c r="BPY51" s="92"/>
      <c r="BPZ51" s="94"/>
      <c r="BQA51" s="94"/>
      <c r="BQB51" s="94"/>
      <c r="BQC51" s="94"/>
      <c r="BQD51" s="94"/>
      <c r="BQE51" s="94"/>
      <c r="BQF51" s="94"/>
      <c r="BQG51" s="27"/>
      <c r="BQH51" s="97">
        <v>2.4900449220191851</v>
      </c>
      <c r="BQI51" s="98">
        <v>24.916011697151518</v>
      </c>
      <c r="BQK51" s="88">
        <f t="shared" si="82"/>
        <v>40991.5</v>
      </c>
      <c r="BQL51" s="89">
        <v>14</v>
      </c>
      <c r="BQM51" s="28"/>
      <c r="BQN51" s="25"/>
      <c r="BQO51" s="30"/>
      <c r="BQP51" s="27"/>
      <c r="BQQ51" s="30"/>
      <c r="BQR51" s="27"/>
      <c r="BQS51" s="30"/>
      <c r="BQT51" s="27"/>
      <c r="BQU51" s="92"/>
      <c r="BQV51" s="94"/>
      <c r="BQW51" s="94"/>
      <c r="BQX51" s="94"/>
      <c r="BQY51" s="94"/>
      <c r="BQZ51" s="94"/>
      <c r="BRA51" s="94"/>
      <c r="BRB51" s="94"/>
      <c r="BRC51" s="27"/>
      <c r="BRD51" s="97">
        <v>-1.1028867989133269</v>
      </c>
      <c r="BRE51" s="98">
        <v>5.0733449104135886</v>
      </c>
      <c r="BRG51" s="88">
        <f t="shared" si="83"/>
        <v>40991.5</v>
      </c>
      <c r="BRH51" s="89">
        <v>14</v>
      </c>
      <c r="BRI51" s="28"/>
      <c r="BRJ51" s="25"/>
      <c r="BRK51" s="30"/>
      <c r="BRL51" s="27"/>
      <c r="BRM51" s="30"/>
      <c r="BRN51" s="27"/>
      <c r="BRO51" s="30"/>
      <c r="BRP51" s="27"/>
      <c r="BRQ51" s="92"/>
      <c r="BRR51" s="94"/>
      <c r="BRS51" s="94"/>
      <c r="BRT51" s="94"/>
      <c r="BRU51" s="94"/>
      <c r="BRV51" s="94"/>
      <c r="BRW51" s="94"/>
      <c r="BRX51" s="94"/>
      <c r="BRY51" s="27"/>
      <c r="BRZ51" s="97">
        <v>-1.253330737657105</v>
      </c>
      <c r="BSA51" s="98">
        <v>2.1452873759292226</v>
      </c>
      <c r="BSC51" s="88">
        <f t="shared" si="84"/>
        <v>40990</v>
      </c>
      <c r="BSD51" s="89">
        <v>14</v>
      </c>
      <c r="BSE51" s="28"/>
      <c r="BSF51" s="25"/>
      <c r="BSG51" s="30"/>
      <c r="BSH51" s="27"/>
      <c r="BSI51" s="30"/>
      <c r="BSJ51" s="27"/>
      <c r="BSK51" s="30"/>
      <c r="BSL51" s="27"/>
      <c r="BSM51" s="92"/>
      <c r="BSN51" s="94"/>
      <c r="BSO51" s="94"/>
      <c r="BSP51" s="94"/>
      <c r="BSQ51" s="94"/>
      <c r="BSR51" s="94"/>
      <c r="BSS51" s="94"/>
      <c r="BST51" s="94"/>
      <c r="BSU51" s="27"/>
      <c r="BSV51" s="97"/>
      <c r="BSW51" s="98"/>
      <c r="BSY51" s="88">
        <f t="shared" si="85"/>
        <v>40993.5</v>
      </c>
      <c r="BSZ51" s="89">
        <v>14</v>
      </c>
      <c r="BTA51" s="28"/>
      <c r="BTB51" s="25">
        <v>22.9</v>
      </c>
      <c r="BTC51" s="30"/>
      <c r="BTD51" s="27"/>
      <c r="BTE51" s="30"/>
      <c r="BTF51" s="27"/>
      <c r="BTG51" s="30"/>
      <c r="BTH51" s="27"/>
      <c r="BTI51" s="92"/>
      <c r="BTJ51" s="94"/>
      <c r="BTK51" s="94"/>
      <c r="BTL51" s="94"/>
      <c r="BTM51" s="94"/>
      <c r="BTN51" s="94"/>
      <c r="BTO51" s="94"/>
      <c r="BTP51" s="94"/>
      <c r="BTQ51" s="27"/>
      <c r="BTR51" s="97">
        <v>-1.0938481694170192</v>
      </c>
      <c r="BTS51" s="98">
        <v>2.3099391481062885</v>
      </c>
      <c r="BTU51" s="88">
        <f t="shared" si="86"/>
        <v>40992</v>
      </c>
      <c r="BTV51" s="89">
        <v>14</v>
      </c>
      <c r="BTW51" s="28"/>
      <c r="BTX51" s="25">
        <v>18.899999999999999</v>
      </c>
      <c r="BTY51" s="30"/>
      <c r="BTZ51" s="27"/>
      <c r="BUA51" s="30"/>
      <c r="BUB51" s="27"/>
      <c r="BUC51" s="30"/>
      <c r="BUD51" s="27"/>
      <c r="BUE51" s="92"/>
      <c r="BUF51" s="94"/>
      <c r="BUG51" s="94"/>
      <c r="BUH51" s="94"/>
      <c r="BUI51" s="94"/>
      <c r="BUJ51" s="94"/>
      <c r="BUK51" s="94"/>
      <c r="BUL51" s="94"/>
      <c r="BUM51" s="27"/>
      <c r="BUN51" s="97">
        <v>-1.1463378537209992</v>
      </c>
      <c r="BUO51" s="98">
        <v>-0.6212334086753285</v>
      </c>
      <c r="BUQ51" s="88">
        <f t="shared" si="87"/>
        <v>40990</v>
      </c>
      <c r="BUR51" s="89">
        <v>14</v>
      </c>
      <c r="BUS51" s="28"/>
      <c r="BUT51" s="25"/>
      <c r="BUU51" s="30"/>
      <c r="BUV51" s="27"/>
      <c r="BUW51" s="30"/>
      <c r="BUX51" s="27"/>
      <c r="BUY51" s="30"/>
      <c r="BUZ51" s="27"/>
      <c r="BVA51" s="92"/>
      <c r="BVB51" s="94"/>
      <c r="BVC51" s="94"/>
      <c r="BVD51" s="94"/>
      <c r="BVE51" s="94"/>
      <c r="BVF51" s="94"/>
      <c r="BVG51" s="94"/>
      <c r="BVH51" s="94"/>
      <c r="BVI51" s="27"/>
      <c r="BVJ51" s="97">
        <v>-1.2344808132432128</v>
      </c>
      <c r="BVK51" s="98">
        <v>-1.2018687694684087</v>
      </c>
      <c r="BVM51" s="88">
        <f t="shared" si="88"/>
        <v>40991.5</v>
      </c>
      <c r="BVN51" s="89">
        <v>14</v>
      </c>
      <c r="BVO51" s="28"/>
      <c r="BVP51" s="25"/>
      <c r="BVQ51" s="30"/>
      <c r="BVR51" s="27"/>
      <c r="BVS51" s="30"/>
      <c r="BVT51" s="27"/>
      <c r="BVU51" s="30"/>
      <c r="BVV51" s="27"/>
      <c r="BVW51" s="92"/>
      <c r="BVX51" s="94"/>
      <c r="BVY51" s="94"/>
      <c r="BVZ51" s="94"/>
      <c r="BWA51" s="94"/>
      <c r="BWB51" s="94"/>
      <c r="BWC51" s="94"/>
      <c r="BWD51" s="94"/>
      <c r="BWE51" s="27"/>
      <c r="BWF51" s="97">
        <v>-1.3089786183214935</v>
      </c>
      <c r="BWG51" s="98">
        <v>5.424714454408595</v>
      </c>
      <c r="BWI51" s="88">
        <f t="shared" si="89"/>
        <v>40991.5</v>
      </c>
      <c r="BWJ51" s="89">
        <v>14</v>
      </c>
      <c r="BWK51" s="28"/>
      <c r="BWL51" s="25"/>
      <c r="BWM51" s="30"/>
      <c r="BWN51" s="27"/>
      <c r="BWO51" s="30"/>
      <c r="BWP51" s="27"/>
      <c r="BWQ51" s="30"/>
      <c r="BWR51" s="27"/>
      <c r="BWS51" s="92"/>
      <c r="BWT51" s="94"/>
      <c r="BWU51" s="94"/>
      <c r="BWV51" s="94"/>
      <c r="BWW51" s="94"/>
      <c r="BWX51" s="94"/>
      <c r="BWY51" s="94"/>
      <c r="BWZ51" s="94"/>
      <c r="BXA51" s="27"/>
      <c r="BXB51" s="97">
        <v>-1.2438417100912387</v>
      </c>
      <c r="BXC51" s="98">
        <v>6.9593023928457782</v>
      </c>
      <c r="BXE51" s="88">
        <f t="shared" si="90"/>
        <v>40991</v>
      </c>
      <c r="BXF51" s="89">
        <v>14</v>
      </c>
      <c r="BXG51" s="28"/>
      <c r="BXH51" s="25"/>
      <c r="BXI51" s="30"/>
      <c r="BXJ51" s="27"/>
      <c r="BXK51" s="30"/>
      <c r="BXL51" s="27"/>
      <c r="BXM51" s="30"/>
      <c r="BXN51" s="27"/>
      <c r="BXO51" s="92"/>
      <c r="BXP51" s="94"/>
      <c r="BXQ51" s="94"/>
      <c r="BXR51" s="94"/>
      <c r="BXS51" s="94"/>
      <c r="BXT51" s="94"/>
      <c r="BXU51" s="94"/>
      <c r="BXV51" s="94"/>
      <c r="BXW51" s="27"/>
      <c r="BXX51" s="97">
        <v>0.11652092342524513</v>
      </c>
      <c r="BXY51" s="98">
        <v>6.2534482024606728</v>
      </c>
      <c r="BYA51" s="88">
        <f t="shared" si="91"/>
        <v>40990.5</v>
      </c>
      <c r="BYB51" s="89">
        <v>14</v>
      </c>
      <c r="BYC51" s="28"/>
      <c r="BYD51" s="25"/>
      <c r="BYE51" s="30"/>
      <c r="BYF51" s="27"/>
      <c r="BYG51" s="30"/>
      <c r="BYH51" s="27"/>
      <c r="BYI51" s="30"/>
      <c r="BYJ51" s="27"/>
      <c r="BYK51" s="92"/>
      <c r="BYL51" s="94"/>
      <c r="BYM51" s="94"/>
      <c r="BYN51" s="94"/>
      <c r="BYO51" s="94"/>
      <c r="BYP51" s="94"/>
      <c r="BYQ51" s="94"/>
      <c r="BYR51" s="94"/>
      <c r="BYS51" s="27"/>
      <c r="BYT51" s="97">
        <v>0.40112907225393196</v>
      </c>
      <c r="BYU51" s="98">
        <v>18.531040075055682</v>
      </c>
      <c r="BYW51" s="88">
        <f t="shared" si="92"/>
        <v>40993</v>
      </c>
      <c r="BYX51" s="89">
        <v>14</v>
      </c>
      <c r="BYY51" s="28"/>
      <c r="BYZ51" s="25"/>
      <c r="BZA51" s="30"/>
      <c r="BZB51" s="27"/>
      <c r="BZC51" s="30"/>
      <c r="BZD51" s="27"/>
      <c r="BZE51" s="30"/>
      <c r="BZF51" s="27"/>
      <c r="BZG51" s="92"/>
      <c r="BZH51" s="94"/>
      <c r="BZI51" s="94"/>
      <c r="BZJ51" s="94"/>
      <c r="BZK51" s="94"/>
      <c r="BZL51" s="94"/>
      <c r="BZM51" s="94"/>
      <c r="BZN51" s="94"/>
      <c r="BZO51" s="27"/>
      <c r="BZP51" s="97">
        <v>-0.83090936022045703</v>
      </c>
      <c r="BZQ51" s="98">
        <v>4.0677172266765815</v>
      </c>
      <c r="BZS51" s="88">
        <f t="shared" si="93"/>
        <v>40994</v>
      </c>
      <c r="BZT51" s="89">
        <v>14</v>
      </c>
      <c r="BZU51" s="28"/>
      <c r="BZV51" s="25"/>
      <c r="BZW51" s="30"/>
      <c r="BZX51" s="27"/>
      <c r="BZY51" s="30"/>
      <c r="BZZ51" s="27"/>
      <c r="CAA51" s="30"/>
      <c r="CAB51" s="27"/>
      <c r="CAC51" s="92"/>
      <c r="CAD51" s="94"/>
      <c r="CAE51" s="94"/>
      <c r="CAF51" s="94"/>
      <c r="CAG51" s="94"/>
      <c r="CAH51" s="94"/>
      <c r="CAI51" s="94"/>
      <c r="CAJ51" s="94"/>
      <c r="CAK51" s="27"/>
      <c r="CAL51" s="97">
        <v>-1.1705710631441153</v>
      </c>
      <c r="CAM51" s="98">
        <v>-0.88357113688309163</v>
      </c>
      <c r="CAO51" s="88">
        <f t="shared" si="94"/>
        <v>40992</v>
      </c>
      <c r="CAP51" s="89">
        <v>14</v>
      </c>
      <c r="CAQ51" s="28"/>
      <c r="CAR51" s="25"/>
      <c r="CAS51" s="30"/>
      <c r="CAT51" s="27"/>
      <c r="CAU51" s="30"/>
      <c r="CAV51" s="27"/>
      <c r="CAW51" s="30"/>
      <c r="CAX51" s="27"/>
      <c r="CAY51" s="92"/>
      <c r="CAZ51" s="94"/>
      <c r="CBA51" s="94"/>
      <c r="CBB51" s="94"/>
      <c r="CBC51" s="94"/>
      <c r="CBD51" s="94"/>
      <c r="CBE51" s="94"/>
      <c r="CBF51" s="94"/>
      <c r="CBG51" s="27"/>
      <c r="CBH51" s="97">
        <v>-1.2404274752943987</v>
      </c>
      <c r="CBI51" s="98">
        <v>-2.1611366265043896</v>
      </c>
      <c r="CBK51" s="88">
        <f t="shared" si="95"/>
        <v>40993</v>
      </c>
      <c r="CBL51" s="89">
        <v>14</v>
      </c>
      <c r="CBM51" s="28"/>
      <c r="CBN51" s="25"/>
      <c r="CBO51" s="30"/>
      <c r="CBP51" s="27"/>
      <c r="CBQ51" s="30"/>
      <c r="CBR51" s="27"/>
      <c r="CBS51" s="30"/>
      <c r="CBT51" s="27"/>
      <c r="CBU51" s="92"/>
      <c r="CBV51" s="94"/>
      <c r="CBW51" s="94"/>
      <c r="CBX51" s="94"/>
      <c r="CBY51" s="94"/>
      <c r="CBZ51" s="94"/>
      <c r="CCA51" s="94"/>
      <c r="CCB51" s="94"/>
      <c r="CCC51" s="27"/>
      <c r="CCD51" s="97">
        <v>-1.1328540791212756</v>
      </c>
      <c r="CCE51" s="98">
        <v>0.19711234770502772</v>
      </c>
      <c r="CCG51" s="88">
        <f t="shared" si="96"/>
        <v>40989</v>
      </c>
      <c r="CCH51" s="89">
        <v>14</v>
      </c>
      <c r="CCI51" s="28"/>
      <c r="CCJ51" s="25"/>
      <c r="CCK51" s="30"/>
      <c r="CCL51" s="27"/>
      <c r="CCM51" s="30"/>
      <c r="CCN51" s="27"/>
      <c r="CCO51" s="30"/>
      <c r="CCP51" s="27"/>
      <c r="CCQ51" s="92"/>
      <c r="CCR51" s="94"/>
      <c r="CCS51" s="94"/>
      <c r="CCT51" s="94"/>
      <c r="CCU51" s="94"/>
      <c r="CCV51" s="94"/>
      <c r="CCW51" s="94"/>
      <c r="CCX51" s="94"/>
      <c r="CCY51" s="27"/>
      <c r="CCZ51" s="97"/>
      <c r="CDA51" s="98"/>
      <c r="CDC51" s="88">
        <f t="shared" si="97"/>
        <v>40992</v>
      </c>
      <c r="CDD51" s="89">
        <v>14</v>
      </c>
      <c r="CDE51" s="28"/>
      <c r="CDF51" s="25"/>
      <c r="CDG51" s="30"/>
      <c r="CDH51" s="27"/>
      <c r="CDI51" s="30"/>
      <c r="CDJ51" s="27"/>
      <c r="CDK51" s="30"/>
      <c r="CDL51" s="27"/>
      <c r="CDM51" s="92"/>
      <c r="CDN51" s="94"/>
      <c r="CDO51" s="94"/>
      <c r="CDP51" s="94"/>
      <c r="CDQ51" s="94"/>
      <c r="CDR51" s="94"/>
      <c r="CDS51" s="94"/>
      <c r="CDT51" s="94"/>
      <c r="CDU51" s="27"/>
      <c r="CDV51" s="97">
        <v>-1.1991378751728696</v>
      </c>
      <c r="CDW51" s="98">
        <v>-1.1346073264224512</v>
      </c>
      <c r="CDY51" s="88">
        <f t="shared" si="98"/>
        <v>40990.5</v>
      </c>
      <c r="CDZ51" s="89">
        <v>14</v>
      </c>
      <c r="CEA51" s="28"/>
      <c r="CEB51" s="25"/>
      <c r="CEC51" s="30"/>
      <c r="CED51" s="27"/>
      <c r="CEE51" s="30"/>
      <c r="CEF51" s="27"/>
      <c r="CEG51" s="30"/>
      <c r="CEH51" s="27"/>
      <c r="CEI51" s="92"/>
      <c r="CEJ51" s="94"/>
      <c r="CEK51" s="94"/>
      <c r="CEL51" s="94"/>
      <c r="CEM51" s="94"/>
      <c r="CEN51" s="94"/>
      <c r="CEO51" s="94"/>
      <c r="CEP51" s="94"/>
      <c r="CEQ51" s="27"/>
      <c r="CER51" s="97"/>
      <c r="CES51" s="98"/>
      <c r="CEU51" s="88">
        <f t="shared" si="99"/>
        <v>40989</v>
      </c>
      <c r="CEV51" s="89">
        <v>14</v>
      </c>
      <c r="CEW51" s="28"/>
      <c r="CEX51" s="25"/>
      <c r="CEY51" s="30"/>
      <c r="CEZ51" s="27"/>
      <c r="CFA51" s="30"/>
      <c r="CFB51" s="27"/>
      <c r="CFC51" s="30"/>
      <c r="CFD51" s="27"/>
      <c r="CFE51" s="92"/>
      <c r="CFF51" s="94"/>
      <c r="CFG51" s="94"/>
      <c r="CFH51" s="94"/>
      <c r="CFI51" s="94"/>
      <c r="CFJ51" s="94"/>
      <c r="CFK51" s="94"/>
      <c r="CFL51" s="94"/>
      <c r="CFM51" s="27"/>
      <c r="CFN51" s="97">
        <v>-1.2702810544602015</v>
      </c>
      <c r="CFO51" s="98">
        <v>-0.74871309491732441</v>
      </c>
    </row>
    <row r="52" spans="1:2199">
      <c r="A52" s="88">
        <f t="shared" si="0"/>
        <v>40992.5</v>
      </c>
      <c r="B52" s="90">
        <v>14.5</v>
      </c>
      <c r="C52" s="28"/>
      <c r="D52" s="25"/>
      <c r="E52" s="30"/>
      <c r="F52" s="27"/>
      <c r="G52" s="30"/>
      <c r="H52" s="27"/>
      <c r="I52" s="30"/>
      <c r="J52" s="27"/>
      <c r="K52" s="92"/>
      <c r="L52" s="94"/>
      <c r="M52" s="94"/>
      <c r="N52" s="94"/>
      <c r="O52" s="94"/>
      <c r="P52" s="94"/>
      <c r="Q52" s="94"/>
      <c r="R52" s="94"/>
      <c r="S52" s="27"/>
      <c r="T52" s="99">
        <v>-1.9327692334889428</v>
      </c>
      <c r="U52" s="98">
        <v>2.5694002598271855</v>
      </c>
      <c r="W52" s="88">
        <f t="shared" si="1"/>
        <v>40991.5</v>
      </c>
      <c r="X52" s="90">
        <v>14.5</v>
      </c>
      <c r="Y52" s="28"/>
      <c r="Z52" s="25"/>
      <c r="AA52" s="30"/>
      <c r="AB52" s="27"/>
      <c r="AC52" s="30"/>
      <c r="AD52" s="27"/>
      <c r="AE52" s="30"/>
      <c r="AF52" s="27"/>
      <c r="AG52" s="92"/>
      <c r="AH52" s="94"/>
      <c r="AI52" s="94"/>
      <c r="AJ52" s="94"/>
      <c r="AK52" s="94"/>
      <c r="AL52" s="94"/>
      <c r="AM52" s="94"/>
      <c r="AN52" s="94"/>
      <c r="AO52" s="27"/>
      <c r="AP52" s="99">
        <v>-0.90507187091942953</v>
      </c>
      <c r="AQ52" s="98">
        <v>5.1228523549538858</v>
      </c>
      <c r="AS52" s="88">
        <f t="shared" si="2"/>
        <v>40992</v>
      </c>
      <c r="AT52" s="90">
        <v>14.5</v>
      </c>
      <c r="AU52" s="28">
        <v>1.2</v>
      </c>
      <c r="AV52" s="25">
        <v>21</v>
      </c>
      <c r="AW52" s="30"/>
      <c r="AX52" s="27"/>
      <c r="AY52" s="30"/>
      <c r="AZ52" s="27"/>
      <c r="BA52" s="30"/>
      <c r="BB52" s="27"/>
      <c r="BC52" s="92"/>
      <c r="BD52" s="94"/>
      <c r="BE52" s="94"/>
      <c r="BF52" s="94"/>
      <c r="BG52" s="94"/>
      <c r="BH52" s="94"/>
      <c r="BI52" s="94"/>
      <c r="BJ52" s="94"/>
      <c r="BK52" s="27"/>
      <c r="BL52" s="99">
        <v>1.5468720596753813</v>
      </c>
      <c r="BM52" s="98">
        <v>22.567753888850547</v>
      </c>
      <c r="BO52" s="88">
        <f t="shared" si="3"/>
        <v>40992</v>
      </c>
      <c r="BP52" s="90">
        <v>14.5</v>
      </c>
      <c r="BQ52" s="28"/>
      <c r="BR52" s="25"/>
      <c r="BS52" s="30"/>
      <c r="BT52" s="27"/>
      <c r="BU52" s="30"/>
      <c r="BV52" s="27"/>
      <c r="BW52" s="30"/>
      <c r="BX52" s="27"/>
      <c r="BY52" s="92"/>
      <c r="BZ52" s="94"/>
      <c r="CA52" s="94"/>
      <c r="CB52" s="94"/>
      <c r="CC52" s="94"/>
      <c r="CD52" s="94"/>
      <c r="CE52" s="94"/>
      <c r="CF52" s="94"/>
      <c r="CG52" s="27"/>
      <c r="CH52" s="99">
        <v>-0.45267834129784928</v>
      </c>
      <c r="CI52" s="98">
        <v>10.343425509494477</v>
      </c>
      <c r="CK52" s="88">
        <f t="shared" si="4"/>
        <v>40990.5</v>
      </c>
      <c r="CL52" s="90">
        <v>14.5</v>
      </c>
      <c r="CM52" s="28"/>
      <c r="CN52" s="25"/>
      <c r="CO52" s="30"/>
      <c r="CP52" s="27"/>
      <c r="CQ52" s="30"/>
      <c r="CR52" s="27"/>
      <c r="CS52" s="30"/>
      <c r="CT52" s="27"/>
      <c r="CU52" s="92"/>
      <c r="CV52" s="94"/>
      <c r="CW52" s="94"/>
      <c r="CX52" s="94"/>
      <c r="CY52" s="94"/>
      <c r="CZ52" s="94"/>
      <c r="DA52" s="94"/>
      <c r="DB52" s="94"/>
      <c r="DC52" s="27"/>
      <c r="DD52" s="99">
        <v>-1.2448459077355476</v>
      </c>
      <c r="DE52" s="98">
        <v>5.3256380376566543</v>
      </c>
      <c r="DG52" s="88">
        <f t="shared" si="5"/>
        <v>40994</v>
      </c>
      <c r="DH52" s="90">
        <v>14.5</v>
      </c>
      <c r="DI52" s="28"/>
      <c r="DJ52" s="25">
        <v>23.1</v>
      </c>
      <c r="DK52" s="30"/>
      <c r="DL52" s="27"/>
      <c r="DM52" s="30"/>
      <c r="DN52" s="27"/>
      <c r="DO52" s="30"/>
      <c r="DP52" s="27"/>
      <c r="DQ52" s="92"/>
      <c r="DR52" s="94"/>
      <c r="DS52" s="94"/>
      <c r="DT52" s="94"/>
      <c r="DU52" s="94"/>
      <c r="DV52" s="94"/>
      <c r="DW52" s="94"/>
      <c r="DX52" s="94"/>
      <c r="DY52" s="27"/>
      <c r="DZ52" s="99">
        <v>-1.1009734239526998</v>
      </c>
      <c r="EA52" s="98">
        <v>-5.3715776849837709E-3</v>
      </c>
      <c r="EC52" s="88">
        <f t="shared" si="6"/>
        <v>40992.5</v>
      </c>
      <c r="ED52" s="90">
        <v>14.5</v>
      </c>
      <c r="EE52" s="28"/>
      <c r="EF52" s="25">
        <v>19</v>
      </c>
      <c r="EG52" s="30"/>
      <c r="EH52" s="27"/>
      <c r="EI52" s="30"/>
      <c r="EJ52" s="27"/>
      <c r="EK52" s="30"/>
      <c r="EL52" s="27"/>
      <c r="EM52" s="92"/>
      <c r="EN52" s="94"/>
      <c r="EO52" s="94"/>
      <c r="EP52" s="94"/>
      <c r="EQ52" s="94"/>
      <c r="ER52" s="94"/>
      <c r="ES52" s="94"/>
      <c r="ET52" s="94"/>
      <c r="EU52" s="27"/>
      <c r="EV52" s="99">
        <v>-1.1943595879204154</v>
      </c>
      <c r="EW52" s="98">
        <v>5.0972691319333023</v>
      </c>
      <c r="EY52" s="88">
        <f t="shared" si="7"/>
        <v>40990.5</v>
      </c>
      <c r="EZ52" s="90">
        <v>14.5</v>
      </c>
      <c r="FA52" s="28"/>
      <c r="FB52" s="25"/>
      <c r="FC52" s="30"/>
      <c r="FD52" s="27"/>
      <c r="FE52" s="30"/>
      <c r="FF52" s="27"/>
      <c r="FG52" s="30"/>
      <c r="FH52" s="27"/>
      <c r="FI52" s="92"/>
      <c r="FJ52" s="94"/>
      <c r="FK52" s="94"/>
      <c r="FL52" s="94"/>
      <c r="FM52" s="94"/>
      <c r="FN52" s="94"/>
      <c r="FO52" s="94"/>
      <c r="FP52" s="94"/>
      <c r="FQ52" s="27"/>
      <c r="FR52" s="99">
        <v>-1.2818486263209146</v>
      </c>
      <c r="FS52" s="98">
        <v>5.2120418414813745</v>
      </c>
      <c r="FU52" s="88">
        <f t="shared" si="8"/>
        <v>40992</v>
      </c>
      <c r="FV52" s="90">
        <v>14.5</v>
      </c>
      <c r="FW52" s="28"/>
      <c r="FX52" s="25"/>
      <c r="FY52" s="30"/>
      <c r="FZ52" s="27"/>
      <c r="GA52" s="30"/>
      <c r="GB52" s="27"/>
      <c r="GC52" s="30"/>
      <c r="GD52" s="27"/>
      <c r="GE52" s="92"/>
      <c r="GF52" s="94"/>
      <c r="GG52" s="94"/>
      <c r="GH52" s="94"/>
      <c r="GI52" s="94"/>
      <c r="GJ52" s="94"/>
      <c r="GK52" s="94"/>
      <c r="GL52" s="94"/>
      <c r="GM52" s="27"/>
      <c r="GN52" s="99">
        <v>-1.3034964580370849</v>
      </c>
      <c r="GO52" s="98">
        <v>-1.2023252827441862</v>
      </c>
      <c r="GQ52" s="88">
        <f t="shared" si="9"/>
        <v>40992</v>
      </c>
      <c r="GR52" s="90">
        <v>14.5</v>
      </c>
      <c r="GS52" s="28"/>
      <c r="GT52" s="25"/>
      <c r="GU52" s="30"/>
      <c r="GV52" s="27"/>
      <c r="GW52" s="30"/>
      <c r="GX52" s="27"/>
      <c r="GY52" s="30"/>
      <c r="GZ52" s="27"/>
      <c r="HA52" s="92"/>
      <c r="HB52" s="94"/>
      <c r="HC52" s="94"/>
      <c r="HD52" s="94"/>
      <c r="HE52" s="94"/>
      <c r="HF52" s="94"/>
      <c r="HG52" s="94"/>
      <c r="HH52" s="94"/>
      <c r="HI52" s="27"/>
      <c r="HJ52" s="99">
        <v>-1.2017335214278155</v>
      </c>
      <c r="HK52" s="98">
        <v>0.44524201527711327</v>
      </c>
      <c r="HM52" s="88">
        <f t="shared" si="10"/>
        <v>40991.5</v>
      </c>
      <c r="HN52" s="90">
        <v>14.5</v>
      </c>
      <c r="HO52" s="28"/>
      <c r="HP52" s="25"/>
      <c r="HQ52" s="30"/>
      <c r="HR52" s="27"/>
      <c r="HS52" s="30"/>
      <c r="HT52" s="27"/>
      <c r="HU52" s="30"/>
      <c r="HV52" s="27"/>
      <c r="HW52" s="92"/>
      <c r="HX52" s="94"/>
      <c r="HY52" s="94"/>
      <c r="HZ52" s="94"/>
      <c r="IA52" s="94"/>
      <c r="IB52" s="94"/>
      <c r="IC52" s="94"/>
      <c r="ID52" s="94"/>
      <c r="IE52" s="27"/>
      <c r="IF52" s="99">
        <v>9.0196540791363702E-4</v>
      </c>
      <c r="IG52" s="98">
        <v>12.136393994986058</v>
      </c>
      <c r="II52" s="88">
        <f t="shared" si="11"/>
        <v>40991</v>
      </c>
      <c r="IJ52" s="90">
        <v>14.5</v>
      </c>
      <c r="IK52" s="28"/>
      <c r="IL52" s="25"/>
      <c r="IM52" s="30"/>
      <c r="IN52" s="27"/>
      <c r="IO52" s="30"/>
      <c r="IP52" s="27"/>
      <c r="IQ52" s="30"/>
      <c r="IR52" s="27"/>
      <c r="IS52" s="92"/>
      <c r="IT52" s="94"/>
      <c r="IU52" s="94"/>
      <c r="IV52" s="94"/>
      <c r="IW52" s="94"/>
      <c r="IX52" s="94"/>
      <c r="IY52" s="94"/>
      <c r="IZ52" s="94"/>
      <c r="JA52" s="27"/>
      <c r="JB52" s="99">
        <v>0.29493199463455588</v>
      </c>
      <c r="JC52" s="98">
        <v>15.356203281265602</v>
      </c>
      <c r="JE52" s="88">
        <f t="shared" si="12"/>
        <v>40993.5</v>
      </c>
      <c r="JF52" s="90">
        <v>14.5</v>
      </c>
      <c r="JG52" s="28"/>
      <c r="JH52" s="25"/>
      <c r="JI52" s="30"/>
      <c r="JJ52" s="27"/>
      <c r="JK52" s="30"/>
      <c r="JL52" s="27"/>
      <c r="JM52" s="30"/>
      <c r="JN52" s="27"/>
      <c r="JO52" s="92"/>
      <c r="JP52" s="94"/>
      <c r="JQ52" s="94"/>
      <c r="JR52" s="94"/>
      <c r="JS52" s="94"/>
      <c r="JT52" s="94"/>
      <c r="JU52" s="94"/>
      <c r="JV52" s="94"/>
      <c r="JW52" s="27"/>
      <c r="JX52" s="99">
        <v>-0.87891348768440802</v>
      </c>
      <c r="JY52" s="98">
        <v>5.8992087122394112</v>
      </c>
      <c r="KA52" s="88">
        <f t="shared" si="13"/>
        <v>40994.5</v>
      </c>
      <c r="KB52" s="90">
        <v>14.5</v>
      </c>
      <c r="KC52" s="28"/>
      <c r="KD52" s="25"/>
      <c r="KE52" s="30"/>
      <c r="KF52" s="27"/>
      <c r="KG52" s="30"/>
      <c r="KH52" s="27"/>
      <c r="KI52" s="30"/>
      <c r="KJ52" s="27"/>
      <c r="KK52" s="92"/>
      <c r="KL52" s="94"/>
      <c r="KM52" s="94"/>
      <c r="KN52" s="94"/>
      <c r="KO52" s="94"/>
      <c r="KP52" s="94"/>
      <c r="KQ52" s="94"/>
      <c r="KR52" s="94"/>
      <c r="KS52" s="27"/>
      <c r="KT52" s="99">
        <v>-1.1354162830671322</v>
      </c>
      <c r="KU52" s="98">
        <v>5.8220505812390195</v>
      </c>
      <c r="KW52" s="88">
        <f t="shared" si="14"/>
        <v>40992.5</v>
      </c>
      <c r="KX52" s="90">
        <v>14.5</v>
      </c>
      <c r="KY52" s="28"/>
      <c r="KZ52" s="25"/>
      <c r="LA52" s="30"/>
      <c r="LB52" s="27"/>
      <c r="LC52" s="30"/>
      <c r="LD52" s="27"/>
      <c r="LE52" s="30"/>
      <c r="LF52" s="27"/>
      <c r="LG52" s="92"/>
      <c r="LH52" s="94"/>
      <c r="LI52" s="94"/>
      <c r="LJ52" s="94"/>
      <c r="LK52" s="94"/>
      <c r="LL52" s="94"/>
      <c r="LM52" s="94"/>
      <c r="LN52" s="94"/>
      <c r="LO52" s="27"/>
      <c r="LP52" s="99">
        <v>-1.2313458848238255</v>
      </c>
      <c r="LQ52" s="98">
        <v>4.4841527403073513</v>
      </c>
      <c r="LS52" s="88">
        <f t="shared" si="15"/>
        <v>40993.5</v>
      </c>
      <c r="LT52" s="90">
        <v>14.5</v>
      </c>
      <c r="LU52" s="28"/>
      <c r="LV52" s="25"/>
      <c r="LW52" s="30"/>
      <c r="LX52" s="27"/>
      <c r="LY52" s="30"/>
      <c r="LZ52" s="27"/>
      <c r="MA52" s="30"/>
      <c r="MB52" s="27"/>
      <c r="MC52" s="92"/>
      <c r="MD52" s="94"/>
      <c r="ME52" s="94"/>
      <c r="MF52" s="94"/>
      <c r="MG52" s="94"/>
      <c r="MH52" s="94"/>
      <c r="MI52" s="94"/>
      <c r="MJ52" s="94"/>
      <c r="MK52" s="27"/>
      <c r="ML52" s="99">
        <v>-1.1339970384865643</v>
      </c>
      <c r="MM52" s="98">
        <v>6.815304237182394</v>
      </c>
      <c r="MO52" s="88">
        <f t="shared" si="16"/>
        <v>40989.5</v>
      </c>
      <c r="MP52" s="90">
        <v>14.5</v>
      </c>
      <c r="MQ52" s="28"/>
      <c r="MR52" s="25"/>
      <c r="MS52" s="30"/>
      <c r="MT52" s="27"/>
      <c r="MU52" s="30"/>
      <c r="MV52" s="27"/>
      <c r="MW52" s="30"/>
      <c r="MX52" s="27"/>
      <c r="MY52" s="92"/>
      <c r="MZ52" s="94"/>
      <c r="NA52" s="94"/>
      <c r="NB52" s="94"/>
      <c r="NC52" s="94"/>
      <c r="ND52" s="94"/>
      <c r="NE52" s="94"/>
      <c r="NF52" s="94"/>
      <c r="NG52" s="27"/>
      <c r="NH52" s="99"/>
      <c r="NI52" s="98"/>
      <c r="NK52" s="88">
        <f t="shared" si="17"/>
        <v>40992.5</v>
      </c>
      <c r="NL52" s="90">
        <v>14.5</v>
      </c>
      <c r="NM52" s="28"/>
      <c r="NN52" s="25"/>
      <c r="NO52" s="30"/>
      <c r="NP52" s="27"/>
      <c r="NQ52" s="30"/>
      <c r="NR52" s="27"/>
      <c r="NS52" s="30"/>
      <c r="NT52" s="27"/>
      <c r="NU52" s="92"/>
      <c r="NV52" s="94"/>
      <c r="NW52" s="94"/>
      <c r="NX52" s="94"/>
      <c r="NY52" s="94"/>
      <c r="NZ52" s="94"/>
      <c r="OA52" s="94"/>
      <c r="OB52" s="94"/>
      <c r="OC52" s="27"/>
      <c r="OD52" s="99">
        <v>-1.1521589439868687</v>
      </c>
      <c r="OE52" s="98">
        <v>5.6251806003875391</v>
      </c>
      <c r="OG52" s="88">
        <f t="shared" si="18"/>
        <v>40991</v>
      </c>
      <c r="OH52" s="90">
        <v>14.5</v>
      </c>
      <c r="OI52" s="28"/>
      <c r="OJ52" s="25"/>
      <c r="OK52" s="30"/>
      <c r="OL52" s="27"/>
      <c r="OM52" s="30"/>
      <c r="ON52" s="27"/>
      <c r="OO52" s="30"/>
      <c r="OP52" s="27"/>
      <c r="OQ52" s="92"/>
      <c r="OR52" s="94"/>
      <c r="OS52" s="94"/>
      <c r="OT52" s="94"/>
      <c r="OU52" s="94"/>
      <c r="OV52" s="94"/>
      <c r="OW52" s="94"/>
      <c r="OX52" s="94"/>
      <c r="OY52" s="27"/>
      <c r="OZ52" s="99"/>
      <c r="PA52" s="98"/>
      <c r="PC52" s="88">
        <f t="shared" si="19"/>
        <v>40989.5</v>
      </c>
      <c r="PD52" s="90">
        <v>14.5</v>
      </c>
      <c r="PE52" s="28"/>
      <c r="PF52" s="25"/>
      <c r="PG52" s="30"/>
      <c r="PH52" s="27"/>
      <c r="PI52" s="30"/>
      <c r="PJ52" s="27"/>
      <c r="PK52" s="30"/>
      <c r="PL52" s="27"/>
      <c r="PM52" s="92"/>
      <c r="PN52" s="94"/>
      <c r="PO52" s="94"/>
      <c r="PP52" s="94"/>
      <c r="PQ52" s="94"/>
      <c r="PR52" s="94"/>
      <c r="PS52" s="94"/>
      <c r="PT52" s="94"/>
      <c r="PU52" s="27"/>
      <c r="PV52" s="99">
        <v>-1.2401032396908456</v>
      </c>
      <c r="PW52" s="98">
        <v>6.0698850926373087</v>
      </c>
      <c r="PY52" s="88">
        <f t="shared" si="20"/>
        <v>40992.5</v>
      </c>
      <c r="PZ52" s="90">
        <v>14.5</v>
      </c>
      <c r="QA52" s="28"/>
      <c r="QB52" s="25"/>
      <c r="QC52" s="30"/>
      <c r="QD52" s="27"/>
      <c r="QE52" s="30"/>
      <c r="QF52" s="27"/>
      <c r="QG52" s="30"/>
      <c r="QH52" s="27"/>
      <c r="QI52" s="92"/>
      <c r="QJ52" s="94"/>
      <c r="QK52" s="94"/>
      <c r="QL52" s="94"/>
      <c r="QM52" s="94"/>
      <c r="QN52" s="94"/>
      <c r="QO52" s="94"/>
      <c r="QP52" s="94"/>
      <c r="QQ52" s="27"/>
      <c r="QR52" s="99">
        <v>-1.2875551252509496</v>
      </c>
      <c r="QS52" s="98">
        <v>3.6703064499755453</v>
      </c>
      <c r="QU52" s="88">
        <f t="shared" si="21"/>
        <v>40991.5</v>
      </c>
      <c r="QV52" s="90">
        <v>14.5</v>
      </c>
      <c r="QW52" s="28">
        <v>2.9</v>
      </c>
      <c r="QX52" s="25">
        <v>12.5</v>
      </c>
      <c r="QY52" s="30"/>
      <c r="QZ52" s="27"/>
      <c r="RA52" s="30"/>
      <c r="RB52" s="27"/>
      <c r="RC52" s="30"/>
      <c r="RD52" s="27"/>
      <c r="RE52" s="92"/>
      <c r="RF52" s="94"/>
      <c r="RG52" s="94"/>
      <c r="RH52" s="94"/>
      <c r="RI52" s="94"/>
      <c r="RJ52" s="94"/>
      <c r="RK52" s="94"/>
      <c r="RL52" s="94"/>
      <c r="RM52" s="27"/>
      <c r="RN52" s="99">
        <v>2.1325977659487481</v>
      </c>
      <c r="RO52" s="98">
        <v>28.34853230145476</v>
      </c>
      <c r="RQ52" s="88">
        <f t="shared" si="22"/>
        <v>40992</v>
      </c>
      <c r="RR52" s="90">
        <v>14.5</v>
      </c>
      <c r="RS52" s="28"/>
      <c r="RT52" s="25"/>
      <c r="RU52" s="30"/>
      <c r="RV52" s="27"/>
      <c r="RW52" s="30"/>
      <c r="RX52" s="27"/>
      <c r="RY52" s="30"/>
      <c r="RZ52" s="27"/>
      <c r="SA52" s="92"/>
      <c r="SB52" s="94"/>
      <c r="SC52" s="94"/>
      <c r="SD52" s="94"/>
      <c r="SE52" s="94"/>
      <c r="SF52" s="94"/>
      <c r="SG52" s="94"/>
      <c r="SH52" s="94"/>
      <c r="SI52" s="27"/>
      <c r="SJ52" s="99">
        <v>-1.140031183273289</v>
      </c>
      <c r="SK52" s="98">
        <v>2.6230052154005814</v>
      </c>
      <c r="SM52" s="88">
        <f t="shared" si="23"/>
        <v>40992</v>
      </c>
      <c r="SN52" s="90">
        <v>14.5</v>
      </c>
      <c r="SO52" s="28"/>
      <c r="SP52" s="25"/>
      <c r="SQ52" s="30"/>
      <c r="SR52" s="27"/>
      <c r="SS52" s="30"/>
      <c r="ST52" s="27"/>
      <c r="SU52" s="30"/>
      <c r="SV52" s="27"/>
      <c r="SW52" s="92"/>
      <c r="SX52" s="94"/>
      <c r="SY52" s="94"/>
      <c r="SZ52" s="94"/>
      <c r="TA52" s="94"/>
      <c r="TB52" s="94"/>
      <c r="TC52" s="94"/>
      <c r="TD52" s="94"/>
      <c r="TE52" s="27"/>
      <c r="TF52" s="99">
        <v>-1.2772493513678811</v>
      </c>
      <c r="TG52" s="98">
        <v>-0.18938014486649185</v>
      </c>
      <c r="TI52" s="88">
        <f t="shared" si="24"/>
        <v>40990.5</v>
      </c>
      <c r="TJ52" s="90">
        <v>14.5</v>
      </c>
      <c r="TK52" s="28"/>
      <c r="TL52" s="25"/>
      <c r="TM52" s="30"/>
      <c r="TN52" s="27"/>
      <c r="TO52" s="30"/>
      <c r="TP52" s="27"/>
      <c r="TQ52" s="30"/>
      <c r="TR52" s="27"/>
      <c r="TS52" s="92"/>
      <c r="TT52" s="94"/>
      <c r="TU52" s="94"/>
      <c r="TV52" s="94"/>
      <c r="TW52" s="94"/>
      <c r="TX52" s="94"/>
      <c r="TY52" s="94"/>
      <c r="TZ52" s="94"/>
      <c r="UA52" s="27"/>
      <c r="UB52" s="99"/>
      <c r="UC52" s="98"/>
      <c r="UE52" s="88">
        <f t="shared" si="25"/>
        <v>40994</v>
      </c>
      <c r="UF52" s="90">
        <v>14.5</v>
      </c>
      <c r="UG52" s="28"/>
      <c r="UH52" s="25">
        <v>23.1</v>
      </c>
      <c r="UI52" s="30"/>
      <c r="UJ52" s="27"/>
      <c r="UK52" s="30"/>
      <c r="UL52" s="27"/>
      <c r="UM52" s="30"/>
      <c r="UN52" s="27"/>
      <c r="UO52" s="92"/>
      <c r="UP52" s="94"/>
      <c r="UQ52" s="94"/>
      <c r="UR52" s="94"/>
      <c r="US52" s="94"/>
      <c r="UT52" s="94"/>
      <c r="UU52" s="94"/>
      <c r="UV52" s="94"/>
      <c r="UW52" s="27"/>
      <c r="UX52" s="99">
        <v>-1.1282164538224231</v>
      </c>
      <c r="UY52" s="98">
        <v>-9.5457560793504717E-2</v>
      </c>
      <c r="VA52" s="88">
        <f t="shared" si="26"/>
        <v>40992.5</v>
      </c>
      <c r="VB52" s="90">
        <v>14.5</v>
      </c>
      <c r="VC52" s="28"/>
      <c r="VD52" s="25">
        <v>19</v>
      </c>
      <c r="VE52" s="30"/>
      <c r="VF52" s="27"/>
      <c r="VG52" s="30"/>
      <c r="VH52" s="27"/>
      <c r="VI52" s="30"/>
      <c r="VJ52" s="27"/>
      <c r="VK52" s="92"/>
      <c r="VL52" s="94"/>
      <c r="VM52" s="94"/>
      <c r="VN52" s="94"/>
      <c r="VO52" s="94"/>
      <c r="VP52" s="94"/>
      <c r="VQ52" s="94"/>
      <c r="VR52" s="94"/>
      <c r="VS52" s="27"/>
      <c r="VT52" s="99">
        <v>-1.1491175208060516</v>
      </c>
      <c r="VU52" s="98">
        <v>5.6476313545180528</v>
      </c>
      <c r="VW52" s="88">
        <f t="shared" si="27"/>
        <v>40990.5</v>
      </c>
      <c r="VX52" s="90">
        <v>14.5</v>
      </c>
      <c r="VY52" s="28"/>
      <c r="VZ52" s="25"/>
      <c r="WA52" s="30"/>
      <c r="WB52" s="27"/>
      <c r="WC52" s="30"/>
      <c r="WD52" s="27"/>
      <c r="WE52" s="30"/>
      <c r="WF52" s="27"/>
      <c r="WG52" s="92"/>
      <c r="WH52" s="94"/>
      <c r="WI52" s="94"/>
      <c r="WJ52" s="94"/>
      <c r="WK52" s="94"/>
      <c r="WL52" s="94"/>
      <c r="WM52" s="94"/>
      <c r="WN52" s="94"/>
      <c r="WO52" s="27"/>
      <c r="WP52" s="99">
        <v>-1.2535107287157936</v>
      </c>
      <c r="WQ52" s="98">
        <v>5.3378521087691091</v>
      </c>
      <c r="WS52" s="88">
        <f t="shared" si="28"/>
        <v>40992</v>
      </c>
      <c r="WT52" s="90">
        <v>14.5</v>
      </c>
      <c r="WU52" s="28"/>
      <c r="WV52" s="25"/>
      <c r="WW52" s="30"/>
      <c r="WX52" s="27"/>
      <c r="WY52" s="30"/>
      <c r="WZ52" s="27"/>
      <c r="XA52" s="30"/>
      <c r="XB52" s="27"/>
      <c r="XC52" s="92"/>
      <c r="XD52" s="94"/>
      <c r="XE52" s="94"/>
      <c r="XF52" s="94"/>
      <c r="XG52" s="94"/>
      <c r="XH52" s="94"/>
      <c r="XI52" s="94"/>
      <c r="XJ52" s="94"/>
      <c r="XK52" s="27"/>
      <c r="XL52" s="99">
        <v>-1.3084596946087079</v>
      </c>
      <c r="XM52" s="98">
        <v>-1.2212176035108309</v>
      </c>
      <c r="XO52" s="88">
        <f t="shared" si="29"/>
        <v>40992</v>
      </c>
      <c r="XP52" s="90">
        <v>14.5</v>
      </c>
      <c r="XQ52" s="28"/>
      <c r="XR52" s="25"/>
      <c r="XS52" s="30"/>
      <c r="XT52" s="27"/>
      <c r="XU52" s="30"/>
      <c r="XV52" s="27"/>
      <c r="XW52" s="30"/>
      <c r="XX52" s="27"/>
      <c r="XY52" s="92"/>
      <c r="XZ52" s="94"/>
      <c r="YA52" s="94"/>
      <c r="YB52" s="94"/>
      <c r="YC52" s="94"/>
      <c r="YD52" s="94"/>
      <c r="YE52" s="94"/>
      <c r="YF52" s="94"/>
      <c r="YG52" s="27"/>
      <c r="YH52" s="99">
        <v>-1.2053877535520297</v>
      </c>
      <c r="YI52" s="98">
        <v>0.43451233344102203</v>
      </c>
      <c r="YK52" s="88">
        <f t="shared" si="30"/>
        <v>40991.5</v>
      </c>
      <c r="YL52" s="90">
        <v>14.5</v>
      </c>
      <c r="YM52" s="28"/>
      <c r="YN52" s="25"/>
      <c r="YO52" s="30"/>
      <c r="YP52" s="27"/>
      <c r="YQ52" s="30"/>
      <c r="YR52" s="27"/>
      <c r="YS52" s="30"/>
      <c r="YT52" s="27"/>
      <c r="YU52" s="92"/>
      <c r="YV52" s="94"/>
      <c r="YW52" s="94"/>
      <c r="YX52" s="94"/>
      <c r="YY52" s="94"/>
      <c r="YZ52" s="94"/>
      <c r="ZA52" s="94"/>
      <c r="ZB52" s="94"/>
      <c r="ZC52" s="27"/>
      <c r="ZD52" s="99">
        <v>4.9541178332798683E-2</v>
      </c>
      <c r="ZE52" s="98">
        <v>12.116672004756413</v>
      </c>
      <c r="ZG52" s="88">
        <f t="shared" si="31"/>
        <v>40991</v>
      </c>
      <c r="ZH52" s="90">
        <v>14.5</v>
      </c>
      <c r="ZI52" s="28"/>
      <c r="ZJ52" s="25"/>
      <c r="ZK52" s="30"/>
      <c r="ZL52" s="27"/>
      <c r="ZM52" s="30"/>
      <c r="ZN52" s="27"/>
      <c r="ZO52" s="30"/>
      <c r="ZP52" s="27"/>
      <c r="ZQ52" s="92"/>
      <c r="ZR52" s="94"/>
      <c r="ZS52" s="94"/>
      <c r="ZT52" s="94"/>
      <c r="ZU52" s="94"/>
      <c r="ZV52" s="94"/>
      <c r="ZW52" s="94"/>
      <c r="ZX52" s="94"/>
      <c r="ZY52" s="27"/>
      <c r="ZZ52" s="99">
        <v>0.26924751752131904</v>
      </c>
      <c r="AAA52" s="98">
        <v>15.231872015414543</v>
      </c>
      <c r="AAC52" s="88">
        <f t="shared" si="32"/>
        <v>40993.5</v>
      </c>
      <c r="AAD52" s="90">
        <v>14.5</v>
      </c>
      <c r="AAE52" s="28"/>
      <c r="AAF52" s="25"/>
      <c r="AAG52" s="30"/>
      <c r="AAH52" s="27"/>
      <c r="AAI52" s="30"/>
      <c r="AAJ52" s="27"/>
      <c r="AAK52" s="30"/>
      <c r="AAL52" s="27"/>
      <c r="AAM52" s="92"/>
      <c r="AAN52" s="94"/>
      <c r="AAO52" s="94"/>
      <c r="AAP52" s="94"/>
      <c r="AAQ52" s="94"/>
      <c r="AAR52" s="94"/>
      <c r="AAS52" s="94"/>
      <c r="AAT52" s="94"/>
      <c r="AAU52" s="27"/>
      <c r="AAV52" s="99">
        <v>-0.86838668369341254</v>
      </c>
      <c r="AAW52" s="98">
        <v>5.8873429945073426</v>
      </c>
      <c r="AAY52" s="88">
        <f t="shared" si="33"/>
        <v>40994.5</v>
      </c>
      <c r="AAZ52" s="90">
        <v>14.5</v>
      </c>
      <c r="ABA52" s="28"/>
      <c r="ABB52" s="25"/>
      <c r="ABC52" s="30"/>
      <c r="ABD52" s="27"/>
      <c r="ABE52" s="30"/>
      <c r="ABF52" s="27"/>
      <c r="ABG52" s="30"/>
      <c r="ABH52" s="27"/>
      <c r="ABI52" s="92"/>
      <c r="ABJ52" s="94"/>
      <c r="ABK52" s="94"/>
      <c r="ABL52" s="94"/>
      <c r="ABM52" s="94"/>
      <c r="ABN52" s="94"/>
      <c r="ABO52" s="94"/>
      <c r="ABP52" s="94"/>
      <c r="ABQ52" s="27"/>
      <c r="ABR52" s="99">
        <v>-1.185260010434958</v>
      </c>
      <c r="ABS52" s="98">
        <v>5.6459072054069388</v>
      </c>
      <c r="ABU52" s="88">
        <f t="shared" si="34"/>
        <v>40992.5</v>
      </c>
      <c r="ABV52" s="90">
        <v>14.5</v>
      </c>
      <c r="ABW52" s="28"/>
      <c r="ABX52" s="25"/>
      <c r="ABY52" s="30"/>
      <c r="ABZ52" s="27"/>
      <c r="ACA52" s="30"/>
      <c r="ACB52" s="27"/>
      <c r="ACC52" s="30"/>
      <c r="ACD52" s="27"/>
      <c r="ACE52" s="92"/>
      <c r="ACF52" s="94"/>
      <c r="ACG52" s="94"/>
      <c r="ACH52" s="94"/>
      <c r="ACI52" s="94"/>
      <c r="ACJ52" s="94"/>
      <c r="ACK52" s="94"/>
      <c r="ACL52" s="94"/>
      <c r="ACM52" s="27"/>
      <c r="ACN52" s="99">
        <v>-1.2713726040541804</v>
      </c>
      <c r="ACO52" s="98">
        <v>4.3544321822151799</v>
      </c>
      <c r="ACQ52" s="88">
        <f t="shared" si="35"/>
        <v>40993.5</v>
      </c>
      <c r="ACR52" s="90">
        <v>14.5</v>
      </c>
      <c r="ACS52" s="28"/>
      <c r="ACT52" s="25"/>
      <c r="ACU52" s="30"/>
      <c r="ACV52" s="27"/>
      <c r="ACW52" s="30"/>
      <c r="ACX52" s="27"/>
      <c r="ACY52" s="30"/>
      <c r="ACZ52" s="27"/>
      <c r="ADA52" s="92"/>
      <c r="ADB52" s="94"/>
      <c r="ADC52" s="94"/>
      <c r="ADD52" s="94"/>
      <c r="ADE52" s="94"/>
      <c r="ADF52" s="94"/>
      <c r="ADG52" s="94"/>
      <c r="ADH52" s="94"/>
      <c r="ADI52" s="27"/>
      <c r="ADJ52" s="99">
        <v>-1.1451889367044241</v>
      </c>
      <c r="ADK52" s="98">
        <v>6.7503526098616264</v>
      </c>
      <c r="ADM52" s="88">
        <f t="shared" si="36"/>
        <v>40989.5</v>
      </c>
      <c r="ADN52" s="90">
        <v>14.5</v>
      </c>
      <c r="ADO52" s="28"/>
      <c r="ADP52" s="25"/>
      <c r="ADQ52" s="30"/>
      <c r="ADR52" s="27"/>
      <c r="ADS52" s="30"/>
      <c r="ADT52" s="27"/>
      <c r="ADU52" s="30"/>
      <c r="ADV52" s="27"/>
      <c r="ADW52" s="92"/>
      <c r="ADX52" s="94"/>
      <c r="ADY52" s="94"/>
      <c r="ADZ52" s="94"/>
      <c r="AEA52" s="94"/>
      <c r="AEB52" s="94"/>
      <c r="AEC52" s="94"/>
      <c r="AED52" s="94"/>
      <c r="AEE52" s="27"/>
      <c r="AEF52" s="99"/>
      <c r="AEG52" s="98"/>
      <c r="AEI52" s="88">
        <f t="shared" si="37"/>
        <v>40992.5</v>
      </c>
      <c r="AEJ52" s="90">
        <v>14.5</v>
      </c>
      <c r="AEK52" s="28"/>
      <c r="AEL52" s="25"/>
      <c r="AEM52" s="30"/>
      <c r="AEN52" s="27"/>
      <c r="AEO52" s="30"/>
      <c r="AEP52" s="27"/>
      <c r="AEQ52" s="30"/>
      <c r="AER52" s="27"/>
      <c r="AES52" s="92"/>
      <c r="AET52" s="94"/>
      <c r="AEU52" s="94"/>
      <c r="AEV52" s="94"/>
      <c r="AEW52" s="94"/>
      <c r="AEX52" s="94"/>
      <c r="AEY52" s="94"/>
      <c r="AEZ52" s="94"/>
      <c r="AFA52" s="27"/>
      <c r="AFB52" s="99">
        <v>-1.2701485816030518</v>
      </c>
      <c r="AFC52" s="98">
        <v>5.1808647918856483</v>
      </c>
      <c r="AFE52" s="88">
        <f t="shared" si="38"/>
        <v>40991</v>
      </c>
      <c r="AFF52" s="90">
        <v>14.5</v>
      </c>
      <c r="AFG52" s="28"/>
      <c r="AFH52" s="25"/>
      <c r="AFI52" s="30"/>
      <c r="AFJ52" s="27"/>
      <c r="AFK52" s="30"/>
      <c r="AFL52" s="27"/>
      <c r="AFM52" s="30"/>
      <c r="AFN52" s="27"/>
      <c r="AFO52" s="92"/>
      <c r="AFP52" s="94"/>
      <c r="AFQ52" s="94"/>
      <c r="AFR52" s="94"/>
      <c r="AFS52" s="94"/>
      <c r="AFT52" s="94"/>
      <c r="AFU52" s="94"/>
      <c r="AFV52" s="94"/>
      <c r="AFW52" s="27"/>
      <c r="AFX52" s="99"/>
      <c r="AFY52" s="98"/>
      <c r="AGA52" s="88">
        <f t="shared" si="39"/>
        <v>40989.5</v>
      </c>
      <c r="AGB52" s="90">
        <v>14.5</v>
      </c>
      <c r="AGC52" s="28"/>
      <c r="AGD52" s="25"/>
      <c r="AGE52" s="30"/>
      <c r="AGF52" s="27"/>
      <c r="AGG52" s="30"/>
      <c r="AGH52" s="27"/>
      <c r="AGI52" s="30"/>
      <c r="AGJ52" s="27"/>
      <c r="AGK52" s="92"/>
      <c r="AGL52" s="94"/>
      <c r="AGM52" s="94"/>
      <c r="AGN52" s="94"/>
      <c r="AGO52" s="94"/>
      <c r="AGP52" s="94"/>
      <c r="AGQ52" s="94"/>
      <c r="AGR52" s="94"/>
      <c r="AGS52" s="27"/>
      <c r="AGT52" s="99">
        <v>-1.2498844785086034</v>
      </c>
      <c r="AGU52" s="98">
        <v>5.9804980956397236</v>
      </c>
      <c r="AGW52" s="88">
        <f t="shared" si="40"/>
        <v>40992.5</v>
      </c>
      <c r="AGX52" s="90">
        <v>14.5</v>
      </c>
      <c r="AGY52" s="28"/>
      <c r="AGZ52" s="25"/>
      <c r="AHA52" s="30"/>
      <c r="AHB52" s="27"/>
      <c r="AHC52" s="30"/>
      <c r="AHD52" s="27"/>
      <c r="AHE52" s="30"/>
      <c r="AHF52" s="27"/>
      <c r="AHG52" s="92"/>
      <c r="AHH52" s="94"/>
      <c r="AHI52" s="94"/>
      <c r="AHJ52" s="94"/>
      <c r="AHK52" s="94"/>
      <c r="AHL52" s="94"/>
      <c r="AHM52" s="94"/>
      <c r="AHN52" s="94"/>
      <c r="AHO52" s="27"/>
      <c r="AHP52" s="99">
        <v>-1.2404771720111334</v>
      </c>
      <c r="AHQ52" s="98">
        <v>3.8955961563250634</v>
      </c>
      <c r="AHS52" s="88">
        <f t="shared" si="41"/>
        <v>40991.5</v>
      </c>
      <c r="AHT52" s="90">
        <v>14.5</v>
      </c>
      <c r="AHU52" s="28">
        <v>2.9</v>
      </c>
      <c r="AHV52" s="25">
        <v>12.5</v>
      </c>
      <c r="AHW52" s="30"/>
      <c r="AHX52" s="27"/>
      <c r="AHY52" s="30"/>
      <c r="AHZ52" s="27"/>
      <c r="AIA52" s="30"/>
      <c r="AIB52" s="27"/>
      <c r="AIC52" s="92"/>
      <c r="AID52" s="94"/>
      <c r="AIE52" s="94"/>
      <c r="AIF52" s="94"/>
      <c r="AIG52" s="94"/>
      <c r="AIH52" s="94"/>
      <c r="AII52" s="94"/>
      <c r="AIJ52" s="94"/>
      <c r="AIK52" s="27"/>
      <c r="AIL52" s="99">
        <v>2.050180679532676</v>
      </c>
      <c r="AIM52" s="98">
        <v>27.919178981483078</v>
      </c>
      <c r="AIO52" s="88">
        <f t="shared" si="42"/>
        <v>40992</v>
      </c>
      <c r="AIP52" s="90">
        <v>14.5</v>
      </c>
      <c r="AIQ52" s="28"/>
      <c r="AIR52" s="25"/>
      <c r="AIS52" s="30"/>
      <c r="AIT52" s="27"/>
      <c r="AIU52" s="30"/>
      <c r="AIV52" s="27"/>
      <c r="AIW52" s="30"/>
      <c r="AIX52" s="27"/>
      <c r="AIY52" s="92"/>
      <c r="AIZ52" s="94"/>
      <c r="AJA52" s="94"/>
      <c r="AJB52" s="94"/>
      <c r="AJC52" s="94"/>
      <c r="AJD52" s="94"/>
      <c r="AJE52" s="94"/>
      <c r="AJF52" s="94"/>
      <c r="AJG52" s="27"/>
      <c r="AJH52" s="99">
        <v>-1.1179526811446054</v>
      </c>
      <c r="AJI52" s="98">
        <v>2.7061716548774277</v>
      </c>
      <c r="AJK52" s="88">
        <f t="shared" si="43"/>
        <v>40992</v>
      </c>
      <c r="AJL52" s="90">
        <v>14.5</v>
      </c>
      <c r="AJM52" s="28"/>
      <c r="AJN52" s="25"/>
      <c r="AJO52" s="30"/>
      <c r="AJP52" s="27"/>
      <c r="AJQ52" s="30"/>
      <c r="AJR52" s="27"/>
      <c r="AJS52" s="30"/>
      <c r="AJT52" s="27"/>
      <c r="AJU52" s="92"/>
      <c r="AJV52" s="94"/>
      <c r="AJW52" s="94"/>
      <c r="AJX52" s="94"/>
      <c r="AJY52" s="94"/>
      <c r="AJZ52" s="94"/>
      <c r="AKA52" s="94"/>
      <c r="AKB52" s="94"/>
      <c r="AKC52" s="27"/>
      <c r="AKD52" s="99">
        <v>-1.2675001000338693</v>
      </c>
      <c r="AKE52" s="98">
        <v>-0.14904740991594784</v>
      </c>
      <c r="AKG52" s="88">
        <f t="shared" si="44"/>
        <v>40990.5</v>
      </c>
      <c r="AKH52" s="90">
        <v>14.5</v>
      </c>
      <c r="AKI52" s="28"/>
      <c r="AKJ52" s="25"/>
      <c r="AKK52" s="30"/>
      <c r="AKL52" s="27"/>
      <c r="AKM52" s="30"/>
      <c r="AKN52" s="27"/>
      <c r="AKO52" s="30"/>
      <c r="AKP52" s="27"/>
      <c r="AKQ52" s="92"/>
      <c r="AKR52" s="94"/>
      <c r="AKS52" s="94"/>
      <c r="AKT52" s="94"/>
      <c r="AKU52" s="94"/>
      <c r="AKV52" s="94"/>
      <c r="AKW52" s="94"/>
      <c r="AKX52" s="94"/>
      <c r="AKY52" s="27"/>
      <c r="AKZ52" s="99"/>
      <c r="ALA52" s="98"/>
      <c r="ALC52" s="88">
        <f t="shared" si="45"/>
        <v>40994</v>
      </c>
      <c r="ALD52" s="90">
        <v>14.5</v>
      </c>
      <c r="ALE52" s="28"/>
      <c r="ALF52" s="25">
        <v>23.1</v>
      </c>
      <c r="ALG52" s="30"/>
      <c r="ALH52" s="27"/>
      <c r="ALI52" s="30"/>
      <c r="ALJ52" s="27"/>
      <c r="ALK52" s="30"/>
      <c r="ALL52" s="27"/>
      <c r="ALM52" s="92"/>
      <c r="ALN52" s="94"/>
      <c r="ALO52" s="94"/>
      <c r="ALP52" s="94"/>
      <c r="ALQ52" s="94"/>
      <c r="ALR52" s="94"/>
      <c r="ALS52" s="94"/>
      <c r="ALT52" s="94"/>
      <c r="ALU52" s="27"/>
      <c r="ALV52" s="99">
        <v>-1.108907815243491</v>
      </c>
      <c r="ALW52" s="98">
        <v>-2.836614760258134E-2</v>
      </c>
      <c r="ALY52" s="88">
        <f t="shared" si="46"/>
        <v>40992.5</v>
      </c>
      <c r="ALZ52" s="90">
        <v>14.5</v>
      </c>
      <c r="AMA52" s="28"/>
      <c r="AMB52" s="25">
        <v>19</v>
      </c>
      <c r="AMC52" s="30"/>
      <c r="AMD52" s="27"/>
      <c r="AME52" s="30"/>
      <c r="AMF52" s="27"/>
      <c r="AMG52" s="30"/>
      <c r="AMH52" s="27"/>
      <c r="AMI52" s="92"/>
      <c r="AMJ52" s="94"/>
      <c r="AMK52" s="94"/>
      <c r="AML52" s="94"/>
      <c r="AMM52" s="94"/>
      <c r="AMN52" s="94"/>
      <c r="AMO52" s="94"/>
      <c r="AMP52" s="94"/>
      <c r="AMQ52" s="27"/>
      <c r="AMR52" s="99">
        <v>-1.1469350950649226</v>
      </c>
      <c r="AMS52" s="98">
        <v>5.6626221397229806</v>
      </c>
      <c r="AMU52" s="88">
        <f t="shared" si="47"/>
        <v>40990.5</v>
      </c>
      <c r="AMV52" s="90">
        <v>14.5</v>
      </c>
      <c r="AMW52" s="28"/>
      <c r="AMX52" s="25"/>
      <c r="AMY52" s="30"/>
      <c r="AMZ52" s="27"/>
      <c r="ANA52" s="30"/>
      <c r="ANB52" s="27"/>
      <c r="ANC52" s="30"/>
      <c r="AND52" s="27"/>
      <c r="ANE52" s="92"/>
      <c r="ANF52" s="94"/>
      <c r="ANG52" s="94"/>
      <c r="ANH52" s="94"/>
      <c r="ANI52" s="94"/>
      <c r="ANJ52" s="94"/>
      <c r="ANK52" s="94"/>
      <c r="ANL52" s="94"/>
      <c r="ANM52" s="27"/>
      <c r="ANN52" s="99">
        <v>-1.278137391407606</v>
      </c>
      <c r="ANO52" s="98">
        <v>5.2303079263432322</v>
      </c>
      <c r="ANQ52" s="88">
        <f t="shared" si="48"/>
        <v>40992</v>
      </c>
      <c r="ANR52" s="90">
        <v>14.5</v>
      </c>
      <c r="ANS52" s="28"/>
      <c r="ANT52" s="25"/>
      <c r="ANU52" s="30"/>
      <c r="ANV52" s="27"/>
      <c r="ANW52" s="30"/>
      <c r="ANX52" s="27"/>
      <c r="ANY52" s="30"/>
      <c r="ANZ52" s="27"/>
      <c r="AOA52" s="92"/>
      <c r="AOB52" s="94"/>
      <c r="AOC52" s="94"/>
      <c r="AOD52" s="94"/>
      <c r="AOE52" s="94"/>
      <c r="AOF52" s="94"/>
      <c r="AOG52" s="94"/>
      <c r="AOH52" s="94"/>
      <c r="AOI52" s="27"/>
      <c r="AOJ52" s="99">
        <v>-1.3095708297345281</v>
      </c>
      <c r="AOK52" s="98">
        <v>-1.2228602929618417</v>
      </c>
      <c r="AOM52" s="88">
        <f t="shared" si="49"/>
        <v>40992</v>
      </c>
      <c r="AON52" s="90">
        <v>14.5</v>
      </c>
      <c r="AOO52" s="28"/>
      <c r="AOP52" s="25"/>
      <c r="AOQ52" s="30"/>
      <c r="AOR52" s="27"/>
      <c r="AOS52" s="30"/>
      <c r="AOT52" s="27"/>
      <c r="AOU52" s="30"/>
      <c r="AOV52" s="27"/>
      <c r="AOW52" s="92"/>
      <c r="AOX52" s="94"/>
      <c r="AOY52" s="94"/>
      <c r="AOZ52" s="94"/>
      <c r="APA52" s="94"/>
      <c r="APB52" s="94"/>
      <c r="APC52" s="94"/>
      <c r="APD52" s="94"/>
      <c r="APE52" s="27"/>
      <c r="APF52" s="99">
        <v>-1.2563733895861486</v>
      </c>
      <c r="APG52" s="98">
        <v>0.25180248199987504</v>
      </c>
      <c r="API52" s="88">
        <f t="shared" si="50"/>
        <v>40991.5</v>
      </c>
      <c r="APJ52" s="90">
        <v>14.5</v>
      </c>
      <c r="APK52" s="28"/>
      <c r="APL52" s="25"/>
      <c r="APM52" s="30"/>
      <c r="APN52" s="27"/>
      <c r="APO52" s="30"/>
      <c r="APP52" s="27"/>
      <c r="APQ52" s="30"/>
      <c r="APR52" s="27"/>
      <c r="APS52" s="92"/>
      <c r="APT52" s="94"/>
      <c r="APU52" s="94"/>
      <c r="APV52" s="94"/>
      <c r="APW52" s="94"/>
      <c r="APX52" s="94"/>
      <c r="APY52" s="94"/>
      <c r="APZ52" s="94"/>
      <c r="AQA52" s="27"/>
      <c r="AQB52" s="99">
        <v>5.1668367552028353E-2</v>
      </c>
      <c r="AQC52" s="98">
        <v>12.121794424090236</v>
      </c>
      <c r="AQE52" s="88">
        <f t="shared" si="51"/>
        <v>40991</v>
      </c>
      <c r="AQF52" s="90">
        <v>14.5</v>
      </c>
      <c r="AQG52" s="28"/>
      <c r="AQH52" s="25"/>
      <c r="AQI52" s="30"/>
      <c r="AQJ52" s="27"/>
      <c r="AQK52" s="30"/>
      <c r="AQL52" s="27"/>
      <c r="AQM52" s="30"/>
      <c r="AQN52" s="27"/>
      <c r="AQO52" s="92"/>
      <c r="AQP52" s="94"/>
      <c r="AQQ52" s="94"/>
      <c r="AQR52" s="94"/>
      <c r="AQS52" s="94"/>
      <c r="AQT52" s="94"/>
      <c r="AQU52" s="94"/>
      <c r="AQV52" s="94"/>
      <c r="AQW52" s="27"/>
      <c r="AQX52" s="99">
        <v>0.23087826788811749</v>
      </c>
      <c r="AQY52" s="98">
        <v>15.256109057616227</v>
      </c>
      <c r="ARA52" s="88">
        <f t="shared" si="52"/>
        <v>40993.5</v>
      </c>
      <c r="ARB52" s="90">
        <v>14.5</v>
      </c>
      <c r="ARC52" s="28"/>
      <c r="ARD52" s="25"/>
      <c r="ARE52" s="30"/>
      <c r="ARF52" s="27"/>
      <c r="ARG52" s="30"/>
      <c r="ARH52" s="27"/>
      <c r="ARI52" s="30"/>
      <c r="ARJ52" s="27"/>
      <c r="ARK52" s="92"/>
      <c r="ARL52" s="94"/>
      <c r="ARM52" s="94"/>
      <c r="ARN52" s="94"/>
      <c r="ARO52" s="94"/>
      <c r="ARP52" s="94"/>
      <c r="ARQ52" s="94"/>
      <c r="ARR52" s="94"/>
      <c r="ARS52" s="27"/>
      <c r="ART52" s="99">
        <v>-0.87065124786083758</v>
      </c>
      <c r="ARU52" s="98">
        <v>5.9149918279417601</v>
      </c>
      <c r="ARW52" s="88">
        <f t="shared" si="53"/>
        <v>40994.5</v>
      </c>
      <c r="ARX52" s="90">
        <v>14.5</v>
      </c>
      <c r="ARY52" s="28"/>
      <c r="ARZ52" s="25"/>
      <c r="ASA52" s="30"/>
      <c r="ASB52" s="27"/>
      <c r="ASC52" s="30"/>
      <c r="ASD52" s="27"/>
      <c r="ASE52" s="30"/>
      <c r="ASF52" s="27"/>
      <c r="ASG52" s="92"/>
      <c r="ASH52" s="94"/>
      <c r="ASI52" s="94"/>
      <c r="ASJ52" s="94"/>
      <c r="ASK52" s="94"/>
      <c r="ASL52" s="94"/>
      <c r="ASM52" s="94"/>
      <c r="ASN52" s="94"/>
      <c r="ASO52" s="27"/>
      <c r="ASP52" s="99">
        <v>-1.2048502257891485</v>
      </c>
      <c r="ASQ52" s="98">
        <v>5.5593761300877329</v>
      </c>
      <c r="ASS52" s="88">
        <f t="shared" si="54"/>
        <v>40992.5</v>
      </c>
      <c r="AST52" s="90">
        <v>14.5</v>
      </c>
      <c r="ASU52" s="28"/>
      <c r="ASV52" s="25"/>
      <c r="ASW52" s="30"/>
      <c r="ASX52" s="27"/>
      <c r="ASY52" s="30"/>
      <c r="ASZ52" s="27"/>
      <c r="ATA52" s="30"/>
      <c r="ATB52" s="27"/>
      <c r="ATC52" s="92"/>
      <c r="ATD52" s="94"/>
      <c r="ATE52" s="94"/>
      <c r="ATF52" s="94"/>
      <c r="ATG52" s="94"/>
      <c r="ATH52" s="94"/>
      <c r="ATI52" s="94"/>
      <c r="ATJ52" s="94"/>
      <c r="ATK52" s="27"/>
      <c r="ATL52" s="99">
        <v>-1.3016887305852276</v>
      </c>
      <c r="ATM52" s="98">
        <v>4.2329717586835667</v>
      </c>
      <c r="ATO52" s="88">
        <f t="shared" si="55"/>
        <v>40993.5</v>
      </c>
      <c r="ATP52" s="90">
        <v>14.5</v>
      </c>
      <c r="ATQ52" s="28"/>
      <c r="ATR52" s="25"/>
      <c r="ATS52" s="30"/>
      <c r="ATT52" s="27"/>
      <c r="ATU52" s="30"/>
      <c r="ATV52" s="27"/>
      <c r="ATW52" s="30"/>
      <c r="ATX52" s="27"/>
      <c r="ATY52" s="92"/>
      <c r="ATZ52" s="94"/>
      <c r="AUA52" s="94"/>
      <c r="AUB52" s="94"/>
      <c r="AUC52" s="94"/>
      <c r="AUD52" s="94"/>
      <c r="AUE52" s="94"/>
      <c r="AUF52" s="94"/>
      <c r="AUG52" s="27"/>
      <c r="AUH52" s="99">
        <v>-1.13912134297505</v>
      </c>
      <c r="AUI52" s="98">
        <v>6.7743267642539227</v>
      </c>
      <c r="AUK52" s="88">
        <f t="shared" si="56"/>
        <v>40989.5</v>
      </c>
      <c r="AUL52" s="90">
        <v>14.5</v>
      </c>
      <c r="AUM52" s="28"/>
      <c r="AUN52" s="25"/>
      <c r="AUO52" s="30"/>
      <c r="AUP52" s="27"/>
      <c r="AUQ52" s="30"/>
      <c r="AUR52" s="27"/>
      <c r="AUS52" s="30"/>
      <c r="AUT52" s="27"/>
      <c r="AUU52" s="92"/>
      <c r="AUV52" s="94"/>
      <c r="AUW52" s="94"/>
      <c r="AUX52" s="94"/>
      <c r="AUY52" s="94"/>
      <c r="AUZ52" s="94"/>
      <c r="AVA52" s="94"/>
      <c r="AVB52" s="94"/>
      <c r="AVC52" s="27"/>
      <c r="AVD52" s="99"/>
      <c r="AVE52" s="98"/>
      <c r="AVG52" s="88">
        <f t="shared" si="57"/>
        <v>40992.5</v>
      </c>
      <c r="AVH52" s="90">
        <v>14.5</v>
      </c>
      <c r="AVI52" s="28"/>
      <c r="AVJ52" s="25"/>
      <c r="AVK52" s="30"/>
      <c r="AVL52" s="27"/>
      <c r="AVM52" s="30"/>
      <c r="AVN52" s="27"/>
      <c r="AVO52" s="30"/>
      <c r="AVP52" s="27"/>
      <c r="AVQ52" s="92"/>
      <c r="AVR52" s="94"/>
      <c r="AVS52" s="94"/>
      <c r="AVT52" s="94"/>
      <c r="AVU52" s="94"/>
      <c r="AVV52" s="94"/>
      <c r="AVW52" s="94"/>
      <c r="AVX52" s="94"/>
      <c r="AVY52" s="27"/>
      <c r="AVZ52" s="99">
        <v>-1.2361859664757375</v>
      </c>
      <c r="AWA52" s="98">
        <v>5.314684360953799</v>
      </c>
      <c r="AWC52" s="88">
        <f t="shared" si="58"/>
        <v>40991</v>
      </c>
      <c r="AWD52" s="90">
        <v>14.5</v>
      </c>
      <c r="AWE52" s="28"/>
      <c r="AWF52" s="25"/>
      <c r="AWG52" s="30"/>
      <c r="AWH52" s="27"/>
      <c r="AWI52" s="30"/>
      <c r="AWJ52" s="27"/>
      <c r="AWK52" s="30"/>
      <c r="AWL52" s="27"/>
      <c r="AWM52" s="92"/>
      <c r="AWN52" s="94"/>
      <c r="AWO52" s="94"/>
      <c r="AWP52" s="94"/>
      <c r="AWQ52" s="94"/>
      <c r="AWR52" s="94"/>
      <c r="AWS52" s="94"/>
      <c r="AWT52" s="94"/>
      <c r="AWU52" s="27"/>
      <c r="AWV52" s="99"/>
      <c r="AWW52" s="98"/>
      <c r="AWY52" s="88">
        <f t="shared" si="59"/>
        <v>40989.5</v>
      </c>
      <c r="AWZ52" s="90">
        <v>14.5</v>
      </c>
      <c r="AXA52" s="28"/>
      <c r="AXB52" s="25"/>
      <c r="AXC52" s="30"/>
      <c r="AXD52" s="27"/>
      <c r="AXE52" s="30"/>
      <c r="AXF52" s="27"/>
      <c r="AXG52" s="30"/>
      <c r="AXH52" s="27"/>
      <c r="AXI52" s="92"/>
      <c r="AXJ52" s="94"/>
      <c r="AXK52" s="94"/>
      <c r="AXL52" s="94"/>
      <c r="AXM52" s="94"/>
      <c r="AXN52" s="94"/>
      <c r="AXO52" s="94"/>
      <c r="AXP52" s="94"/>
      <c r="AXQ52" s="27"/>
      <c r="AXR52" s="99">
        <v>-1.277047043069093</v>
      </c>
      <c r="AXS52" s="98">
        <v>5.8421871231163429</v>
      </c>
      <c r="AXU52" s="88">
        <f t="shared" si="60"/>
        <v>40992.5</v>
      </c>
      <c r="AXV52" s="90">
        <v>14.5</v>
      </c>
      <c r="AXW52" s="28"/>
      <c r="AXX52" s="25"/>
      <c r="AXY52" s="30"/>
      <c r="AXZ52" s="27"/>
      <c r="AYA52" s="30"/>
      <c r="AYB52" s="27"/>
      <c r="AYC52" s="30"/>
      <c r="AYD52" s="27"/>
      <c r="AYE52" s="92"/>
      <c r="AYF52" s="94"/>
      <c r="AYG52" s="94"/>
      <c r="AYH52" s="94"/>
      <c r="AYI52" s="94"/>
      <c r="AYJ52" s="94"/>
      <c r="AYK52" s="94"/>
      <c r="AYL52" s="94"/>
      <c r="AYM52" s="27"/>
      <c r="AYN52" s="99">
        <v>-1.2324992254646514</v>
      </c>
      <c r="AYO52" s="98">
        <v>3.9440779259019196</v>
      </c>
      <c r="AYQ52" s="88">
        <f t="shared" si="61"/>
        <v>40991.5</v>
      </c>
      <c r="AYR52" s="90">
        <v>14.5</v>
      </c>
      <c r="AYS52" s="28">
        <v>2.9</v>
      </c>
      <c r="AYT52" s="25">
        <v>12.5</v>
      </c>
      <c r="AYU52" s="30"/>
      <c r="AYV52" s="27"/>
      <c r="AYW52" s="30"/>
      <c r="AYX52" s="27"/>
      <c r="AYY52" s="30"/>
      <c r="AYZ52" s="27"/>
      <c r="AZA52" s="92"/>
      <c r="AZB52" s="94"/>
      <c r="AZC52" s="94"/>
      <c r="AZD52" s="94"/>
      <c r="AZE52" s="94"/>
      <c r="AZF52" s="94"/>
      <c r="AZG52" s="94"/>
      <c r="AZH52" s="94"/>
      <c r="AZI52" s="27"/>
      <c r="AZJ52" s="99">
        <v>2.0629935419031895</v>
      </c>
      <c r="AZK52" s="98">
        <v>27.963682999594969</v>
      </c>
      <c r="AZM52" s="88">
        <f t="shared" si="62"/>
        <v>40992</v>
      </c>
      <c r="AZN52" s="90">
        <v>14.5</v>
      </c>
      <c r="AZO52" s="28"/>
      <c r="AZP52" s="25"/>
      <c r="AZQ52" s="30"/>
      <c r="AZR52" s="27"/>
      <c r="AZS52" s="30"/>
      <c r="AZT52" s="27"/>
      <c r="AZU52" s="30"/>
      <c r="AZV52" s="27"/>
      <c r="AZW52" s="92"/>
      <c r="AZX52" s="94"/>
      <c r="AZY52" s="94"/>
      <c r="AZZ52" s="94"/>
      <c r="BAA52" s="94"/>
      <c r="BAB52" s="94"/>
      <c r="BAC52" s="94"/>
      <c r="BAD52" s="94"/>
      <c r="BAE52" s="27"/>
      <c r="BAF52" s="99">
        <v>-1.1210481897223072</v>
      </c>
      <c r="BAG52" s="98">
        <v>2.6844358340807015</v>
      </c>
      <c r="BAI52" s="88">
        <f t="shared" si="63"/>
        <v>40992</v>
      </c>
      <c r="BAJ52" s="90">
        <v>14.5</v>
      </c>
      <c r="BAK52" s="28"/>
      <c r="BAL52" s="25"/>
      <c r="BAM52" s="30"/>
      <c r="BAN52" s="27"/>
      <c r="BAO52" s="30"/>
      <c r="BAP52" s="27"/>
      <c r="BAQ52" s="30"/>
      <c r="BAR52" s="27"/>
      <c r="BAS52" s="92"/>
      <c r="BAT52" s="94"/>
      <c r="BAU52" s="94"/>
      <c r="BAV52" s="94"/>
      <c r="BAW52" s="94"/>
      <c r="BAX52" s="94"/>
      <c r="BAY52" s="94"/>
      <c r="BAZ52" s="94"/>
      <c r="BBA52" s="27"/>
      <c r="BBB52" s="99">
        <v>-1.2643934391349185</v>
      </c>
      <c r="BBC52" s="98">
        <v>-0.1408653464743404</v>
      </c>
      <c r="BBE52" s="88">
        <f t="shared" si="64"/>
        <v>40990.5</v>
      </c>
      <c r="BBF52" s="90">
        <v>14.5</v>
      </c>
      <c r="BBG52" s="28"/>
      <c r="BBH52" s="25"/>
      <c r="BBI52" s="30"/>
      <c r="BBJ52" s="27"/>
      <c r="BBK52" s="30"/>
      <c r="BBL52" s="27"/>
      <c r="BBM52" s="30"/>
      <c r="BBN52" s="27"/>
      <c r="BBO52" s="92"/>
      <c r="BBP52" s="94"/>
      <c r="BBQ52" s="94"/>
      <c r="BBR52" s="94"/>
      <c r="BBS52" s="94"/>
      <c r="BBT52" s="94"/>
      <c r="BBU52" s="94"/>
      <c r="BBV52" s="94"/>
      <c r="BBW52" s="27"/>
      <c r="BBX52" s="99"/>
      <c r="BBY52" s="98"/>
      <c r="BCA52" s="88">
        <f t="shared" si="65"/>
        <v>40994</v>
      </c>
      <c r="BCB52" s="90">
        <v>14.5</v>
      </c>
      <c r="BCC52" s="28"/>
      <c r="BCD52" s="25">
        <v>23.1</v>
      </c>
      <c r="BCE52" s="30"/>
      <c r="BCF52" s="27"/>
      <c r="BCG52" s="30"/>
      <c r="BCH52" s="27"/>
      <c r="BCI52" s="30"/>
      <c r="BCJ52" s="27"/>
      <c r="BCK52" s="92"/>
      <c r="BCL52" s="94"/>
      <c r="BCM52" s="94"/>
      <c r="BCN52" s="94"/>
      <c r="BCO52" s="94"/>
      <c r="BCP52" s="94"/>
      <c r="BCQ52" s="94"/>
      <c r="BCR52" s="94"/>
      <c r="BCS52" s="27"/>
      <c r="BCT52" s="99">
        <v>-1.126146367731903</v>
      </c>
      <c r="BCU52" s="98">
        <v>-0.11818674769910543</v>
      </c>
      <c r="BCW52" s="88">
        <f t="shared" si="66"/>
        <v>40992.5</v>
      </c>
      <c r="BCX52" s="90">
        <v>14.5</v>
      </c>
      <c r="BCY52" s="28"/>
      <c r="BCZ52" s="25">
        <v>19</v>
      </c>
      <c r="BDA52" s="30"/>
      <c r="BDB52" s="27"/>
      <c r="BDC52" s="30"/>
      <c r="BDD52" s="27"/>
      <c r="BDE52" s="30"/>
      <c r="BDF52" s="27"/>
      <c r="BDG52" s="92"/>
      <c r="BDH52" s="94"/>
      <c r="BDI52" s="94"/>
      <c r="BDJ52" s="94"/>
      <c r="BDK52" s="94"/>
      <c r="BDL52" s="94"/>
      <c r="BDM52" s="94"/>
      <c r="BDN52" s="94"/>
      <c r="BDO52" s="27"/>
      <c r="BDP52" s="99">
        <v>-0.88117814428488495</v>
      </c>
      <c r="BDQ52" s="98">
        <v>6.7876897043965672</v>
      </c>
      <c r="BDS52" s="88">
        <f t="shared" si="67"/>
        <v>40990.5</v>
      </c>
      <c r="BDT52" s="90">
        <v>14.5</v>
      </c>
      <c r="BDU52" s="28"/>
      <c r="BDV52" s="25"/>
      <c r="BDW52" s="30"/>
      <c r="BDX52" s="27"/>
      <c r="BDY52" s="30"/>
      <c r="BDZ52" s="27"/>
      <c r="BEA52" s="30"/>
      <c r="BEB52" s="27"/>
      <c r="BEC52" s="92"/>
      <c r="BED52" s="94"/>
      <c r="BEE52" s="94"/>
      <c r="BEF52" s="94"/>
      <c r="BEG52" s="94"/>
      <c r="BEH52" s="94"/>
      <c r="BEI52" s="94"/>
      <c r="BEJ52" s="94"/>
      <c r="BEK52" s="27"/>
      <c r="BEL52" s="99">
        <v>-1.263639015175017</v>
      </c>
      <c r="BEM52" s="98">
        <v>5.2917083406492171</v>
      </c>
      <c r="BEO52" s="88">
        <f t="shared" si="68"/>
        <v>40992</v>
      </c>
      <c r="BEP52" s="90">
        <v>14.5</v>
      </c>
      <c r="BEQ52" s="28"/>
      <c r="BER52" s="25"/>
      <c r="BES52" s="30"/>
      <c r="BET52" s="27"/>
      <c r="BEU52" s="30"/>
      <c r="BEV52" s="27"/>
      <c r="BEW52" s="30"/>
      <c r="BEX52" s="27"/>
      <c r="BEY52" s="92"/>
      <c r="BEZ52" s="94"/>
      <c r="BFA52" s="94"/>
      <c r="BFB52" s="94"/>
      <c r="BFC52" s="94"/>
      <c r="BFD52" s="94"/>
      <c r="BFE52" s="94"/>
      <c r="BFF52" s="94"/>
      <c r="BFG52" s="27"/>
      <c r="BFH52" s="99">
        <v>-1.3082675116938511</v>
      </c>
      <c r="BFI52" s="98">
        <v>-1.2206836353134338</v>
      </c>
      <c r="BFK52" s="88">
        <f t="shared" si="69"/>
        <v>40992</v>
      </c>
      <c r="BFL52" s="90">
        <v>14.5</v>
      </c>
      <c r="BFM52" s="28"/>
      <c r="BFN52" s="25"/>
      <c r="BFO52" s="30"/>
      <c r="BFP52" s="27"/>
      <c r="BFQ52" s="30"/>
      <c r="BFR52" s="27"/>
      <c r="BFS52" s="30"/>
      <c r="BFT52" s="27"/>
      <c r="BFU52" s="92"/>
      <c r="BFV52" s="94"/>
      <c r="BFW52" s="94"/>
      <c r="BFX52" s="94"/>
      <c r="BFY52" s="94"/>
      <c r="BFZ52" s="94"/>
      <c r="BGA52" s="94"/>
      <c r="BGB52" s="94"/>
      <c r="BGC52" s="27"/>
      <c r="BGD52" s="99">
        <v>-1.213037960472608</v>
      </c>
      <c r="BGE52" s="98">
        <v>0.42160020100848705</v>
      </c>
      <c r="BGG52" s="88">
        <f t="shared" si="70"/>
        <v>40991.5</v>
      </c>
      <c r="BGH52" s="90">
        <v>14.5</v>
      </c>
      <c r="BGI52" s="28"/>
      <c r="BGJ52" s="25"/>
      <c r="BGK52" s="30"/>
      <c r="BGL52" s="27"/>
      <c r="BGM52" s="30"/>
      <c r="BGN52" s="27"/>
      <c r="BGO52" s="30"/>
      <c r="BGP52" s="27"/>
      <c r="BGQ52" s="92"/>
      <c r="BGR52" s="94"/>
      <c r="BGS52" s="94"/>
      <c r="BGT52" s="94"/>
      <c r="BGU52" s="94"/>
      <c r="BGV52" s="94"/>
      <c r="BGW52" s="94"/>
      <c r="BGX52" s="94"/>
      <c r="BGY52" s="27"/>
      <c r="BGZ52" s="99">
        <v>-1.6913274864381211E-2</v>
      </c>
      <c r="BHA52" s="98">
        <v>12.056270203384166</v>
      </c>
      <c r="BHC52" s="88">
        <f t="shared" si="71"/>
        <v>40991</v>
      </c>
      <c r="BHD52" s="90">
        <v>14.5</v>
      </c>
      <c r="BHE52" s="28"/>
      <c r="BHF52" s="25"/>
      <c r="BHG52" s="30"/>
      <c r="BHH52" s="27"/>
      <c r="BHI52" s="30"/>
      <c r="BHJ52" s="27"/>
      <c r="BHK52" s="30"/>
      <c r="BHL52" s="27"/>
      <c r="BHM52" s="92"/>
      <c r="BHN52" s="94"/>
      <c r="BHO52" s="94"/>
      <c r="BHP52" s="94"/>
      <c r="BHQ52" s="94"/>
      <c r="BHR52" s="94"/>
      <c r="BHS52" s="94"/>
      <c r="BHT52" s="94"/>
      <c r="BHU52" s="27"/>
      <c r="BHV52" s="99">
        <v>0.24867938512379328</v>
      </c>
      <c r="BHW52" s="98">
        <v>15.181919140546061</v>
      </c>
      <c r="BHY52" s="88">
        <f t="shared" si="72"/>
        <v>40993.5</v>
      </c>
      <c r="BHZ52" s="90">
        <v>14.5</v>
      </c>
      <c r="BIA52" s="28"/>
      <c r="BIB52" s="25"/>
      <c r="BIC52" s="30"/>
      <c r="BID52" s="27"/>
      <c r="BIE52" s="30"/>
      <c r="BIF52" s="27"/>
      <c r="BIG52" s="30"/>
      <c r="BIH52" s="27"/>
      <c r="BII52" s="92"/>
      <c r="BIJ52" s="94"/>
      <c r="BIK52" s="94"/>
      <c r="BIL52" s="94"/>
      <c r="BIM52" s="94"/>
      <c r="BIN52" s="94"/>
      <c r="BIO52" s="94"/>
      <c r="BIP52" s="94"/>
      <c r="BIQ52" s="27"/>
      <c r="BIR52" s="99">
        <v>-0.8932203837524999</v>
      </c>
      <c r="BIS52" s="98">
        <v>5.8274075121540978</v>
      </c>
      <c r="BIU52" s="88">
        <f t="shared" si="73"/>
        <v>40994.5</v>
      </c>
      <c r="BIV52" s="90">
        <v>14.5</v>
      </c>
      <c r="BIW52" s="28"/>
      <c r="BIX52" s="25"/>
      <c r="BIY52" s="30"/>
      <c r="BIZ52" s="27"/>
      <c r="BJA52" s="30"/>
      <c r="BJB52" s="27"/>
      <c r="BJC52" s="30"/>
      <c r="BJD52" s="27"/>
      <c r="BJE52" s="92"/>
      <c r="BJF52" s="94"/>
      <c r="BJG52" s="94"/>
      <c r="BJH52" s="94"/>
      <c r="BJI52" s="94"/>
      <c r="BJJ52" s="94"/>
      <c r="BJK52" s="94"/>
      <c r="BJL52" s="94"/>
      <c r="BJM52" s="27"/>
      <c r="BJN52" s="99">
        <v>-1.1981688281886103</v>
      </c>
      <c r="BJO52" s="98">
        <v>5.5904852774930474</v>
      </c>
      <c r="BJQ52" s="88">
        <f t="shared" si="74"/>
        <v>40992.5</v>
      </c>
      <c r="BJR52" s="90">
        <v>14.5</v>
      </c>
      <c r="BJS52" s="28"/>
      <c r="BJT52" s="25"/>
      <c r="BJU52" s="30"/>
      <c r="BJV52" s="27"/>
      <c r="BJW52" s="30"/>
      <c r="BJX52" s="27"/>
      <c r="BJY52" s="30"/>
      <c r="BJZ52" s="27"/>
      <c r="BKA52" s="92"/>
      <c r="BKB52" s="94"/>
      <c r="BKC52" s="94"/>
      <c r="BKD52" s="94"/>
      <c r="BKE52" s="94"/>
      <c r="BKF52" s="94"/>
      <c r="BKG52" s="94"/>
      <c r="BKH52" s="94"/>
      <c r="BKI52" s="27"/>
      <c r="BKJ52" s="99">
        <v>-1.301196649871605</v>
      </c>
      <c r="BKK52" s="98">
        <v>4.2348646145663373</v>
      </c>
      <c r="BKM52" s="88">
        <f t="shared" si="75"/>
        <v>40993.5</v>
      </c>
      <c r="BKN52" s="90">
        <v>14.5</v>
      </c>
      <c r="BKO52" s="28"/>
      <c r="BKP52" s="25"/>
      <c r="BKQ52" s="30"/>
      <c r="BKR52" s="27"/>
      <c r="BKS52" s="30"/>
      <c r="BKT52" s="27"/>
      <c r="BKU52" s="30"/>
      <c r="BKV52" s="27"/>
      <c r="BKW52" s="92"/>
      <c r="BKX52" s="94"/>
      <c r="BKY52" s="94"/>
      <c r="BKZ52" s="94"/>
      <c r="BLA52" s="94"/>
      <c r="BLB52" s="94"/>
      <c r="BLC52" s="94"/>
      <c r="BLD52" s="94"/>
      <c r="BLE52" s="27"/>
      <c r="BLF52" s="99">
        <v>-1.150917089632622</v>
      </c>
      <c r="BLG52" s="98">
        <v>6.7559150256597169</v>
      </c>
      <c r="BLI52" s="88">
        <f t="shared" si="76"/>
        <v>40989.5</v>
      </c>
      <c r="BLJ52" s="90">
        <v>14.5</v>
      </c>
      <c r="BLK52" s="28"/>
      <c r="BLL52" s="25"/>
      <c r="BLM52" s="30"/>
      <c r="BLN52" s="27"/>
      <c r="BLO52" s="30"/>
      <c r="BLP52" s="27"/>
      <c r="BLQ52" s="30"/>
      <c r="BLR52" s="27"/>
      <c r="BLS52" s="92"/>
      <c r="BLT52" s="94"/>
      <c r="BLU52" s="94"/>
      <c r="BLV52" s="94"/>
      <c r="BLW52" s="94"/>
      <c r="BLX52" s="94"/>
      <c r="BLY52" s="94"/>
      <c r="BLZ52" s="94"/>
      <c r="BMA52" s="27"/>
      <c r="BMB52" s="99"/>
      <c r="BMC52" s="98"/>
      <c r="BME52" s="88">
        <f t="shared" si="77"/>
        <v>40992.5</v>
      </c>
      <c r="BMF52" s="90">
        <v>14.5</v>
      </c>
      <c r="BMG52" s="28"/>
      <c r="BMH52" s="25"/>
      <c r="BMI52" s="30"/>
      <c r="BMJ52" s="27"/>
      <c r="BMK52" s="30"/>
      <c r="BML52" s="27"/>
      <c r="BMM52" s="30"/>
      <c r="BMN52" s="27"/>
      <c r="BMO52" s="92"/>
      <c r="BMP52" s="94"/>
      <c r="BMQ52" s="94"/>
      <c r="BMR52" s="94"/>
      <c r="BMS52" s="94"/>
      <c r="BMT52" s="94"/>
      <c r="BMU52" s="94"/>
      <c r="BMV52" s="94"/>
      <c r="BMW52" s="27"/>
      <c r="BMX52" s="99">
        <v>-1.1622594904080292</v>
      </c>
      <c r="BMY52" s="98">
        <v>5.6107912231040746</v>
      </c>
      <c r="BNA52" s="88">
        <f t="shared" si="78"/>
        <v>40991</v>
      </c>
      <c r="BNB52" s="90">
        <v>14.5</v>
      </c>
      <c r="BNC52" s="28"/>
      <c r="BND52" s="25"/>
      <c r="BNE52" s="30"/>
      <c r="BNF52" s="27"/>
      <c r="BNG52" s="30"/>
      <c r="BNH52" s="27"/>
      <c r="BNI52" s="30"/>
      <c r="BNJ52" s="27"/>
      <c r="BNK52" s="92"/>
      <c r="BNL52" s="94"/>
      <c r="BNM52" s="94"/>
      <c r="BNN52" s="94"/>
      <c r="BNO52" s="94"/>
      <c r="BNP52" s="94"/>
      <c r="BNQ52" s="94"/>
      <c r="BNR52" s="94"/>
      <c r="BNS52" s="27"/>
      <c r="BNT52" s="99"/>
      <c r="BNU52" s="98"/>
      <c r="BNW52" s="88">
        <f t="shared" si="79"/>
        <v>40989.5</v>
      </c>
      <c r="BNX52" s="90">
        <v>14.5</v>
      </c>
      <c r="BNY52" s="28"/>
      <c r="BNZ52" s="25"/>
      <c r="BOA52" s="30"/>
      <c r="BOB52" s="27"/>
      <c r="BOC52" s="30"/>
      <c r="BOD52" s="27"/>
      <c r="BOE52" s="30"/>
      <c r="BOF52" s="27"/>
      <c r="BOG52" s="92"/>
      <c r="BOH52" s="94"/>
      <c r="BOI52" s="94"/>
      <c r="BOJ52" s="94"/>
      <c r="BOK52" s="94"/>
      <c r="BOL52" s="94"/>
      <c r="BOM52" s="94"/>
      <c r="BON52" s="94"/>
      <c r="BOO52" s="27"/>
      <c r="BOP52" s="99">
        <v>-1.2771292528800573</v>
      </c>
      <c r="BOQ52" s="98">
        <v>5.8339081302302489</v>
      </c>
      <c r="BOS52" s="88">
        <f t="shared" si="80"/>
        <v>40992.5</v>
      </c>
      <c r="BOT52" s="90">
        <v>14.5</v>
      </c>
      <c r="BOU52" s="28"/>
      <c r="BOV52" s="25"/>
      <c r="BOW52" s="30"/>
      <c r="BOX52" s="27"/>
      <c r="BOY52" s="30"/>
      <c r="BOZ52" s="27"/>
      <c r="BPA52" s="30"/>
      <c r="BPB52" s="27"/>
      <c r="BPC52" s="92"/>
      <c r="BPD52" s="94"/>
      <c r="BPE52" s="94"/>
      <c r="BPF52" s="94"/>
      <c r="BPG52" s="94"/>
      <c r="BPH52" s="94"/>
      <c r="BPI52" s="94"/>
      <c r="BPJ52" s="94"/>
      <c r="BPK52" s="27"/>
      <c r="BPL52" s="99">
        <v>-1.2773843180679505</v>
      </c>
      <c r="BPM52" s="98">
        <v>3.7078605284363628</v>
      </c>
      <c r="BPO52" s="88">
        <f t="shared" si="81"/>
        <v>40991.5</v>
      </c>
      <c r="BPP52" s="90">
        <v>14.5</v>
      </c>
      <c r="BPQ52" s="28">
        <v>2.9</v>
      </c>
      <c r="BPR52" s="25">
        <v>12.5</v>
      </c>
      <c r="BPS52" s="30"/>
      <c r="BPT52" s="27"/>
      <c r="BPU52" s="30"/>
      <c r="BPV52" s="27"/>
      <c r="BPW52" s="30"/>
      <c r="BPX52" s="27"/>
      <c r="BPY52" s="92"/>
      <c r="BPZ52" s="94"/>
      <c r="BQA52" s="94"/>
      <c r="BQB52" s="94"/>
      <c r="BQC52" s="94"/>
      <c r="BQD52" s="94"/>
      <c r="BQE52" s="94"/>
      <c r="BQF52" s="94"/>
      <c r="BQG52" s="27"/>
      <c r="BQH52" s="99">
        <v>2.1405458678584828</v>
      </c>
      <c r="BQI52" s="98">
        <v>28.209819073007505</v>
      </c>
      <c r="BQK52" s="88">
        <f t="shared" si="82"/>
        <v>40992</v>
      </c>
      <c r="BQL52" s="90">
        <v>14.5</v>
      </c>
      <c r="BQM52" s="28"/>
      <c r="BQN52" s="25"/>
      <c r="BQO52" s="30"/>
      <c r="BQP52" s="27"/>
      <c r="BQQ52" s="30"/>
      <c r="BQR52" s="27"/>
      <c r="BQS52" s="30"/>
      <c r="BQT52" s="27"/>
      <c r="BQU52" s="92"/>
      <c r="BQV52" s="94"/>
      <c r="BQW52" s="94"/>
      <c r="BQX52" s="94"/>
      <c r="BQY52" s="94"/>
      <c r="BQZ52" s="94"/>
      <c r="BRA52" s="94"/>
      <c r="BRB52" s="94"/>
      <c r="BRC52" s="27"/>
      <c r="BRD52" s="99">
        <v>-1.1208857475496397</v>
      </c>
      <c r="BRE52" s="98">
        <v>2.6899863239753339</v>
      </c>
      <c r="BRG52" s="88">
        <f t="shared" si="83"/>
        <v>40992</v>
      </c>
      <c r="BRH52" s="90">
        <v>14.5</v>
      </c>
      <c r="BRI52" s="28"/>
      <c r="BRJ52" s="25"/>
      <c r="BRK52" s="30"/>
      <c r="BRL52" s="27"/>
      <c r="BRM52" s="30"/>
      <c r="BRN52" s="27"/>
      <c r="BRO52" s="30"/>
      <c r="BRP52" s="27"/>
      <c r="BRQ52" s="92"/>
      <c r="BRR52" s="94"/>
      <c r="BRS52" s="94"/>
      <c r="BRT52" s="94"/>
      <c r="BRU52" s="94"/>
      <c r="BRV52" s="94"/>
      <c r="BRW52" s="94"/>
      <c r="BRX52" s="94"/>
      <c r="BRY52" s="27"/>
      <c r="BRZ52" s="99">
        <v>-1.2581429903723655</v>
      </c>
      <c r="BSA52" s="98">
        <v>-0.11129746621431458</v>
      </c>
      <c r="BSC52" s="88">
        <f t="shared" si="84"/>
        <v>40990.5</v>
      </c>
      <c r="BSD52" s="90">
        <v>14.5</v>
      </c>
      <c r="BSE52" s="28"/>
      <c r="BSF52" s="25"/>
      <c r="BSG52" s="30"/>
      <c r="BSH52" s="27"/>
      <c r="BSI52" s="30"/>
      <c r="BSJ52" s="27"/>
      <c r="BSK52" s="30"/>
      <c r="BSL52" s="27"/>
      <c r="BSM52" s="92"/>
      <c r="BSN52" s="94"/>
      <c r="BSO52" s="94"/>
      <c r="BSP52" s="94"/>
      <c r="BSQ52" s="94"/>
      <c r="BSR52" s="94"/>
      <c r="BSS52" s="94"/>
      <c r="BST52" s="94"/>
      <c r="BSU52" s="27"/>
      <c r="BSV52" s="99"/>
      <c r="BSW52" s="98"/>
      <c r="BSY52" s="88">
        <f t="shared" si="85"/>
        <v>40994</v>
      </c>
      <c r="BSZ52" s="90">
        <v>14.5</v>
      </c>
      <c r="BTA52" s="28"/>
      <c r="BTB52" s="25">
        <v>23.1</v>
      </c>
      <c r="BTC52" s="30"/>
      <c r="BTD52" s="27"/>
      <c r="BTE52" s="30"/>
      <c r="BTF52" s="27"/>
      <c r="BTG52" s="30"/>
      <c r="BTH52" s="27"/>
      <c r="BTI52" s="92"/>
      <c r="BTJ52" s="94"/>
      <c r="BTK52" s="94"/>
      <c r="BTL52" s="94"/>
      <c r="BTM52" s="94"/>
      <c r="BTN52" s="94"/>
      <c r="BTO52" s="94"/>
      <c r="BTP52" s="94"/>
      <c r="BTQ52" s="27"/>
      <c r="BTR52" s="99">
        <v>-1.1120298256785575</v>
      </c>
      <c r="BTS52" s="98">
        <v>-2.9762239211765202E-2</v>
      </c>
      <c r="BTU52" s="88">
        <f t="shared" si="86"/>
        <v>40992.5</v>
      </c>
      <c r="BTV52" s="90">
        <v>14.5</v>
      </c>
      <c r="BTW52" s="28"/>
      <c r="BTX52" s="25">
        <v>19</v>
      </c>
      <c r="BTY52" s="30"/>
      <c r="BTZ52" s="27"/>
      <c r="BUA52" s="30"/>
      <c r="BUB52" s="27"/>
      <c r="BUC52" s="30"/>
      <c r="BUD52" s="27"/>
      <c r="BUE52" s="92"/>
      <c r="BUF52" s="94"/>
      <c r="BUG52" s="94"/>
      <c r="BUH52" s="94"/>
      <c r="BUI52" s="94"/>
      <c r="BUJ52" s="94"/>
      <c r="BUK52" s="94"/>
      <c r="BUL52" s="94"/>
      <c r="BUM52" s="27"/>
      <c r="BUN52" s="99">
        <v>-1.1651507727810959</v>
      </c>
      <c r="BUO52" s="98">
        <v>5.5703275309398199</v>
      </c>
      <c r="BUQ52" s="88">
        <f t="shared" si="87"/>
        <v>40990.5</v>
      </c>
      <c r="BUR52" s="90">
        <v>14.5</v>
      </c>
      <c r="BUS52" s="28"/>
      <c r="BUT52" s="25"/>
      <c r="BUU52" s="30"/>
      <c r="BUV52" s="27"/>
      <c r="BUW52" s="30"/>
      <c r="BUX52" s="27"/>
      <c r="BUY52" s="30"/>
      <c r="BUZ52" s="27"/>
      <c r="BVA52" s="92"/>
      <c r="BVB52" s="94"/>
      <c r="BVC52" s="94"/>
      <c r="BVD52" s="94"/>
      <c r="BVE52" s="94"/>
      <c r="BVF52" s="94"/>
      <c r="BVG52" s="94"/>
      <c r="BVH52" s="94"/>
      <c r="BVI52" s="27"/>
      <c r="BVJ52" s="99">
        <v>-1.2406171362735059</v>
      </c>
      <c r="BVK52" s="98">
        <v>5.3911481651176132</v>
      </c>
      <c r="BVM52" s="88">
        <f t="shared" si="88"/>
        <v>40992</v>
      </c>
      <c r="BVN52" s="90">
        <v>14.5</v>
      </c>
      <c r="BVO52" s="28"/>
      <c r="BVP52" s="25"/>
      <c r="BVQ52" s="30"/>
      <c r="BVR52" s="27"/>
      <c r="BVS52" s="30"/>
      <c r="BVT52" s="27"/>
      <c r="BVU52" s="30"/>
      <c r="BVV52" s="27"/>
      <c r="BVW52" s="92"/>
      <c r="BVX52" s="94"/>
      <c r="BVY52" s="94"/>
      <c r="BVZ52" s="94"/>
      <c r="BWA52" s="94"/>
      <c r="BWB52" s="94"/>
      <c r="BWC52" s="94"/>
      <c r="BWD52" s="94"/>
      <c r="BWE52" s="27"/>
      <c r="BWF52" s="99">
        <v>-1.3098275575715157</v>
      </c>
      <c r="BWG52" s="98">
        <v>-1.2238676527607824</v>
      </c>
      <c r="BWI52" s="88">
        <f t="shared" si="89"/>
        <v>40992</v>
      </c>
      <c r="BWJ52" s="90">
        <v>14.5</v>
      </c>
      <c r="BWK52" s="28"/>
      <c r="BWL52" s="25"/>
      <c r="BWM52" s="30"/>
      <c r="BWN52" s="27"/>
      <c r="BWO52" s="30"/>
      <c r="BWP52" s="27"/>
      <c r="BWQ52" s="30"/>
      <c r="BWR52" s="27"/>
      <c r="BWS52" s="92"/>
      <c r="BWT52" s="94"/>
      <c r="BWU52" s="94"/>
      <c r="BWV52" s="94"/>
      <c r="BWW52" s="94"/>
      <c r="BWX52" s="94"/>
      <c r="BWY52" s="94"/>
      <c r="BWZ52" s="94"/>
      <c r="BXA52" s="27"/>
      <c r="BXB52" s="99">
        <v>-1.2487068912113355</v>
      </c>
      <c r="BXC52" s="98">
        <v>0.28224319893818267</v>
      </c>
      <c r="BXE52" s="88">
        <f t="shared" si="90"/>
        <v>40991.5</v>
      </c>
      <c r="BXF52" s="90">
        <v>14.5</v>
      </c>
      <c r="BXG52" s="28"/>
      <c r="BXH52" s="25"/>
      <c r="BXI52" s="30"/>
      <c r="BXJ52" s="27"/>
      <c r="BXK52" s="30"/>
      <c r="BXL52" s="27"/>
      <c r="BXM52" s="30"/>
      <c r="BXN52" s="27"/>
      <c r="BXO52" s="92"/>
      <c r="BXP52" s="94"/>
      <c r="BXQ52" s="94"/>
      <c r="BXR52" s="94"/>
      <c r="BXS52" s="94"/>
      <c r="BXT52" s="94"/>
      <c r="BXU52" s="94"/>
      <c r="BXV52" s="94"/>
      <c r="BXW52" s="27"/>
      <c r="BXX52" s="99">
        <v>6.352300719675485E-3</v>
      </c>
      <c r="BXY52" s="98">
        <v>12.158094431382667</v>
      </c>
      <c r="BYA52" s="88">
        <f t="shared" si="91"/>
        <v>40991</v>
      </c>
      <c r="BYB52" s="90">
        <v>14.5</v>
      </c>
      <c r="BYC52" s="28"/>
      <c r="BYD52" s="25"/>
      <c r="BYE52" s="30"/>
      <c r="BYF52" s="27"/>
      <c r="BYG52" s="30"/>
      <c r="BYH52" s="27"/>
      <c r="BYI52" s="30"/>
      <c r="BYJ52" s="27"/>
      <c r="BYK52" s="92"/>
      <c r="BYL52" s="94"/>
      <c r="BYM52" s="94"/>
      <c r="BYN52" s="94"/>
      <c r="BYO52" s="94"/>
      <c r="BYP52" s="94"/>
      <c r="BYQ52" s="94"/>
      <c r="BYR52" s="94"/>
      <c r="BYS52" s="27"/>
      <c r="BYT52" s="99">
        <v>0.23377557997752935</v>
      </c>
      <c r="BYU52" s="98">
        <v>15.288351723968583</v>
      </c>
      <c r="BYW52" s="88">
        <f t="shared" si="92"/>
        <v>40993.5</v>
      </c>
      <c r="BYX52" s="90">
        <v>14.5</v>
      </c>
      <c r="BYY52" s="28"/>
      <c r="BYZ52" s="25"/>
      <c r="BZA52" s="30"/>
      <c r="BZB52" s="27"/>
      <c r="BZC52" s="30"/>
      <c r="BZD52" s="27"/>
      <c r="BZE52" s="30"/>
      <c r="BZF52" s="27"/>
      <c r="BZG52" s="92"/>
      <c r="BZH52" s="94"/>
      <c r="BZI52" s="94"/>
      <c r="BZJ52" s="94"/>
      <c r="BZK52" s="94"/>
      <c r="BZL52" s="94"/>
      <c r="BZM52" s="94"/>
      <c r="BZN52" s="94"/>
      <c r="BZO52" s="27"/>
      <c r="BZP52" s="99">
        <v>-0.87452197067572413</v>
      </c>
      <c r="BZQ52" s="98">
        <v>5.8694704086704874</v>
      </c>
      <c r="BZS52" s="88">
        <f t="shared" si="93"/>
        <v>40994.5</v>
      </c>
      <c r="BZT52" s="90">
        <v>14.5</v>
      </c>
      <c r="BZU52" s="28"/>
      <c r="BZV52" s="25"/>
      <c r="BZW52" s="30"/>
      <c r="BZX52" s="27"/>
      <c r="BZY52" s="30"/>
      <c r="BZZ52" s="27"/>
      <c r="CAA52" s="30"/>
      <c r="CAB52" s="27"/>
      <c r="CAC52" s="92"/>
      <c r="CAD52" s="94"/>
      <c r="CAE52" s="94"/>
      <c r="CAF52" s="94"/>
      <c r="CAG52" s="94"/>
      <c r="CAH52" s="94"/>
      <c r="CAI52" s="94"/>
      <c r="CAJ52" s="94"/>
      <c r="CAK52" s="27"/>
      <c r="CAL52" s="99">
        <v>-1.1823170635803883</v>
      </c>
      <c r="CAM52" s="98">
        <v>5.6564513287272149</v>
      </c>
      <c r="CAO52" s="88">
        <f t="shared" si="94"/>
        <v>40992.5</v>
      </c>
      <c r="CAP52" s="90">
        <v>14.5</v>
      </c>
      <c r="CAQ52" s="28"/>
      <c r="CAR52" s="25"/>
      <c r="CAS52" s="30"/>
      <c r="CAT52" s="27"/>
      <c r="CAU52" s="30"/>
      <c r="CAV52" s="27"/>
      <c r="CAW52" s="30"/>
      <c r="CAX52" s="27"/>
      <c r="CAY52" s="92"/>
      <c r="CAZ52" s="94"/>
      <c r="CBA52" s="94"/>
      <c r="CBB52" s="94"/>
      <c r="CBC52" s="94"/>
      <c r="CBD52" s="94"/>
      <c r="CBE52" s="94"/>
      <c r="CBF52" s="94"/>
      <c r="CBG52" s="27"/>
      <c r="CBH52" s="99">
        <v>-1.2454862307480659</v>
      </c>
      <c r="CBI52" s="98">
        <v>4.4447619756413967</v>
      </c>
      <c r="CBK52" s="88">
        <f t="shared" si="95"/>
        <v>40993.5</v>
      </c>
      <c r="CBL52" s="90">
        <v>14.5</v>
      </c>
      <c r="CBM52" s="28"/>
      <c r="CBN52" s="25"/>
      <c r="CBO52" s="30"/>
      <c r="CBP52" s="27"/>
      <c r="CBQ52" s="30"/>
      <c r="CBR52" s="27"/>
      <c r="CBS52" s="30"/>
      <c r="CBT52" s="27"/>
      <c r="CBU52" s="92"/>
      <c r="CBV52" s="94"/>
      <c r="CBW52" s="94"/>
      <c r="CBX52" s="94"/>
      <c r="CBY52" s="94"/>
      <c r="CBZ52" s="94"/>
      <c r="CCA52" s="94"/>
      <c r="CCB52" s="94"/>
      <c r="CCC52" s="27"/>
      <c r="CCD52" s="99">
        <v>-1.1451993774966367</v>
      </c>
      <c r="CCE52" s="98">
        <v>6.7483796099067339</v>
      </c>
      <c r="CCG52" s="88">
        <f t="shared" si="96"/>
        <v>40989.5</v>
      </c>
      <c r="CCH52" s="90">
        <v>14.5</v>
      </c>
      <c r="CCI52" s="28"/>
      <c r="CCJ52" s="25"/>
      <c r="CCK52" s="30"/>
      <c r="CCL52" s="27"/>
      <c r="CCM52" s="30"/>
      <c r="CCN52" s="27"/>
      <c r="CCO52" s="30"/>
      <c r="CCP52" s="27"/>
      <c r="CCQ52" s="92"/>
      <c r="CCR52" s="94"/>
      <c r="CCS52" s="94"/>
      <c r="CCT52" s="94"/>
      <c r="CCU52" s="94"/>
      <c r="CCV52" s="94"/>
      <c r="CCW52" s="94"/>
      <c r="CCX52" s="94"/>
      <c r="CCY52" s="27"/>
      <c r="CCZ52" s="99"/>
      <c r="CDA52" s="98"/>
      <c r="CDC52" s="88">
        <f t="shared" si="97"/>
        <v>40992.5</v>
      </c>
      <c r="CDD52" s="90">
        <v>14.5</v>
      </c>
      <c r="CDE52" s="28"/>
      <c r="CDF52" s="25"/>
      <c r="CDG52" s="30"/>
      <c r="CDH52" s="27"/>
      <c r="CDI52" s="30"/>
      <c r="CDJ52" s="27"/>
      <c r="CDK52" s="30"/>
      <c r="CDL52" s="27"/>
      <c r="CDM52" s="92"/>
      <c r="CDN52" s="94"/>
      <c r="CDO52" s="94"/>
      <c r="CDP52" s="94"/>
      <c r="CDQ52" s="94"/>
      <c r="CDR52" s="94"/>
      <c r="CDS52" s="94"/>
      <c r="CDT52" s="94"/>
      <c r="CDU52" s="27"/>
      <c r="CDV52" s="99">
        <v>-1.2079817259945835</v>
      </c>
      <c r="CDW52" s="98">
        <v>5.4364514988901229</v>
      </c>
      <c r="CDY52" s="88">
        <f t="shared" si="98"/>
        <v>40991</v>
      </c>
      <c r="CDZ52" s="90">
        <v>14.5</v>
      </c>
      <c r="CEA52" s="28"/>
      <c r="CEB52" s="25"/>
      <c r="CEC52" s="30"/>
      <c r="CED52" s="27"/>
      <c r="CEE52" s="30"/>
      <c r="CEF52" s="27"/>
      <c r="CEG52" s="30"/>
      <c r="CEH52" s="27"/>
      <c r="CEI52" s="92"/>
      <c r="CEJ52" s="94"/>
      <c r="CEK52" s="94"/>
      <c r="CEL52" s="94"/>
      <c r="CEM52" s="94"/>
      <c r="CEN52" s="94"/>
      <c r="CEO52" s="94"/>
      <c r="CEP52" s="94"/>
      <c r="CEQ52" s="27"/>
      <c r="CER52" s="99"/>
      <c r="CES52" s="98"/>
      <c r="CEU52" s="88">
        <f t="shared" si="99"/>
        <v>40989.5</v>
      </c>
      <c r="CEV52" s="90">
        <v>14.5</v>
      </c>
      <c r="CEW52" s="28"/>
      <c r="CEX52" s="25"/>
      <c r="CEY52" s="30"/>
      <c r="CEZ52" s="27"/>
      <c r="CFA52" s="30"/>
      <c r="CFB52" s="27"/>
      <c r="CFC52" s="30"/>
      <c r="CFD52" s="27"/>
      <c r="CFE52" s="92"/>
      <c r="CFF52" s="94"/>
      <c r="CFG52" s="94"/>
      <c r="CFH52" s="94"/>
      <c r="CFI52" s="94"/>
      <c r="CFJ52" s="94"/>
      <c r="CFK52" s="94"/>
      <c r="CFL52" s="94"/>
      <c r="CFM52" s="27"/>
      <c r="CFN52" s="99">
        <v>-1.2748131919678278</v>
      </c>
      <c r="CFO52" s="98">
        <v>5.849648207144047</v>
      </c>
    </row>
    <row r="53" spans="1:2199">
      <c r="A53" s="88">
        <f t="shared" si="0"/>
        <v>40993</v>
      </c>
      <c r="B53" s="89">
        <v>15</v>
      </c>
      <c r="C53" s="28"/>
      <c r="D53" s="25"/>
      <c r="E53" s="30"/>
      <c r="F53" s="27"/>
      <c r="G53" s="30"/>
      <c r="H53" s="27"/>
      <c r="I53" s="30"/>
      <c r="J53" s="27"/>
      <c r="K53" s="92"/>
      <c r="L53" s="94"/>
      <c r="M53" s="94"/>
      <c r="N53" s="94"/>
      <c r="O53" s="94"/>
      <c r="P53" s="94"/>
      <c r="Q53" s="94"/>
      <c r="R53" s="94"/>
      <c r="S53" s="27"/>
      <c r="T53" s="97">
        <v>-1.9521807237250997</v>
      </c>
      <c r="U53" s="98">
        <v>1.2094965040243988E-2</v>
      </c>
      <c r="W53" s="88">
        <f t="shared" si="1"/>
        <v>40992</v>
      </c>
      <c r="X53" s="89">
        <v>15</v>
      </c>
      <c r="Y53" s="28"/>
      <c r="Z53" s="25"/>
      <c r="AA53" s="30"/>
      <c r="AB53" s="27"/>
      <c r="AC53" s="30"/>
      <c r="AD53" s="27"/>
      <c r="AE53" s="30"/>
      <c r="AF53" s="27"/>
      <c r="AG53" s="92"/>
      <c r="AH53" s="94"/>
      <c r="AI53" s="94"/>
      <c r="AJ53" s="94"/>
      <c r="AK53" s="94"/>
      <c r="AL53" s="94"/>
      <c r="AM53" s="94"/>
      <c r="AN53" s="94"/>
      <c r="AO53" s="27"/>
      <c r="AP53" s="97">
        <v>-0.94765093107203646</v>
      </c>
      <c r="AQ53" s="98">
        <v>-2.0318524144674028</v>
      </c>
      <c r="AS53" s="88">
        <f t="shared" si="2"/>
        <v>40992.5</v>
      </c>
      <c r="AT53" s="89">
        <v>15</v>
      </c>
      <c r="AU53" s="28">
        <v>0.4</v>
      </c>
      <c r="AV53" s="25">
        <v>21</v>
      </c>
      <c r="AW53" s="30"/>
      <c r="AX53" s="27"/>
      <c r="AY53" s="30"/>
      <c r="AZ53" s="27"/>
      <c r="BA53" s="30"/>
      <c r="BB53" s="27"/>
      <c r="BC53" s="92"/>
      <c r="BD53" s="94"/>
      <c r="BE53" s="94"/>
      <c r="BF53" s="94"/>
      <c r="BG53" s="94"/>
      <c r="BH53" s="94"/>
      <c r="BI53" s="94"/>
      <c r="BJ53" s="94"/>
      <c r="BK53" s="27"/>
      <c r="BL53" s="97">
        <v>1.2012868322178494</v>
      </c>
      <c r="BM53" s="98">
        <v>21.999338513304775</v>
      </c>
      <c r="BO53" s="88">
        <f t="shared" si="3"/>
        <v>40992.5</v>
      </c>
      <c r="BP53" s="89">
        <v>15</v>
      </c>
      <c r="BQ53" s="28"/>
      <c r="BR53" s="25"/>
      <c r="BS53" s="30"/>
      <c r="BT53" s="27"/>
      <c r="BU53" s="30"/>
      <c r="BV53" s="27"/>
      <c r="BW53" s="30"/>
      <c r="BX53" s="27"/>
      <c r="BY53" s="92"/>
      <c r="BZ53" s="94"/>
      <c r="CA53" s="94"/>
      <c r="CB53" s="94"/>
      <c r="CC53" s="94"/>
      <c r="CD53" s="94"/>
      <c r="CE53" s="94"/>
      <c r="CF53" s="94"/>
      <c r="CG53" s="27"/>
      <c r="CH53" s="97">
        <v>-0.60223922603732527</v>
      </c>
      <c r="CI53" s="98">
        <v>10.138435730404186</v>
      </c>
      <c r="CK53" s="88">
        <f t="shared" si="4"/>
        <v>40991</v>
      </c>
      <c r="CL53" s="89">
        <v>15</v>
      </c>
      <c r="CM53" s="28"/>
      <c r="CN53" s="25"/>
      <c r="CO53" s="30"/>
      <c r="CP53" s="27"/>
      <c r="CQ53" s="30"/>
      <c r="CR53" s="27"/>
      <c r="CS53" s="30"/>
      <c r="CT53" s="27"/>
      <c r="CU53" s="92"/>
      <c r="CV53" s="94"/>
      <c r="CW53" s="94"/>
      <c r="CX53" s="94"/>
      <c r="CY53" s="94"/>
      <c r="CZ53" s="94"/>
      <c r="DA53" s="94"/>
      <c r="DB53" s="94"/>
      <c r="DC53" s="27"/>
      <c r="DD53" s="97">
        <v>-1.2492945967450952</v>
      </c>
      <c r="DE53" s="98">
        <v>-1.3466541101184499</v>
      </c>
      <c r="DG53" s="88">
        <f t="shared" si="5"/>
        <v>40994.5</v>
      </c>
      <c r="DH53" s="89">
        <v>15</v>
      </c>
      <c r="DI53" s="28"/>
      <c r="DJ53" s="25">
        <v>22.9</v>
      </c>
      <c r="DK53" s="30"/>
      <c r="DL53" s="27"/>
      <c r="DM53" s="30"/>
      <c r="DN53" s="27"/>
      <c r="DO53" s="30"/>
      <c r="DP53" s="27"/>
      <c r="DQ53" s="92"/>
      <c r="DR53" s="94"/>
      <c r="DS53" s="94"/>
      <c r="DT53" s="94"/>
      <c r="DU53" s="94"/>
      <c r="DV53" s="94"/>
      <c r="DW53" s="94"/>
      <c r="DX53" s="94"/>
      <c r="DY53" s="27"/>
      <c r="DZ53" s="97">
        <v>-1.1171851245857374</v>
      </c>
      <c r="EA53" s="98">
        <v>2.0100771912931688</v>
      </c>
      <c r="EC53" s="88">
        <f t="shared" si="6"/>
        <v>40993</v>
      </c>
      <c r="ED53" s="89">
        <v>15</v>
      </c>
      <c r="EE53" s="28"/>
      <c r="EF53" s="25">
        <v>19</v>
      </c>
      <c r="EG53" s="30"/>
      <c r="EH53" s="27"/>
      <c r="EI53" s="30"/>
      <c r="EJ53" s="27"/>
      <c r="EK53" s="30"/>
      <c r="EL53" s="27"/>
      <c r="EM53" s="92"/>
      <c r="EN53" s="94"/>
      <c r="EO53" s="94"/>
      <c r="EP53" s="94"/>
      <c r="EQ53" s="94"/>
      <c r="ER53" s="94"/>
      <c r="ES53" s="94"/>
      <c r="ET53" s="94"/>
      <c r="EU53" s="27"/>
      <c r="EV53" s="97">
        <v>-1.2038393438647976</v>
      </c>
      <c r="EW53" s="98">
        <v>-1.6624990554834218</v>
      </c>
      <c r="EY53" s="88">
        <f t="shared" si="7"/>
        <v>40991</v>
      </c>
      <c r="EZ53" s="89">
        <v>15</v>
      </c>
      <c r="FA53" s="28"/>
      <c r="FB53" s="25"/>
      <c r="FC53" s="30"/>
      <c r="FD53" s="27"/>
      <c r="FE53" s="30"/>
      <c r="FF53" s="27"/>
      <c r="FG53" s="30"/>
      <c r="FH53" s="27"/>
      <c r="FI53" s="92"/>
      <c r="FJ53" s="94"/>
      <c r="FK53" s="94"/>
      <c r="FL53" s="94"/>
      <c r="FM53" s="94"/>
      <c r="FN53" s="94"/>
      <c r="FO53" s="94"/>
      <c r="FP53" s="94"/>
      <c r="FQ53" s="27"/>
      <c r="FR53" s="97">
        <v>-1.284520965768492</v>
      </c>
      <c r="FS53" s="98">
        <v>-1.4507288768957811</v>
      </c>
      <c r="FU53" s="88">
        <f t="shared" si="8"/>
        <v>40992.5</v>
      </c>
      <c r="FV53" s="89">
        <v>15</v>
      </c>
      <c r="FW53" s="28"/>
      <c r="FX53" s="25"/>
      <c r="FY53" s="30"/>
      <c r="FZ53" s="27"/>
      <c r="GA53" s="30"/>
      <c r="GB53" s="27"/>
      <c r="GC53" s="30"/>
      <c r="GD53" s="27"/>
      <c r="GE53" s="92"/>
      <c r="GF53" s="94"/>
      <c r="GG53" s="94"/>
      <c r="GH53" s="94"/>
      <c r="GI53" s="94"/>
      <c r="GJ53" s="94"/>
      <c r="GK53" s="94"/>
      <c r="GL53" s="94"/>
      <c r="GM53" s="27"/>
      <c r="GN53" s="97">
        <v>-1.3045930591232471</v>
      </c>
      <c r="GO53" s="98">
        <v>5.4335648340573321</v>
      </c>
      <c r="GQ53" s="88">
        <f t="shared" si="9"/>
        <v>40992.5</v>
      </c>
      <c r="GR53" s="89">
        <v>15</v>
      </c>
      <c r="GS53" s="28"/>
      <c r="GT53" s="25"/>
      <c r="GU53" s="30"/>
      <c r="GV53" s="27"/>
      <c r="GW53" s="30"/>
      <c r="GX53" s="27"/>
      <c r="GY53" s="30"/>
      <c r="GZ53" s="27"/>
      <c r="HA53" s="92"/>
      <c r="HB53" s="94"/>
      <c r="HC53" s="94"/>
      <c r="HD53" s="94"/>
      <c r="HE53" s="94"/>
      <c r="HF53" s="94"/>
      <c r="HG53" s="94"/>
      <c r="HH53" s="94"/>
      <c r="HI53" s="27"/>
      <c r="HJ53" s="97">
        <v>-1.2086032296351197</v>
      </c>
      <c r="HK53" s="98">
        <v>7.0422691055565165</v>
      </c>
      <c r="HM53" s="88">
        <f t="shared" si="10"/>
        <v>40992</v>
      </c>
      <c r="HN53" s="89">
        <v>15</v>
      </c>
      <c r="HO53" s="28"/>
      <c r="HP53" s="25"/>
      <c r="HQ53" s="30"/>
      <c r="HR53" s="27"/>
      <c r="HS53" s="30"/>
      <c r="HT53" s="27"/>
      <c r="HU53" s="30"/>
      <c r="HV53" s="27"/>
      <c r="HW53" s="92"/>
      <c r="HX53" s="94"/>
      <c r="HY53" s="94"/>
      <c r="HZ53" s="94"/>
      <c r="IA53" s="94"/>
      <c r="IB53" s="94"/>
      <c r="IC53" s="94"/>
      <c r="ID53" s="94"/>
      <c r="IE53" s="27"/>
      <c r="IF53" s="97">
        <v>-9.7575885500449683E-2</v>
      </c>
      <c r="IG53" s="98">
        <v>4.8375003741106717</v>
      </c>
      <c r="II53" s="88">
        <f t="shared" si="11"/>
        <v>40991.5</v>
      </c>
      <c r="IJ53" s="89">
        <v>15</v>
      </c>
      <c r="IK53" s="28"/>
      <c r="IL53" s="25"/>
      <c r="IM53" s="30"/>
      <c r="IN53" s="27"/>
      <c r="IO53" s="30"/>
      <c r="IP53" s="27"/>
      <c r="IQ53" s="30"/>
      <c r="IR53" s="27"/>
      <c r="IS53" s="92"/>
      <c r="IT53" s="94"/>
      <c r="IU53" s="94"/>
      <c r="IV53" s="94"/>
      <c r="IW53" s="94"/>
      <c r="IX53" s="94"/>
      <c r="IY53" s="94"/>
      <c r="IZ53" s="94"/>
      <c r="JA53" s="27"/>
      <c r="JB53" s="97">
        <v>0.14261876464611301</v>
      </c>
      <c r="JC53" s="98">
        <v>16.622314236878562</v>
      </c>
      <c r="JE53" s="88">
        <f t="shared" si="12"/>
        <v>40994</v>
      </c>
      <c r="JF53" s="89">
        <v>15</v>
      </c>
      <c r="JG53" s="28"/>
      <c r="JH53" s="25"/>
      <c r="JI53" s="30"/>
      <c r="JJ53" s="27"/>
      <c r="JK53" s="30"/>
      <c r="JL53" s="27"/>
      <c r="JM53" s="30"/>
      <c r="JN53" s="27"/>
      <c r="JO53" s="92"/>
      <c r="JP53" s="94"/>
      <c r="JQ53" s="94"/>
      <c r="JR53" s="94"/>
      <c r="JS53" s="94"/>
      <c r="JT53" s="94"/>
      <c r="JU53" s="94"/>
      <c r="JV53" s="94"/>
      <c r="JW53" s="27"/>
      <c r="JX53" s="97">
        <v>-0.91688192705869076</v>
      </c>
      <c r="JY53" s="98">
        <v>3.3361877551359771</v>
      </c>
      <c r="KA53" s="88">
        <f t="shared" si="13"/>
        <v>40995</v>
      </c>
      <c r="KB53" s="89">
        <v>15</v>
      </c>
      <c r="KC53" s="28"/>
      <c r="KD53" s="25"/>
      <c r="KE53" s="30"/>
      <c r="KF53" s="27"/>
      <c r="KG53" s="30"/>
      <c r="KH53" s="27"/>
      <c r="KI53" s="30"/>
      <c r="KJ53" s="27"/>
      <c r="KK53" s="92"/>
      <c r="KL53" s="94"/>
      <c r="KM53" s="94"/>
      <c r="KN53" s="94"/>
      <c r="KO53" s="94"/>
      <c r="KP53" s="94"/>
      <c r="KQ53" s="94"/>
      <c r="KR53" s="94"/>
      <c r="KS53" s="27"/>
      <c r="KT53" s="97">
        <v>-1.1482281247169184</v>
      </c>
      <c r="KU53" s="98">
        <v>-0.92116980843793761</v>
      </c>
      <c r="KW53" s="88">
        <f t="shared" si="14"/>
        <v>40993</v>
      </c>
      <c r="KX53" s="89">
        <v>15</v>
      </c>
      <c r="KY53" s="28"/>
      <c r="KZ53" s="25"/>
      <c r="LA53" s="30"/>
      <c r="LB53" s="27"/>
      <c r="LC53" s="30"/>
      <c r="LD53" s="27"/>
      <c r="LE53" s="30"/>
      <c r="LF53" s="27"/>
      <c r="LG53" s="92"/>
      <c r="LH53" s="94"/>
      <c r="LI53" s="94"/>
      <c r="LJ53" s="94"/>
      <c r="LK53" s="94"/>
      <c r="LL53" s="94"/>
      <c r="LM53" s="94"/>
      <c r="LN53" s="94"/>
      <c r="LO53" s="27"/>
      <c r="LP53" s="97">
        <v>-1.2364594989336524</v>
      </c>
      <c r="LQ53" s="98">
        <v>-2.1943555645046922</v>
      </c>
      <c r="LS53" s="88">
        <f t="shared" si="15"/>
        <v>40994</v>
      </c>
      <c r="LT53" s="89">
        <v>15</v>
      </c>
      <c r="LU53" s="28"/>
      <c r="LV53" s="25"/>
      <c r="LW53" s="30"/>
      <c r="LX53" s="27"/>
      <c r="LY53" s="30"/>
      <c r="LZ53" s="27"/>
      <c r="MA53" s="30"/>
      <c r="MB53" s="27"/>
      <c r="MC53" s="92"/>
      <c r="MD53" s="94"/>
      <c r="ME53" s="94"/>
      <c r="MF53" s="94"/>
      <c r="MG53" s="94"/>
      <c r="MH53" s="94"/>
      <c r="MI53" s="94"/>
      <c r="MJ53" s="94"/>
      <c r="MK53" s="27"/>
      <c r="ML53" s="97">
        <v>-1.1459941811451095</v>
      </c>
      <c r="MM53" s="98">
        <v>8.6360906808460314E-2</v>
      </c>
      <c r="MO53" s="88">
        <f t="shared" si="16"/>
        <v>40990</v>
      </c>
      <c r="MP53" s="89">
        <v>15</v>
      </c>
      <c r="MQ53" s="28"/>
      <c r="MR53" s="25"/>
      <c r="MS53" s="30"/>
      <c r="MT53" s="27"/>
      <c r="MU53" s="30"/>
      <c r="MV53" s="27"/>
      <c r="MW53" s="30"/>
      <c r="MX53" s="27"/>
      <c r="MY53" s="92"/>
      <c r="MZ53" s="94"/>
      <c r="NA53" s="94"/>
      <c r="NB53" s="94"/>
      <c r="NC53" s="94"/>
      <c r="ND53" s="94"/>
      <c r="NE53" s="94"/>
      <c r="NF53" s="94"/>
      <c r="NG53" s="27"/>
      <c r="NH53" s="97"/>
      <c r="NI53" s="98"/>
      <c r="NK53" s="88">
        <f t="shared" si="17"/>
        <v>40993</v>
      </c>
      <c r="NL53" s="89">
        <v>15</v>
      </c>
      <c r="NM53" s="28"/>
      <c r="NN53" s="25"/>
      <c r="NO53" s="30"/>
      <c r="NP53" s="27"/>
      <c r="NQ53" s="30"/>
      <c r="NR53" s="27"/>
      <c r="NS53" s="30"/>
      <c r="NT53" s="27"/>
      <c r="NU53" s="92"/>
      <c r="NV53" s="94"/>
      <c r="NW53" s="94"/>
      <c r="NX53" s="94"/>
      <c r="NY53" s="94"/>
      <c r="NZ53" s="94"/>
      <c r="OA53" s="94"/>
      <c r="OB53" s="94"/>
      <c r="OC53" s="27"/>
      <c r="OD53" s="97">
        <v>-1.1628556949200901</v>
      </c>
      <c r="OE53" s="98">
        <v>-1.0970809423485388</v>
      </c>
      <c r="OG53" s="88">
        <f t="shared" si="18"/>
        <v>40991.5</v>
      </c>
      <c r="OH53" s="89">
        <v>15</v>
      </c>
      <c r="OI53" s="28"/>
      <c r="OJ53" s="25"/>
      <c r="OK53" s="30"/>
      <c r="OL53" s="27"/>
      <c r="OM53" s="30"/>
      <c r="ON53" s="27"/>
      <c r="OO53" s="30"/>
      <c r="OP53" s="27"/>
      <c r="OQ53" s="92"/>
      <c r="OR53" s="94"/>
      <c r="OS53" s="94"/>
      <c r="OT53" s="94"/>
      <c r="OU53" s="94"/>
      <c r="OV53" s="94"/>
      <c r="OW53" s="94"/>
      <c r="OX53" s="94"/>
      <c r="OY53" s="27"/>
      <c r="OZ53" s="97"/>
      <c r="PA53" s="98"/>
      <c r="PC53" s="88">
        <f t="shared" si="19"/>
        <v>40990</v>
      </c>
      <c r="PD53" s="89">
        <v>15</v>
      </c>
      <c r="PE53" s="28"/>
      <c r="PF53" s="25"/>
      <c r="PG53" s="30"/>
      <c r="PH53" s="27"/>
      <c r="PI53" s="30"/>
      <c r="PJ53" s="27"/>
      <c r="PK53" s="30"/>
      <c r="PL53" s="27"/>
      <c r="PM53" s="92"/>
      <c r="PN53" s="94"/>
      <c r="PO53" s="94"/>
      <c r="PP53" s="94"/>
      <c r="PQ53" s="94"/>
      <c r="PR53" s="94"/>
      <c r="PS53" s="94"/>
      <c r="PT53" s="94"/>
      <c r="PU53" s="27"/>
      <c r="PV53" s="97">
        <v>-1.2472759163524707</v>
      </c>
      <c r="PW53" s="98">
        <v>-0.64225196101776894</v>
      </c>
      <c r="PY53" s="88">
        <f t="shared" si="20"/>
        <v>40993</v>
      </c>
      <c r="PZ53" s="89">
        <v>15</v>
      </c>
      <c r="QA53" s="28"/>
      <c r="QB53" s="25"/>
      <c r="QC53" s="30"/>
      <c r="QD53" s="27"/>
      <c r="QE53" s="30"/>
      <c r="QF53" s="27"/>
      <c r="QG53" s="30"/>
      <c r="QH53" s="27"/>
      <c r="QI53" s="92"/>
      <c r="QJ53" s="94"/>
      <c r="QK53" s="94"/>
      <c r="QL53" s="94"/>
      <c r="QM53" s="94"/>
      <c r="QN53" s="94"/>
      <c r="QO53" s="94"/>
      <c r="QP53" s="94"/>
      <c r="QQ53" s="27"/>
      <c r="QR53" s="97">
        <v>-1.2903763389169178</v>
      </c>
      <c r="QS53" s="98">
        <v>1.3294776747113328</v>
      </c>
      <c r="QU53" s="88">
        <f t="shared" si="21"/>
        <v>40992</v>
      </c>
      <c r="QV53" s="89">
        <v>15</v>
      </c>
      <c r="QW53" s="28">
        <v>2.6</v>
      </c>
      <c r="QX53" s="25">
        <v>12</v>
      </c>
      <c r="QY53" s="30"/>
      <c r="QZ53" s="27"/>
      <c r="RA53" s="30"/>
      <c r="RB53" s="27"/>
      <c r="RC53" s="30"/>
      <c r="RD53" s="27"/>
      <c r="RE53" s="92"/>
      <c r="RF53" s="94"/>
      <c r="RG53" s="94"/>
      <c r="RH53" s="94"/>
      <c r="RI53" s="94"/>
      <c r="RJ53" s="94"/>
      <c r="RK53" s="94"/>
      <c r="RL53" s="94"/>
      <c r="RM53" s="27"/>
      <c r="RN53" s="97">
        <v>1.817271569252922</v>
      </c>
      <c r="RO53" s="98">
        <v>20.162295578086187</v>
      </c>
      <c r="RQ53" s="88">
        <f t="shared" si="22"/>
        <v>40992.5</v>
      </c>
      <c r="RR53" s="89">
        <v>15</v>
      </c>
      <c r="RS53" s="28"/>
      <c r="RT53" s="25"/>
      <c r="RU53" s="30"/>
      <c r="RV53" s="27"/>
      <c r="RW53" s="30"/>
      <c r="RX53" s="27"/>
      <c r="RY53" s="30"/>
      <c r="RZ53" s="27"/>
      <c r="SA53" s="92"/>
      <c r="SB53" s="94"/>
      <c r="SC53" s="94"/>
      <c r="SD53" s="94"/>
      <c r="SE53" s="94"/>
      <c r="SF53" s="94"/>
      <c r="SG53" s="94"/>
      <c r="SH53" s="94"/>
      <c r="SI53" s="27"/>
      <c r="SJ53" s="97">
        <v>-1.1545518748526853</v>
      </c>
      <c r="SK53" s="98">
        <v>4.7077526380818782</v>
      </c>
      <c r="SM53" s="88">
        <f t="shared" si="23"/>
        <v>40992.5</v>
      </c>
      <c r="SN53" s="89">
        <v>15</v>
      </c>
      <c r="SO53" s="28"/>
      <c r="SP53" s="25"/>
      <c r="SQ53" s="30"/>
      <c r="SR53" s="27"/>
      <c r="SS53" s="30"/>
      <c r="ST53" s="27"/>
      <c r="SU53" s="30"/>
      <c r="SV53" s="27"/>
      <c r="SW53" s="92"/>
      <c r="SX53" s="94"/>
      <c r="SY53" s="94"/>
      <c r="SZ53" s="94"/>
      <c r="TA53" s="94"/>
      <c r="TB53" s="94"/>
      <c r="TC53" s="94"/>
      <c r="TD53" s="94"/>
      <c r="TE53" s="27"/>
      <c r="TF53" s="97">
        <v>-1.28025498480636</v>
      </c>
      <c r="TG53" s="98">
        <v>1.9997456523434705</v>
      </c>
      <c r="TI53" s="88">
        <f t="shared" si="24"/>
        <v>40991</v>
      </c>
      <c r="TJ53" s="89">
        <v>15</v>
      </c>
      <c r="TK53" s="28"/>
      <c r="TL53" s="25"/>
      <c r="TM53" s="30"/>
      <c r="TN53" s="27"/>
      <c r="TO53" s="30"/>
      <c r="TP53" s="27"/>
      <c r="TQ53" s="30"/>
      <c r="TR53" s="27"/>
      <c r="TS53" s="92"/>
      <c r="TT53" s="94"/>
      <c r="TU53" s="94"/>
      <c r="TV53" s="94"/>
      <c r="TW53" s="94"/>
      <c r="TX53" s="94"/>
      <c r="TY53" s="94"/>
      <c r="TZ53" s="94"/>
      <c r="UA53" s="27"/>
      <c r="UB53" s="97"/>
      <c r="UC53" s="98"/>
      <c r="UE53" s="88">
        <f t="shared" si="25"/>
        <v>40994.5</v>
      </c>
      <c r="UF53" s="89">
        <v>15</v>
      </c>
      <c r="UG53" s="28"/>
      <c r="UH53" s="25">
        <v>22.9</v>
      </c>
      <c r="UI53" s="30"/>
      <c r="UJ53" s="27"/>
      <c r="UK53" s="30"/>
      <c r="UL53" s="27"/>
      <c r="UM53" s="30"/>
      <c r="UN53" s="27"/>
      <c r="UO53" s="92"/>
      <c r="UP53" s="94"/>
      <c r="UQ53" s="94"/>
      <c r="UR53" s="94"/>
      <c r="US53" s="94"/>
      <c r="UT53" s="94"/>
      <c r="UU53" s="94"/>
      <c r="UV53" s="94"/>
      <c r="UW53" s="27"/>
      <c r="UX53" s="97">
        <v>-1.1430324970627121</v>
      </c>
      <c r="UY53" s="98">
        <v>1.9286002211680144</v>
      </c>
      <c r="VA53" s="88">
        <f t="shared" si="26"/>
        <v>40993</v>
      </c>
      <c r="VB53" s="89">
        <v>15</v>
      </c>
      <c r="VC53" s="28"/>
      <c r="VD53" s="25">
        <v>19</v>
      </c>
      <c r="VE53" s="30"/>
      <c r="VF53" s="27"/>
      <c r="VG53" s="30"/>
      <c r="VH53" s="27"/>
      <c r="VI53" s="30"/>
      <c r="VJ53" s="27"/>
      <c r="VK53" s="92"/>
      <c r="VL53" s="94"/>
      <c r="VM53" s="94"/>
      <c r="VN53" s="94"/>
      <c r="VO53" s="94"/>
      <c r="VP53" s="94"/>
      <c r="VQ53" s="94"/>
      <c r="VR53" s="94"/>
      <c r="VS53" s="27"/>
      <c r="VT53" s="97">
        <v>-1.1666785065328951</v>
      </c>
      <c r="VU53" s="98">
        <v>-1.2119780915621883</v>
      </c>
      <c r="VW53" s="88">
        <f t="shared" si="27"/>
        <v>40991</v>
      </c>
      <c r="VX53" s="89">
        <v>15</v>
      </c>
      <c r="VY53" s="28"/>
      <c r="VZ53" s="25"/>
      <c r="WA53" s="30"/>
      <c r="WB53" s="27"/>
      <c r="WC53" s="30"/>
      <c r="WD53" s="27"/>
      <c r="WE53" s="30"/>
      <c r="WF53" s="27"/>
      <c r="WG53" s="92"/>
      <c r="WH53" s="94"/>
      <c r="WI53" s="94"/>
      <c r="WJ53" s="94"/>
      <c r="WK53" s="94"/>
      <c r="WL53" s="94"/>
      <c r="WM53" s="94"/>
      <c r="WN53" s="94"/>
      <c r="WO53" s="27"/>
      <c r="WP53" s="97">
        <v>-1.2581009738295528</v>
      </c>
      <c r="WQ53" s="98">
        <v>-1.3400614495383854</v>
      </c>
      <c r="WS53" s="88">
        <f t="shared" si="28"/>
        <v>40992.5</v>
      </c>
      <c r="WT53" s="89">
        <v>15</v>
      </c>
      <c r="WU53" s="28"/>
      <c r="WV53" s="25"/>
      <c r="WW53" s="30"/>
      <c r="WX53" s="27"/>
      <c r="WY53" s="30"/>
      <c r="WZ53" s="27"/>
      <c r="XA53" s="30"/>
      <c r="XB53" s="27"/>
      <c r="XC53" s="92"/>
      <c r="XD53" s="94"/>
      <c r="XE53" s="94"/>
      <c r="XF53" s="94"/>
      <c r="XG53" s="94"/>
      <c r="XH53" s="94"/>
      <c r="XI53" s="94"/>
      <c r="XJ53" s="94"/>
      <c r="XK53" s="27"/>
      <c r="XL53" s="97">
        <v>-1.3092653637068239</v>
      </c>
      <c r="XM53" s="98">
        <v>5.416674152486447</v>
      </c>
      <c r="XO53" s="88">
        <f t="shared" si="29"/>
        <v>40992.5</v>
      </c>
      <c r="XP53" s="89">
        <v>15</v>
      </c>
      <c r="XQ53" s="28"/>
      <c r="XR53" s="25"/>
      <c r="XS53" s="30"/>
      <c r="XT53" s="27"/>
      <c r="XU53" s="30"/>
      <c r="XV53" s="27"/>
      <c r="XW53" s="30"/>
      <c r="XX53" s="27"/>
      <c r="XY53" s="92"/>
      <c r="XZ53" s="94"/>
      <c r="YA53" s="94"/>
      <c r="YB53" s="94"/>
      <c r="YC53" s="94"/>
      <c r="YD53" s="94"/>
      <c r="YE53" s="94"/>
      <c r="YF53" s="94"/>
      <c r="YG53" s="27"/>
      <c r="YH53" s="97">
        <v>-1.2120901584472128</v>
      </c>
      <c r="YI53" s="98">
        <v>7.0324834323350904</v>
      </c>
      <c r="YK53" s="88">
        <f t="shared" si="30"/>
        <v>40992</v>
      </c>
      <c r="YL53" s="89">
        <v>15</v>
      </c>
      <c r="YM53" s="28"/>
      <c r="YN53" s="25"/>
      <c r="YO53" s="30"/>
      <c r="YP53" s="27"/>
      <c r="YQ53" s="30"/>
      <c r="YR53" s="27"/>
      <c r="YS53" s="30"/>
      <c r="YT53" s="27"/>
      <c r="YU53" s="92"/>
      <c r="YV53" s="94"/>
      <c r="YW53" s="94"/>
      <c r="YX53" s="94"/>
      <c r="YY53" s="94"/>
      <c r="YZ53" s="94"/>
      <c r="ZA53" s="94"/>
      <c r="ZB53" s="94"/>
      <c r="ZC53" s="27"/>
      <c r="ZD53" s="97">
        <v>-4.8780722498868709E-2</v>
      </c>
      <c r="ZE53" s="98">
        <v>4.8338513689300644</v>
      </c>
      <c r="ZG53" s="88">
        <f t="shared" si="31"/>
        <v>40991.5</v>
      </c>
      <c r="ZH53" s="89">
        <v>15</v>
      </c>
      <c r="ZI53" s="28"/>
      <c r="ZJ53" s="25"/>
      <c r="ZK53" s="30"/>
      <c r="ZL53" s="27"/>
      <c r="ZM53" s="30"/>
      <c r="ZN53" s="27"/>
      <c r="ZO53" s="30"/>
      <c r="ZP53" s="27"/>
      <c r="ZQ53" s="92"/>
      <c r="ZR53" s="94"/>
      <c r="ZS53" s="94"/>
      <c r="ZT53" s="94"/>
      <c r="ZU53" s="94"/>
      <c r="ZV53" s="94"/>
      <c r="ZW53" s="94"/>
      <c r="ZX53" s="94"/>
      <c r="ZY53" s="27"/>
      <c r="ZZ53" s="97">
        <v>0.11897021162341215</v>
      </c>
      <c r="AAA53" s="98">
        <v>16.499903765537738</v>
      </c>
      <c r="AAC53" s="88">
        <f t="shared" si="32"/>
        <v>40994</v>
      </c>
      <c r="AAD53" s="89">
        <v>15</v>
      </c>
      <c r="AAE53" s="28"/>
      <c r="AAF53" s="25"/>
      <c r="AAG53" s="30"/>
      <c r="AAH53" s="27"/>
      <c r="AAI53" s="30"/>
      <c r="AAJ53" s="27"/>
      <c r="AAK53" s="30"/>
      <c r="AAL53" s="27"/>
      <c r="AAM53" s="92"/>
      <c r="AAN53" s="94"/>
      <c r="AAO53" s="94"/>
      <c r="AAP53" s="94"/>
      <c r="AAQ53" s="94"/>
      <c r="AAR53" s="94"/>
      <c r="AAS53" s="94"/>
      <c r="AAT53" s="94"/>
      <c r="AAU53" s="27"/>
      <c r="AAV53" s="97">
        <v>-0.90626054437357084</v>
      </c>
      <c r="AAW53" s="98">
        <v>3.3337457338724663</v>
      </c>
      <c r="AAY53" s="88">
        <f t="shared" si="33"/>
        <v>40995</v>
      </c>
      <c r="AAZ53" s="89">
        <v>15</v>
      </c>
      <c r="ABA53" s="28"/>
      <c r="ABB53" s="25"/>
      <c r="ABC53" s="30"/>
      <c r="ABD53" s="27"/>
      <c r="ABE53" s="30"/>
      <c r="ABF53" s="27"/>
      <c r="ABG53" s="30"/>
      <c r="ABH53" s="27"/>
      <c r="ABI53" s="92"/>
      <c r="ABJ53" s="94"/>
      <c r="ABK53" s="94"/>
      <c r="ABL53" s="94"/>
      <c r="ABM53" s="94"/>
      <c r="ABN53" s="94"/>
      <c r="ABO53" s="94"/>
      <c r="ABP53" s="94"/>
      <c r="ABQ53" s="27"/>
      <c r="ABR53" s="97">
        <v>-1.1953322506089632</v>
      </c>
      <c r="ABS53" s="98">
        <v>-1.0811390049853598</v>
      </c>
      <c r="ABU53" s="88">
        <f t="shared" si="34"/>
        <v>40993</v>
      </c>
      <c r="ABV53" s="89">
        <v>15</v>
      </c>
      <c r="ABW53" s="28"/>
      <c r="ABX53" s="25"/>
      <c r="ABY53" s="30"/>
      <c r="ABZ53" s="27"/>
      <c r="ACA53" s="30"/>
      <c r="ACB53" s="27"/>
      <c r="ACC53" s="30"/>
      <c r="ACD53" s="27"/>
      <c r="ACE53" s="92"/>
      <c r="ACF53" s="94"/>
      <c r="ACG53" s="94"/>
      <c r="ACH53" s="94"/>
      <c r="ACI53" s="94"/>
      <c r="ACJ53" s="94"/>
      <c r="ACK53" s="94"/>
      <c r="ACL53" s="94"/>
      <c r="ACM53" s="27"/>
      <c r="ACN53" s="97">
        <v>-1.2744848165629141</v>
      </c>
      <c r="ACO53" s="98">
        <v>-2.3106829717868278</v>
      </c>
      <c r="ACQ53" s="88">
        <f t="shared" si="35"/>
        <v>40994</v>
      </c>
      <c r="ACR53" s="89">
        <v>15</v>
      </c>
      <c r="ACS53" s="28"/>
      <c r="ACT53" s="25"/>
      <c r="ACU53" s="30"/>
      <c r="ACV53" s="27"/>
      <c r="ACW53" s="30"/>
      <c r="ACX53" s="27"/>
      <c r="ACY53" s="30"/>
      <c r="ACZ53" s="27"/>
      <c r="ADA53" s="92"/>
      <c r="ADB53" s="94"/>
      <c r="ADC53" s="94"/>
      <c r="ADD53" s="94"/>
      <c r="ADE53" s="94"/>
      <c r="ADF53" s="94"/>
      <c r="ADG53" s="94"/>
      <c r="ADH53" s="94"/>
      <c r="ADI53" s="27"/>
      <c r="ADJ53" s="97">
        <v>-1.1561944803374593</v>
      </c>
      <c r="ADK53" s="98">
        <v>2.9100680768946452E-2</v>
      </c>
      <c r="ADM53" s="88">
        <f t="shared" si="36"/>
        <v>40990</v>
      </c>
      <c r="ADN53" s="89">
        <v>15</v>
      </c>
      <c r="ADO53" s="28"/>
      <c r="ADP53" s="25"/>
      <c r="ADQ53" s="30"/>
      <c r="ADR53" s="27"/>
      <c r="ADS53" s="30"/>
      <c r="ADT53" s="27"/>
      <c r="ADU53" s="30"/>
      <c r="ADV53" s="27"/>
      <c r="ADW53" s="92"/>
      <c r="ADX53" s="94"/>
      <c r="ADY53" s="94"/>
      <c r="ADZ53" s="94"/>
      <c r="AEA53" s="94"/>
      <c r="AEB53" s="94"/>
      <c r="AEC53" s="94"/>
      <c r="AED53" s="94"/>
      <c r="AEE53" s="27"/>
      <c r="AEF53" s="97"/>
      <c r="AEG53" s="98"/>
      <c r="AEI53" s="88">
        <f t="shared" si="37"/>
        <v>40993</v>
      </c>
      <c r="AEJ53" s="89">
        <v>15</v>
      </c>
      <c r="AEK53" s="28"/>
      <c r="AEL53" s="25"/>
      <c r="AEM53" s="30"/>
      <c r="AEN53" s="27"/>
      <c r="AEO53" s="30"/>
      <c r="AEP53" s="27"/>
      <c r="AEQ53" s="30"/>
      <c r="AER53" s="27"/>
      <c r="AES53" s="92"/>
      <c r="AET53" s="94"/>
      <c r="AEU53" s="94"/>
      <c r="AEV53" s="94"/>
      <c r="AEW53" s="94"/>
      <c r="AEX53" s="94"/>
      <c r="AEY53" s="94"/>
      <c r="AEZ53" s="94"/>
      <c r="AFA53" s="27"/>
      <c r="AFB53" s="97">
        <v>-1.2740042707404704</v>
      </c>
      <c r="AFC53" s="98">
        <v>-1.4941846954718996</v>
      </c>
      <c r="AFE53" s="88">
        <f t="shared" si="38"/>
        <v>40991.5</v>
      </c>
      <c r="AFF53" s="89">
        <v>15</v>
      </c>
      <c r="AFG53" s="28"/>
      <c r="AFH53" s="25"/>
      <c r="AFI53" s="30"/>
      <c r="AFJ53" s="27"/>
      <c r="AFK53" s="30"/>
      <c r="AFL53" s="27"/>
      <c r="AFM53" s="30"/>
      <c r="AFN53" s="27"/>
      <c r="AFO53" s="92"/>
      <c r="AFP53" s="94"/>
      <c r="AFQ53" s="94"/>
      <c r="AFR53" s="94"/>
      <c r="AFS53" s="94"/>
      <c r="AFT53" s="94"/>
      <c r="AFU53" s="94"/>
      <c r="AFV53" s="94"/>
      <c r="AFW53" s="27"/>
      <c r="AFX53" s="97"/>
      <c r="AFY53" s="98"/>
      <c r="AGA53" s="88">
        <f t="shared" si="39"/>
        <v>40990</v>
      </c>
      <c r="AGB53" s="89">
        <v>15</v>
      </c>
      <c r="AGC53" s="28"/>
      <c r="AGD53" s="25"/>
      <c r="AGE53" s="30"/>
      <c r="AGF53" s="27"/>
      <c r="AGG53" s="30"/>
      <c r="AGH53" s="27"/>
      <c r="AGI53" s="30"/>
      <c r="AGJ53" s="27"/>
      <c r="AGK53" s="92"/>
      <c r="AGL53" s="94"/>
      <c r="AGM53" s="94"/>
      <c r="AGN53" s="94"/>
      <c r="AGO53" s="94"/>
      <c r="AGP53" s="94"/>
      <c r="AGQ53" s="94"/>
      <c r="AGR53" s="94"/>
      <c r="AGS53" s="27"/>
      <c r="AGT53" s="97">
        <v>-1.2557537766651994</v>
      </c>
      <c r="AGU53" s="98">
        <v>-0.71541240030228037</v>
      </c>
      <c r="AGW53" s="88">
        <f t="shared" si="40"/>
        <v>40993</v>
      </c>
      <c r="AGX53" s="89">
        <v>15</v>
      </c>
      <c r="AGY53" s="28"/>
      <c r="AGZ53" s="25"/>
      <c r="AHA53" s="30"/>
      <c r="AHB53" s="27"/>
      <c r="AHC53" s="30"/>
      <c r="AHD53" s="27"/>
      <c r="AHE53" s="30"/>
      <c r="AHF53" s="27"/>
      <c r="AHG53" s="92"/>
      <c r="AHH53" s="94"/>
      <c r="AHI53" s="94"/>
      <c r="AHJ53" s="94"/>
      <c r="AHK53" s="94"/>
      <c r="AHL53" s="94"/>
      <c r="AHM53" s="94"/>
      <c r="AHN53" s="94"/>
      <c r="AHO53" s="27"/>
      <c r="AHP53" s="97">
        <v>-1.246515591581451</v>
      </c>
      <c r="AHQ53" s="98">
        <v>1.5277911926533629</v>
      </c>
      <c r="AHS53" s="88">
        <f t="shared" si="41"/>
        <v>40992</v>
      </c>
      <c r="AHT53" s="89">
        <v>15</v>
      </c>
      <c r="AHU53" s="28">
        <v>2.6</v>
      </c>
      <c r="AHV53" s="25">
        <v>12</v>
      </c>
      <c r="AHW53" s="30"/>
      <c r="AHX53" s="27"/>
      <c r="AHY53" s="30"/>
      <c r="AHZ53" s="27"/>
      <c r="AIA53" s="30"/>
      <c r="AIB53" s="27"/>
      <c r="AIC53" s="92"/>
      <c r="AID53" s="94"/>
      <c r="AIE53" s="94"/>
      <c r="AIF53" s="94"/>
      <c r="AIG53" s="94"/>
      <c r="AIH53" s="94"/>
      <c r="AII53" s="94"/>
      <c r="AIJ53" s="94"/>
      <c r="AIK53" s="27"/>
      <c r="AIL53" s="97">
        <v>1.7420243086235674</v>
      </c>
      <c r="AIM53" s="98">
        <v>19.721120676043782</v>
      </c>
      <c r="AIO53" s="88">
        <f t="shared" si="42"/>
        <v>40992.5</v>
      </c>
      <c r="AIP53" s="89">
        <v>15</v>
      </c>
      <c r="AIQ53" s="28"/>
      <c r="AIR53" s="25"/>
      <c r="AIS53" s="30"/>
      <c r="AIT53" s="27"/>
      <c r="AIU53" s="30"/>
      <c r="AIV53" s="27"/>
      <c r="AIW53" s="30"/>
      <c r="AIX53" s="27"/>
      <c r="AIY53" s="92"/>
      <c r="AIZ53" s="94"/>
      <c r="AJA53" s="94"/>
      <c r="AJB53" s="94"/>
      <c r="AJC53" s="94"/>
      <c r="AJD53" s="94"/>
      <c r="AJE53" s="94"/>
      <c r="AJF53" s="94"/>
      <c r="AJG53" s="27"/>
      <c r="AJH53" s="97">
        <v>-1.1337344859669698</v>
      </c>
      <c r="AJI53" s="98">
        <v>4.7802831432624515</v>
      </c>
      <c r="AJK53" s="88">
        <f t="shared" si="43"/>
        <v>40992.5</v>
      </c>
      <c r="AJL53" s="89">
        <v>15</v>
      </c>
      <c r="AJM53" s="28"/>
      <c r="AJN53" s="25"/>
      <c r="AJO53" s="30"/>
      <c r="AJP53" s="27"/>
      <c r="AJQ53" s="30"/>
      <c r="AJR53" s="27"/>
      <c r="AJS53" s="30"/>
      <c r="AJT53" s="27"/>
      <c r="AJU53" s="92"/>
      <c r="AJV53" s="94"/>
      <c r="AJW53" s="94"/>
      <c r="AJX53" s="94"/>
      <c r="AJY53" s="94"/>
      <c r="AJZ53" s="94"/>
      <c r="AKA53" s="94"/>
      <c r="AKB53" s="94"/>
      <c r="AKC53" s="27"/>
      <c r="AKD53" s="97">
        <v>-1.2711191434827129</v>
      </c>
      <c r="AKE53" s="98">
        <v>2.0350912411572355</v>
      </c>
      <c r="AKG53" s="88">
        <f t="shared" si="44"/>
        <v>40991</v>
      </c>
      <c r="AKH53" s="89">
        <v>15</v>
      </c>
      <c r="AKI53" s="28"/>
      <c r="AKJ53" s="25"/>
      <c r="AKK53" s="30"/>
      <c r="AKL53" s="27"/>
      <c r="AKM53" s="30"/>
      <c r="AKN53" s="27"/>
      <c r="AKO53" s="30"/>
      <c r="AKP53" s="27"/>
      <c r="AKQ53" s="92"/>
      <c r="AKR53" s="94"/>
      <c r="AKS53" s="94"/>
      <c r="AKT53" s="94"/>
      <c r="AKU53" s="94"/>
      <c r="AKV53" s="94"/>
      <c r="AKW53" s="94"/>
      <c r="AKX53" s="94"/>
      <c r="AKY53" s="27"/>
      <c r="AKZ53" s="97"/>
      <c r="ALA53" s="98"/>
      <c r="ALC53" s="88">
        <f t="shared" si="45"/>
        <v>40994.5</v>
      </c>
      <c r="ALD53" s="89">
        <v>15</v>
      </c>
      <c r="ALE53" s="28"/>
      <c r="ALF53" s="25">
        <v>22.9</v>
      </c>
      <c r="ALG53" s="30"/>
      <c r="ALH53" s="27"/>
      <c r="ALI53" s="30"/>
      <c r="ALJ53" s="27"/>
      <c r="ALK53" s="30"/>
      <c r="ALL53" s="27"/>
      <c r="ALM53" s="92"/>
      <c r="ALN53" s="94"/>
      <c r="ALO53" s="94"/>
      <c r="ALP53" s="94"/>
      <c r="ALQ53" s="94"/>
      <c r="ALR53" s="94"/>
      <c r="ALS53" s="94"/>
      <c r="ALT53" s="94"/>
      <c r="ALU53" s="27"/>
      <c r="ALV53" s="97">
        <v>-1.1247611525543828</v>
      </c>
      <c r="ALW53" s="98">
        <v>1.9890837973764603</v>
      </c>
      <c r="ALY53" s="88">
        <f t="shared" si="46"/>
        <v>40993</v>
      </c>
      <c r="ALZ53" s="89">
        <v>15</v>
      </c>
      <c r="AMA53" s="28"/>
      <c r="AMB53" s="25">
        <v>19</v>
      </c>
      <c r="AMC53" s="30"/>
      <c r="AMD53" s="27"/>
      <c r="AME53" s="30"/>
      <c r="AMF53" s="27"/>
      <c r="AMG53" s="30"/>
      <c r="AMH53" s="27"/>
      <c r="AMI53" s="92"/>
      <c r="AMJ53" s="94"/>
      <c r="AMK53" s="94"/>
      <c r="AML53" s="94"/>
      <c r="AMM53" s="94"/>
      <c r="AMN53" s="94"/>
      <c r="AMO53" s="94"/>
      <c r="AMP53" s="94"/>
      <c r="AMQ53" s="27"/>
      <c r="AMR53" s="97">
        <v>-1.1647224477057125</v>
      </c>
      <c r="AMS53" s="98">
        <v>-1.1991371248441098</v>
      </c>
      <c r="AMU53" s="88">
        <f t="shared" si="47"/>
        <v>40991</v>
      </c>
      <c r="AMV53" s="89">
        <v>15</v>
      </c>
      <c r="AMW53" s="28"/>
      <c r="AMX53" s="25"/>
      <c r="AMY53" s="30"/>
      <c r="AMZ53" s="27"/>
      <c r="ANA53" s="30"/>
      <c r="ANB53" s="27"/>
      <c r="ANC53" s="30"/>
      <c r="AND53" s="27"/>
      <c r="ANE53" s="92"/>
      <c r="ANF53" s="94"/>
      <c r="ANG53" s="94"/>
      <c r="ANH53" s="94"/>
      <c r="ANI53" s="94"/>
      <c r="ANJ53" s="94"/>
      <c r="ANK53" s="94"/>
      <c r="ANL53" s="94"/>
      <c r="ANM53" s="27"/>
      <c r="ANN53" s="97">
        <v>-1.2810869731600558</v>
      </c>
      <c r="ANO53" s="98">
        <v>-1.4347740533588711</v>
      </c>
      <c r="ANQ53" s="88">
        <f t="shared" si="48"/>
        <v>40992.5</v>
      </c>
      <c r="ANR53" s="89">
        <v>15</v>
      </c>
      <c r="ANS53" s="28"/>
      <c r="ANT53" s="25"/>
      <c r="ANU53" s="30"/>
      <c r="ANV53" s="27"/>
      <c r="ANW53" s="30"/>
      <c r="ANX53" s="27"/>
      <c r="ANY53" s="30"/>
      <c r="ANZ53" s="27"/>
      <c r="AOA53" s="92"/>
      <c r="AOB53" s="94"/>
      <c r="AOC53" s="94"/>
      <c r="AOD53" s="94"/>
      <c r="AOE53" s="94"/>
      <c r="AOF53" s="94"/>
      <c r="AOG53" s="94"/>
      <c r="AOH53" s="94"/>
      <c r="AOI53" s="27"/>
      <c r="AOJ53" s="97">
        <v>-1.3103508474454071</v>
      </c>
      <c r="AOK53" s="98">
        <v>5.4151722237692574</v>
      </c>
      <c r="AOM53" s="88">
        <f t="shared" si="49"/>
        <v>40992.5</v>
      </c>
      <c r="AON53" s="89">
        <v>15</v>
      </c>
      <c r="AOO53" s="28"/>
      <c r="AOP53" s="25"/>
      <c r="AOQ53" s="30"/>
      <c r="AOR53" s="27"/>
      <c r="AOS53" s="30"/>
      <c r="AOT53" s="27"/>
      <c r="AOU53" s="30"/>
      <c r="AOV53" s="27"/>
      <c r="AOW53" s="92"/>
      <c r="AOX53" s="94"/>
      <c r="AOY53" s="94"/>
      <c r="AOZ53" s="94"/>
      <c r="APA53" s="94"/>
      <c r="APB53" s="94"/>
      <c r="APC53" s="94"/>
      <c r="APD53" s="94"/>
      <c r="APE53" s="27"/>
      <c r="APF53" s="97">
        <v>-1.2602517602451409</v>
      </c>
      <c r="APG53" s="98">
        <v>6.8681663510864741</v>
      </c>
      <c r="API53" s="88">
        <f t="shared" si="50"/>
        <v>40992</v>
      </c>
      <c r="APJ53" s="89">
        <v>15</v>
      </c>
      <c r="APK53" s="28"/>
      <c r="APL53" s="25"/>
      <c r="APM53" s="30"/>
      <c r="APN53" s="27"/>
      <c r="APO53" s="30"/>
      <c r="APP53" s="27"/>
      <c r="APQ53" s="30"/>
      <c r="APR53" s="27"/>
      <c r="APS53" s="92"/>
      <c r="APT53" s="94"/>
      <c r="APU53" s="94"/>
      <c r="APV53" s="94"/>
      <c r="APW53" s="94"/>
      <c r="APX53" s="94"/>
      <c r="APY53" s="94"/>
      <c r="APZ53" s="94"/>
      <c r="AQA53" s="27"/>
      <c r="AQB53" s="97">
        <v>-4.6761827973441986E-2</v>
      </c>
      <c r="AQC53" s="98">
        <v>4.8412176439851731</v>
      </c>
      <c r="AQE53" s="88">
        <f t="shared" si="51"/>
        <v>40991.5</v>
      </c>
      <c r="AQF53" s="89">
        <v>15</v>
      </c>
      <c r="AQG53" s="28"/>
      <c r="AQH53" s="25"/>
      <c r="AQI53" s="30"/>
      <c r="AQJ53" s="27"/>
      <c r="AQK53" s="30"/>
      <c r="AQL53" s="27"/>
      <c r="AQM53" s="30"/>
      <c r="AQN53" s="27"/>
      <c r="AQO53" s="92"/>
      <c r="AQP53" s="94"/>
      <c r="AQQ53" s="94"/>
      <c r="AQR53" s="94"/>
      <c r="AQS53" s="94"/>
      <c r="AQT53" s="94"/>
      <c r="AQU53" s="94"/>
      <c r="AQV53" s="94"/>
      <c r="AQW53" s="27"/>
      <c r="AQX53" s="97">
        <v>8.0426392655176232E-2</v>
      </c>
      <c r="AQY53" s="98">
        <v>16.502545549400601</v>
      </c>
      <c r="ARA53" s="88">
        <f t="shared" si="52"/>
        <v>40994</v>
      </c>
      <c r="ARB53" s="89">
        <v>15</v>
      </c>
      <c r="ARC53" s="28"/>
      <c r="ARD53" s="25"/>
      <c r="ARE53" s="30"/>
      <c r="ARF53" s="27"/>
      <c r="ARG53" s="30"/>
      <c r="ARH53" s="27"/>
      <c r="ARI53" s="30"/>
      <c r="ARJ53" s="27"/>
      <c r="ARK53" s="92"/>
      <c r="ARL53" s="94"/>
      <c r="ARM53" s="94"/>
      <c r="ARN53" s="94"/>
      <c r="ARO53" s="94"/>
      <c r="ARP53" s="94"/>
      <c r="ARQ53" s="94"/>
      <c r="ARR53" s="94"/>
      <c r="ARS53" s="27"/>
      <c r="ART53" s="97">
        <v>-0.90890304640010233</v>
      </c>
      <c r="ARU53" s="98">
        <v>3.3540195990133812</v>
      </c>
      <c r="ARW53" s="88">
        <f t="shared" si="53"/>
        <v>40995</v>
      </c>
      <c r="ARX53" s="89">
        <v>15</v>
      </c>
      <c r="ARY53" s="28"/>
      <c r="ARZ53" s="25"/>
      <c r="ASA53" s="30"/>
      <c r="ASB53" s="27"/>
      <c r="ASC53" s="30"/>
      <c r="ASD53" s="27"/>
      <c r="ASE53" s="30"/>
      <c r="ASF53" s="27"/>
      <c r="ASG53" s="92"/>
      <c r="ASH53" s="94"/>
      <c r="ASI53" s="94"/>
      <c r="ASJ53" s="94"/>
      <c r="ASK53" s="94"/>
      <c r="ASL53" s="94"/>
      <c r="ASM53" s="94"/>
      <c r="ASN53" s="94"/>
      <c r="ASO53" s="27"/>
      <c r="ASP53" s="97">
        <v>-1.2135991897434886</v>
      </c>
      <c r="ASQ53" s="98">
        <v>-1.1576328763040356</v>
      </c>
      <c r="ASS53" s="88">
        <f t="shared" si="54"/>
        <v>40993</v>
      </c>
      <c r="AST53" s="89">
        <v>15</v>
      </c>
      <c r="ASU53" s="28"/>
      <c r="ASV53" s="25"/>
      <c r="ASW53" s="30"/>
      <c r="ASX53" s="27"/>
      <c r="ASY53" s="30"/>
      <c r="ASZ53" s="27"/>
      <c r="ATA53" s="30"/>
      <c r="ATB53" s="27"/>
      <c r="ATC53" s="92"/>
      <c r="ATD53" s="94"/>
      <c r="ATE53" s="94"/>
      <c r="ATF53" s="94"/>
      <c r="ATG53" s="94"/>
      <c r="ATH53" s="94"/>
      <c r="ATI53" s="94"/>
      <c r="ATJ53" s="94"/>
      <c r="ATK53" s="27"/>
      <c r="ATL53" s="97">
        <v>-1.3029346004375386</v>
      </c>
      <c r="ATM53" s="98">
        <v>-2.4188948126273901</v>
      </c>
      <c r="ATO53" s="88">
        <f t="shared" si="55"/>
        <v>40994</v>
      </c>
      <c r="ATP53" s="89">
        <v>15</v>
      </c>
      <c r="ATQ53" s="28"/>
      <c r="ATR53" s="25"/>
      <c r="ATS53" s="30"/>
      <c r="ATT53" s="27"/>
      <c r="ATU53" s="30"/>
      <c r="ATV53" s="27"/>
      <c r="ATW53" s="30"/>
      <c r="ATX53" s="27"/>
      <c r="ATY53" s="92"/>
      <c r="ATZ53" s="94"/>
      <c r="AUA53" s="94"/>
      <c r="AUB53" s="94"/>
      <c r="AUC53" s="94"/>
      <c r="AUD53" s="94"/>
      <c r="AUE53" s="94"/>
      <c r="AUF53" s="94"/>
      <c r="AUG53" s="27"/>
      <c r="AUH53" s="97">
        <v>-1.1504967781197264</v>
      </c>
      <c r="AUI53" s="98">
        <v>5.059790944879583E-2</v>
      </c>
      <c r="AUK53" s="88">
        <f t="shared" si="56"/>
        <v>40990</v>
      </c>
      <c r="AUL53" s="89">
        <v>15</v>
      </c>
      <c r="AUM53" s="28"/>
      <c r="AUN53" s="25"/>
      <c r="AUO53" s="30"/>
      <c r="AUP53" s="27"/>
      <c r="AUQ53" s="30"/>
      <c r="AUR53" s="27"/>
      <c r="AUS53" s="30"/>
      <c r="AUT53" s="27"/>
      <c r="AUU53" s="92"/>
      <c r="AUV53" s="94"/>
      <c r="AUW53" s="94"/>
      <c r="AUX53" s="94"/>
      <c r="AUY53" s="94"/>
      <c r="AUZ53" s="94"/>
      <c r="AVA53" s="94"/>
      <c r="AVB53" s="94"/>
      <c r="AVC53" s="27"/>
      <c r="AVD53" s="97"/>
      <c r="AVE53" s="98"/>
      <c r="AVG53" s="88">
        <f t="shared" si="57"/>
        <v>40993</v>
      </c>
      <c r="AVH53" s="89">
        <v>15</v>
      </c>
      <c r="AVI53" s="28"/>
      <c r="AVJ53" s="25"/>
      <c r="AVK53" s="30"/>
      <c r="AVL53" s="27"/>
      <c r="AVM53" s="30"/>
      <c r="AVN53" s="27"/>
      <c r="AVO53" s="30"/>
      <c r="AVP53" s="27"/>
      <c r="AVQ53" s="92"/>
      <c r="AVR53" s="94"/>
      <c r="AVS53" s="94"/>
      <c r="AVT53" s="94"/>
      <c r="AVU53" s="94"/>
      <c r="AVV53" s="94"/>
      <c r="AVW53" s="94"/>
      <c r="AVX53" s="94"/>
      <c r="AVY53" s="27"/>
      <c r="AVZ53" s="97">
        <v>-1.2421025122052975</v>
      </c>
      <c r="AWA53" s="98">
        <v>-1.3745425313761461</v>
      </c>
      <c r="AWC53" s="88">
        <f t="shared" si="58"/>
        <v>40991.5</v>
      </c>
      <c r="AWD53" s="89">
        <v>15</v>
      </c>
      <c r="AWE53" s="28"/>
      <c r="AWF53" s="25"/>
      <c r="AWG53" s="30"/>
      <c r="AWH53" s="27"/>
      <c r="AWI53" s="30"/>
      <c r="AWJ53" s="27"/>
      <c r="AWK53" s="30"/>
      <c r="AWL53" s="27"/>
      <c r="AWM53" s="92"/>
      <c r="AWN53" s="94"/>
      <c r="AWO53" s="94"/>
      <c r="AWP53" s="94"/>
      <c r="AWQ53" s="94"/>
      <c r="AWR53" s="94"/>
      <c r="AWS53" s="94"/>
      <c r="AWT53" s="94"/>
      <c r="AWU53" s="27"/>
      <c r="AWV53" s="97"/>
      <c r="AWW53" s="98"/>
      <c r="AWY53" s="88">
        <f t="shared" si="59"/>
        <v>40990</v>
      </c>
      <c r="AWZ53" s="89">
        <v>15</v>
      </c>
      <c r="AXA53" s="28"/>
      <c r="AXB53" s="25"/>
      <c r="AXC53" s="30"/>
      <c r="AXD53" s="27"/>
      <c r="AXE53" s="30"/>
      <c r="AXF53" s="27"/>
      <c r="AXG53" s="30"/>
      <c r="AXH53" s="27"/>
      <c r="AXI53" s="92"/>
      <c r="AXJ53" s="94"/>
      <c r="AXK53" s="94"/>
      <c r="AXL53" s="94"/>
      <c r="AXM53" s="94"/>
      <c r="AXN53" s="94"/>
      <c r="AXO53" s="94"/>
      <c r="AXP53" s="94"/>
      <c r="AXQ53" s="27"/>
      <c r="AXR53" s="97">
        <v>-1.2808232414192957</v>
      </c>
      <c r="AXS53" s="98">
        <v>-0.83564835908613699</v>
      </c>
      <c r="AXU53" s="88">
        <f t="shared" si="60"/>
        <v>40993</v>
      </c>
      <c r="AXV53" s="89">
        <v>15</v>
      </c>
      <c r="AXW53" s="28"/>
      <c r="AXX53" s="25"/>
      <c r="AXY53" s="30"/>
      <c r="AXZ53" s="27"/>
      <c r="AYA53" s="30"/>
      <c r="AYB53" s="27"/>
      <c r="AYC53" s="30"/>
      <c r="AYD53" s="27"/>
      <c r="AYE53" s="92"/>
      <c r="AYF53" s="94"/>
      <c r="AYG53" s="94"/>
      <c r="AYH53" s="94"/>
      <c r="AYI53" s="94"/>
      <c r="AYJ53" s="94"/>
      <c r="AYK53" s="94"/>
      <c r="AYL53" s="94"/>
      <c r="AYM53" s="27"/>
      <c r="AYN53" s="97">
        <v>-1.2392192950736467</v>
      </c>
      <c r="AYO53" s="98">
        <v>1.5694122607931384</v>
      </c>
      <c r="AYQ53" s="88">
        <f t="shared" si="61"/>
        <v>40992</v>
      </c>
      <c r="AYR53" s="89">
        <v>15</v>
      </c>
      <c r="AYS53" s="28">
        <v>2.6</v>
      </c>
      <c r="AYT53" s="25">
        <v>12</v>
      </c>
      <c r="AYU53" s="30"/>
      <c r="AYV53" s="27"/>
      <c r="AYW53" s="30"/>
      <c r="AYX53" s="27"/>
      <c r="AYY53" s="30"/>
      <c r="AYZ53" s="27"/>
      <c r="AZA53" s="92"/>
      <c r="AZB53" s="94"/>
      <c r="AZC53" s="94"/>
      <c r="AZD53" s="94"/>
      <c r="AZE53" s="94"/>
      <c r="AZF53" s="94"/>
      <c r="AZG53" s="94"/>
      <c r="AZH53" s="94"/>
      <c r="AZI53" s="27"/>
      <c r="AZJ53" s="97">
        <v>1.7540855400878652</v>
      </c>
      <c r="AZK53" s="98">
        <v>19.767681559827459</v>
      </c>
      <c r="AZM53" s="88">
        <f t="shared" si="62"/>
        <v>40992.5</v>
      </c>
      <c r="AZN53" s="89">
        <v>15</v>
      </c>
      <c r="AZO53" s="28"/>
      <c r="AZP53" s="25"/>
      <c r="AZQ53" s="30"/>
      <c r="AZR53" s="27"/>
      <c r="AZS53" s="30"/>
      <c r="AZT53" s="27"/>
      <c r="AZU53" s="30"/>
      <c r="AZV53" s="27"/>
      <c r="AZW53" s="92"/>
      <c r="AZX53" s="94"/>
      <c r="AZY53" s="94"/>
      <c r="AZZ53" s="94"/>
      <c r="BAA53" s="94"/>
      <c r="BAB53" s="94"/>
      <c r="BAC53" s="94"/>
      <c r="BAD53" s="94"/>
      <c r="BAE53" s="27"/>
      <c r="BAF53" s="97">
        <v>-1.1365060693525204</v>
      </c>
      <c r="BAG53" s="98">
        <v>4.761852095529016</v>
      </c>
      <c r="BAI53" s="88">
        <f t="shared" si="63"/>
        <v>40992.5</v>
      </c>
      <c r="BAJ53" s="89">
        <v>15</v>
      </c>
      <c r="BAK53" s="28"/>
      <c r="BAL53" s="25"/>
      <c r="BAM53" s="30"/>
      <c r="BAN53" s="27"/>
      <c r="BAO53" s="30"/>
      <c r="BAP53" s="27"/>
      <c r="BAQ53" s="30"/>
      <c r="BAR53" s="27"/>
      <c r="BAS53" s="92"/>
      <c r="BAT53" s="94"/>
      <c r="BAU53" s="94"/>
      <c r="BAV53" s="94"/>
      <c r="BAW53" s="94"/>
      <c r="BAX53" s="94"/>
      <c r="BAY53" s="94"/>
      <c r="BAZ53" s="94"/>
      <c r="BBA53" s="27"/>
      <c r="BBB53" s="97">
        <v>-1.2681420320541383</v>
      </c>
      <c r="BBC53" s="98">
        <v>2.042733775006019</v>
      </c>
      <c r="BBE53" s="88">
        <f t="shared" si="64"/>
        <v>40991</v>
      </c>
      <c r="BBF53" s="89">
        <v>15</v>
      </c>
      <c r="BBG53" s="28"/>
      <c r="BBH53" s="25"/>
      <c r="BBI53" s="30"/>
      <c r="BBJ53" s="27"/>
      <c r="BBK53" s="30"/>
      <c r="BBL53" s="27"/>
      <c r="BBM53" s="30"/>
      <c r="BBN53" s="27"/>
      <c r="BBO53" s="92"/>
      <c r="BBP53" s="94"/>
      <c r="BBQ53" s="94"/>
      <c r="BBR53" s="94"/>
      <c r="BBS53" s="94"/>
      <c r="BBT53" s="94"/>
      <c r="BBU53" s="94"/>
      <c r="BBV53" s="94"/>
      <c r="BBW53" s="27"/>
      <c r="BBX53" s="97"/>
      <c r="BBY53" s="98"/>
      <c r="BCA53" s="88">
        <f t="shared" si="65"/>
        <v>40994.5</v>
      </c>
      <c r="BCB53" s="89">
        <v>15</v>
      </c>
      <c r="BCC53" s="28"/>
      <c r="BCD53" s="25">
        <v>22.9</v>
      </c>
      <c r="BCE53" s="30"/>
      <c r="BCF53" s="27"/>
      <c r="BCG53" s="30"/>
      <c r="BCH53" s="27"/>
      <c r="BCI53" s="30"/>
      <c r="BCJ53" s="27"/>
      <c r="BCK53" s="92"/>
      <c r="BCL53" s="94"/>
      <c r="BCM53" s="94"/>
      <c r="BCN53" s="94"/>
      <c r="BCO53" s="94"/>
      <c r="BCP53" s="94"/>
      <c r="BCQ53" s="94"/>
      <c r="BCR53" s="94"/>
      <c r="BCS53" s="27"/>
      <c r="BCT53" s="97">
        <v>-1.1406348461333906</v>
      </c>
      <c r="BCU53" s="98">
        <v>1.9103193182730491</v>
      </c>
      <c r="BCW53" s="88">
        <f t="shared" si="66"/>
        <v>40993</v>
      </c>
      <c r="BCX53" s="89">
        <v>15</v>
      </c>
      <c r="BCY53" s="28"/>
      <c r="BCZ53" s="25">
        <v>19</v>
      </c>
      <c r="BDA53" s="30"/>
      <c r="BDB53" s="27"/>
      <c r="BDC53" s="30"/>
      <c r="BDD53" s="27"/>
      <c r="BDE53" s="30"/>
      <c r="BDF53" s="27"/>
      <c r="BDG53" s="92"/>
      <c r="BDH53" s="94"/>
      <c r="BDI53" s="94"/>
      <c r="BDJ53" s="94"/>
      <c r="BDK53" s="94"/>
      <c r="BDL53" s="94"/>
      <c r="BDM53" s="94"/>
      <c r="BDN53" s="94"/>
      <c r="BDO53" s="27"/>
      <c r="BDP53" s="97">
        <v>-0.91688868710505333</v>
      </c>
      <c r="BDQ53" s="98">
        <v>-0.14983667051774247</v>
      </c>
      <c r="BDS53" s="88">
        <f t="shared" si="67"/>
        <v>40991</v>
      </c>
      <c r="BDT53" s="89">
        <v>15</v>
      </c>
      <c r="BDU53" s="28"/>
      <c r="BDV53" s="25"/>
      <c r="BDW53" s="30"/>
      <c r="BDX53" s="27"/>
      <c r="BDY53" s="30"/>
      <c r="BDZ53" s="27"/>
      <c r="BEA53" s="30"/>
      <c r="BEB53" s="27"/>
      <c r="BEC53" s="92"/>
      <c r="BED53" s="94"/>
      <c r="BEE53" s="94"/>
      <c r="BEF53" s="94"/>
      <c r="BEG53" s="94"/>
      <c r="BEH53" s="94"/>
      <c r="BEI53" s="94"/>
      <c r="BEJ53" s="94"/>
      <c r="BEK53" s="27"/>
      <c r="BEL53" s="97">
        <v>-1.2675240167796209</v>
      </c>
      <c r="BEM53" s="98">
        <v>-1.3808185545904583</v>
      </c>
      <c r="BEO53" s="88">
        <f t="shared" si="68"/>
        <v>40992.5</v>
      </c>
      <c r="BEP53" s="89">
        <v>15</v>
      </c>
      <c r="BEQ53" s="28"/>
      <c r="BER53" s="25"/>
      <c r="BES53" s="30"/>
      <c r="BET53" s="27"/>
      <c r="BEU53" s="30"/>
      <c r="BEV53" s="27"/>
      <c r="BEW53" s="30"/>
      <c r="BEX53" s="27"/>
      <c r="BEY53" s="92"/>
      <c r="BEZ53" s="94"/>
      <c r="BFA53" s="94"/>
      <c r="BFB53" s="94"/>
      <c r="BFC53" s="94"/>
      <c r="BFD53" s="94"/>
      <c r="BFE53" s="94"/>
      <c r="BFF53" s="94"/>
      <c r="BFG53" s="27"/>
      <c r="BFH53" s="97">
        <v>-1.309081425840434</v>
      </c>
      <c r="BFI53" s="98">
        <v>5.417153627676786</v>
      </c>
      <c r="BFK53" s="88">
        <f t="shared" si="69"/>
        <v>40992.5</v>
      </c>
      <c r="BFL53" s="89">
        <v>15</v>
      </c>
      <c r="BFM53" s="28"/>
      <c r="BFN53" s="25"/>
      <c r="BFO53" s="30"/>
      <c r="BFP53" s="27"/>
      <c r="BFQ53" s="30"/>
      <c r="BFR53" s="27"/>
      <c r="BFS53" s="30"/>
      <c r="BFT53" s="27"/>
      <c r="BFU53" s="92"/>
      <c r="BFV53" s="94"/>
      <c r="BFW53" s="94"/>
      <c r="BFX53" s="94"/>
      <c r="BFY53" s="94"/>
      <c r="BFZ53" s="94"/>
      <c r="BGA53" s="94"/>
      <c r="BGB53" s="94"/>
      <c r="BGC53" s="27"/>
      <c r="BGD53" s="97">
        <v>-1.2195404228102642</v>
      </c>
      <c r="BGE53" s="98">
        <v>7.0208354592536715</v>
      </c>
      <c r="BGG53" s="88">
        <f t="shared" si="70"/>
        <v>40992</v>
      </c>
      <c r="BGH53" s="89">
        <v>15</v>
      </c>
      <c r="BGI53" s="28"/>
      <c r="BGJ53" s="25"/>
      <c r="BGK53" s="30"/>
      <c r="BGL53" s="27"/>
      <c r="BGM53" s="30"/>
      <c r="BGN53" s="27"/>
      <c r="BGO53" s="30"/>
      <c r="BGP53" s="27"/>
      <c r="BGQ53" s="92"/>
      <c r="BGR53" s="94"/>
      <c r="BGS53" s="94"/>
      <c r="BGT53" s="94"/>
      <c r="BGU53" s="94"/>
      <c r="BGV53" s="94"/>
      <c r="BGW53" s="94"/>
      <c r="BGX53" s="94"/>
      <c r="BGY53" s="27"/>
      <c r="BGZ53" s="97">
        <v>-0.11412442599001639</v>
      </c>
      <c r="BHA53" s="98">
        <v>4.7628594383882756</v>
      </c>
      <c r="BHC53" s="88">
        <f t="shared" si="71"/>
        <v>40991.5</v>
      </c>
      <c r="BHD53" s="89">
        <v>15</v>
      </c>
      <c r="BHE53" s="28"/>
      <c r="BHF53" s="25"/>
      <c r="BHG53" s="30"/>
      <c r="BHH53" s="27"/>
      <c r="BHI53" s="30"/>
      <c r="BHJ53" s="27"/>
      <c r="BHK53" s="30"/>
      <c r="BHL53" s="27"/>
      <c r="BHM53" s="92"/>
      <c r="BHN53" s="94"/>
      <c r="BHO53" s="94"/>
      <c r="BHP53" s="94"/>
      <c r="BHQ53" s="94"/>
      <c r="BHR53" s="94"/>
      <c r="BHS53" s="94"/>
      <c r="BHT53" s="94"/>
      <c r="BHU53" s="27"/>
      <c r="BHV53" s="97">
        <v>9.9259605655563118E-2</v>
      </c>
      <c r="BHW53" s="98">
        <v>16.446962055951445</v>
      </c>
      <c r="BHY53" s="88">
        <f t="shared" si="72"/>
        <v>40994</v>
      </c>
      <c r="BHZ53" s="89">
        <v>15</v>
      </c>
      <c r="BIA53" s="28"/>
      <c r="BIB53" s="25"/>
      <c r="BIC53" s="30"/>
      <c r="BID53" s="27"/>
      <c r="BIE53" s="30"/>
      <c r="BIF53" s="27"/>
      <c r="BIG53" s="30"/>
      <c r="BIH53" s="27"/>
      <c r="BII53" s="92"/>
      <c r="BIJ53" s="94"/>
      <c r="BIK53" s="94"/>
      <c r="BIL53" s="94"/>
      <c r="BIM53" s="94"/>
      <c r="BIN53" s="94"/>
      <c r="BIO53" s="94"/>
      <c r="BIP53" s="94"/>
      <c r="BIQ53" s="27"/>
      <c r="BIR53" s="97">
        <v>-0.93009778463084591</v>
      </c>
      <c r="BIS53" s="98">
        <v>3.2733828645767127</v>
      </c>
      <c r="BIU53" s="88">
        <f t="shared" si="73"/>
        <v>40995</v>
      </c>
      <c r="BIV53" s="89">
        <v>15</v>
      </c>
      <c r="BIW53" s="28"/>
      <c r="BIX53" s="25"/>
      <c r="BIY53" s="30"/>
      <c r="BIZ53" s="27"/>
      <c r="BJA53" s="30"/>
      <c r="BJB53" s="27"/>
      <c r="BJC53" s="30"/>
      <c r="BJD53" s="27"/>
      <c r="BJE53" s="92"/>
      <c r="BJF53" s="94"/>
      <c r="BJG53" s="94"/>
      <c r="BJH53" s="94"/>
      <c r="BJI53" s="94"/>
      <c r="BJJ53" s="94"/>
      <c r="BJK53" s="94"/>
      <c r="BJL53" s="94"/>
      <c r="BJM53" s="27"/>
      <c r="BJN53" s="97">
        <v>-1.2073912526180217</v>
      </c>
      <c r="BJO53" s="98">
        <v>-1.1303433954286377</v>
      </c>
      <c r="BJQ53" s="88">
        <f t="shared" si="74"/>
        <v>40993</v>
      </c>
      <c r="BJR53" s="89">
        <v>15</v>
      </c>
      <c r="BJS53" s="28"/>
      <c r="BJT53" s="25"/>
      <c r="BJU53" s="30"/>
      <c r="BJV53" s="27"/>
      <c r="BJW53" s="30"/>
      <c r="BJX53" s="27"/>
      <c r="BJY53" s="30"/>
      <c r="BJZ53" s="27"/>
      <c r="BKA53" s="92"/>
      <c r="BKB53" s="94"/>
      <c r="BKC53" s="94"/>
      <c r="BKD53" s="94"/>
      <c r="BKE53" s="94"/>
      <c r="BKF53" s="94"/>
      <c r="BKG53" s="94"/>
      <c r="BKH53" s="94"/>
      <c r="BKI53" s="27"/>
      <c r="BKJ53" s="97">
        <v>-1.3024716394988545</v>
      </c>
      <c r="BKK53" s="98">
        <v>-2.4172051982760703</v>
      </c>
      <c r="BKM53" s="88">
        <f t="shared" si="75"/>
        <v>40994</v>
      </c>
      <c r="BKN53" s="89">
        <v>15</v>
      </c>
      <c r="BKO53" s="28"/>
      <c r="BKP53" s="25"/>
      <c r="BKQ53" s="30"/>
      <c r="BKR53" s="27"/>
      <c r="BKS53" s="30"/>
      <c r="BKT53" s="27"/>
      <c r="BKU53" s="30"/>
      <c r="BKV53" s="27"/>
      <c r="BKW53" s="92"/>
      <c r="BKX53" s="94"/>
      <c r="BKY53" s="94"/>
      <c r="BKZ53" s="94"/>
      <c r="BLA53" s="94"/>
      <c r="BLB53" s="94"/>
      <c r="BLC53" s="94"/>
      <c r="BLD53" s="94"/>
      <c r="BLE53" s="27"/>
      <c r="BLF53" s="97">
        <v>-1.1620015201929166</v>
      </c>
      <c r="BLG53" s="98">
        <v>3.3439810257181901E-2</v>
      </c>
      <c r="BLI53" s="88">
        <f t="shared" si="76"/>
        <v>40990</v>
      </c>
      <c r="BLJ53" s="89">
        <v>15</v>
      </c>
      <c r="BLK53" s="28"/>
      <c r="BLL53" s="25"/>
      <c r="BLM53" s="30"/>
      <c r="BLN53" s="27"/>
      <c r="BLO53" s="30"/>
      <c r="BLP53" s="27"/>
      <c r="BLQ53" s="30"/>
      <c r="BLR53" s="27"/>
      <c r="BLS53" s="92"/>
      <c r="BLT53" s="94"/>
      <c r="BLU53" s="94"/>
      <c r="BLV53" s="94"/>
      <c r="BLW53" s="94"/>
      <c r="BLX53" s="94"/>
      <c r="BLY53" s="94"/>
      <c r="BLZ53" s="94"/>
      <c r="BMA53" s="27"/>
      <c r="BMB53" s="97"/>
      <c r="BMC53" s="98"/>
      <c r="BME53" s="88">
        <f t="shared" si="77"/>
        <v>40993</v>
      </c>
      <c r="BMF53" s="89">
        <v>15</v>
      </c>
      <c r="BMG53" s="28"/>
      <c r="BMH53" s="25"/>
      <c r="BMI53" s="30"/>
      <c r="BMJ53" s="27"/>
      <c r="BMK53" s="30"/>
      <c r="BML53" s="27"/>
      <c r="BMM53" s="30"/>
      <c r="BMN53" s="27"/>
      <c r="BMO53" s="92"/>
      <c r="BMP53" s="94"/>
      <c r="BMQ53" s="94"/>
      <c r="BMR53" s="94"/>
      <c r="BMS53" s="94"/>
      <c r="BMT53" s="94"/>
      <c r="BMU53" s="94"/>
      <c r="BMV53" s="94"/>
      <c r="BMW53" s="27"/>
      <c r="BMX53" s="97">
        <v>-1.1727312899908393</v>
      </c>
      <c r="BMY53" s="98">
        <v>-1.1102597975614361</v>
      </c>
      <c r="BNA53" s="88">
        <f t="shared" si="78"/>
        <v>40991.5</v>
      </c>
      <c r="BNB53" s="89">
        <v>15</v>
      </c>
      <c r="BNC53" s="28"/>
      <c r="BND53" s="25"/>
      <c r="BNE53" s="30"/>
      <c r="BNF53" s="27"/>
      <c r="BNG53" s="30"/>
      <c r="BNH53" s="27"/>
      <c r="BNI53" s="30"/>
      <c r="BNJ53" s="27"/>
      <c r="BNK53" s="92"/>
      <c r="BNL53" s="94"/>
      <c r="BNM53" s="94"/>
      <c r="BNN53" s="94"/>
      <c r="BNO53" s="94"/>
      <c r="BNP53" s="94"/>
      <c r="BNQ53" s="94"/>
      <c r="BNR53" s="94"/>
      <c r="BNS53" s="27"/>
      <c r="BNT53" s="97"/>
      <c r="BNU53" s="98"/>
      <c r="BNW53" s="88">
        <f t="shared" si="79"/>
        <v>40990</v>
      </c>
      <c r="BNX53" s="89">
        <v>15</v>
      </c>
      <c r="BNY53" s="28"/>
      <c r="BNZ53" s="25"/>
      <c r="BOA53" s="30"/>
      <c r="BOB53" s="27"/>
      <c r="BOC53" s="30"/>
      <c r="BOD53" s="27"/>
      <c r="BOE53" s="30"/>
      <c r="BOF53" s="27"/>
      <c r="BOG53" s="92"/>
      <c r="BOH53" s="94"/>
      <c r="BOI53" s="94"/>
      <c r="BOJ53" s="94"/>
      <c r="BOK53" s="94"/>
      <c r="BOL53" s="94"/>
      <c r="BOM53" s="94"/>
      <c r="BON53" s="94"/>
      <c r="BOO53" s="27"/>
      <c r="BOP53" s="97">
        <v>-1.2807836642846195</v>
      </c>
      <c r="BOQ53" s="98">
        <v>-0.84252228369577775</v>
      </c>
      <c r="BOS53" s="88">
        <f t="shared" si="80"/>
        <v>40993</v>
      </c>
      <c r="BOT53" s="89">
        <v>15</v>
      </c>
      <c r="BOU53" s="28"/>
      <c r="BOV53" s="25"/>
      <c r="BOW53" s="30"/>
      <c r="BOX53" s="27"/>
      <c r="BOY53" s="30"/>
      <c r="BOZ53" s="27"/>
      <c r="BPA53" s="30"/>
      <c r="BPB53" s="27"/>
      <c r="BPC53" s="92"/>
      <c r="BPD53" s="94"/>
      <c r="BPE53" s="94"/>
      <c r="BPF53" s="94"/>
      <c r="BPG53" s="94"/>
      <c r="BPH53" s="94"/>
      <c r="BPI53" s="94"/>
      <c r="BPJ53" s="94"/>
      <c r="BPK53" s="27"/>
      <c r="BPL53" s="97">
        <v>-1.2807487138441991</v>
      </c>
      <c r="BPM53" s="98">
        <v>1.3632150752281584</v>
      </c>
      <c r="BPO53" s="88">
        <f t="shared" si="81"/>
        <v>40992</v>
      </c>
      <c r="BPP53" s="89">
        <v>15</v>
      </c>
      <c r="BPQ53" s="28">
        <v>2.6</v>
      </c>
      <c r="BPR53" s="25">
        <v>12</v>
      </c>
      <c r="BPS53" s="30"/>
      <c r="BPT53" s="27"/>
      <c r="BPU53" s="30"/>
      <c r="BPV53" s="27"/>
      <c r="BPW53" s="30"/>
      <c r="BPX53" s="27"/>
      <c r="BPY53" s="92"/>
      <c r="BPZ53" s="94"/>
      <c r="BQA53" s="94"/>
      <c r="BQB53" s="94"/>
      <c r="BQC53" s="94"/>
      <c r="BQD53" s="94"/>
      <c r="BQE53" s="94"/>
      <c r="BQF53" s="94"/>
      <c r="BQG53" s="27"/>
      <c r="BQH53" s="97">
        <v>1.8274289208770274</v>
      </c>
      <c r="BQI53" s="98">
        <v>20.030196401339438</v>
      </c>
      <c r="BQK53" s="88">
        <f t="shared" si="82"/>
        <v>40992.5</v>
      </c>
      <c r="BQL53" s="89">
        <v>15</v>
      </c>
      <c r="BQM53" s="28"/>
      <c r="BQN53" s="25"/>
      <c r="BQO53" s="30"/>
      <c r="BQP53" s="27"/>
      <c r="BQQ53" s="30"/>
      <c r="BQR53" s="27"/>
      <c r="BQS53" s="30"/>
      <c r="BQT53" s="27"/>
      <c r="BQU53" s="92"/>
      <c r="BQV53" s="94"/>
      <c r="BQW53" s="94"/>
      <c r="BQX53" s="94"/>
      <c r="BQY53" s="94"/>
      <c r="BQZ53" s="94"/>
      <c r="BRA53" s="94"/>
      <c r="BRB53" s="94"/>
      <c r="BRC53" s="27"/>
      <c r="BRD53" s="97">
        <v>-1.1364235453308851</v>
      </c>
      <c r="BRE53" s="98">
        <v>4.7663003784535034</v>
      </c>
      <c r="BRG53" s="88">
        <f t="shared" si="83"/>
        <v>40992.5</v>
      </c>
      <c r="BRH53" s="89">
        <v>15</v>
      </c>
      <c r="BRI53" s="28"/>
      <c r="BRJ53" s="25"/>
      <c r="BRK53" s="30"/>
      <c r="BRL53" s="27"/>
      <c r="BRM53" s="30"/>
      <c r="BRN53" s="27"/>
      <c r="BRO53" s="30"/>
      <c r="BRP53" s="27"/>
      <c r="BRQ53" s="92"/>
      <c r="BRR53" s="94"/>
      <c r="BRS53" s="94"/>
      <c r="BRT53" s="94"/>
      <c r="BRU53" s="94"/>
      <c r="BRV53" s="94"/>
      <c r="BRW53" s="94"/>
      <c r="BRX53" s="94"/>
      <c r="BRY53" s="27"/>
      <c r="BRZ53" s="97">
        <v>-1.2623370415249444</v>
      </c>
      <c r="BSA53" s="98">
        <v>2.0682541510030825</v>
      </c>
      <c r="BSC53" s="88">
        <f t="shared" si="84"/>
        <v>40991</v>
      </c>
      <c r="BSD53" s="89">
        <v>15</v>
      </c>
      <c r="BSE53" s="28"/>
      <c r="BSF53" s="25"/>
      <c r="BSG53" s="30"/>
      <c r="BSH53" s="27"/>
      <c r="BSI53" s="30"/>
      <c r="BSJ53" s="27"/>
      <c r="BSK53" s="30"/>
      <c r="BSL53" s="27"/>
      <c r="BSM53" s="92"/>
      <c r="BSN53" s="94"/>
      <c r="BSO53" s="94"/>
      <c r="BSP53" s="94"/>
      <c r="BSQ53" s="94"/>
      <c r="BSR53" s="94"/>
      <c r="BSS53" s="94"/>
      <c r="BST53" s="94"/>
      <c r="BSU53" s="27"/>
      <c r="BSV53" s="97"/>
      <c r="BSW53" s="98"/>
      <c r="BSY53" s="88">
        <f t="shared" si="85"/>
        <v>40994.5</v>
      </c>
      <c r="BSZ53" s="89">
        <v>15</v>
      </c>
      <c r="BTA53" s="28"/>
      <c r="BTB53" s="25">
        <v>22.9</v>
      </c>
      <c r="BTC53" s="30"/>
      <c r="BTD53" s="27"/>
      <c r="BTE53" s="30"/>
      <c r="BTF53" s="27"/>
      <c r="BTG53" s="30"/>
      <c r="BTH53" s="27"/>
      <c r="BTI53" s="92"/>
      <c r="BTJ53" s="94"/>
      <c r="BTK53" s="94"/>
      <c r="BTL53" s="94"/>
      <c r="BTM53" s="94"/>
      <c r="BTN53" s="94"/>
      <c r="BTO53" s="94"/>
      <c r="BTP53" s="94"/>
      <c r="BTQ53" s="27"/>
      <c r="BTR53" s="97">
        <v>-1.1278615905007854</v>
      </c>
      <c r="BTS53" s="98">
        <v>1.9878281434159182</v>
      </c>
      <c r="BTU53" s="88">
        <f t="shared" si="86"/>
        <v>40993</v>
      </c>
      <c r="BTV53" s="89">
        <v>15</v>
      </c>
      <c r="BTW53" s="28"/>
      <c r="BTX53" s="25">
        <v>19</v>
      </c>
      <c r="BTY53" s="30"/>
      <c r="BTZ53" s="27"/>
      <c r="BUA53" s="30"/>
      <c r="BUB53" s="27"/>
      <c r="BUC53" s="30"/>
      <c r="BUD53" s="27"/>
      <c r="BUE53" s="92"/>
      <c r="BUF53" s="94"/>
      <c r="BUG53" s="94"/>
      <c r="BUH53" s="94"/>
      <c r="BUI53" s="94"/>
      <c r="BUJ53" s="94"/>
      <c r="BUK53" s="94"/>
      <c r="BUL53" s="94"/>
      <c r="BUM53" s="27"/>
      <c r="BUN53" s="97">
        <v>-1.1815236195448569</v>
      </c>
      <c r="BUO53" s="98">
        <v>-1.2800793349080033</v>
      </c>
      <c r="BUQ53" s="88">
        <f t="shared" si="87"/>
        <v>40991</v>
      </c>
      <c r="BUR53" s="89">
        <v>15</v>
      </c>
      <c r="BUS53" s="28"/>
      <c r="BUT53" s="25"/>
      <c r="BUU53" s="30"/>
      <c r="BUV53" s="27"/>
      <c r="BUW53" s="30"/>
      <c r="BUX53" s="27"/>
      <c r="BUY53" s="30"/>
      <c r="BUZ53" s="27"/>
      <c r="BVA53" s="92"/>
      <c r="BVB53" s="94"/>
      <c r="BVC53" s="94"/>
      <c r="BVD53" s="94"/>
      <c r="BVE53" s="94"/>
      <c r="BVF53" s="94"/>
      <c r="BVG53" s="94"/>
      <c r="BVH53" s="94"/>
      <c r="BVI53" s="27"/>
      <c r="BVJ53" s="97">
        <v>-1.2460161211187237</v>
      </c>
      <c r="BVK53" s="98">
        <v>-1.2935260285651329</v>
      </c>
      <c r="BVM53" s="88">
        <f t="shared" si="88"/>
        <v>40992.5</v>
      </c>
      <c r="BVN53" s="89">
        <v>15</v>
      </c>
      <c r="BVO53" s="28"/>
      <c r="BVP53" s="25"/>
      <c r="BVQ53" s="30"/>
      <c r="BVR53" s="27"/>
      <c r="BVS53" s="30"/>
      <c r="BVT53" s="27"/>
      <c r="BVU53" s="30"/>
      <c r="BVV53" s="27"/>
      <c r="BVW53" s="92"/>
      <c r="BVX53" s="94"/>
      <c r="BVY53" s="94"/>
      <c r="BVZ53" s="94"/>
      <c r="BWA53" s="94"/>
      <c r="BWB53" s="94"/>
      <c r="BWC53" s="94"/>
      <c r="BWD53" s="94"/>
      <c r="BWE53" s="27"/>
      <c r="BWF53" s="97">
        <v>-1.3105920601752856</v>
      </c>
      <c r="BWG53" s="98">
        <v>5.4142713839675629</v>
      </c>
      <c r="BWI53" s="88">
        <f t="shared" si="89"/>
        <v>40992.5</v>
      </c>
      <c r="BWJ53" s="89">
        <v>15</v>
      </c>
      <c r="BWK53" s="28"/>
      <c r="BWL53" s="25"/>
      <c r="BWM53" s="30"/>
      <c r="BWN53" s="27"/>
      <c r="BWO53" s="30"/>
      <c r="BWP53" s="27"/>
      <c r="BWQ53" s="30"/>
      <c r="BWR53" s="27"/>
      <c r="BWS53" s="92"/>
      <c r="BWT53" s="94"/>
      <c r="BWU53" s="94"/>
      <c r="BWV53" s="94"/>
      <c r="BWW53" s="94"/>
      <c r="BWX53" s="94"/>
      <c r="BWY53" s="94"/>
      <c r="BWZ53" s="94"/>
      <c r="BXA53" s="27"/>
      <c r="BXB53" s="97">
        <v>-1.2530613223798852</v>
      </c>
      <c r="BXC53" s="98">
        <v>6.8960606783308016</v>
      </c>
      <c r="BXE53" s="88">
        <f t="shared" si="90"/>
        <v>40992</v>
      </c>
      <c r="BXF53" s="89">
        <v>15</v>
      </c>
      <c r="BXG53" s="28"/>
      <c r="BXH53" s="25"/>
      <c r="BXI53" s="30"/>
      <c r="BXJ53" s="27"/>
      <c r="BXK53" s="30"/>
      <c r="BXL53" s="27"/>
      <c r="BXM53" s="30"/>
      <c r="BXN53" s="27"/>
      <c r="BXO53" s="92"/>
      <c r="BXP53" s="94"/>
      <c r="BXQ53" s="94"/>
      <c r="BXR53" s="94"/>
      <c r="BXS53" s="94"/>
      <c r="BXT53" s="94"/>
      <c r="BXU53" s="94"/>
      <c r="BXV53" s="94"/>
      <c r="BXW53" s="27"/>
      <c r="BXX53" s="97">
        <v>-9.2476570799944841E-2</v>
      </c>
      <c r="BXY53" s="98">
        <v>4.8584541408792239</v>
      </c>
      <c r="BYA53" s="88">
        <f t="shared" si="91"/>
        <v>40991.5</v>
      </c>
      <c r="BYB53" s="89">
        <v>15</v>
      </c>
      <c r="BYC53" s="28"/>
      <c r="BYD53" s="25"/>
      <c r="BYE53" s="30"/>
      <c r="BYF53" s="27"/>
      <c r="BYG53" s="30"/>
      <c r="BYH53" s="27"/>
      <c r="BYI53" s="30"/>
      <c r="BYJ53" s="27"/>
      <c r="BYK53" s="92"/>
      <c r="BYL53" s="94"/>
      <c r="BYM53" s="94"/>
      <c r="BYN53" s="94"/>
      <c r="BYO53" s="94"/>
      <c r="BYP53" s="94"/>
      <c r="BYQ53" s="94"/>
      <c r="BYR53" s="94"/>
      <c r="BYS53" s="27"/>
      <c r="BYT53" s="97">
        <v>8.2789379759384843E-2</v>
      </c>
      <c r="BYU53" s="98">
        <v>16.534832200869261</v>
      </c>
      <c r="BYW53" s="88">
        <f t="shared" si="92"/>
        <v>40994</v>
      </c>
      <c r="BYX53" s="89">
        <v>15</v>
      </c>
      <c r="BYY53" s="28"/>
      <c r="BYZ53" s="25"/>
      <c r="BZA53" s="30"/>
      <c r="BZB53" s="27"/>
      <c r="BZC53" s="30"/>
      <c r="BZD53" s="27"/>
      <c r="BZE53" s="30"/>
      <c r="BZF53" s="27"/>
      <c r="BZG53" s="92"/>
      <c r="BZH53" s="94"/>
      <c r="BZI53" s="94"/>
      <c r="BZJ53" s="94"/>
      <c r="BZK53" s="94"/>
      <c r="BZL53" s="94"/>
      <c r="BZM53" s="94"/>
      <c r="BZN53" s="94"/>
      <c r="BZO53" s="27"/>
      <c r="BZP53" s="97">
        <v>-0.91210545681382349</v>
      </c>
      <c r="BZQ53" s="98">
        <v>3.3163778961112671</v>
      </c>
      <c r="BZS53" s="88">
        <f t="shared" si="93"/>
        <v>40995</v>
      </c>
      <c r="BZT53" s="89">
        <v>15</v>
      </c>
      <c r="BZU53" s="28"/>
      <c r="BZV53" s="25"/>
      <c r="BZW53" s="30"/>
      <c r="BZX53" s="27"/>
      <c r="BZY53" s="30"/>
      <c r="BZZ53" s="27"/>
      <c r="CAA53" s="30"/>
      <c r="CAB53" s="27"/>
      <c r="CAC53" s="92"/>
      <c r="CAD53" s="94"/>
      <c r="CAE53" s="94"/>
      <c r="CAF53" s="94"/>
      <c r="CAG53" s="94"/>
      <c r="CAH53" s="94"/>
      <c r="CAI53" s="94"/>
      <c r="CAJ53" s="94"/>
      <c r="CAK53" s="27"/>
      <c r="CAL53" s="97">
        <v>-1.1925533282863032</v>
      </c>
      <c r="CAM53" s="98">
        <v>-1.0715606427659601</v>
      </c>
      <c r="CAO53" s="88">
        <f t="shared" si="94"/>
        <v>40993</v>
      </c>
      <c r="CAP53" s="89">
        <v>15</v>
      </c>
      <c r="CAQ53" s="28"/>
      <c r="CAR53" s="25"/>
      <c r="CAS53" s="30"/>
      <c r="CAT53" s="27"/>
      <c r="CAU53" s="30"/>
      <c r="CAV53" s="27"/>
      <c r="CAW53" s="30"/>
      <c r="CAX53" s="27"/>
      <c r="CAY53" s="92"/>
      <c r="CAZ53" s="94"/>
      <c r="CBA53" s="94"/>
      <c r="CBB53" s="94"/>
      <c r="CBC53" s="94"/>
      <c r="CBD53" s="94"/>
      <c r="CBE53" s="94"/>
      <c r="CBF53" s="94"/>
      <c r="CBG53" s="27"/>
      <c r="CBH53" s="97">
        <v>-1.2499920165954754</v>
      </c>
      <c r="CBI53" s="98">
        <v>-2.2296872980923412</v>
      </c>
      <c r="CBK53" s="88">
        <f t="shared" si="95"/>
        <v>40994</v>
      </c>
      <c r="CBL53" s="89">
        <v>15</v>
      </c>
      <c r="CBM53" s="28"/>
      <c r="CBN53" s="25"/>
      <c r="CBO53" s="30"/>
      <c r="CBP53" s="27"/>
      <c r="CBQ53" s="30"/>
      <c r="CBR53" s="27"/>
      <c r="CBS53" s="30"/>
      <c r="CBT53" s="27"/>
      <c r="CBU53" s="92"/>
      <c r="CBV53" s="94"/>
      <c r="CBW53" s="94"/>
      <c r="CBX53" s="94"/>
      <c r="CBY53" s="94"/>
      <c r="CBZ53" s="94"/>
      <c r="CCA53" s="94"/>
      <c r="CCB53" s="94"/>
      <c r="CCC53" s="27"/>
      <c r="CCD53" s="97">
        <v>-1.1561763007987556</v>
      </c>
      <c r="CCE53" s="98">
        <v>2.7501139889219539E-2</v>
      </c>
      <c r="CCG53" s="88">
        <f t="shared" si="96"/>
        <v>40990</v>
      </c>
      <c r="CCH53" s="89">
        <v>15</v>
      </c>
      <c r="CCI53" s="28"/>
      <c r="CCJ53" s="25"/>
      <c r="CCK53" s="30"/>
      <c r="CCL53" s="27"/>
      <c r="CCM53" s="30"/>
      <c r="CCN53" s="27"/>
      <c r="CCO53" s="30"/>
      <c r="CCP53" s="27"/>
      <c r="CCQ53" s="92"/>
      <c r="CCR53" s="94"/>
      <c r="CCS53" s="94"/>
      <c r="CCT53" s="94"/>
      <c r="CCU53" s="94"/>
      <c r="CCV53" s="94"/>
      <c r="CCW53" s="94"/>
      <c r="CCX53" s="94"/>
      <c r="CCY53" s="27"/>
      <c r="CCZ53" s="97"/>
      <c r="CDA53" s="98"/>
      <c r="CDC53" s="88">
        <f t="shared" si="97"/>
        <v>40993</v>
      </c>
      <c r="CDD53" s="89">
        <v>15</v>
      </c>
      <c r="CDE53" s="28"/>
      <c r="CDF53" s="25"/>
      <c r="CDG53" s="30"/>
      <c r="CDH53" s="27"/>
      <c r="CDI53" s="30"/>
      <c r="CDJ53" s="27"/>
      <c r="CDK53" s="30"/>
      <c r="CDL53" s="27"/>
      <c r="CDM53" s="92"/>
      <c r="CDN53" s="94"/>
      <c r="CDO53" s="94"/>
      <c r="CDP53" s="94"/>
      <c r="CDQ53" s="94"/>
      <c r="CDR53" s="94"/>
      <c r="CDS53" s="94"/>
      <c r="CDT53" s="94"/>
      <c r="CDU53" s="27"/>
      <c r="CDV53" s="97">
        <v>-1.2157628751273399</v>
      </c>
      <c r="CDW53" s="98">
        <v>-1.2666653722807861</v>
      </c>
      <c r="CDY53" s="88">
        <f t="shared" si="98"/>
        <v>40991.5</v>
      </c>
      <c r="CDZ53" s="89">
        <v>15</v>
      </c>
      <c r="CEA53" s="28"/>
      <c r="CEB53" s="25"/>
      <c r="CEC53" s="30"/>
      <c r="CED53" s="27"/>
      <c r="CEE53" s="30"/>
      <c r="CEF53" s="27"/>
      <c r="CEG53" s="30"/>
      <c r="CEH53" s="27"/>
      <c r="CEI53" s="92"/>
      <c r="CEJ53" s="94"/>
      <c r="CEK53" s="94"/>
      <c r="CEL53" s="94"/>
      <c r="CEM53" s="94"/>
      <c r="CEN53" s="94"/>
      <c r="CEO53" s="94"/>
      <c r="CEP53" s="94"/>
      <c r="CEQ53" s="27"/>
      <c r="CER53" s="97"/>
      <c r="CES53" s="98"/>
      <c r="CEU53" s="88">
        <f t="shared" si="99"/>
        <v>40990</v>
      </c>
      <c r="CEV53" s="89">
        <v>15</v>
      </c>
      <c r="CEW53" s="28"/>
      <c r="CEX53" s="25"/>
      <c r="CEY53" s="30"/>
      <c r="CEZ53" s="27"/>
      <c r="CFA53" s="30"/>
      <c r="CFB53" s="27"/>
      <c r="CFC53" s="30"/>
      <c r="CFD53" s="27"/>
      <c r="CFE53" s="92"/>
      <c r="CFF53" s="94"/>
      <c r="CFG53" s="94"/>
      <c r="CFH53" s="94"/>
      <c r="CFI53" s="94"/>
      <c r="CFJ53" s="94"/>
      <c r="CFK53" s="94"/>
      <c r="CFL53" s="94"/>
      <c r="CFM53" s="27"/>
      <c r="CFN53" s="97">
        <v>-1.2787011784441118</v>
      </c>
      <c r="CFO53" s="98">
        <v>-0.82926495157295432</v>
      </c>
    </row>
    <row r="54" spans="1:2199">
      <c r="A54" s="88">
        <f t="shared" si="0"/>
        <v>40993.5</v>
      </c>
      <c r="B54" s="90">
        <v>15.5</v>
      </c>
      <c r="C54" s="28"/>
      <c r="D54" s="25"/>
      <c r="E54" s="30"/>
      <c r="F54" s="27"/>
      <c r="G54" s="30"/>
      <c r="H54" s="27"/>
      <c r="I54" s="30"/>
      <c r="J54" s="27"/>
      <c r="K54" s="92"/>
      <c r="L54" s="94"/>
      <c r="M54" s="94"/>
      <c r="N54" s="94"/>
      <c r="O54" s="94"/>
      <c r="P54" s="94"/>
      <c r="Q54" s="94"/>
      <c r="R54" s="94"/>
      <c r="S54" s="27"/>
      <c r="T54" s="99">
        <v>-1.968368325299968</v>
      </c>
      <c r="U54" s="98">
        <v>2.136199556408243</v>
      </c>
      <c r="W54" s="88">
        <f t="shared" si="1"/>
        <v>40992.5</v>
      </c>
      <c r="X54" s="90">
        <v>15.5</v>
      </c>
      <c r="Y54" s="28"/>
      <c r="Z54" s="25"/>
      <c r="AA54" s="30"/>
      <c r="AB54" s="27"/>
      <c r="AC54" s="30"/>
      <c r="AD54" s="27"/>
      <c r="AE54" s="30"/>
      <c r="AF54" s="27"/>
      <c r="AG54" s="92"/>
      <c r="AH54" s="94"/>
      <c r="AI54" s="94"/>
      <c r="AJ54" s="94"/>
      <c r="AK54" s="94"/>
      <c r="AL54" s="94"/>
      <c r="AM54" s="94"/>
      <c r="AN54" s="94"/>
      <c r="AO54" s="27"/>
      <c r="AP54" s="99">
        <v>-0.98300731170360955</v>
      </c>
      <c r="AQ54" s="98">
        <v>4.2139241145324124</v>
      </c>
      <c r="AS54" s="88">
        <f t="shared" si="2"/>
        <v>40993</v>
      </c>
      <c r="AT54" s="90">
        <v>15.5</v>
      </c>
      <c r="AU54" s="28">
        <v>-0.4</v>
      </c>
      <c r="AV54" s="25">
        <v>20.5</v>
      </c>
      <c r="AW54" s="30"/>
      <c r="AX54" s="27"/>
      <c r="AY54" s="30"/>
      <c r="AZ54" s="27"/>
      <c r="BA54" s="30"/>
      <c r="BB54" s="27"/>
      <c r="BC54" s="92"/>
      <c r="BD54" s="94"/>
      <c r="BE54" s="94"/>
      <c r="BF54" s="94"/>
      <c r="BG54" s="94"/>
      <c r="BH54" s="94"/>
      <c r="BI54" s="94"/>
      <c r="BJ54" s="94"/>
      <c r="BK54" s="27"/>
      <c r="BL54" s="99">
        <v>0.9047886045453819</v>
      </c>
      <c r="BM54" s="98">
        <v>16.968099536145893</v>
      </c>
      <c r="BO54" s="88">
        <f t="shared" si="3"/>
        <v>40993</v>
      </c>
      <c r="BP54" s="90">
        <v>15.5</v>
      </c>
      <c r="BQ54" s="28"/>
      <c r="BR54" s="25"/>
      <c r="BS54" s="30"/>
      <c r="BT54" s="27"/>
      <c r="BU54" s="30"/>
      <c r="BV54" s="27"/>
      <c r="BW54" s="30"/>
      <c r="BX54" s="27"/>
      <c r="BY54" s="92"/>
      <c r="BZ54" s="94"/>
      <c r="CA54" s="94"/>
      <c r="CB54" s="94"/>
      <c r="CC54" s="94"/>
      <c r="CD54" s="94"/>
      <c r="CE54" s="94"/>
      <c r="CF54" s="94"/>
      <c r="CG54" s="27"/>
      <c r="CH54" s="99">
        <v>-0.71812512418047703</v>
      </c>
      <c r="CI54" s="98">
        <v>6.0950736301811776</v>
      </c>
      <c r="CK54" s="88">
        <f t="shared" si="4"/>
        <v>40991.5</v>
      </c>
      <c r="CL54" s="90">
        <v>15.5</v>
      </c>
      <c r="CM54" s="28"/>
      <c r="CN54" s="25"/>
      <c r="CO54" s="30"/>
      <c r="CP54" s="27"/>
      <c r="CQ54" s="30"/>
      <c r="CR54" s="27"/>
      <c r="CS54" s="30"/>
      <c r="CT54" s="27"/>
      <c r="CU54" s="92"/>
      <c r="CV54" s="94"/>
      <c r="CW54" s="94"/>
      <c r="CX54" s="94"/>
      <c r="CY54" s="94"/>
      <c r="CZ54" s="94"/>
      <c r="DA54" s="94"/>
      <c r="DB54" s="94"/>
      <c r="DC54" s="27"/>
      <c r="DD54" s="99">
        <v>-1.2533015902521518</v>
      </c>
      <c r="DE54" s="98">
        <v>5.2710216120843896</v>
      </c>
      <c r="DG54" s="88">
        <f t="shared" si="5"/>
        <v>40995</v>
      </c>
      <c r="DH54" s="90">
        <v>15.5</v>
      </c>
      <c r="DI54" s="28"/>
      <c r="DJ54" s="25">
        <v>23.1</v>
      </c>
      <c r="DK54" s="30"/>
      <c r="DL54" s="27"/>
      <c r="DM54" s="30"/>
      <c r="DN54" s="27"/>
      <c r="DO54" s="30"/>
      <c r="DP54" s="27"/>
      <c r="DQ54" s="92"/>
      <c r="DR54" s="94"/>
      <c r="DS54" s="94"/>
      <c r="DT54" s="94"/>
      <c r="DU54" s="94"/>
      <c r="DV54" s="94"/>
      <c r="DW54" s="94"/>
      <c r="DX54" s="94"/>
      <c r="DY54" s="27"/>
      <c r="DZ54" s="99">
        <v>-1.1313281787626153</v>
      </c>
      <c r="EA54" s="98">
        <v>-0.26597705839832153</v>
      </c>
      <c r="EC54" s="88">
        <f t="shared" si="6"/>
        <v>40993.5</v>
      </c>
      <c r="ED54" s="90">
        <v>15.5</v>
      </c>
      <c r="EE54" s="28"/>
      <c r="EF54" s="25">
        <v>17.600000000000001</v>
      </c>
      <c r="EG54" s="30"/>
      <c r="EH54" s="27"/>
      <c r="EI54" s="30"/>
      <c r="EJ54" s="27"/>
      <c r="EK54" s="30"/>
      <c r="EL54" s="27"/>
      <c r="EM54" s="92"/>
      <c r="EN54" s="94"/>
      <c r="EO54" s="94"/>
      <c r="EP54" s="94"/>
      <c r="EQ54" s="94"/>
      <c r="ER54" s="94"/>
      <c r="ES54" s="94"/>
      <c r="ET54" s="94"/>
      <c r="EU54" s="27"/>
      <c r="EV54" s="99">
        <v>-1.2122380016672207</v>
      </c>
      <c r="EW54" s="98">
        <v>5.03488303416077</v>
      </c>
      <c r="EY54" s="88">
        <f t="shared" si="7"/>
        <v>40991.5</v>
      </c>
      <c r="EZ54" s="90">
        <v>15.5</v>
      </c>
      <c r="FA54" s="28"/>
      <c r="FB54" s="25"/>
      <c r="FC54" s="30"/>
      <c r="FD54" s="27"/>
      <c r="FE54" s="30"/>
      <c r="FF54" s="27"/>
      <c r="FG54" s="30"/>
      <c r="FH54" s="27"/>
      <c r="FI54" s="92"/>
      <c r="FJ54" s="94"/>
      <c r="FK54" s="94"/>
      <c r="FL54" s="94"/>
      <c r="FM54" s="94"/>
      <c r="FN54" s="94"/>
      <c r="FO54" s="94"/>
      <c r="FP54" s="94"/>
      <c r="FQ54" s="27"/>
      <c r="FR54" s="99">
        <v>-1.2868984310116851</v>
      </c>
      <c r="FS54" s="98">
        <v>5.1754729503411951</v>
      </c>
      <c r="FU54" s="88">
        <f t="shared" si="8"/>
        <v>40993</v>
      </c>
      <c r="FV54" s="90">
        <v>15.5</v>
      </c>
      <c r="FW54" s="28"/>
      <c r="FX54" s="25"/>
      <c r="FY54" s="30"/>
      <c r="FZ54" s="27"/>
      <c r="GA54" s="30"/>
      <c r="GB54" s="27"/>
      <c r="GC54" s="30"/>
      <c r="GD54" s="27"/>
      <c r="GE54" s="92"/>
      <c r="GF54" s="94"/>
      <c r="GG54" s="94"/>
      <c r="GH54" s="94"/>
      <c r="GI54" s="94"/>
      <c r="GJ54" s="94"/>
      <c r="GK54" s="94"/>
      <c r="GL54" s="94"/>
      <c r="GM54" s="27"/>
      <c r="GN54" s="99">
        <v>-1.3055828402017278</v>
      </c>
      <c r="GO54" s="98">
        <v>-1.2155300109627127</v>
      </c>
      <c r="GQ54" s="88">
        <f t="shared" si="9"/>
        <v>40993</v>
      </c>
      <c r="GR54" s="90">
        <v>15.5</v>
      </c>
      <c r="GS54" s="28"/>
      <c r="GT54" s="25"/>
      <c r="GU54" s="30"/>
      <c r="GV54" s="27"/>
      <c r="GW54" s="30"/>
      <c r="GX54" s="27"/>
      <c r="GY54" s="30"/>
      <c r="GZ54" s="27"/>
      <c r="HA54" s="92"/>
      <c r="HB54" s="94"/>
      <c r="HC54" s="94"/>
      <c r="HD54" s="94"/>
      <c r="HE54" s="94"/>
      <c r="HF54" s="94"/>
      <c r="HG54" s="94"/>
      <c r="HH54" s="94"/>
      <c r="HI54" s="27"/>
      <c r="HJ54" s="99">
        <v>-1.2147813840334161</v>
      </c>
      <c r="HK54" s="98">
        <v>0.3597118200076323</v>
      </c>
      <c r="HM54" s="88">
        <f t="shared" si="10"/>
        <v>40992.5</v>
      </c>
      <c r="HN54" s="90">
        <v>15.5</v>
      </c>
      <c r="HO54" s="28"/>
      <c r="HP54" s="25"/>
      <c r="HQ54" s="30"/>
      <c r="HR54" s="27"/>
      <c r="HS54" s="30"/>
      <c r="HT54" s="27"/>
      <c r="HU54" s="30"/>
      <c r="HV54" s="27"/>
      <c r="HW54" s="92"/>
      <c r="HX54" s="94"/>
      <c r="HY54" s="94"/>
      <c r="HZ54" s="94"/>
      <c r="IA54" s="94"/>
      <c r="IB54" s="94"/>
      <c r="IC54" s="94"/>
      <c r="ID54" s="94"/>
      <c r="IE54" s="27"/>
      <c r="IF54" s="99">
        <v>-0.18599415042941947</v>
      </c>
      <c r="IG54" s="98">
        <v>10.898407431572744</v>
      </c>
      <c r="II54" s="88">
        <f t="shared" si="11"/>
        <v>40992</v>
      </c>
      <c r="IJ54" s="90">
        <v>15.5</v>
      </c>
      <c r="IK54" s="28"/>
      <c r="IL54" s="25"/>
      <c r="IM54" s="30"/>
      <c r="IN54" s="27"/>
      <c r="IO54" s="30"/>
      <c r="IP54" s="27"/>
      <c r="IQ54" s="30"/>
      <c r="IR54" s="27"/>
      <c r="IS54" s="92"/>
      <c r="IT54" s="94"/>
      <c r="IU54" s="94"/>
      <c r="IV54" s="94"/>
      <c r="IW54" s="94"/>
      <c r="IX54" s="94"/>
      <c r="IY54" s="94"/>
      <c r="IZ54" s="94"/>
      <c r="JA54" s="27"/>
      <c r="JB54" s="99">
        <v>5.3177003185386051E-3</v>
      </c>
      <c r="JC54" s="98">
        <v>13.523030070187227</v>
      </c>
      <c r="JE54" s="88">
        <f t="shared" si="12"/>
        <v>40994.5</v>
      </c>
      <c r="JF54" s="90">
        <v>15.5</v>
      </c>
      <c r="JG54" s="28"/>
      <c r="JH54" s="25"/>
      <c r="JI54" s="30"/>
      <c r="JJ54" s="27"/>
      <c r="JK54" s="30"/>
      <c r="JL54" s="27"/>
      <c r="JM54" s="30"/>
      <c r="JN54" s="27"/>
      <c r="JO54" s="92"/>
      <c r="JP54" s="94"/>
      <c r="JQ54" s="94"/>
      <c r="JR54" s="94"/>
      <c r="JS54" s="94"/>
      <c r="JT54" s="94"/>
      <c r="JU54" s="94"/>
      <c r="JV54" s="94"/>
      <c r="JW54" s="27"/>
      <c r="JX54" s="99">
        <v>-0.94973905859325725</v>
      </c>
      <c r="JY54" s="98">
        <v>5.2627611420508771</v>
      </c>
      <c r="KA54" s="88">
        <f t="shared" si="13"/>
        <v>40995.5</v>
      </c>
      <c r="KB54" s="90">
        <v>15.5</v>
      </c>
      <c r="KC54" s="28"/>
      <c r="KD54" s="25"/>
      <c r="KE54" s="30"/>
      <c r="KF54" s="27"/>
      <c r="KG54" s="30"/>
      <c r="KH54" s="27"/>
      <c r="KI54" s="30"/>
      <c r="KJ54" s="27"/>
      <c r="KK54" s="92"/>
      <c r="KL54" s="94"/>
      <c r="KM54" s="94"/>
      <c r="KN54" s="94"/>
      <c r="KO54" s="94"/>
      <c r="KP54" s="94"/>
      <c r="KQ54" s="94"/>
      <c r="KR54" s="94"/>
      <c r="KS54" s="27"/>
      <c r="KT54" s="99">
        <v>-1.1595519241546335</v>
      </c>
      <c r="KU54" s="98">
        <v>5.6373557876187972</v>
      </c>
      <c r="KW54" s="88">
        <f t="shared" si="14"/>
        <v>40993.5</v>
      </c>
      <c r="KX54" s="90">
        <v>15.5</v>
      </c>
      <c r="KY54" s="28"/>
      <c r="KZ54" s="25"/>
      <c r="LA54" s="30"/>
      <c r="LB54" s="27"/>
      <c r="LC54" s="30"/>
      <c r="LD54" s="27"/>
      <c r="LE54" s="30"/>
      <c r="LF54" s="27"/>
      <c r="LG54" s="92"/>
      <c r="LH54" s="94"/>
      <c r="LI54" s="94"/>
      <c r="LJ54" s="94"/>
      <c r="LK54" s="94"/>
      <c r="LL54" s="94"/>
      <c r="LM54" s="94"/>
      <c r="LN54" s="94"/>
      <c r="LO54" s="27"/>
      <c r="LP54" s="99">
        <v>-1.2410404036349207</v>
      </c>
      <c r="LQ54" s="98">
        <v>4.4181993571953821</v>
      </c>
      <c r="LS54" s="88">
        <f t="shared" si="15"/>
        <v>40994.5</v>
      </c>
      <c r="LT54" s="90">
        <v>15.5</v>
      </c>
      <c r="LU54" s="28"/>
      <c r="LV54" s="25"/>
      <c r="LW54" s="30"/>
      <c r="LX54" s="27"/>
      <c r="LY54" s="30"/>
      <c r="LZ54" s="27"/>
      <c r="MA54" s="30"/>
      <c r="MB54" s="27"/>
      <c r="MC54" s="92"/>
      <c r="MD54" s="94"/>
      <c r="ME54" s="94"/>
      <c r="MF54" s="94"/>
      <c r="MG54" s="94"/>
      <c r="MH54" s="94"/>
      <c r="MI54" s="94"/>
      <c r="MJ54" s="94"/>
      <c r="MK54" s="27"/>
      <c r="ML54" s="99">
        <v>-1.1567039436911775</v>
      </c>
      <c r="MM54" s="98">
        <v>6.6558785914043135</v>
      </c>
      <c r="MO54" s="88">
        <f t="shared" si="16"/>
        <v>40990.5</v>
      </c>
      <c r="MP54" s="90">
        <v>15.5</v>
      </c>
      <c r="MQ54" s="28"/>
      <c r="MR54" s="25"/>
      <c r="MS54" s="30"/>
      <c r="MT54" s="27"/>
      <c r="MU54" s="30"/>
      <c r="MV54" s="27"/>
      <c r="MW54" s="30"/>
      <c r="MX54" s="27"/>
      <c r="MY54" s="92"/>
      <c r="MZ54" s="94"/>
      <c r="NA54" s="94"/>
      <c r="NB54" s="94"/>
      <c r="NC54" s="94"/>
      <c r="ND54" s="94"/>
      <c r="NE54" s="94"/>
      <c r="NF54" s="94"/>
      <c r="NG54" s="27"/>
      <c r="NH54" s="99"/>
      <c r="NI54" s="98"/>
      <c r="NK54" s="88">
        <f t="shared" si="17"/>
        <v>40993.5</v>
      </c>
      <c r="NL54" s="90">
        <v>15.5</v>
      </c>
      <c r="NM54" s="28"/>
      <c r="NN54" s="25"/>
      <c r="NO54" s="30"/>
      <c r="NP54" s="27"/>
      <c r="NQ54" s="30"/>
      <c r="NR54" s="27"/>
      <c r="NS54" s="30"/>
      <c r="NT54" s="27"/>
      <c r="NU54" s="92"/>
      <c r="NV54" s="94"/>
      <c r="NW54" s="94"/>
      <c r="NX54" s="94"/>
      <c r="NY54" s="94"/>
      <c r="NZ54" s="94"/>
      <c r="OA54" s="94"/>
      <c r="OB54" s="94"/>
      <c r="OC54" s="27"/>
      <c r="OD54" s="99">
        <v>-1.1723697137892173</v>
      </c>
      <c r="OE54" s="98">
        <v>5.4785664797994</v>
      </c>
      <c r="OG54" s="88">
        <f t="shared" si="18"/>
        <v>40992</v>
      </c>
      <c r="OH54" s="90">
        <v>15.5</v>
      </c>
      <c r="OI54" s="28"/>
      <c r="OJ54" s="25"/>
      <c r="OK54" s="30"/>
      <c r="OL54" s="27"/>
      <c r="OM54" s="30"/>
      <c r="ON54" s="27"/>
      <c r="OO54" s="30"/>
      <c r="OP54" s="27"/>
      <c r="OQ54" s="92"/>
      <c r="OR54" s="94"/>
      <c r="OS54" s="94"/>
      <c r="OT54" s="94"/>
      <c r="OU54" s="94"/>
      <c r="OV54" s="94"/>
      <c r="OW54" s="94"/>
      <c r="OX54" s="94"/>
      <c r="OY54" s="27"/>
      <c r="OZ54" s="99"/>
      <c r="PA54" s="98"/>
      <c r="PC54" s="88">
        <f t="shared" si="19"/>
        <v>40990.5</v>
      </c>
      <c r="PD54" s="90">
        <v>15.5</v>
      </c>
      <c r="PE54" s="28"/>
      <c r="PF54" s="25"/>
      <c r="PG54" s="30"/>
      <c r="PH54" s="27"/>
      <c r="PI54" s="30"/>
      <c r="PJ54" s="27"/>
      <c r="PK54" s="30"/>
      <c r="PL54" s="27"/>
      <c r="PM54" s="92"/>
      <c r="PN54" s="94"/>
      <c r="PO54" s="94"/>
      <c r="PP54" s="94"/>
      <c r="PQ54" s="94"/>
      <c r="PR54" s="94"/>
      <c r="PS54" s="94"/>
      <c r="PT54" s="94"/>
      <c r="PU54" s="27"/>
      <c r="PV54" s="99">
        <v>-1.2534458299782483</v>
      </c>
      <c r="PW54" s="98">
        <v>5.9446343421706489</v>
      </c>
      <c r="PY54" s="88">
        <f t="shared" si="20"/>
        <v>40993.5</v>
      </c>
      <c r="PZ54" s="90">
        <v>15.5</v>
      </c>
      <c r="QA54" s="28"/>
      <c r="QB54" s="25"/>
      <c r="QC54" s="30"/>
      <c r="QD54" s="27"/>
      <c r="QE54" s="30"/>
      <c r="QF54" s="27"/>
      <c r="QG54" s="30"/>
      <c r="QH54" s="27"/>
      <c r="QI54" s="92"/>
      <c r="QJ54" s="94"/>
      <c r="QK54" s="94"/>
      <c r="QL54" s="94"/>
      <c r="QM54" s="94"/>
      <c r="QN54" s="94"/>
      <c r="QO54" s="94"/>
      <c r="QP54" s="94"/>
      <c r="QQ54" s="27"/>
      <c r="QR54" s="99">
        <v>-1.2928257969702717</v>
      </c>
      <c r="QS54" s="98">
        <v>3.6207908447866082</v>
      </c>
      <c r="QU54" s="88">
        <f t="shared" si="21"/>
        <v>40992.5</v>
      </c>
      <c r="QV54" s="90">
        <v>15.5</v>
      </c>
      <c r="QW54" s="28">
        <v>2.1</v>
      </c>
      <c r="QX54" s="25">
        <v>12.5</v>
      </c>
      <c r="QY54" s="30"/>
      <c r="QZ54" s="27"/>
      <c r="RA54" s="30"/>
      <c r="RB54" s="27"/>
      <c r="RC54" s="30"/>
      <c r="RD54" s="27"/>
      <c r="RE54" s="92"/>
      <c r="RF54" s="94"/>
      <c r="RG54" s="94"/>
      <c r="RH54" s="94"/>
      <c r="RI54" s="94"/>
      <c r="RJ54" s="94"/>
      <c r="RK54" s="94"/>
      <c r="RL54" s="94"/>
      <c r="RM54" s="27"/>
      <c r="RN54" s="99">
        <v>1.5289006896225554</v>
      </c>
      <c r="RO54" s="98">
        <v>24.776627311929868</v>
      </c>
      <c r="RQ54" s="88">
        <f t="shared" si="22"/>
        <v>40993</v>
      </c>
      <c r="RR54" s="90">
        <v>15.5</v>
      </c>
      <c r="RS54" s="28"/>
      <c r="RT54" s="25"/>
      <c r="RU54" s="30"/>
      <c r="RV54" s="27"/>
      <c r="RW54" s="30"/>
      <c r="RX54" s="27"/>
      <c r="RY54" s="30"/>
      <c r="RZ54" s="27"/>
      <c r="SA54" s="92"/>
      <c r="SB54" s="94"/>
      <c r="SC54" s="94"/>
      <c r="SD54" s="94"/>
      <c r="SE54" s="94"/>
      <c r="SF54" s="94"/>
      <c r="SG54" s="94"/>
      <c r="SH54" s="94"/>
      <c r="SI54" s="27"/>
      <c r="SJ54" s="99">
        <v>-1.1671752907579032</v>
      </c>
      <c r="SK54" s="98">
        <v>2.3866646155600506</v>
      </c>
      <c r="SM54" s="88">
        <f t="shared" si="23"/>
        <v>40993</v>
      </c>
      <c r="SN54" s="90">
        <v>15.5</v>
      </c>
      <c r="SO54" s="28"/>
      <c r="SP54" s="25"/>
      <c r="SQ54" s="30"/>
      <c r="SR54" s="27"/>
      <c r="SS54" s="30"/>
      <c r="ST54" s="27"/>
      <c r="SU54" s="30"/>
      <c r="SV54" s="27"/>
      <c r="SW54" s="92"/>
      <c r="SX54" s="94"/>
      <c r="SY54" s="94"/>
      <c r="SZ54" s="94"/>
      <c r="TA54" s="94"/>
      <c r="TB54" s="94"/>
      <c r="TC54" s="94"/>
      <c r="TD54" s="94"/>
      <c r="TE54" s="27"/>
      <c r="TF54" s="99">
        <v>-1.282890182569</v>
      </c>
      <c r="TG54" s="98">
        <v>-0.23547861395499536</v>
      </c>
      <c r="TI54" s="88">
        <f t="shared" si="24"/>
        <v>40991.5</v>
      </c>
      <c r="TJ54" s="90">
        <v>15.5</v>
      </c>
      <c r="TK54" s="28"/>
      <c r="TL54" s="25"/>
      <c r="TM54" s="30"/>
      <c r="TN54" s="27"/>
      <c r="TO54" s="30"/>
      <c r="TP54" s="27"/>
      <c r="TQ54" s="30"/>
      <c r="TR54" s="27"/>
      <c r="TS54" s="92"/>
      <c r="TT54" s="94"/>
      <c r="TU54" s="94"/>
      <c r="TV54" s="94"/>
      <c r="TW54" s="94"/>
      <c r="TX54" s="94"/>
      <c r="TY54" s="94"/>
      <c r="TZ54" s="94"/>
      <c r="UA54" s="27"/>
      <c r="UB54" s="99"/>
      <c r="UC54" s="98"/>
      <c r="UE54" s="88">
        <f t="shared" si="25"/>
        <v>40995</v>
      </c>
      <c r="UF54" s="90">
        <v>15.5</v>
      </c>
      <c r="UG54" s="28"/>
      <c r="UH54" s="25">
        <v>23.1</v>
      </c>
      <c r="UI54" s="30"/>
      <c r="UJ54" s="27"/>
      <c r="UK54" s="30"/>
      <c r="UL54" s="27"/>
      <c r="UM54" s="30"/>
      <c r="UN54" s="27"/>
      <c r="UO54" s="92"/>
      <c r="UP54" s="94"/>
      <c r="UQ54" s="94"/>
      <c r="UR54" s="94"/>
      <c r="US54" s="94"/>
      <c r="UT54" s="94"/>
      <c r="UU54" s="94"/>
      <c r="UV54" s="94"/>
      <c r="UW54" s="27"/>
      <c r="UX54" s="99">
        <v>-1.1559246877321498</v>
      </c>
      <c r="UY54" s="98">
        <v>-0.33812718876680226</v>
      </c>
      <c r="VA54" s="88">
        <f t="shared" si="26"/>
        <v>40993.5</v>
      </c>
      <c r="VB54" s="90">
        <v>15.5</v>
      </c>
      <c r="VC54" s="28"/>
      <c r="VD54" s="25">
        <v>17.600000000000001</v>
      </c>
      <c r="VE54" s="30"/>
      <c r="VF54" s="27"/>
      <c r="VG54" s="30"/>
      <c r="VH54" s="27"/>
      <c r="VI54" s="30"/>
      <c r="VJ54" s="27"/>
      <c r="VK54" s="92"/>
      <c r="VL54" s="94"/>
      <c r="VM54" s="94"/>
      <c r="VN54" s="94"/>
      <c r="VO54" s="94"/>
      <c r="VP54" s="94"/>
      <c r="VQ54" s="94"/>
      <c r="VR54" s="94"/>
      <c r="VS54" s="27"/>
      <c r="VT54" s="99">
        <v>-1.1815611092557576</v>
      </c>
      <c r="VU54" s="98">
        <v>5.3957816730292061</v>
      </c>
      <c r="VW54" s="88">
        <f t="shared" si="27"/>
        <v>40991.5</v>
      </c>
      <c r="VX54" s="90">
        <v>15.5</v>
      </c>
      <c r="VY54" s="28"/>
      <c r="VZ54" s="25"/>
      <c r="WA54" s="30"/>
      <c r="WB54" s="27"/>
      <c r="WC54" s="30"/>
      <c r="WD54" s="27"/>
      <c r="WE54" s="30"/>
      <c r="WF54" s="27"/>
      <c r="WG54" s="92"/>
      <c r="WH54" s="94"/>
      <c r="WI54" s="94"/>
      <c r="WJ54" s="94"/>
      <c r="WK54" s="94"/>
      <c r="WL54" s="94"/>
      <c r="WM54" s="94"/>
      <c r="WN54" s="94"/>
      <c r="WO54" s="27"/>
      <c r="WP54" s="99">
        <v>-1.2621719985120385</v>
      </c>
      <c r="WQ54" s="98">
        <v>5.2734229547062368</v>
      </c>
      <c r="WS54" s="88">
        <f t="shared" si="28"/>
        <v>40993</v>
      </c>
      <c r="WT54" s="90">
        <v>15.5</v>
      </c>
      <c r="WU54" s="28"/>
      <c r="WV54" s="25"/>
      <c r="WW54" s="30"/>
      <c r="WX54" s="27"/>
      <c r="WY54" s="30"/>
      <c r="WZ54" s="27"/>
      <c r="XA54" s="30"/>
      <c r="XB54" s="27"/>
      <c r="XC54" s="92"/>
      <c r="XD54" s="94"/>
      <c r="XE54" s="94"/>
      <c r="XF54" s="94"/>
      <c r="XG54" s="94"/>
      <c r="XH54" s="94"/>
      <c r="XI54" s="94"/>
      <c r="XJ54" s="94"/>
      <c r="XK54" s="27"/>
      <c r="XL54" s="99">
        <v>-1.3099942542511738</v>
      </c>
      <c r="XM54" s="98">
        <v>-1.2307041108865171</v>
      </c>
      <c r="XO54" s="88">
        <f t="shared" si="29"/>
        <v>40993</v>
      </c>
      <c r="XP54" s="90">
        <v>15.5</v>
      </c>
      <c r="XQ54" s="28"/>
      <c r="XR54" s="25"/>
      <c r="XS54" s="30"/>
      <c r="XT54" s="27"/>
      <c r="XU54" s="30"/>
      <c r="XV54" s="27"/>
      <c r="XW54" s="30"/>
      <c r="XX54" s="27"/>
      <c r="XY54" s="92"/>
      <c r="XZ54" s="94"/>
      <c r="YA54" s="94"/>
      <c r="YB54" s="94"/>
      <c r="YC54" s="94"/>
      <c r="YD54" s="94"/>
      <c r="YE54" s="94"/>
      <c r="YF54" s="94"/>
      <c r="YG54" s="27"/>
      <c r="YH54" s="99">
        <v>-1.2181154731618709</v>
      </c>
      <c r="YI54" s="98">
        <v>0.35076294458353868</v>
      </c>
      <c r="YK54" s="88">
        <f t="shared" si="30"/>
        <v>40992.5</v>
      </c>
      <c r="YL54" s="90">
        <v>15.5</v>
      </c>
      <c r="YM54" s="28"/>
      <c r="YN54" s="25"/>
      <c r="YO54" s="30"/>
      <c r="YP54" s="27"/>
      <c r="YQ54" s="30"/>
      <c r="YR54" s="27"/>
      <c r="YS54" s="30"/>
      <c r="YT54" s="27"/>
      <c r="YU54" s="92"/>
      <c r="YV54" s="94"/>
      <c r="YW54" s="94"/>
      <c r="YX54" s="94"/>
      <c r="YY54" s="94"/>
      <c r="YZ54" s="94"/>
      <c r="ZA54" s="94"/>
      <c r="ZB54" s="94"/>
      <c r="ZC54" s="27"/>
      <c r="ZD54" s="99">
        <v>-0.13727878659989867</v>
      </c>
      <c r="ZE54" s="98">
        <v>10.907991958435638</v>
      </c>
      <c r="ZG54" s="88">
        <f t="shared" si="31"/>
        <v>40992</v>
      </c>
      <c r="ZH54" s="90">
        <v>15.5</v>
      </c>
      <c r="ZI54" s="28"/>
      <c r="ZJ54" s="25"/>
      <c r="ZK54" s="30"/>
      <c r="ZL54" s="27"/>
      <c r="ZM54" s="30"/>
      <c r="ZN54" s="27"/>
      <c r="ZO54" s="30"/>
      <c r="ZP54" s="27"/>
      <c r="ZQ54" s="92"/>
      <c r="ZR54" s="94"/>
      <c r="ZS54" s="94"/>
      <c r="ZT54" s="94"/>
      <c r="ZU54" s="94"/>
      <c r="ZV54" s="94"/>
      <c r="ZW54" s="94"/>
      <c r="ZX54" s="94"/>
      <c r="ZY54" s="27"/>
      <c r="ZZ54" s="99">
        <v>-1.634531441241743E-2</v>
      </c>
      <c r="AAA54" s="98">
        <v>13.404309229658494</v>
      </c>
      <c r="AAC54" s="88">
        <f t="shared" si="32"/>
        <v>40994.5</v>
      </c>
      <c r="AAD54" s="90">
        <v>15.5</v>
      </c>
      <c r="AAE54" s="28"/>
      <c r="AAF54" s="25"/>
      <c r="AAG54" s="30"/>
      <c r="AAH54" s="27"/>
      <c r="AAI54" s="30"/>
      <c r="AAJ54" s="27"/>
      <c r="AAK54" s="30"/>
      <c r="AAL54" s="27"/>
      <c r="AAM54" s="92"/>
      <c r="AAN54" s="94"/>
      <c r="AAO54" s="94"/>
      <c r="AAP54" s="94"/>
      <c r="AAQ54" s="94"/>
      <c r="AAR54" s="94"/>
      <c r="AAS54" s="94"/>
      <c r="AAT54" s="94"/>
      <c r="AAU54" s="27"/>
      <c r="AAV54" s="99">
        <v>-0.93914930967269805</v>
      </c>
      <c r="AAW54" s="98">
        <v>5.2669992760403508</v>
      </c>
      <c r="AAY54" s="88">
        <f t="shared" si="33"/>
        <v>40995.5</v>
      </c>
      <c r="AAZ54" s="90">
        <v>15.5</v>
      </c>
      <c r="ABA54" s="28"/>
      <c r="ABB54" s="25"/>
      <c r="ABC54" s="30"/>
      <c r="ABD54" s="27"/>
      <c r="ABE54" s="30"/>
      <c r="ABF54" s="27"/>
      <c r="ABG54" s="30"/>
      <c r="ABH54" s="27"/>
      <c r="ABI54" s="92"/>
      <c r="ABJ54" s="94"/>
      <c r="ABK54" s="94"/>
      <c r="ABL54" s="94"/>
      <c r="ABM54" s="94"/>
      <c r="ABN54" s="94"/>
      <c r="ABO54" s="94"/>
      <c r="ABP54" s="94"/>
      <c r="ABQ54" s="27"/>
      <c r="ABR54" s="99">
        <v>-1.2041652239612384</v>
      </c>
      <c r="ABS54" s="98">
        <v>5.4918063085122464</v>
      </c>
      <c r="ABU54" s="88">
        <f t="shared" si="34"/>
        <v>40993.5</v>
      </c>
      <c r="ABV54" s="90">
        <v>15.5</v>
      </c>
      <c r="ABW54" s="28"/>
      <c r="ABX54" s="25"/>
      <c r="ABY54" s="30"/>
      <c r="ABZ54" s="27"/>
      <c r="ACA54" s="30"/>
      <c r="ACB54" s="27"/>
      <c r="ACC54" s="30"/>
      <c r="ACD54" s="27"/>
      <c r="ACE54" s="92"/>
      <c r="ACF54" s="94"/>
      <c r="ACG54" s="94"/>
      <c r="ACH54" s="94"/>
      <c r="ACI54" s="94"/>
      <c r="ACJ54" s="94"/>
      <c r="ACK54" s="94"/>
      <c r="ACL54" s="94"/>
      <c r="ACM54" s="27"/>
      <c r="ACN54" s="99">
        <v>-1.2772658882142987</v>
      </c>
      <c r="ACO54" s="98">
        <v>4.3134091653914899</v>
      </c>
      <c r="ACQ54" s="88">
        <f t="shared" si="35"/>
        <v>40994.5</v>
      </c>
      <c r="ACR54" s="90">
        <v>15.5</v>
      </c>
      <c r="ACS54" s="28"/>
      <c r="ACT54" s="25"/>
      <c r="ACU54" s="30"/>
      <c r="ACV54" s="27"/>
      <c r="ACW54" s="30"/>
      <c r="ACX54" s="27"/>
      <c r="ACY54" s="30"/>
      <c r="ACZ54" s="27"/>
      <c r="ADA54" s="92"/>
      <c r="ADB54" s="94"/>
      <c r="ADC54" s="94"/>
      <c r="ADD54" s="94"/>
      <c r="ADE54" s="94"/>
      <c r="ADF54" s="94"/>
      <c r="ADG54" s="94"/>
      <c r="ADH54" s="94"/>
      <c r="ADI54" s="27"/>
      <c r="ADJ54" s="99">
        <v>-1.1660273484378252</v>
      </c>
      <c r="ADK54" s="98">
        <v>6.6051458270965044</v>
      </c>
      <c r="ADM54" s="88">
        <f t="shared" si="36"/>
        <v>40990.5</v>
      </c>
      <c r="ADN54" s="90">
        <v>15.5</v>
      </c>
      <c r="ADO54" s="28"/>
      <c r="ADP54" s="25"/>
      <c r="ADQ54" s="30"/>
      <c r="ADR54" s="27"/>
      <c r="ADS54" s="30"/>
      <c r="ADT54" s="27"/>
      <c r="ADU54" s="30"/>
      <c r="ADV54" s="27"/>
      <c r="ADW54" s="92"/>
      <c r="ADX54" s="94"/>
      <c r="ADY54" s="94"/>
      <c r="ADZ54" s="94"/>
      <c r="AEA54" s="94"/>
      <c r="AEB54" s="94"/>
      <c r="AEC54" s="94"/>
      <c r="AED54" s="94"/>
      <c r="AEE54" s="27"/>
      <c r="AEF54" s="99"/>
      <c r="AEG54" s="98"/>
      <c r="AEI54" s="88">
        <f t="shared" si="37"/>
        <v>40993.5</v>
      </c>
      <c r="AEJ54" s="90">
        <v>15.5</v>
      </c>
      <c r="AEK54" s="28"/>
      <c r="AEL54" s="25"/>
      <c r="AEM54" s="30"/>
      <c r="AEN54" s="27"/>
      <c r="AEO54" s="30"/>
      <c r="AEP54" s="27"/>
      <c r="AEQ54" s="30"/>
      <c r="AER54" s="27"/>
      <c r="AES54" s="92"/>
      <c r="AET54" s="94"/>
      <c r="AEU54" s="94"/>
      <c r="AEV54" s="94"/>
      <c r="AEW54" s="94"/>
      <c r="AEX54" s="94"/>
      <c r="AEY54" s="94"/>
      <c r="AEZ54" s="94"/>
      <c r="AFA54" s="27"/>
      <c r="AFB54" s="99">
        <v>-1.2773874902912561</v>
      </c>
      <c r="AFC54" s="98">
        <v>5.1221008065168938</v>
      </c>
      <c r="AFE54" s="88">
        <f t="shared" si="38"/>
        <v>40992</v>
      </c>
      <c r="AFF54" s="90">
        <v>15.5</v>
      </c>
      <c r="AFG54" s="28"/>
      <c r="AFH54" s="25"/>
      <c r="AFI54" s="30"/>
      <c r="AFJ54" s="27"/>
      <c r="AFK54" s="30"/>
      <c r="AFL54" s="27"/>
      <c r="AFM54" s="30"/>
      <c r="AFN54" s="27"/>
      <c r="AFO54" s="92"/>
      <c r="AFP54" s="94"/>
      <c r="AFQ54" s="94"/>
      <c r="AFR54" s="94"/>
      <c r="AFS54" s="94"/>
      <c r="AFT54" s="94"/>
      <c r="AFU54" s="94"/>
      <c r="AFV54" s="94"/>
      <c r="AFW54" s="27"/>
      <c r="AFX54" s="99"/>
      <c r="AFY54" s="98"/>
      <c r="AGA54" s="88">
        <f t="shared" si="39"/>
        <v>40990.5</v>
      </c>
      <c r="AGB54" s="90">
        <v>15.5</v>
      </c>
      <c r="AGC54" s="28"/>
      <c r="AGD54" s="25"/>
      <c r="AGE54" s="30"/>
      <c r="AGF54" s="27"/>
      <c r="AGG54" s="30"/>
      <c r="AGH54" s="27"/>
      <c r="AGI54" s="30"/>
      <c r="AGJ54" s="27"/>
      <c r="AGK54" s="92"/>
      <c r="AGL54" s="94"/>
      <c r="AGM54" s="94"/>
      <c r="AGN54" s="94"/>
      <c r="AGO54" s="94"/>
      <c r="AGP54" s="94"/>
      <c r="AGQ54" s="94"/>
      <c r="AGR54" s="94"/>
      <c r="AGS54" s="27"/>
      <c r="AGT54" s="99">
        <v>-1.2608501006755943</v>
      </c>
      <c r="AGU54" s="98">
        <v>5.8841340090231897</v>
      </c>
      <c r="AGW54" s="88">
        <f t="shared" si="40"/>
        <v>40993.5</v>
      </c>
      <c r="AGX54" s="90">
        <v>15.5</v>
      </c>
      <c r="AGY54" s="28"/>
      <c r="AGZ54" s="25"/>
      <c r="AHA54" s="30"/>
      <c r="AHB54" s="27"/>
      <c r="AHC54" s="30"/>
      <c r="AHD54" s="27"/>
      <c r="AHE54" s="30"/>
      <c r="AHF54" s="27"/>
      <c r="AHG54" s="92"/>
      <c r="AHH54" s="94"/>
      <c r="AHI54" s="94"/>
      <c r="AHJ54" s="94"/>
      <c r="AHK54" s="94"/>
      <c r="AHL54" s="94"/>
      <c r="AHM54" s="94"/>
      <c r="AHN54" s="94"/>
      <c r="AHO54" s="27"/>
      <c r="AHP54" s="99">
        <v>-1.2518075486809537</v>
      </c>
      <c r="AHQ54" s="98">
        <v>3.7964020833461589</v>
      </c>
      <c r="AHS54" s="88">
        <f t="shared" si="41"/>
        <v>40992.5</v>
      </c>
      <c r="AHT54" s="90">
        <v>15.5</v>
      </c>
      <c r="AHU54" s="28">
        <v>2.1</v>
      </c>
      <c r="AHV54" s="25">
        <v>12.5</v>
      </c>
      <c r="AHW54" s="30"/>
      <c r="AHX54" s="27"/>
      <c r="AHY54" s="30"/>
      <c r="AHZ54" s="27"/>
      <c r="AIA54" s="30"/>
      <c r="AIB54" s="27"/>
      <c r="AIC54" s="92"/>
      <c r="AID54" s="94"/>
      <c r="AIE54" s="94"/>
      <c r="AIF54" s="94"/>
      <c r="AIG54" s="94"/>
      <c r="AIH54" s="94"/>
      <c r="AII54" s="94"/>
      <c r="AIJ54" s="94"/>
      <c r="AIK54" s="27"/>
      <c r="AIL54" s="99">
        <v>1.4608189029222782</v>
      </c>
      <c r="AIM54" s="98">
        <v>24.353051555719542</v>
      </c>
      <c r="AIO54" s="88">
        <f t="shared" si="42"/>
        <v>40993</v>
      </c>
      <c r="AIP54" s="90">
        <v>15.5</v>
      </c>
      <c r="AIQ54" s="28"/>
      <c r="AIR54" s="25"/>
      <c r="AIS54" s="30"/>
      <c r="AIT54" s="27"/>
      <c r="AIU54" s="30"/>
      <c r="AIV54" s="27"/>
      <c r="AIW54" s="30"/>
      <c r="AIX54" s="27"/>
      <c r="AIY54" s="92"/>
      <c r="AIZ54" s="94"/>
      <c r="AJA54" s="94"/>
      <c r="AJB54" s="94"/>
      <c r="AJC54" s="94"/>
      <c r="AJD54" s="94"/>
      <c r="AJE54" s="94"/>
      <c r="AJF54" s="94"/>
      <c r="AJG54" s="27"/>
      <c r="AJH54" s="99">
        <v>-1.1474622165542658</v>
      </c>
      <c r="AJI54" s="98">
        <v>2.4503351726833955</v>
      </c>
      <c r="AJK54" s="88">
        <f t="shared" si="43"/>
        <v>40993</v>
      </c>
      <c r="AJL54" s="90">
        <v>15.5</v>
      </c>
      <c r="AJM54" s="28"/>
      <c r="AJN54" s="25"/>
      <c r="AJO54" s="30"/>
      <c r="AJP54" s="27"/>
      <c r="AJQ54" s="30"/>
      <c r="AJR54" s="27"/>
      <c r="AJS54" s="30"/>
      <c r="AJT54" s="27"/>
      <c r="AJU54" s="92"/>
      <c r="AJV54" s="94"/>
      <c r="AJW54" s="94"/>
      <c r="AJX54" s="94"/>
      <c r="AJY54" s="94"/>
      <c r="AJZ54" s="94"/>
      <c r="AKA54" s="94"/>
      <c r="AKB54" s="94"/>
      <c r="AKC54" s="27"/>
      <c r="AKD54" s="99">
        <v>-1.2742941351235904</v>
      </c>
      <c r="AKE54" s="98">
        <v>-0.20429679284883501</v>
      </c>
      <c r="AKG54" s="88">
        <f t="shared" si="44"/>
        <v>40991.5</v>
      </c>
      <c r="AKH54" s="90">
        <v>15.5</v>
      </c>
      <c r="AKI54" s="28"/>
      <c r="AKJ54" s="25"/>
      <c r="AKK54" s="30"/>
      <c r="AKL54" s="27"/>
      <c r="AKM54" s="30"/>
      <c r="AKN54" s="27"/>
      <c r="AKO54" s="30"/>
      <c r="AKP54" s="27"/>
      <c r="AKQ54" s="92"/>
      <c r="AKR54" s="94"/>
      <c r="AKS54" s="94"/>
      <c r="AKT54" s="94"/>
      <c r="AKU54" s="94"/>
      <c r="AKV54" s="94"/>
      <c r="AKW54" s="94"/>
      <c r="AKX54" s="94"/>
      <c r="AKY54" s="27"/>
      <c r="AKZ54" s="99"/>
      <c r="ALA54" s="98"/>
      <c r="ALC54" s="88">
        <f t="shared" si="45"/>
        <v>40995</v>
      </c>
      <c r="ALD54" s="90">
        <v>15.5</v>
      </c>
      <c r="ALE54" s="28"/>
      <c r="ALF54" s="25">
        <v>23.1</v>
      </c>
      <c r="ALG54" s="30"/>
      <c r="ALH54" s="27"/>
      <c r="ALI54" s="30"/>
      <c r="ALJ54" s="27"/>
      <c r="ALK54" s="30"/>
      <c r="ALL54" s="27"/>
      <c r="ALM54" s="92"/>
      <c r="ALN54" s="94"/>
      <c r="ALO54" s="94"/>
      <c r="ALP54" s="94"/>
      <c r="ALQ54" s="94"/>
      <c r="ALR54" s="94"/>
      <c r="ALS54" s="94"/>
      <c r="ALT54" s="94"/>
      <c r="ALU54" s="27"/>
      <c r="ALV54" s="99">
        <v>-1.1385802635977664</v>
      </c>
      <c r="ALW54" s="98">
        <v>-0.28471886913960542</v>
      </c>
      <c r="ALY54" s="88">
        <f t="shared" si="46"/>
        <v>40993.5</v>
      </c>
      <c r="ALZ54" s="90">
        <v>15.5</v>
      </c>
      <c r="AMA54" s="28"/>
      <c r="AMB54" s="25">
        <v>17.600000000000001</v>
      </c>
      <c r="AMC54" s="30"/>
      <c r="AMD54" s="27"/>
      <c r="AME54" s="30"/>
      <c r="AMF54" s="27"/>
      <c r="AMG54" s="30"/>
      <c r="AMH54" s="27"/>
      <c r="AMI54" s="92"/>
      <c r="AMJ54" s="94"/>
      <c r="AMK54" s="94"/>
      <c r="AML54" s="94"/>
      <c r="AMM54" s="94"/>
      <c r="AMN54" s="94"/>
      <c r="AMO54" s="94"/>
      <c r="AMP54" s="94"/>
      <c r="AMQ54" s="27"/>
      <c r="AMR54" s="99">
        <v>-1.1797950651051878</v>
      </c>
      <c r="AMS54" s="98">
        <v>5.4065711102193497</v>
      </c>
      <c r="AMU54" s="88">
        <f t="shared" si="47"/>
        <v>40991.5</v>
      </c>
      <c r="AMV54" s="90">
        <v>15.5</v>
      </c>
      <c r="AMW54" s="28"/>
      <c r="AMX54" s="25"/>
      <c r="AMY54" s="30"/>
      <c r="AMZ54" s="27"/>
      <c r="ANA54" s="30"/>
      <c r="ANB54" s="27"/>
      <c r="ANC54" s="30"/>
      <c r="AND54" s="27"/>
      <c r="ANE54" s="92"/>
      <c r="ANF54" s="94"/>
      <c r="ANG54" s="94"/>
      <c r="ANH54" s="94"/>
      <c r="ANI54" s="94"/>
      <c r="ANJ54" s="94"/>
      <c r="ANK54" s="94"/>
      <c r="ANL54" s="94"/>
      <c r="ANM54" s="27"/>
      <c r="ANN54" s="99">
        <v>-1.2837076055442551</v>
      </c>
      <c r="ANO54" s="98">
        <v>5.1895020231943416</v>
      </c>
      <c r="ANQ54" s="88">
        <f t="shared" si="48"/>
        <v>40993</v>
      </c>
      <c r="ANR54" s="90">
        <v>15.5</v>
      </c>
      <c r="ANS54" s="28"/>
      <c r="ANT54" s="25"/>
      <c r="ANU54" s="30"/>
      <c r="ANV54" s="27"/>
      <c r="ANW54" s="30"/>
      <c r="ANX54" s="27"/>
      <c r="ANY54" s="30"/>
      <c r="ANZ54" s="27"/>
      <c r="AOA54" s="92"/>
      <c r="AOB54" s="94"/>
      <c r="AOC54" s="94"/>
      <c r="AOD54" s="94"/>
      <c r="AOE54" s="94"/>
      <c r="AOF54" s="94"/>
      <c r="AOG54" s="94"/>
      <c r="AOH54" s="94"/>
      <c r="AOI54" s="27"/>
      <c r="AOJ54" s="99">
        <v>-1.3110562316133241</v>
      </c>
      <c r="AOK54" s="98">
        <v>-1.2320823090039883</v>
      </c>
      <c r="AOM54" s="88">
        <f t="shared" si="49"/>
        <v>40993</v>
      </c>
      <c r="AON54" s="90">
        <v>15.5</v>
      </c>
      <c r="AOO54" s="28"/>
      <c r="AOP54" s="25"/>
      <c r="AOQ54" s="30"/>
      <c r="AOR54" s="27"/>
      <c r="AOS54" s="30"/>
      <c r="AOT54" s="27"/>
      <c r="AOU54" s="30"/>
      <c r="AOV54" s="27"/>
      <c r="AOW54" s="92"/>
      <c r="AOX54" s="94"/>
      <c r="AOY54" s="94"/>
      <c r="AOZ54" s="94"/>
      <c r="APA54" s="94"/>
      <c r="APB54" s="94"/>
      <c r="APC54" s="94"/>
      <c r="APD54" s="94"/>
      <c r="APE54" s="27"/>
      <c r="APF54" s="99">
        <v>-1.2637307201919508</v>
      </c>
      <c r="APG54" s="98">
        <v>0.20236931210914666</v>
      </c>
      <c r="API54" s="88">
        <f t="shared" si="50"/>
        <v>40992.5</v>
      </c>
      <c r="APJ54" s="90">
        <v>15.5</v>
      </c>
      <c r="APK54" s="28"/>
      <c r="APL54" s="25"/>
      <c r="APM54" s="30"/>
      <c r="APN54" s="27"/>
      <c r="APO54" s="30"/>
      <c r="APP54" s="27"/>
      <c r="APQ54" s="30"/>
      <c r="APR54" s="27"/>
      <c r="APS54" s="92"/>
      <c r="APT54" s="94"/>
      <c r="APU54" s="94"/>
      <c r="APV54" s="94"/>
      <c r="APW54" s="94"/>
      <c r="APX54" s="94"/>
      <c r="APY54" s="94"/>
      <c r="APZ54" s="94"/>
      <c r="AQA54" s="27"/>
      <c r="AQB54" s="99">
        <v>-0.1354009883494692</v>
      </c>
      <c r="AQC54" s="98">
        <v>10.917192484207529</v>
      </c>
      <c r="AQE54" s="88">
        <f t="shared" si="51"/>
        <v>40992</v>
      </c>
      <c r="AQF54" s="90">
        <v>15.5</v>
      </c>
      <c r="AQG54" s="28"/>
      <c r="AQH54" s="25"/>
      <c r="AQI54" s="30"/>
      <c r="AQJ54" s="27"/>
      <c r="AQK54" s="30"/>
      <c r="AQL54" s="27"/>
      <c r="AQM54" s="30"/>
      <c r="AQN54" s="27"/>
      <c r="AQO54" s="92"/>
      <c r="AQP54" s="94"/>
      <c r="AQQ54" s="94"/>
      <c r="AQR54" s="94"/>
      <c r="AQS54" s="94"/>
      <c r="AQT54" s="94"/>
      <c r="AQU54" s="94"/>
      <c r="AQV54" s="94"/>
      <c r="AQW54" s="27"/>
      <c r="AQX54" s="99">
        <v>-5.4731395052602536E-2</v>
      </c>
      <c r="AQY54" s="98">
        <v>13.387771306353693</v>
      </c>
      <c r="ARA54" s="88">
        <f t="shared" si="52"/>
        <v>40994.5</v>
      </c>
      <c r="ARB54" s="90">
        <v>15.5</v>
      </c>
      <c r="ARC54" s="28"/>
      <c r="ARD54" s="25"/>
      <c r="ARE54" s="30"/>
      <c r="ARF54" s="27"/>
      <c r="ARG54" s="30"/>
      <c r="ARH54" s="27"/>
      <c r="ARI54" s="30"/>
      <c r="ARJ54" s="27"/>
      <c r="ARK54" s="92"/>
      <c r="ARL54" s="94"/>
      <c r="ARM54" s="94"/>
      <c r="ARN54" s="94"/>
      <c r="ARO54" s="94"/>
      <c r="ARP54" s="94"/>
      <c r="ARQ54" s="94"/>
      <c r="ARR54" s="94"/>
      <c r="ARS54" s="27"/>
      <c r="ART54" s="99">
        <v>-0.94206643387900535</v>
      </c>
      <c r="ARU54" s="98">
        <v>5.2816297924118807</v>
      </c>
      <c r="ARW54" s="88">
        <f t="shared" si="53"/>
        <v>40995.5</v>
      </c>
      <c r="ARX54" s="90">
        <v>15.5</v>
      </c>
      <c r="ARY54" s="28"/>
      <c r="ARZ54" s="25"/>
      <c r="ASA54" s="30"/>
      <c r="ASB54" s="27"/>
      <c r="ASC54" s="30"/>
      <c r="ASD54" s="27"/>
      <c r="ASE54" s="30"/>
      <c r="ASF54" s="27"/>
      <c r="ASG54" s="92"/>
      <c r="ASH54" s="94"/>
      <c r="ASI54" s="94"/>
      <c r="ASJ54" s="94"/>
      <c r="ASK54" s="94"/>
      <c r="ASL54" s="94"/>
      <c r="ASM54" s="94"/>
      <c r="ASN54" s="94"/>
      <c r="ASO54" s="27"/>
      <c r="ASP54" s="99">
        <v>-1.2212587156483761</v>
      </c>
      <c r="ASQ54" s="98">
        <v>5.4238434613759212</v>
      </c>
      <c r="ASS54" s="88">
        <f t="shared" si="54"/>
        <v>40993.5</v>
      </c>
      <c r="AST54" s="90">
        <v>15.5</v>
      </c>
      <c r="ASU54" s="28"/>
      <c r="ASV54" s="25"/>
      <c r="ASW54" s="30"/>
      <c r="ASX54" s="27"/>
      <c r="ASY54" s="30"/>
      <c r="ASZ54" s="27"/>
      <c r="ATA54" s="30"/>
      <c r="ATB54" s="27"/>
      <c r="ATC54" s="92"/>
      <c r="ATD54" s="94"/>
      <c r="ATE54" s="94"/>
      <c r="ATF54" s="94"/>
      <c r="ATG54" s="94"/>
      <c r="ATH54" s="94"/>
      <c r="ATI54" s="94"/>
      <c r="ATJ54" s="94"/>
      <c r="ATK54" s="27"/>
      <c r="ATL54" s="99">
        <v>-1.3040475647408558</v>
      </c>
      <c r="ATM54" s="98">
        <v>4.2165034089812554</v>
      </c>
      <c r="ATO54" s="88">
        <f t="shared" si="55"/>
        <v>40994.5</v>
      </c>
      <c r="ATP54" s="90">
        <v>15.5</v>
      </c>
      <c r="ATQ54" s="28"/>
      <c r="ATR54" s="25"/>
      <c r="ATS54" s="30"/>
      <c r="ATT54" s="27"/>
      <c r="ATU54" s="30"/>
      <c r="ATV54" s="27"/>
      <c r="ATW54" s="30"/>
      <c r="ATX54" s="27"/>
      <c r="ATY54" s="92"/>
      <c r="ATZ54" s="94"/>
      <c r="AUA54" s="94"/>
      <c r="AUB54" s="94"/>
      <c r="AUC54" s="94"/>
      <c r="AUD54" s="94"/>
      <c r="AUE54" s="94"/>
      <c r="AUF54" s="94"/>
      <c r="AUG54" s="27"/>
      <c r="AUH54" s="99">
        <v>-1.1606621143372484</v>
      </c>
      <c r="AUI54" s="98">
        <v>6.6244963231165981</v>
      </c>
      <c r="AUK54" s="88">
        <f t="shared" si="56"/>
        <v>40990.5</v>
      </c>
      <c r="AUL54" s="90">
        <v>15.5</v>
      </c>
      <c r="AUM54" s="28"/>
      <c r="AUN54" s="25"/>
      <c r="AUO54" s="30"/>
      <c r="AUP54" s="27"/>
      <c r="AUQ54" s="30"/>
      <c r="AUR54" s="27"/>
      <c r="AUS54" s="30"/>
      <c r="AUT54" s="27"/>
      <c r="AUU54" s="92"/>
      <c r="AUV54" s="94"/>
      <c r="AUW54" s="94"/>
      <c r="AUX54" s="94"/>
      <c r="AUY54" s="94"/>
      <c r="AUZ54" s="94"/>
      <c r="AVA54" s="94"/>
      <c r="AVB54" s="94"/>
      <c r="AVC54" s="27"/>
      <c r="AVD54" s="99"/>
      <c r="AVE54" s="98"/>
      <c r="AVG54" s="88">
        <f t="shared" si="57"/>
        <v>40993.5</v>
      </c>
      <c r="AVH54" s="90">
        <v>15.5</v>
      </c>
      <c r="AVI54" s="28"/>
      <c r="AVJ54" s="25"/>
      <c r="AVK54" s="30"/>
      <c r="AVL54" s="27"/>
      <c r="AVM54" s="30"/>
      <c r="AVN54" s="27"/>
      <c r="AVO54" s="30"/>
      <c r="AVP54" s="27"/>
      <c r="AVQ54" s="92"/>
      <c r="AVR54" s="94"/>
      <c r="AVS54" s="94"/>
      <c r="AVT54" s="94"/>
      <c r="AVU54" s="94"/>
      <c r="AVV54" s="94"/>
      <c r="AVW54" s="94"/>
      <c r="AVX54" s="94"/>
      <c r="AVY54" s="27"/>
      <c r="AVZ54" s="99">
        <v>-1.2473332001099906</v>
      </c>
      <c r="AWA54" s="98">
        <v>5.2295305171871158</v>
      </c>
      <c r="AWC54" s="88">
        <f t="shared" si="58"/>
        <v>40992</v>
      </c>
      <c r="AWD54" s="90">
        <v>15.5</v>
      </c>
      <c r="AWE54" s="28"/>
      <c r="AWF54" s="25"/>
      <c r="AWG54" s="30"/>
      <c r="AWH54" s="27"/>
      <c r="AWI54" s="30"/>
      <c r="AWJ54" s="27"/>
      <c r="AWK54" s="30"/>
      <c r="AWL54" s="27"/>
      <c r="AWM54" s="92"/>
      <c r="AWN54" s="94"/>
      <c r="AWO54" s="94"/>
      <c r="AWP54" s="94"/>
      <c r="AWQ54" s="94"/>
      <c r="AWR54" s="94"/>
      <c r="AWS54" s="94"/>
      <c r="AWT54" s="94"/>
      <c r="AWU54" s="27"/>
      <c r="AWV54" s="99"/>
      <c r="AWW54" s="98"/>
      <c r="AWY54" s="88">
        <f t="shared" si="59"/>
        <v>40990.5</v>
      </c>
      <c r="AWZ54" s="90">
        <v>15.5</v>
      </c>
      <c r="AXA54" s="28"/>
      <c r="AXB54" s="25"/>
      <c r="AXC54" s="30"/>
      <c r="AXD54" s="27"/>
      <c r="AXE54" s="30"/>
      <c r="AXF54" s="27"/>
      <c r="AXG54" s="30"/>
      <c r="AXH54" s="27"/>
      <c r="AXI54" s="92"/>
      <c r="AXJ54" s="94"/>
      <c r="AXK54" s="94"/>
      <c r="AXL54" s="94"/>
      <c r="AXM54" s="94"/>
      <c r="AXN54" s="94"/>
      <c r="AXO54" s="94"/>
      <c r="AXP54" s="94"/>
      <c r="AXQ54" s="27"/>
      <c r="AXR54" s="99">
        <v>-1.2840921207816454</v>
      </c>
      <c r="AXS54" s="98">
        <v>5.7788816264062488</v>
      </c>
      <c r="AXU54" s="88">
        <f t="shared" si="60"/>
        <v>40993.5</v>
      </c>
      <c r="AXV54" s="90">
        <v>15.5</v>
      </c>
      <c r="AXW54" s="28"/>
      <c r="AXX54" s="25"/>
      <c r="AXY54" s="30"/>
      <c r="AXZ54" s="27"/>
      <c r="AYA54" s="30"/>
      <c r="AYB54" s="27"/>
      <c r="AYC54" s="30"/>
      <c r="AYD54" s="27"/>
      <c r="AYE54" s="92"/>
      <c r="AYF54" s="94"/>
      <c r="AYG54" s="94"/>
      <c r="AYH54" s="94"/>
      <c r="AYI54" s="94"/>
      <c r="AYJ54" s="94"/>
      <c r="AYK54" s="94"/>
      <c r="AYL54" s="94"/>
      <c r="AYM54" s="27"/>
      <c r="AYN54" s="99">
        <v>-1.2450993551251914</v>
      </c>
      <c r="AYO54" s="98">
        <v>3.8324201387047263</v>
      </c>
      <c r="AYQ54" s="88">
        <f t="shared" si="61"/>
        <v>40992.5</v>
      </c>
      <c r="AYR54" s="90">
        <v>15.5</v>
      </c>
      <c r="AYS54" s="28">
        <v>2.1</v>
      </c>
      <c r="AYT54" s="25">
        <v>12.5</v>
      </c>
      <c r="AYU54" s="30"/>
      <c r="AYV54" s="27"/>
      <c r="AYW54" s="30"/>
      <c r="AYX54" s="27"/>
      <c r="AYY54" s="30"/>
      <c r="AYZ54" s="27"/>
      <c r="AZA54" s="92"/>
      <c r="AZB54" s="94"/>
      <c r="AZC54" s="94"/>
      <c r="AZD54" s="94"/>
      <c r="AZE54" s="94"/>
      <c r="AZF54" s="94"/>
      <c r="AZG54" s="94"/>
      <c r="AZH54" s="94"/>
      <c r="AZI54" s="27"/>
      <c r="AZJ54" s="99">
        <v>1.4721151880568144</v>
      </c>
      <c r="AZK54" s="98">
        <v>24.398589043652898</v>
      </c>
      <c r="AZM54" s="88">
        <f t="shared" si="62"/>
        <v>40993</v>
      </c>
      <c r="AZN54" s="90">
        <v>15.5</v>
      </c>
      <c r="AZO54" s="28"/>
      <c r="AZP54" s="25"/>
      <c r="AZQ54" s="30"/>
      <c r="AZR54" s="27"/>
      <c r="AZS54" s="30"/>
      <c r="AZT54" s="27"/>
      <c r="AZU54" s="30"/>
      <c r="AZV54" s="27"/>
      <c r="AZW54" s="92"/>
      <c r="AZX54" s="94"/>
      <c r="AZY54" s="94"/>
      <c r="AZZ54" s="94"/>
      <c r="BAA54" s="94"/>
      <c r="BAB54" s="94"/>
      <c r="BAC54" s="94"/>
      <c r="BAD54" s="94"/>
      <c r="BAE54" s="27"/>
      <c r="BAF54" s="99">
        <v>-1.1499577443478022</v>
      </c>
      <c r="BAG54" s="98">
        <v>2.4345792559269843</v>
      </c>
      <c r="BAI54" s="88">
        <f t="shared" si="63"/>
        <v>40993</v>
      </c>
      <c r="BAJ54" s="90">
        <v>15.5</v>
      </c>
      <c r="BAK54" s="28"/>
      <c r="BAL54" s="25"/>
      <c r="BAM54" s="30"/>
      <c r="BAN54" s="27"/>
      <c r="BAO54" s="30"/>
      <c r="BAP54" s="27"/>
      <c r="BAQ54" s="30"/>
      <c r="BAR54" s="27"/>
      <c r="BAS54" s="92"/>
      <c r="BAT54" s="94"/>
      <c r="BAU54" s="94"/>
      <c r="BAV54" s="94"/>
      <c r="BAW54" s="94"/>
      <c r="BAX54" s="94"/>
      <c r="BAY54" s="94"/>
      <c r="BAZ54" s="94"/>
      <c r="BBA54" s="27"/>
      <c r="BBB54" s="99">
        <v>-1.2714377722466228</v>
      </c>
      <c r="BBC54" s="98">
        <v>-0.19718105949930301</v>
      </c>
      <c r="BBE54" s="88">
        <f t="shared" si="64"/>
        <v>40991.5</v>
      </c>
      <c r="BBF54" s="90">
        <v>15.5</v>
      </c>
      <c r="BBG54" s="28"/>
      <c r="BBH54" s="25"/>
      <c r="BBI54" s="30"/>
      <c r="BBJ54" s="27"/>
      <c r="BBK54" s="30"/>
      <c r="BBL54" s="27"/>
      <c r="BBM54" s="30"/>
      <c r="BBN54" s="27"/>
      <c r="BBO54" s="92"/>
      <c r="BBP54" s="94"/>
      <c r="BBQ54" s="94"/>
      <c r="BBR54" s="94"/>
      <c r="BBS54" s="94"/>
      <c r="BBT54" s="94"/>
      <c r="BBU54" s="94"/>
      <c r="BBV54" s="94"/>
      <c r="BBW54" s="27"/>
      <c r="BBX54" s="99"/>
      <c r="BBY54" s="98"/>
      <c r="BCA54" s="88">
        <f t="shared" si="65"/>
        <v>40995</v>
      </c>
      <c r="BCB54" s="90">
        <v>15.5</v>
      </c>
      <c r="BCC54" s="28"/>
      <c r="BCD54" s="25">
        <v>23.1</v>
      </c>
      <c r="BCE54" s="30"/>
      <c r="BCF54" s="27"/>
      <c r="BCG54" s="30"/>
      <c r="BCH54" s="27"/>
      <c r="BCI54" s="30"/>
      <c r="BCJ54" s="27"/>
      <c r="BCK54" s="92"/>
      <c r="BCL54" s="94"/>
      <c r="BCM54" s="94"/>
      <c r="BCN54" s="94"/>
      <c r="BCO54" s="94"/>
      <c r="BCP54" s="94"/>
      <c r="BCQ54" s="94"/>
      <c r="BCR54" s="94"/>
      <c r="BCS54" s="27"/>
      <c r="BCT54" s="99">
        <v>-1.1532654561711861</v>
      </c>
      <c r="BCU54" s="98">
        <v>-0.35255825022988296</v>
      </c>
      <c r="BCW54" s="88">
        <f t="shared" si="66"/>
        <v>40993.5</v>
      </c>
      <c r="BCX54" s="90">
        <v>15.5</v>
      </c>
      <c r="BCY54" s="28"/>
      <c r="BCZ54" s="25">
        <v>17.600000000000001</v>
      </c>
      <c r="BDA54" s="30"/>
      <c r="BDB54" s="27"/>
      <c r="BDC54" s="30"/>
      <c r="BDD54" s="27"/>
      <c r="BDE54" s="30"/>
      <c r="BDF54" s="27"/>
      <c r="BDG54" s="92"/>
      <c r="BDH54" s="94"/>
      <c r="BDI54" s="94"/>
      <c r="BDJ54" s="94"/>
      <c r="BDK54" s="94"/>
      <c r="BDL54" s="94"/>
      <c r="BDM54" s="94"/>
      <c r="BDN54" s="94"/>
      <c r="BDO54" s="27"/>
      <c r="BDP54" s="99">
        <v>-0.94823776305538043</v>
      </c>
      <c r="BDQ54" s="98">
        <v>6.3594799833024576</v>
      </c>
      <c r="BDS54" s="88">
        <f t="shared" si="67"/>
        <v>40991.5</v>
      </c>
      <c r="BDT54" s="90">
        <v>15.5</v>
      </c>
      <c r="BDU54" s="28"/>
      <c r="BDV54" s="25"/>
      <c r="BDW54" s="30"/>
      <c r="BDX54" s="27"/>
      <c r="BDY54" s="30"/>
      <c r="BDZ54" s="27"/>
      <c r="BEA54" s="30"/>
      <c r="BEB54" s="27"/>
      <c r="BEC54" s="92"/>
      <c r="BED54" s="94"/>
      <c r="BEE54" s="94"/>
      <c r="BEF54" s="94"/>
      <c r="BEG54" s="94"/>
      <c r="BEH54" s="94"/>
      <c r="BEI54" s="94"/>
      <c r="BEJ54" s="94"/>
      <c r="BEK54" s="27"/>
      <c r="BEL54" s="99">
        <v>-1.2709698921122645</v>
      </c>
      <c r="BEM54" s="98">
        <v>5.2372161700528732</v>
      </c>
      <c r="BEO54" s="88">
        <f t="shared" si="68"/>
        <v>40993</v>
      </c>
      <c r="BEP54" s="90">
        <v>15.5</v>
      </c>
      <c r="BEQ54" s="28"/>
      <c r="BER54" s="25"/>
      <c r="BES54" s="30"/>
      <c r="BET54" s="27"/>
      <c r="BEU54" s="30"/>
      <c r="BEV54" s="27"/>
      <c r="BEW54" s="30"/>
      <c r="BEX54" s="27"/>
      <c r="BEY54" s="92"/>
      <c r="BEZ54" s="94"/>
      <c r="BFA54" s="94"/>
      <c r="BFB54" s="94"/>
      <c r="BFC54" s="94"/>
      <c r="BFD54" s="94"/>
      <c r="BFE54" s="94"/>
      <c r="BFF54" s="94"/>
      <c r="BFG54" s="27"/>
      <c r="BFH54" s="99">
        <v>-1.3098177413423884</v>
      </c>
      <c r="BFI54" s="98">
        <v>-1.2302715762579708</v>
      </c>
      <c r="BFK54" s="88">
        <f t="shared" si="69"/>
        <v>40993</v>
      </c>
      <c r="BFL54" s="90">
        <v>15.5</v>
      </c>
      <c r="BFM54" s="28"/>
      <c r="BFN54" s="25"/>
      <c r="BFO54" s="30"/>
      <c r="BFP54" s="27"/>
      <c r="BFQ54" s="30"/>
      <c r="BFR54" s="27"/>
      <c r="BFS54" s="30"/>
      <c r="BFT54" s="27"/>
      <c r="BFU54" s="92"/>
      <c r="BFV54" s="94"/>
      <c r="BFW54" s="94"/>
      <c r="BFX54" s="94"/>
      <c r="BFY54" s="94"/>
      <c r="BFZ54" s="94"/>
      <c r="BGA54" s="94"/>
      <c r="BGB54" s="94"/>
      <c r="BGC54" s="27"/>
      <c r="BGD54" s="99">
        <v>-1.2253848355510748</v>
      </c>
      <c r="BGE54" s="98">
        <v>0.34020546424602188</v>
      </c>
      <c r="BGG54" s="88">
        <f t="shared" si="70"/>
        <v>40992.5</v>
      </c>
      <c r="BGH54" s="90">
        <v>15.5</v>
      </c>
      <c r="BGI54" s="28"/>
      <c r="BGJ54" s="25"/>
      <c r="BGK54" s="30"/>
      <c r="BGL54" s="27"/>
      <c r="BGM54" s="30"/>
      <c r="BGN54" s="27"/>
      <c r="BGO54" s="30"/>
      <c r="BGP54" s="27"/>
      <c r="BGQ54" s="92"/>
      <c r="BGR54" s="94"/>
      <c r="BGS54" s="94"/>
      <c r="BGT54" s="94"/>
      <c r="BGU54" s="94"/>
      <c r="BGV54" s="94"/>
      <c r="BGW54" s="94"/>
      <c r="BGX54" s="94"/>
      <c r="BGY54" s="27"/>
      <c r="BGZ54" s="99">
        <v>-0.20136661614493354</v>
      </c>
      <c r="BHA54" s="98">
        <v>10.829237938381583</v>
      </c>
      <c r="BHC54" s="88">
        <f t="shared" si="71"/>
        <v>40992</v>
      </c>
      <c r="BHD54" s="90">
        <v>15.5</v>
      </c>
      <c r="BHE54" s="28"/>
      <c r="BHF54" s="25"/>
      <c r="BHG54" s="30"/>
      <c r="BHH54" s="27"/>
      <c r="BHI54" s="30"/>
      <c r="BHJ54" s="27"/>
      <c r="BHK54" s="30"/>
      <c r="BHL54" s="27"/>
      <c r="BHM54" s="92"/>
      <c r="BHN54" s="94"/>
      <c r="BHO54" s="94"/>
      <c r="BHP54" s="94"/>
      <c r="BHQ54" s="94"/>
      <c r="BHR54" s="94"/>
      <c r="BHS54" s="94"/>
      <c r="BHT54" s="94"/>
      <c r="BHU54" s="27"/>
      <c r="BHV54" s="99">
        <v>-3.5162664260768479E-2</v>
      </c>
      <c r="BHW54" s="98">
        <v>13.349690583177676</v>
      </c>
      <c r="BHY54" s="88">
        <f t="shared" si="72"/>
        <v>40994.5</v>
      </c>
      <c r="BHZ54" s="90">
        <v>15.5</v>
      </c>
      <c r="BIA54" s="28"/>
      <c r="BIB54" s="25"/>
      <c r="BIC54" s="30"/>
      <c r="BID54" s="27"/>
      <c r="BIE54" s="30"/>
      <c r="BIF54" s="27"/>
      <c r="BIG54" s="30"/>
      <c r="BIH54" s="27"/>
      <c r="BII54" s="92"/>
      <c r="BIJ54" s="94"/>
      <c r="BIK54" s="94"/>
      <c r="BIL54" s="94"/>
      <c r="BIM54" s="94"/>
      <c r="BIN54" s="94"/>
      <c r="BIO54" s="94"/>
      <c r="BIP54" s="94"/>
      <c r="BIQ54" s="27"/>
      <c r="BIR54" s="99">
        <v>-0.96199838543398075</v>
      </c>
      <c r="BIS54" s="98">
        <v>5.2076176619905734</v>
      </c>
      <c r="BIU54" s="88">
        <f t="shared" si="73"/>
        <v>40995.5</v>
      </c>
      <c r="BIV54" s="90">
        <v>15.5</v>
      </c>
      <c r="BIW54" s="28"/>
      <c r="BIX54" s="25"/>
      <c r="BIY54" s="30"/>
      <c r="BIZ54" s="27"/>
      <c r="BJA54" s="30"/>
      <c r="BJB54" s="27"/>
      <c r="BJC54" s="30"/>
      <c r="BJD54" s="27"/>
      <c r="BJE54" s="92"/>
      <c r="BJF54" s="94"/>
      <c r="BJG54" s="94"/>
      <c r="BJH54" s="94"/>
      <c r="BJI54" s="94"/>
      <c r="BJJ54" s="94"/>
      <c r="BJK54" s="94"/>
      <c r="BJL54" s="94"/>
      <c r="BJM54" s="27"/>
      <c r="BJN54" s="99">
        <v>-1.2154675751281847</v>
      </c>
      <c r="BJO54" s="98">
        <v>5.4479189102947778</v>
      </c>
      <c r="BJQ54" s="88">
        <f t="shared" si="74"/>
        <v>40993.5</v>
      </c>
      <c r="BJR54" s="90">
        <v>15.5</v>
      </c>
      <c r="BJS54" s="28"/>
      <c r="BJT54" s="25"/>
      <c r="BJU54" s="30"/>
      <c r="BJV54" s="27"/>
      <c r="BJW54" s="30"/>
      <c r="BJX54" s="27"/>
      <c r="BJY54" s="30"/>
      <c r="BJZ54" s="27"/>
      <c r="BKA54" s="92"/>
      <c r="BKB54" s="94"/>
      <c r="BKC54" s="94"/>
      <c r="BKD54" s="94"/>
      <c r="BKE54" s="94"/>
      <c r="BKF54" s="94"/>
      <c r="BKG54" s="94"/>
      <c r="BKH54" s="94"/>
      <c r="BKI54" s="27"/>
      <c r="BKJ54" s="99">
        <v>-1.3036106792483573</v>
      </c>
      <c r="BKK54" s="98">
        <v>4.2180192764427371</v>
      </c>
      <c r="BKM54" s="88">
        <f t="shared" si="75"/>
        <v>40994.5</v>
      </c>
      <c r="BKN54" s="90">
        <v>15.5</v>
      </c>
      <c r="BKO54" s="28"/>
      <c r="BKP54" s="25"/>
      <c r="BKQ54" s="30"/>
      <c r="BKR54" s="27"/>
      <c r="BKS54" s="30"/>
      <c r="BKT54" s="27"/>
      <c r="BKU54" s="30"/>
      <c r="BKV54" s="27"/>
      <c r="BKW54" s="92"/>
      <c r="BKX54" s="94"/>
      <c r="BKY54" s="94"/>
      <c r="BKZ54" s="94"/>
      <c r="BLA54" s="94"/>
      <c r="BLB54" s="94"/>
      <c r="BLC54" s="94"/>
      <c r="BLD54" s="94"/>
      <c r="BLE54" s="27"/>
      <c r="BLF54" s="99">
        <v>-1.1718956209019655</v>
      </c>
      <c r="BLG54" s="98">
        <v>6.6085013680065652</v>
      </c>
      <c r="BLI54" s="88">
        <f t="shared" si="76"/>
        <v>40990.5</v>
      </c>
      <c r="BLJ54" s="90">
        <v>15.5</v>
      </c>
      <c r="BLK54" s="28"/>
      <c r="BLL54" s="25"/>
      <c r="BLM54" s="30"/>
      <c r="BLN54" s="27"/>
      <c r="BLO54" s="30"/>
      <c r="BLP54" s="27"/>
      <c r="BLQ54" s="30"/>
      <c r="BLR54" s="27"/>
      <c r="BLS54" s="92"/>
      <c r="BLT54" s="94"/>
      <c r="BLU54" s="94"/>
      <c r="BLV54" s="94"/>
      <c r="BLW54" s="94"/>
      <c r="BLX54" s="94"/>
      <c r="BLY54" s="94"/>
      <c r="BLZ54" s="94"/>
      <c r="BMA54" s="27"/>
      <c r="BMB54" s="99"/>
      <c r="BMC54" s="98"/>
      <c r="BME54" s="88">
        <f t="shared" si="77"/>
        <v>40993.5</v>
      </c>
      <c r="BMF54" s="90">
        <v>15.5</v>
      </c>
      <c r="BMG54" s="28"/>
      <c r="BMH54" s="25"/>
      <c r="BMI54" s="30"/>
      <c r="BMJ54" s="27"/>
      <c r="BMK54" s="30"/>
      <c r="BML54" s="27"/>
      <c r="BMM54" s="30"/>
      <c r="BMN54" s="27"/>
      <c r="BMO54" s="92"/>
      <c r="BMP54" s="94"/>
      <c r="BMQ54" s="94"/>
      <c r="BMR54" s="94"/>
      <c r="BMS54" s="94"/>
      <c r="BMT54" s="94"/>
      <c r="BMU54" s="94"/>
      <c r="BMV54" s="94"/>
      <c r="BMW54" s="27"/>
      <c r="BMX54" s="99">
        <v>-1.1820389288418238</v>
      </c>
      <c r="BMY54" s="98">
        <v>5.4664630936454728</v>
      </c>
      <c r="BNA54" s="88">
        <f t="shared" si="78"/>
        <v>40992</v>
      </c>
      <c r="BNB54" s="90">
        <v>15.5</v>
      </c>
      <c r="BNC54" s="28"/>
      <c r="BND54" s="25"/>
      <c r="BNE54" s="30"/>
      <c r="BNF54" s="27"/>
      <c r="BNG54" s="30"/>
      <c r="BNH54" s="27"/>
      <c r="BNI54" s="30"/>
      <c r="BNJ54" s="27"/>
      <c r="BNK54" s="92"/>
      <c r="BNL54" s="94"/>
      <c r="BNM54" s="94"/>
      <c r="BNN54" s="94"/>
      <c r="BNO54" s="94"/>
      <c r="BNP54" s="94"/>
      <c r="BNQ54" s="94"/>
      <c r="BNR54" s="94"/>
      <c r="BNS54" s="27"/>
      <c r="BNT54" s="99"/>
      <c r="BNU54" s="98"/>
      <c r="BNW54" s="88">
        <f t="shared" si="79"/>
        <v>40990.5</v>
      </c>
      <c r="BNX54" s="90">
        <v>15.5</v>
      </c>
      <c r="BNY54" s="28"/>
      <c r="BNZ54" s="25"/>
      <c r="BOA54" s="30"/>
      <c r="BOB54" s="27"/>
      <c r="BOC54" s="30"/>
      <c r="BOD54" s="27"/>
      <c r="BOE54" s="30"/>
      <c r="BOF54" s="27"/>
      <c r="BOG54" s="92"/>
      <c r="BOH54" s="94"/>
      <c r="BOI54" s="94"/>
      <c r="BOJ54" s="94"/>
      <c r="BOK54" s="94"/>
      <c r="BOL54" s="94"/>
      <c r="BOM54" s="94"/>
      <c r="BON54" s="94"/>
      <c r="BOO54" s="27"/>
      <c r="BOP54" s="99">
        <v>-1.2839508329743028</v>
      </c>
      <c r="BOQ54" s="98">
        <v>5.7731202222209141</v>
      </c>
      <c r="BOS54" s="88">
        <f t="shared" si="80"/>
        <v>40993.5</v>
      </c>
      <c r="BOT54" s="90">
        <v>15.5</v>
      </c>
      <c r="BOU54" s="28"/>
      <c r="BOV54" s="25"/>
      <c r="BOW54" s="30"/>
      <c r="BOX54" s="27"/>
      <c r="BOY54" s="30"/>
      <c r="BOZ54" s="27"/>
      <c r="BPA54" s="30"/>
      <c r="BPB54" s="27"/>
      <c r="BPC54" s="92"/>
      <c r="BPD54" s="94"/>
      <c r="BPE54" s="94"/>
      <c r="BPF54" s="94"/>
      <c r="BPG54" s="94"/>
      <c r="BPH54" s="94"/>
      <c r="BPI54" s="94"/>
      <c r="BPJ54" s="94"/>
      <c r="BPK54" s="27"/>
      <c r="BPL54" s="99">
        <v>-1.283687125167468</v>
      </c>
      <c r="BPM54" s="98">
        <v>3.6511981937618132</v>
      </c>
      <c r="BPO54" s="88">
        <f t="shared" si="81"/>
        <v>40992.5</v>
      </c>
      <c r="BPP54" s="90">
        <v>15.5</v>
      </c>
      <c r="BPQ54" s="28">
        <v>2.1</v>
      </c>
      <c r="BPR54" s="25">
        <v>12.5</v>
      </c>
      <c r="BPS54" s="30"/>
      <c r="BPT54" s="27"/>
      <c r="BPU54" s="30"/>
      <c r="BPV54" s="27"/>
      <c r="BPW54" s="30"/>
      <c r="BPX54" s="27"/>
      <c r="BPY54" s="92"/>
      <c r="BPZ54" s="94"/>
      <c r="BQA54" s="94"/>
      <c r="BQB54" s="94"/>
      <c r="BQC54" s="94"/>
      <c r="BQD54" s="94"/>
      <c r="BQE54" s="94"/>
      <c r="BQF54" s="94"/>
      <c r="BQG54" s="27"/>
      <c r="BQH54" s="99">
        <v>1.5411010859016907</v>
      </c>
      <c r="BQI54" s="98">
        <v>24.659513111502743</v>
      </c>
      <c r="BQK54" s="88">
        <f t="shared" si="82"/>
        <v>40993</v>
      </c>
      <c r="BQL54" s="90">
        <v>15.5</v>
      </c>
      <c r="BQM54" s="28"/>
      <c r="BQN54" s="25"/>
      <c r="BQO54" s="30"/>
      <c r="BQP54" s="27"/>
      <c r="BQQ54" s="30"/>
      <c r="BQR54" s="27"/>
      <c r="BQS54" s="30"/>
      <c r="BQT54" s="27"/>
      <c r="BQU54" s="92"/>
      <c r="BQV54" s="94"/>
      <c r="BQW54" s="94"/>
      <c r="BQX54" s="94"/>
      <c r="BQY54" s="94"/>
      <c r="BQZ54" s="94"/>
      <c r="BRA54" s="94"/>
      <c r="BRB54" s="94"/>
      <c r="BRC54" s="27"/>
      <c r="BRD54" s="99">
        <v>-1.1499395880362488</v>
      </c>
      <c r="BRE54" s="98">
        <v>2.438173136604088</v>
      </c>
      <c r="BRG54" s="88">
        <f t="shared" si="83"/>
        <v>40993</v>
      </c>
      <c r="BRH54" s="90">
        <v>15.5</v>
      </c>
      <c r="BRI54" s="28"/>
      <c r="BRJ54" s="25"/>
      <c r="BRK54" s="30"/>
      <c r="BRL54" s="27"/>
      <c r="BRM54" s="30"/>
      <c r="BRN54" s="27"/>
      <c r="BRO54" s="30"/>
      <c r="BRP54" s="27"/>
      <c r="BRQ54" s="92"/>
      <c r="BRR54" s="94"/>
      <c r="BRS54" s="94"/>
      <c r="BRT54" s="94"/>
      <c r="BRU54" s="94"/>
      <c r="BRV54" s="94"/>
      <c r="BRW54" s="94"/>
      <c r="BRX54" s="94"/>
      <c r="BRY54" s="27"/>
      <c r="BRZ54" s="99">
        <v>-1.266019158208465</v>
      </c>
      <c r="BSA54" s="98">
        <v>-0.17497927852108736</v>
      </c>
      <c r="BSC54" s="88">
        <f t="shared" si="84"/>
        <v>40991.5</v>
      </c>
      <c r="BSD54" s="90">
        <v>15.5</v>
      </c>
      <c r="BSE54" s="28"/>
      <c r="BSF54" s="25"/>
      <c r="BSG54" s="30"/>
      <c r="BSH54" s="27"/>
      <c r="BSI54" s="30"/>
      <c r="BSJ54" s="27"/>
      <c r="BSK54" s="30"/>
      <c r="BSL54" s="27"/>
      <c r="BSM54" s="92"/>
      <c r="BSN54" s="94"/>
      <c r="BSO54" s="94"/>
      <c r="BSP54" s="94"/>
      <c r="BSQ54" s="94"/>
      <c r="BSR54" s="94"/>
      <c r="BSS54" s="94"/>
      <c r="BST54" s="94"/>
      <c r="BSU54" s="27"/>
      <c r="BSV54" s="99"/>
      <c r="BSW54" s="98"/>
      <c r="BSY54" s="88">
        <f t="shared" si="85"/>
        <v>40995</v>
      </c>
      <c r="BSZ54" s="90">
        <v>15.5</v>
      </c>
      <c r="BTA54" s="28"/>
      <c r="BTB54" s="25">
        <v>23.1</v>
      </c>
      <c r="BTC54" s="30"/>
      <c r="BTD54" s="27"/>
      <c r="BTE54" s="30"/>
      <c r="BTF54" s="27"/>
      <c r="BTG54" s="30"/>
      <c r="BTH54" s="27"/>
      <c r="BTI54" s="92"/>
      <c r="BTJ54" s="94"/>
      <c r="BTK54" s="94"/>
      <c r="BTL54" s="94"/>
      <c r="BTM54" s="94"/>
      <c r="BTN54" s="94"/>
      <c r="BTO54" s="94"/>
      <c r="BTP54" s="94"/>
      <c r="BTQ54" s="27"/>
      <c r="BTR54" s="99">
        <v>-1.1416614896898134</v>
      </c>
      <c r="BTS54" s="98">
        <v>-0.28582519839387344</v>
      </c>
      <c r="BTU54" s="88">
        <f t="shared" si="86"/>
        <v>40993.5</v>
      </c>
      <c r="BTV54" s="90">
        <v>15.5</v>
      </c>
      <c r="BTW54" s="28"/>
      <c r="BTX54" s="25">
        <v>17.600000000000001</v>
      </c>
      <c r="BTY54" s="30"/>
      <c r="BTZ54" s="27"/>
      <c r="BUA54" s="30"/>
      <c r="BUB54" s="27"/>
      <c r="BUC54" s="30"/>
      <c r="BUD54" s="27"/>
      <c r="BUE54" s="92"/>
      <c r="BUF54" s="94"/>
      <c r="BUG54" s="94"/>
      <c r="BUH54" s="94"/>
      <c r="BUI54" s="94"/>
      <c r="BUJ54" s="94"/>
      <c r="BUK54" s="94"/>
      <c r="BUL54" s="94"/>
      <c r="BUM54" s="27"/>
      <c r="BUN54" s="99">
        <v>-1.1953820983140155</v>
      </c>
      <c r="BUO54" s="98">
        <v>5.33693411480811</v>
      </c>
      <c r="BUQ54" s="88">
        <f t="shared" si="87"/>
        <v>40991.5</v>
      </c>
      <c r="BUR54" s="90">
        <v>15.5</v>
      </c>
      <c r="BUS54" s="28"/>
      <c r="BUT54" s="25"/>
      <c r="BUU54" s="30"/>
      <c r="BUV54" s="27"/>
      <c r="BUW54" s="30"/>
      <c r="BUX54" s="27"/>
      <c r="BUY54" s="30"/>
      <c r="BUZ54" s="27"/>
      <c r="BVA54" s="92"/>
      <c r="BVB54" s="94"/>
      <c r="BVC54" s="94"/>
      <c r="BVD54" s="94"/>
      <c r="BVE54" s="94"/>
      <c r="BVF54" s="94"/>
      <c r="BVG54" s="94"/>
      <c r="BVH54" s="94"/>
      <c r="BVI54" s="27"/>
      <c r="BVJ54" s="99">
        <v>-1.2507962681078257</v>
      </c>
      <c r="BVK54" s="98">
        <v>5.3143304755664955</v>
      </c>
      <c r="BVM54" s="88">
        <f t="shared" si="88"/>
        <v>40993</v>
      </c>
      <c r="BVN54" s="90">
        <v>15.5</v>
      </c>
      <c r="BVO54" s="28"/>
      <c r="BVP54" s="25"/>
      <c r="BVQ54" s="30"/>
      <c r="BVR54" s="27"/>
      <c r="BVS54" s="30"/>
      <c r="BVT54" s="27"/>
      <c r="BVU54" s="30"/>
      <c r="BVV54" s="27"/>
      <c r="BVW54" s="92"/>
      <c r="BVX54" s="94"/>
      <c r="BVY54" s="94"/>
      <c r="BVZ54" s="94"/>
      <c r="BWA54" s="94"/>
      <c r="BWB54" s="94"/>
      <c r="BWC54" s="94"/>
      <c r="BWD54" s="94"/>
      <c r="BWE54" s="27"/>
      <c r="BWF54" s="99">
        <v>-1.3112835284774511</v>
      </c>
      <c r="BWG54" s="98">
        <v>-1.2328917487036062</v>
      </c>
      <c r="BWI54" s="88">
        <f t="shared" si="89"/>
        <v>40993</v>
      </c>
      <c r="BWJ54" s="90">
        <v>15.5</v>
      </c>
      <c r="BWK54" s="28"/>
      <c r="BWL54" s="25"/>
      <c r="BWM54" s="30"/>
      <c r="BWN54" s="27"/>
      <c r="BWO54" s="30"/>
      <c r="BWP54" s="27"/>
      <c r="BWQ54" s="30"/>
      <c r="BWR54" s="27"/>
      <c r="BWS54" s="92"/>
      <c r="BWT54" s="94"/>
      <c r="BWU54" s="94"/>
      <c r="BWV54" s="94"/>
      <c r="BWW54" s="94"/>
      <c r="BWX54" s="94"/>
      <c r="BWY54" s="94"/>
      <c r="BWZ54" s="94"/>
      <c r="BXA54" s="27"/>
      <c r="BXB54" s="99">
        <v>-1.256977117320224</v>
      </c>
      <c r="BXC54" s="98">
        <v>0.2279869444432826</v>
      </c>
      <c r="BXE54" s="88">
        <f t="shared" si="90"/>
        <v>40992.5</v>
      </c>
      <c r="BXF54" s="90">
        <v>15.5</v>
      </c>
      <c r="BXG54" s="28"/>
      <c r="BXH54" s="25"/>
      <c r="BXI54" s="30"/>
      <c r="BXJ54" s="27"/>
      <c r="BXK54" s="30"/>
      <c r="BXL54" s="27"/>
      <c r="BXM54" s="30"/>
      <c r="BXN54" s="27"/>
      <c r="BXO54" s="92"/>
      <c r="BXP54" s="94"/>
      <c r="BXQ54" s="94"/>
      <c r="BXR54" s="94"/>
      <c r="BXS54" s="94"/>
      <c r="BXT54" s="94"/>
      <c r="BXU54" s="94"/>
      <c r="BXV54" s="94"/>
      <c r="BXW54" s="27"/>
      <c r="BXX54" s="99">
        <v>-0.18123108061821513</v>
      </c>
      <c r="BXY54" s="98">
        <v>10.918390066397048</v>
      </c>
      <c r="BYA54" s="88">
        <f t="shared" si="91"/>
        <v>40992</v>
      </c>
      <c r="BYB54" s="90">
        <v>15.5</v>
      </c>
      <c r="BYC54" s="28"/>
      <c r="BYD54" s="25"/>
      <c r="BYE54" s="30"/>
      <c r="BYF54" s="27"/>
      <c r="BYG54" s="30"/>
      <c r="BYH54" s="27"/>
      <c r="BYI54" s="30"/>
      <c r="BYJ54" s="27"/>
      <c r="BYK54" s="92"/>
      <c r="BYL54" s="94"/>
      <c r="BYM54" s="94"/>
      <c r="BYN54" s="94"/>
      <c r="BYO54" s="94"/>
      <c r="BYP54" s="94"/>
      <c r="BYQ54" s="94"/>
      <c r="BYR54" s="94"/>
      <c r="BYS54" s="27"/>
      <c r="BYT54" s="99">
        <v>-5.2893133045293791E-2</v>
      </c>
      <c r="BYU54" s="98">
        <v>13.419129903593793</v>
      </c>
      <c r="BYW54" s="88">
        <f t="shared" si="92"/>
        <v>40994.5</v>
      </c>
      <c r="BYX54" s="90">
        <v>15.5</v>
      </c>
      <c r="BYY54" s="28"/>
      <c r="BYZ54" s="25"/>
      <c r="BZA54" s="30"/>
      <c r="BZB54" s="27"/>
      <c r="BZC54" s="30"/>
      <c r="BZD54" s="27"/>
      <c r="BZE54" s="30"/>
      <c r="BZF54" s="27"/>
      <c r="BZG54" s="92"/>
      <c r="BZH54" s="94"/>
      <c r="BZI54" s="94"/>
      <c r="BZJ54" s="94"/>
      <c r="BZK54" s="94"/>
      <c r="BZL54" s="94"/>
      <c r="BZM54" s="94"/>
      <c r="BZN54" s="94"/>
      <c r="BZO54" s="27"/>
      <c r="BZP54" s="99">
        <v>-0.94471497864881926</v>
      </c>
      <c r="BZQ54" s="98">
        <v>5.2503882560660635</v>
      </c>
      <c r="BZS54" s="88">
        <f t="shared" si="93"/>
        <v>40995.5</v>
      </c>
      <c r="BZT54" s="90">
        <v>15.5</v>
      </c>
      <c r="BZU54" s="28"/>
      <c r="BZV54" s="25"/>
      <c r="BZW54" s="30"/>
      <c r="BZX54" s="27"/>
      <c r="BZY54" s="30"/>
      <c r="BZZ54" s="27"/>
      <c r="CAA54" s="30"/>
      <c r="CAB54" s="27"/>
      <c r="CAC54" s="92"/>
      <c r="CAD54" s="94"/>
      <c r="CAE54" s="94"/>
      <c r="CAF54" s="94"/>
      <c r="CAG54" s="94"/>
      <c r="CAH54" s="94"/>
      <c r="CAI54" s="94"/>
      <c r="CAJ54" s="94"/>
      <c r="CAK54" s="27"/>
      <c r="CAL54" s="99">
        <v>-1.2015354489235506</v>
      </c>
      <c r="CAM54" s="98">
        <v>5.5005216324866435</v>
      </c>
      <c r="CAO54" s="88">
        <f t="shared" si="94"/>
        <v>40993.5</v>
      </c>
      <c r="CAP54" s="90">
        <v>15.5</v>
      </c>
      <c r="CAQ54" s="28"/>
      <c r="CAR54" s="25"/>
      <c r="CAS54" s="30"/>
      <c r="CAT54" s="27"/>
      <c r="CAU54" s="30"/>
      <c r="CAV54" s="27"/>
      <c r="CAW54" s="30"/>
      <c r="CAX54" s="27"/>
      <c r="CAY54" s="92"/>
      <c r="CAZ54" s="94"/>
      <c r="CBA54" s="94"/>
      <c r="CBB54" s="94"/>
      <c r="CBC54" s="94"/>
      <c r="CBD54" s="94"/>
      <c r="CBE54" s="94"/>
      <c r="CBF54" s="94"/>
      <c r="CBG54" s="27"/>
      <c r="CBH54" s="99">
        <v>-1.2540261985702377</v>
      </c>
      <c r="CBI54" s="98">
        <v>4.3863657633674471</v>
      </c>
      <c r="CBK54" s="88">
        <f t="shared" si="95"/>
        <v>40994.5</v>
      </c>
      <c r="CBL54" s="90">
        <v>15.5</v>
      </c>
      <c r="CBM54" s="28"/>
      <c r="CBN54" s="25"/>
      <c r="CBO54" s="30"/>
      <c r="CBP54" s="27"/>
      <c r="CBQ54" s="30"/>
      <c r="CBR54" s="27"/>
      <c r="CBS54" s="30"/>
      <c r="CBT54" s="27"/>
      <c r="CBU54" s="92"/>
      <c r="CBV54" s="94"/>
      <c r="CBW54" s="94"/>
      <c r="CBX54" s="94"/>
      <c r="CBY54" s="94"/>
      <c r="CBZ54" s="94"/>
      <c r="CCA54" s="94"/>
      <c r="CCB54" s="94"/>
      <c r="CCC54" s="27"/>
      <c r="CCD54" s="99">
        <v>-1.1659859265935995</v>
      </c>
      <c r="CCE54" s="98">
        <v>6.6038455742044135</v>
      </c>
      <c r="CCG54" s="88">
        <f t="shared" si="96"/>
        <v>40990.5</v>
      </c>
      <c r="CCH54" s="90">
        <v>15.5</v>
      </c>
      <c r="CCI54" s="28"/>
      <c r="CCJ54" s="25"/>
      <c r="CCK54" s="30"/>
      <c r="CCL54" s="27"/>
      <c r="CCM54" s="30"/>
      <c r="CCN54" s="27"/>
      <c r="CCO54" s="30"/>
      <c r="CCP54" s="27"/>
      <c r="CCQ54" s="92"/>
      <c r="CCR54" s="94"/>
      <c r="CCS54" s="94"/>
      <c r="CCT54" s="94"/>
      <c r="CCU54" s="94"/>
      <c r="CCV54" s="94"/>
      <c r="CCW54" s="94"/>
      <c r="CCX54" s="94"/>
      <c r="CCY54" s="27"/>
      <c r="CCZ54" s="99"/>
      <c r="CDA54" s="98"/>
      <c r="CDC54" s="88">
        <f t="shared" si="97"/>
        <v>40993.5</v>
      </c>
      <c r="CDD54" s="90">
        <v>15.5</v>
      </c>
      <c r="CDE54" s="28"/>
      <c r="CDF54" s="25"/>
      <c r="CDG54" s="30"/>
      <c r="CDH54" s="27"/>
      <c r="CDI54" s="30"/>
      <c r="CDJ54" s="27"/>
      <c r="CDK54" s="30"/>
      <c r="CDL54" s="27"/>
      <c r="CDM54" s="92"/>
      <c r="CDN54" s="94"/>
      <c r="CDO54" s="94"/>
      <c r="CDP54" s="94"/>
      <c r="CDQ54" s="94"/>
      <c r="CDR54" s="94"/>
      <c r="CDS54" s="94"/>
      <c r="CDT54" s="94"/>
      <c r="CDU54" s="27"/>
      <c r="CDV54" s="99">
        <v>-1.2226507263574939</v>
      </c>
      <c r="CDW54" s="98">
        <v>5.3255918474251365</v>
      </c>
      <c r="CDY54" s="88">
        <f t="shared" si="98"/>
        <v>40992</v>
      </c>
      <c r="CDZ54" s="90">
        <v>15.5</v>
      </c>
      <c r="CEA54" s="28"/>
      <c r="CEB54" s="25"/>
      <c r="CEC54" s="30"/>
      <c r="CED54" s="27"/>
      <c r="CEE54" s="30"/>
      <c r="CEF54" s="27"/>
      <c r="CEG54" s="30"/>
      <c r="CEH54" s="27"/>
      <c r="CEI54" s="92"/>
      <c r="CEJ54" s="94"/>
      <c r="CEK54" s="94"/>
      <c r="CEL54" s="94"/>
      <c r="CEM54" s="94"/>
      <c r="CEN54" s="94"/>
      <c r="CEO54" s="94"/>
      <c r="CEP54" s="94"/>
      <c r="CEQ54" s="27"/>
      <c r="CER54" s="99"/>
      <c r="CES54" s="98"/>
      <c r="CEU54" s="88">
        <f t="shared" si="99"/>
        <v>40990.5</v>
      </c>
      <c r="CEV54" s="90">
        <v>15.5</v>
      </c>
      <c r="CEW54" s="28"/>
      <c r="CEX54" s="25"/>
      <c r="CEY54" s="30"/>
      <c r="CEZ54" s="27"/>
      <c r="CFA54" s="30"/>
      <c r="CFB54" s="27"/>
      <c r="CFC54" s="30"/>
      <c r="CFD54" s="27"/>
      <c r="CFE54" s="92"/>
      <c r="CFF54" s="94"/>
      <c r="CFG54" s="94"/>
      <c r="CFH54" s="94"/>
      <c r="CFI54" s="94"/>
      <c r="CFJ54" s="94"/>
      <c r="CFK54" s="94"/>
      <c r="CFL54" s="94"/>
      <c r="CFM54" s="27"/>
      <c r="CFN54" s="99">
        <v>-1.2820662578385595</v>
      </c>
      <c r="CFO54" s="98">
        <v>5.7843944307097175</v>
      </c>
    </row>
    <row r="55" spans="1:2199">
      <c r="A55" s="88">
        <f t="shared" ref="A55:A83" si="100">IF(C$6&lt;0.5,C$5+B55,C$5+B55+0.5)</f>
        <v>40994</v>
      </c>
      <c r="B55" s="89">
        <v>16</v>
      </c>
      <c r="C55" s="28"/>
      <c r="D55" s="25"/>
      <c r="E55" s="30"/>
      <c r="F55" s="27"/>
      <c r="G55" s="30"/>
      <c r="H55" s="27"/>
      <c r="I55" s="30"/>
      <c r="J55" s="27"/>
      <c r="K55" s="92"/>
      <c r="L55" s="94"/>
      <c r="M55" s="94"/>
      <c r="N55" s="94"/>
      <c r="O55" s="94"/>
      <c r="P55" s="94"/>
      <c r="Q55" s="94"/>
      <c r="R55" s="94"/>
      <c r="S55" s="27"/>
      <c r="T55" s="97">
        <v>-1.9820254765571199</v>
      </c>
      <c r="U55" s="98">
        <v>-0.32701853744681064</v>
      </c>
      <c r="W55" s="88">
        <f t="shared" ref="W55:W83" si="101">IF(Y$6&lt;0.5,Y$5+X55,Y$5+X55+0.5)</f>
        <v>40993</v>
      </c>
      <c r="X55" s="89">
        <v>16</v>
      </c>
      <c r="Y55" s="28"/>
      <c r="Z55" s="25"/>
      <c r="AA55" s="30"/>
      <c r="AB55" s="27"/>
      <c r="AC55" s="30"/>
      <c r="AD55" s="27"/>
      <c r="AE55" s="30"/>
      <c r="AF55" s="27"/>
      <c r="AG55" s="92"/>
      <c r="AH55" s="94"/>
      <c r="AI55" s="94"/>
      <c r="AJ55" s="94"/>
      <c r="AK55" s="94"/>
      <c r="AL55" s="94"/>
      <c r="AM55" s="94"/>
      <c r="AN55" s="94"/>
      <c r="AO55" s="27"/>
      <c r="AP55" s="97">
        <v>-1.0127079273845194</v>
      </c>
      <c r="AQ55" s="98">
        <v>-2.7418154551075933</v>
      </c>
      <c r="AS55" s="88">
        <f t="shared" ref="AS55:AS83" si="102">IF(AU$6&lt;0.5,AU$5+AT55,AU$5+AT55+0.5)</f>
        <v>40993.5</v>
      </c>
      <c r="AT55" s="89">
        <v>16</v>
      </c>
      <c r="AU55" s="28">
        <v>-1</v>
      </c>
      <c r="AV55" s="25">
        <v>19.5</v>
      </c>
      <c r="AW55" s="30"/>
      <c r="AX55" s="27"/>
      <c r="AY55" s="30"/>
      <c r="AZ55" s="27"/>
      <c r="BA55" s="30"/>
      <c r="BB55" s="27"/>
      <c r="BC55" s="92"/>
      <c r="BD55" s="94"/>
      <c r="BE55" s="94"/>
      <c r="BF55" s="94"/>
      <c r="BG55" s="94"/>
      <c r="BH55" s="94"/>
      <c r="BI55" s="94"/>
      <c r="BJ55" s="94"/>
      <c r="BK55" s="27"/>
      <c r="BL55" s="97">
        <v>0.65770188585177325</v>
      </c>
      <c r="BM55" s="98">
        <v>16.455659780848649</v>
      </c>
      <c r="BO55" s="88">
        <f t="shared" ref="BO55:BO83" si="103">IF(BQ$6&lt;0.5,BQ$5+BP55,BQ$5+BP55+0.5)</f>
        <v>40993.5</v>
      </c>
      <c r="BP55" s="89">
        <v>16</v>
      </c>
      <c r="BQ55" s="28"/>
      <c r="BR55" s="25"/>
      <c r="BS55" s="30"/>
      <c r="BT55" s="27"/>
      <c r="BU55" s="30"/>
      <c r="BV55" s="27"/>
      <c r="BW55" s="30"/>
      <c r="BX55" s="27"/>
      <c r="BY55" s="92"/>
      <c r="BZ55" s="94"/>
      <c r="CA55" s="94"/>
      <c r="CB55" s="94"/>
      <c r="CC55" s="94"/>
      <c r="CD55" s="94"/>
      <c r="CE55" s="94"/>
      <c r="CF55" s="94"/>
      <c r="CG55" s="27"/>
      <c r="CH55" s="97">
        <v>-0.80865473343368199</v>
      </c>
      <c r="CI55" s="98">
        <v>6.9343896677658794</v>
      </c>
      <c r="CK55" s="88">
        <f t="shared" ref="CK55:CK83" si="104">IF(CM$6&lt;0.5,CM$5+CL55,CM$5+CL55+0.5)</f>
        <v>40992</v>
      </c>
      <c r="CL55" s="89">
        <v>16</v>
      </c>
      <c r="CM55" s="28"/>
      <c r="CN55" s="25"/>
      <c r="CO55" s="30"/>
      <c r="CP55" s="27"/>
      <c r="CQ55" s="30"/>
      <c r="CR55" s="27"/>
      <c r="CS55" s="30"/>
      <c r="CT55" s="27"/>
      <c r="CU55" s="92"/>
      <c r="CV55" s="94"/>
      <c r="CW55" s="94"/>
      <c r="CX55" s="94"/>
      <c r="CY55" s="94"/>
      <c r="CZ55" s="94"/>
      <c r="DA55" s="94"/>
      <c r="DB55" s="94"/>
      <c r="DC55" s="27"/>
      <c r="DD55" s="97">
        <v>-1.2569260930157671</v>
      </c>
      <c r="DE55" s="98">
        <v>-1.3939061792181386</v>
      </c>
      <c r="DG55" s="88">
        <f t="shared" ref="DG55:DG83" si="105">IF(DI$6&lt;0.5,DI$5+DH55,DI$5+DH55+0.5)</f>
        <v>40995.5</v>
      </c>
      <c r="DH55" s="89">
        <v>16</v>
      </c>
      <c r="DI55" s="28"/>
      <c r="DJ55" s="25">
        <v>23</v>
      </c>
      <c r="DK55" s="30"/>
      <c r="DL55" s="27"/>
      <c r="DM55" s="30"/>
      <c r="DN55" s="27"/>
      <c r="DO55" s="30"/>
      <c r="DP55" s="27"/>
      <c r="DQ55" s="92"/>
      <c r="DR55" s="94"/>
      <c r="DS55" s="94"/>
      <c r="DT55" s="94"/>
      <c r="DU55" s="94"/>
      <c r="DV55" s="94"/>
      <c r="DW55" s="94"/>
      <c r="DX55" s="94"/>
      <c r="DY55" s="27"/>
      <c r="DZ55" s="97">
        <v>-1.1436655011169914</v>
      </c>
      <c r="EA55" s="98">
        <v>1.7808779713122507</v>
      </c>
      <c r="EC55" s="88">
        <f t="shared" ref="EC55:EC83" si="106">IF(EE$6&lt;0.5,EE$5+ED55,EE$5+ED55+0.5)</f>
        <v>40994</v>
      </c>
      <c r="ED55" s="89">
        <v>16</v>
      </c>
      <c r="EE55" s="28"/>
      <c r="EF55" s="25">
        <v>19</v>
      </c>
      <c r="EG55" s="30"/>
      <c r="EH55" s="27"/>
      <c r="EI55" s="30"/>
      <c r="EJ55" s="27"/>
      <c r="EK55" s="30"/>
      <c r="EL55" s="27"/>
      <c r="EM55" s="92"/>
      <c r="EN55" s="94"/>
      <c r="EO55" s="94"/>
      <c r="EP55" s="94"/>
      <c r="EQ55" s="94"/>
      <c r="ER55" s="94"/>
      <c r="ES55" s="94"/>
      <c r="ET55" s="94"/>
      <c r="EU55" s="27"/>
      <c r="EV55" s="97">
        <v>-1.2191505201571606</v>
      </c>
      <c r="EW55" s="98">
        <v>-1.2150964721376769</v>
      </c>
      <c r="EY55" s="88">
        <f t="shared" ref="EY55:EY83" si="107">IF(FA$6&lt;0.5,FA$5+EZ55,FA$5+EZ55+0.5)</f>
        <v>40992</v>
      </c>
      <c r="EZ55" s="89">
        <v>16</v>
      </c>
      <c r="FA55" s="28"/>
      <c r="FB55" s="25"/>
      <c r="FC55" s="30"/>
      <c r="FD55" s="27"/>
      <c r="FE55" s="30"/>
      <c r="FF55" s="27"/>
      <c r="FG55" s="30"/>
      <c r="FH55" s="27"/>
      <c r="FI55" s="92"/>
      <c r="FJ55" s="94"/>
      <c r="FK55" s="94"/>
      <c r="FL55" s="94"/>
      <c r="FM55" s="94"/>
      <c r="FN55" s="94"/>
      <c r="FO55" s="94"/>
      <c r="FP55" s="94"/>
      <c r="FQ55" s="27"/>
      <c r="FR55" s="97">
        <v>-1.2890249370466837</v>
      </c>
      <c r="FS55" s="98">
        <v>-1.4818138716400731</v>
      </c>
      <c r="FU55" s="88">
        <f t="shared" ref="FU55:FU83" si="108">IF(FW$6&lt;0.5,FW$5+FV55,FW$5+FV55+0.5)</f>
        <v>40993.5</v>
      </c>
      <c r="FV55" s="89">
        <v>16</v>
      </c>
      <c r="FW55" s="28"/>
      <c r="FX55" s="25"/>
      <c r="FY55" s="30"/>
      <c r="FZ55" s="27"/>
      <c r="GA55" s="30"/>
      <c r="GB55" s="27"/>
      <c r="GC55" s="30"/>
      <c r="GD55" s="27"/>
      <c r="GE55" s="92"/>
      <c r="GF55" s="94"/>
      <c r="GG55" s="94"/>
      <c r="GH55" s="94"/>
      <c r="GI55" s="94"/>
      <c r="GJ55" s="94"/>
      <c r="GK55" s="94"/>
      <c r="GL55" s="94"/>
      <c r="GM55" s="27"/>
      <c r="GN55" s="97">
        <v>-1.3064799425176745</v>
      </c>
      <c r="GO55" s="98">
        <v>5.4221187668501232</v>
      </c>
      <c r="GQ55" s="88">
        <f t="shared" ref="GQ55:GQ83" si="109">IF(GS$6&lt;0.5,GS$5+GR55,GS$5+GR55+0.5)</f>
        <v>40993.5</v>
      </c>
      <c r="GR55" s="89">
        <v>16</v>
      </c>
      <c r="GS55" s="28"/>
      <c r="GT55" s="25"/>
      <c r="GU55" s="30"/>
      <c r="GV55" s="27"/>
      <c r="GW55" s="30"/>
      <c r="GX55" s="27"/>
      <c r="GY55" s="30"/>
      <c r="GZ55" s="27"/>
      <c r="HA55" s="92"/>
      <c r="HB55" s="94"/>
      <c r="HC55" s="94"/>
      <c r="HD55" s="94"/>
      <c r="HE55" s="94"/>
      <c r="HF55" s="94"/>
      <c r="HG55" s="94"/>
      <c r="HH55" s="94"/>
      <c r="HI55" s="27"/>
      <c r="HJ55" s="97">
        <v>-1.2203615401050443</v>
      </c>
      <c r="HK55" s="98">
        <v>6.9683778153120777</v>
      </c>
      <c r="HM55" s="88">
        <f t="shared" ref="HM55:HM83" si="110">IF(HO$6&lt;0.5,HO$5+HN55,HO$5+HN55+0.5)</f>
        <v>40993</v>
      </c>
      <c r="HN55" s="89">
        <v>16</v>
      </c>
      <c r="HO55" s="28"/>
      <c r="HP55" s="25"/>
      <c r="HQ55" s="30"/>
      <c r="HR55" s="27"/>
      <c r="HS55" s="30"/>
      <c r="HT55" s="27"/>
      <c r="HU55" s="30"/>
      <c r="HV55" s="27"/>
      <c r="HW55" s="92"/>
      <c r="HX55" s="94"/>
      <c r="HY55" s="94"/>
      <c r="HZ55" s="94"/>
      <c r="IA55" s="94"/>
      <c r="IB55" s="94"/>
      <c r="IC55" s="94"/>
      <c r="ID55" s="94"/>
      <c r="IE55" s="27"/>
      <c r="IF55" s="97">
        <v>-0.26549161076630517</v>
      </c>
      <c r="IG55" s="98">
        <v>3.7394413711676471</v>
      </c>
      <c r="II55" s="88">
        <f t="shared" ref="II55:II83" si="111">IF(IK$6&lt;0.5,IK$5+IJ55,IK$5+IJ55+0.5)</f>
        <v>40992.5</v>
      </c>
      <c r="IJ55" s="89">
        <v>16</v>
      </c>
      <c r="IK55" s="28"/>
      <c r="IL55" s="25"/>
      <c r="IM55" s="30"/>
      <c r="IN55" s="27"/>
      <c r="IO55" s="30"/>
      <c r="IP55" s="27"/>
      <c r="IQ55" s="30"/>
      <c r="IR55" s="27"/>
      <c r="IS55" s="92"/>
      <c r="IT55" s="94"/>
      <c r="IU55" s="94"/>
      <c r="IV55" s="94"/>
      <c r="IW55" s="94"/>
      <c r="IX55" s="94"/>
      <c r="IY55" s="94"/>
      <c r="IZ55" s="94"/>
      <c r="JA55" s="27"/>
      <c r="JB55" s="97">
        <v>-0.1180542825407991</v>
      </c>
      <c r="JC55" s="98">
        <v>14.919127419343075</v>
      </c>
      <c r="JE55" s="88">
        <f t="shared" ref="JE55:JE83" si="112">IF(JG$6&lt;0.5,JG$5+JF55,JG$5+JF55+0.5)</f>
        <v>40995</v>
      </c>
      <c r="JF55" s="89">
        <v>16</v>
      </c>
      <c r="JG55" s="28"/>
      <c r="JH55" s="25"/>
      <c r="JI55" s="30"/>
      <c r="JJ55" s="27"/>
      <c r="JK55" s="30"/>
      <c r="JL55" s="27"/>
      <c r="JM55" s="30"/>
      <c r="JN55" s="27"/>
      <c r="JO55" s="92"/>
      <c r="JP55" s="94"/>
      <c r="JQ55" s="94"/>
      <c r="JR55" s="94"/>
      <c r="JS55" s="94"/>
      <c r="JT55" s="94"/>
      <c r="JU55" s="94"/>
      <c r="JV55" s="94"/>
      <c r="JW55" s="27"/>
      <c r="JX55" s="97">
        <v>-0.9783589857325955</v>
      </c>
      <c r="JY55" s="98">
        <v>2.8092087974043114</v>
      </c>
      <c r="KA55" s="88">
        <f t="shared" ref="KA55:KA83" si="113">IF(KC$6&lt;0.5,KC$5+KB55,KC$5+KB55+0.5)</f>
        <v>40996</v>
      </c>
      <c r="KB55" s="89">
        <v>16</v>
      </c>
      <c r="KC55" s="28"/>
      <c r="KD55" s="25"/>
      <c r="KE55" s="30"/>
      <c r="KF55" s="27"/>
      <c r="KG55" s="30"/>
      <c r="KH55" s="27"/>
      <c r="KI55" s="30"/>
      <c r="KJ55" s="27"/>
      <c r="KK55" s="92"/>
      <c r="KL55" s="94"/>
      <c r="KM55" s="94"/>
      <c r="KN55" s="94"/>
      <c r="KO55" s="94"/>
      <c r="KP55" s="94"/>
      <c r="KQ55" s="94"/>
      <c r="KR55" s="94"/>
      <c r="KS55" s="27"/>
      <c r="KT55" s="97">
        <v>-1.1696164644130016</v>
      </c>
      <c r="KU55" s="98">
        <v>-1.0772828020326188</v>
      </c>
      <c r="KW55" s="88">
        <f t="shared" ref="KW55:KW83" si="114">IF(KY$6&lt;0.5,KY$5+KX55,KY$5+KX55+0.5)</f>
        <v>40994</v>
      </c>
      <c r="KX55" s="89">
        <v>16</v>
      </c>
      <c r="KY55" s="28"/>
      <c r="KZ55" s="25"/>
      <c r="LA55" s="30"/>
      <c r="LB55" s="27"/>
      <c r="LC55" s="30"/>
      <c r="LD55" s="27"/>
      <c r="LE55" s="30"/>
      <c r="LF55" s="27"/>
      <c r="LG55" s="92"/>
      <c r="LH55" s="94"/>
      <c r="LI55" s="94"/>
      <c r="LJ55" s="94"/>
      <c r="LK55" s="94"/>
      <c r="LL55" s="94"/>
      <c r="LM55" s="94"/>
      <c r="LN55" s="94"/>
      <c r="LO55" s="27"/>
      <c r="LP55" s="97">
        <v>-1.2451634540666943</v>
      </c>
      <c r="LQ55" s="98">
        <v>-2.2509823000172204</v>
      </c>
      <c r="LS55" s="88">
        <f t="shared" ref="LS55:LS83" si="115">IF(LU$6&lt;0.5,LU$5+LT55,LU$5+LT55+0.5)</f>
        <v>40995</v>
      </c>
      <c r="LT55" s="89">
        <v>16</v>
      </c>
      <c r="LU55" s="28"/>
      <c r="LV55" s="25"/>
      <c r="LW55" s="30"/>
      <c r="LX55" s="27"/>
      <c r="LY55" s="30"/>
      <c r="LZ55" s="27"/>
      <c r="MA55" s="30"/>
      <c r="MB55" s="27"/>
      <c r="MC55" s="92"/>
      <c r="MD55" s="94"/>
      <c r="ME55" s="94"/>
      <c r="MF55" s="94"/>
      <c r="MG55" s="94"/>
      <c r="MH55" s="94"/>
      <c r="MI55" s="94"/>
      <c r="MJ55" s="94"/>
      <c r="MK55" s="27"/>
      <c r="ML55" s="97">
        <v>-1.1663095083993202</v>
      </c>
      <c r="MM55" s="98">
        <v>-5.0246416903431457E-2</v>
      </c>
      <c r="MO55" s="88">
        <f t="shared" ref="MO55:MO83" si="116">IF(MQ$6&lt;0.5,MQ$5+MP55,MQ$5+MP55+0.5)</f>
        <v>40991</v>
      </c>
      <c r="MP55" s="89">
        <v>16</v>
      </c>
      <c r="MQ55" s="28"/>
      <c r="MR55" s="25"/>
      <c r="MS55" s="30"/>
      <c r="MT55" s="27"/>
      <c r="MU55" s="30"/>
      <c r="MV55" s="27"/>
      <c r="MW55" s="30"/>
      <c r="MX55" s="27"/>
      <c r="MY55" s="92"/>
      <c r="MZ55" s="94"/>
      <c r="NA55" s="94"/>
      <c r="NB55" s="94"/>
      <c r="NC55" s="94"/>
      <c r="ND55" s="94"/>
      <c r="NE55" s="94"/>
      <c r="NF55" s="94"/>
      <c r="NG55" s="27"/>
      <c r="NH55" s="97"/>
      <c r="NI55" s="98"/>
      <c r="NK55" s="88">
        <f t="shared" ref="NK55:NK83" si="117">IF(NM$6&lt;0.5,NM$5+NL55,NM$5+NL55+0.5)</f>
        <v>40994</v>
      </c>
      <c r="NL55" s="89">
        <v>16</v>
      </c>
      <c r="NM55" s="28"/>
      <c r="NN55" s="25"/>
      <c r="NO55" s="30"/>
      <c r="NP55" s="27"/>
      <c r="NQ55" s="30"/>
      <c r="NR55" s="27"/>
      <c r="NS55" s="30"/>
      <c r="NT55" s="27"/>
      <c r="NU55" s="92"/>
      <c r="NV55" s="94"/>
      <c r="NW55" s="94"/>
      <c r="NX55" s="94"/>
      <c r="NY55" s="94"/>
      <c r="NZ55" s="94"/>
      <c r="OA55" s="94"/>
      <c r="OB55" s="94"/>
      <c r="OC55" s="27"/>
      <c r="OD55" s="97">
        <v>-1.18087516630742</v>
      </c>
      <c r="OE55" s="98">
        <v>-1.2219682719903875</v>
      </c>
      <c r="OG55" s="88">
        <f t="shared" ref="OG55:OG83" si="118">IF(OI$6&lt;0.5,OI$5+OH55,OI$5+OH55+0.5)</f>
        <v>40992.5</v>
      </c>
      <c r="OH55" s="89">
        <v>16</v>
      </c>
      <c r="OI55" s="28"/>
      <c r="OJ55" s="25"/>
      <c r="OK55" s="30"/>
      <c r="OL55" s="27"/>
      <c r="OM55" s="30"/>
      <c r="ON55" s="27"/>
      <c r="OO55" s="30"/>
      <c r="OP55" s="27"/>
      <c r="OQ55" s="92"/>
      <c r="OR55" s="94"/>
      <c r="OS55" s="94"/>
      <c r="OT55" s="94"/>
      <c r="OU55" s="94"/>
      <c r="OV55" s="94"/>
      <c r="OW55" s="94"/>
      <c r="OX55" s="94"/>
      <c r="OY55" s="27"/>
      <c r="OZ55" s="97"/>
      <c r="PA55" s="98"/>
      <c r="PC55" s="88">
        <f t="shared" ref="PC55:PC83" si="119">IF(PE$6&lt;0.5,PE$5+PD55,PE$5+PD55+0.5)</f>
        <v>40991</v>
      </c>
      <c r="PD55" s="89">
        <v>16</v>
      </c>
      <c r="PE55" s="28"/>
      <c r="PF55" s="25"/>
      <c r="PG55" s="30"/>
      <c r="PH55" s="27"/>
      <c r="PI55" s="30"/>
      <c r="PJ55" s="27"/>
      <c r="PK55" s="30"/>
      <c r="PL55" s="27"/>
      <c r="PM55" s="92"/>
      <c r="PN55" s="94"/>
      <c r="PO55" s="94"/>
      <c r="PP55" s="94"/>
      <c r="PQ55" s="94"/>
      <c r="PR55" s="94"/>
      <c r="PS55" s="94"/>
      <c r="PT55" s="94"/>
      <c r="PU55" s="27"/>
      <c r="PV55" s="97">
        <v>-1.2587970333201488</v>
      </c>
      <c r="PW55" s="98">
        <v>-0.74432414316743611</v>
      </c>
      <c r="PY55" s="88">
        <f t="shared" ref="PY55:PY83" si="120">IF(QA$6&lt;0.5,QA$5+PZ55,QA$5+PZ55+0.5)</f>
        <v>40994</v>
      </c>
      <c r="PZ55" s="89">
        <v>16</v>
      </c>
      <c r="QA55" s="28"/>
      <c r="QB55" s="25"/>
      <c r="QC55" s="30"/>
      <c r="QD55" s="27"/>
      <c r="QE55" s="30"/>
      <c r="QF55" s="27"/>
      <c r="QG55" s="30"/>
      <c r="QH55" s="27"/>
      <c r="QI55" s="92"/>
      <c r="QJ55" s="94"/>
      <c r="QK55" s="94"/>
      <c r="QL55" s="94"/>
      <c r="QM55" s="94"/>
      <c r="QN55" s="94"/>
      <c r="QO55" s="94"/>
      <c r="QP55" s="94"/>
      <c r="QQ55" s="27"/>
      <c r="QR55" s="97">
        <v>-1.2949688793728427</v>
      </c>
      <c r="QS55" s="98">
        <v>1.2887436950250191</v>
      </c>
      <c r="QU55" s="88">
        <f t="shared" ref="QU55:QU83" si="121">IF(QW$6&lt;0.5,QW$5+QV55,QW$5+QV55+0.5)</f>
        <v>40993</v>
      </c>
      <c r="QV55" s="89">
        <v>16</v>
      </c>
      <c r="QW55" s="28">
        <v>1.6</v>
      </c>
      <c r="QX55" s="25">
        <v>14</v>
      </c>
      <c r="QY55" s="30"/>
      <c r="QZ55" s="27"/>
      <c r="RA55" s="30"/>
      <c r="RB55" s="27"/>
      <c r="RC55" s="30"/>
      <c r="RD55" s="27"/>
      <c r="RE55" s="92"/>
      <c r="RF55" s="94"/>
      <c r="RG55" s="94"/>
      <c r="RH55" s="94"/>
      <c r="RI55" s="94"/>
      <c r="RJ55" s="94"/>
      <c r="RK55" s="94"/>
      <c r="RL55" s="94"/>
      <c r="RM55" s="27"/>
      <c r="RN55" s="97">
        <v>1.2704837154095863</v>
      </c>
      <c r="RO55" s="98">
        <v>16.475686067556204</v>
      </c>
      <c r="RQ55" s="88">
        <f t="shared" ref="RQ55:RQ83" si="122">IF(RS$6&lt;0.5,RS$5+RR55,RS$5+RR55+0.5)</f>
        <v>40993.5</v>
      </c>
      <c r="RR55" s="89">
        <v>16</v>
      </c>
      <c r="RS55" s="28"/>
      <c r="RT55" s="25"/>
      <c r="RU55" s="30"/>
      <c r="RV55" s="27"/>
      <c r="RW55" s="30"/>
      <c r="RX55" s="27"/>
      <c r="RY55" s="30"/>
      <c r="RZ55" s="27"/>
      <c r="SA55" s="92"/>
      <c r="SB55" s="94"/>
      <c r="SC55" s="94"/>
      <c r="SD55" s="94"/>
      <c r="SE55" s="94"/>
      <c r="SF55" s="94"/>
      <c r="SG55" s="94"/>
      <c r="SH55" s="94"/>
      <c r="SI55" s="27"/>
      <c r="SJ55" s="97">
        <v>-1.1782265478314979</v>
      </c>
      <c r="SK55" s="98">
        <v>4.5122072808943106</v>
      </c>
      <c r="SM55" s="88">
        <f t="shared" ref="SM55:SM83" si="123">IF(SO$6&lt;0.5,SO$5+SN55,SO$5+SN55+0.5)</f>
        <v>40993.5</v>
      </c>
      <c r="SN55" s="89">
        <v>16</v>
      </c>
      <c r="SO55" s="28"/>
      <c r="SP55" s="25"/>
      <c r="SQ55" s="30"/>
      <c r="SR55" s="27"/>
      <c r="SS55" s="30"/>
      <c r="ST55" s="27"/>
      <c r="SU55" s="30"/>
      <c r="SV55" s="27"/>
      <c r="SW55" s="92"/>
      <c r="SX55" s="94"/>
      <c r="SY55" s="94"/>
      <c r="SZ55" s="94"/>
      <c r="TA55" s="94"/>
      <c r="TB55" s="94"/>
      <c r="TC55" s="94"/>
      <c r="TD55" s="94"/>
      <c r="TE55" s="27"/>
      <c r="TF55" s="97">
        <v>-1.2852162895742696</v>
      </c>
      <c r="TG55" s="98">
        <v>1.9613422805174272</v>
      </c>
      <c r="TI55" s="88">
        <f t="shared" ref="TI55:TI83" si="124">IF(TK$6&lt;0.5,TK$5+TJ55,TK$5+TJ55+0.5)</f>
        <v>40992</v>
      </c>
      <c r="TJ55" s="89">
        <v>16</v>
      </c>
      <c r="TK55" s="28"/>
      <c r="TL55" s="25"/>
      <c r="TM55" s="30"/>
      <c r="TN55" s="27"/>
      <c r="TO55" s="30"/>
      <c r="TP55" s="27"/>
      <c r="TQ55" s="30"/>
      <c r="TR55" s="27"/>
      <c r="TS55" s="92"/>
      <c r="TT55" s="94"/>
      <c r="TU55" s="94"/>
      <c r="TV55" s="94"/>
      <c r="TW55" s="94"/>
      <c r="TX55" s="94"/>
      <c r="TY55" s="94"/>
      <c r="TZ55" s="94"/>
      <c r="UA55" s="27"/>
      <c r="UB55" s="97"/>
      <c r="UC55" s="98"/>
      <c r="UE55" s="88">
        <f t="shared" ref="UE55:UE83" si="125">IF(UG$6&lt;0.5,UG$5+UF55,UG$5+UF55+0.5)</f>
        <v>40995.5</v>
      </c>
      <c r="UF55" s="89">
        <v>16</v>
      </c>
      <c r="UG55" s="28"/>
      <c r="UH55" s="25">
        <v>23</v>
      </c>
      <c r="UI55" s="30"/>
      <c r="UJ55" s="27"/>
      <c r="UK55" s="30"/>
      <c r="UL55" s="27"/>
      <c r="UM55" s="30"/>
      <c r="UN55" s="27"/>
      <c r="UO55" s="92"/>
      <c r="UP55" s="94"/>
      <c r="UQ55" s="94"/>
      <c r="UR55" s="94"/>
      <c r="US55" s="94"/>
      <c r="UT55" s="94"/>
      <c r="UU55" s="94"/>
      <c r="UV55" s="94"/>
      <c r="UW55" s="27"/>
      <c r="UX55" s="97">
        <v>-1.1671447798318071</v>
      </c>
      <c r="UY55" s="98">
        <v>1.7155646712652781</v>
      </c>
      <c r="VA55" s="88">
        <f t="shared" ref="VA55:VA83" si="126">IF(VC$6&lt;0.5,VC$5+VB55,VC$5+VB55+0.5)</f>
        <v>40994</v>
      </c>
      <c r="VB55" s="89">
        <v>16</v>
      </c>
      <c r="VC55" s="28"/>
      <c r="VD55" s="25">
        <v>19</v>
      </c>
      <c r="VE55" s="30"/>
      <c r="VF55" s="27"/>
      <c r="VG55" s="30"/>
      <c r="VH55" s="27"/>
      <c r="VI55" s="30"/>
      <c r="VJ55" s="27"/>
      <c r="VK55" s="92"/>
      <c r="VL55" s="94"/>
      <c r="VM55" s="94"/>
      <c r="VN55" s="94"/>
      <c r="VO55" s="94"/>
      <c r="VP55" s="94"/>
      <c r="VQ55" s="94"/>
      <c r="VR55" s="94"/>
      <c r="VS55" s="27"/>
      <c r="VT55" s="97">
        <v>-1.1933312611496083</v>
      </c>
      <c r="VU55" s="98">
        <v>-0.95787571569336949</v>
      </c>
      <c r="VW55" s="88">
        <f t="shared" ref="VW55:VW83" si="127">IF(VY$6&lt;0.5,VY$5+VX55,VY$5+VX55+0.5)</f>
        <v>40992</v>
      </c>
      <c r="VX55" s="89">
        <v>16</v>
      </c>
      <c r="VY55" s="28"/>
      <c r="VZ55" s="25"/>
      <c r="WA55" s="30"/>
      <c r="WB55" s="27"/>
      <c r="WC55" s="30"/>
      <c r="WD55" s="27"/>
      <c r="WE55" s="30"/>
      <c r="WF55" s="27"/>
      <c r="WG55" s="92"/>
      <c r="WH55" s="94"/>
      <c r="WI55" s="94"/>
      <c r="WJ55" s="94"/>
      <c r="WK55" s="94"/>
      <c r="WL55" s="94"/>
      <c r="WM55" s="94"/>
      <c r="WN55" s="94"/>
      <c r="WO55" s="27"/>
      <c r="WP55" s="97">
        <v>-1.2658027138718477</v>
      </c>
      <c r="WQ55" s="98">
        <v>-1.3946303333539662</v>
      </c>
      <c r="WS55" s="88">
        <f t="shared" ref="WS55:WS83" si="128">IF(WU$6&lt;0.5,WU$5+WT55,WU$5+WT55+0.5)</f>
        <v>40993.5</v>
      </c>
      <c r="WT55" s="89">
        <v>16</v>
      </c>
      <c r="WU55" s="28"/>
      <c r="WV55" s="25"/>
      <c r="WW55" s="30"/>
      <c r="WX55" s="27"/>
      <c r="WY55" s="30"/>
      <c r="WZ55" s="27"/>
      <c r="XA55" s="30"/>
      <c r="XB55" s="27"/>
      <c r="XC55" s="92"/>
      <c r="XD55" s="94"/>
      <c r="XE55" s="94"/>
      <c r="XF55" s="94"/>
      <c r="XG55" s="94"/>
      <c r="XH55" s="94"/>
      <c r="XI55" s="94"/>
      <c r="XJ55" s="94"/>
      <c r="XK55" s="27"/>
      <c r="XL55" s="97">
        <v>-1.3106563312461741</v>
      </c>
      <c r="XM55" s="98">
        <v>5.40842620339264</v>
      </c>
      <c r="XO55" s="88">
        <f t="shared" ref="XO55:XO83" si="129">IF(XQ$6&lt;0.5,XQ$5+XP55,XQ$5+XP55+0.5)</f>
        <v>40993.5</v>
      </c>
      <c r="XP55" s="89">
        <v>16</v>
      </c>
      <c r="XQ55" s="28"/>
      <c r="XR55" s="25"/>
      <c r="XS55" s="30"/>
      <c r="XT55" s="27"/>
      <c r="XU55" s="30"/>
      <c r="XV55" s="27"/>
      <c r="XW55" s="30"/>
      <c r="XX55" s="27"/>
      <c r="XY55" s="92"/>
      <c r="XZ55" s="94"/>
      <c r="YA55" s="94"/>
      <c r="YB55" s="94"/>
      <c r="YC55" s="94"/>
      <c r="YD55" s="94"/>
      <c r="YE55" s="94"/>
      <c r="YF55" s="94"/>
      <c r="YG55" s="27"/>
      <c r="YH55" s="97">
        <v>-1.2235556312877403</v>
      </c>
      <c r="YI55" s="98">
        <v>6.9601726662389396</v>
      </c>
      <c r="YK55" s="88">
        <f t="shared" ref="YK55:YK83" si="130">IF(YM$6&lt;0.5,YM$5+YL55,YM$5+YL55+0.5)</f>
        <v>40993</v>
      </c>
      <c r="YL55" s="89">
        <v>16</v>
      </c>
      <c r="YM55" s="28"/>
      <c r="YN55" s="25"/>
      <c r="YO55" s="30"/>
      <c r="YP55" s="27"/>
      <c r="YQ55" s="30"/>
      <c r="YR55" s="27"/>
      <c r="YS55" s="30"/>
      <c r="YT55" s="27"/>
      <c r="YU55" s="92"/>
      <c r="YV55" s="94"/>
      <c r="YW55" s="94"/>
      <c r="YX55" s="94"/>
      <c r="YY55" s="94"/>
      <c r="YZ55" s="94"/>
      <c r="ZA55" s="94"/>
      <c r="ZB55" s="94"/>
      <c r="ZC55" s="27"/>
      <c r="ZD55" s="97">
        <v>-0.21704805887314133</v>
      </c>
      <c r="ZE55" s="98">
        <v>3.7597287285472349</v>
      </c>
      <c r="ZG55" s="88">
        <f t="shared" ref="ZG55:ZG83" si="131">IF(ZI$6&lt;0.5,ZI$5+ZH55,ZI$5+ZH55+0.5)</f>
        <v>40992.5</v>
      </c>
      <c r="ZH55" s="89">
        <v>16</v>
      </c>
      <c r="ZI55" s="28"/>
      <c r="ZJ55" s="25"/>
      <c r="ZK55" s="30"/>
      <c r="ZL55" s="27"/>
      <c r="ZM55" s="30"/>
      <c r="ZN55" s="27"/>
      <c r="ZO55" s="30"/>
      <c r="ZP55" s="27"/>
      <c r="ZQ55" s="92"/>
      <c r="ZR55" s="94"/>
      <c r="ZS55" s="94"/>
      <c r="ZT55" s="94"/>
      <c r="ZU55" s="94"/>
      <c r="ZV55" s="94"/>
      <c r="ZW55" s="94"/>
      <c r="ZX55" s="94"/>
      <c r="ZY55" s="27"/>
      <c r="ZZ55" s="97">
        <v>-0.13780793634385929</v>
      </c>
      <c r="AAA55" s="98">
        <v>14.805529263410794</v>
      </c>
      <c r="AAC55" s="88">
        <f t="shared" ref="AAC55:AAC83" si="132">IF(AAE$6&lt;0.5,AAE$5+AAD55,AAE$5+AAD55+0.5)</f>
        <v>40995</v>
      </c>
      <c r="AAD55" s="89">
        <v>16</v>
      </c>
      <c r="AAE55" s="28"/>
      <c r="AAF55" s="25"/>
      <c r="AAG55" s="30"/>
      <c r="AAH55" s="27"/>
      <c r="AAI55" s="30"/>
      <c r="AAJ55" s="27"/>
      <c r="AAK55" s="30"/>
      <c r="AAL55" s="27"/>
      <c r="AAM55" s="92"/>
      <c r="AAN55" s="94"/>
      <c r="AAO55" s="94"/>
      <c r="AAP55" s="94"/>
      <c r="AAQ55" s="94"/>
      <c r="AAR55" s="94"/>
      <c r="AAS55" s="94"/>
      <c r="AAT55" s="94"/>
      <c r="AAU55" s="27"/>
      <c r="AAV55" s="97">
        <v>-0.96788963946879358</v>
      </c>
      <c r="AAW55" s="98">
        <v>2.8181173978172218</v>
      </c>
      <c r="AAY55" s="88">
        <f t="shared" ref="AAY55:AAY83" si="133">IF(ABA$6&lt;0.5,ABA$5+AAZ55,ABA$5+AAZ55+0.5)</f>
        <v>40996</v>
      </c>
      <c r="AAZ55" s="89">
        <v>16</v>
      </c>
      <c r="ABA55" s="28"/>
      <c r="ABB55" s="25"/>
      <c r="ABC55" s="30"/>
      <c r="ABD55" s="27"/>
      <c r="ABE55" s="30"/>
      <c r="ABF55" s="27"/>
      <c r="ABG55" s="30"/>
      <c r="ABH55" s="27"/>
      <c r="ABI55" s="92"/>
      <c r="ABJ55" s="94"/>
      <c r="ABK55" s="94"/>
      <c r="ABL55" s="94"/>
      <c r="ABM55" s="94"/>
      <c r="ABN55" s="94"/>
      <c r="ABO55" s="94"/>
      <c r="ABP55" s="94"/>
      <c r="ABQ55" s="27"/>
      <c r="ABR55" s="97">
        <v>-1.211960561344555</v>
      </c>
      <c r="ABS55" s="98">
        <v>-1.209989982464412</v>
      </c>
      <c r="ABU55" s="88">
        <f t="shared" ref="ABU55:ABU83" si="134">IF(ABW$6&lt;0.5,ABW$5+ABV55,ABW$5+ABV55+0.5)</f>
        <v>40994</v>
      </c>
      <c r="ABV55" s="89">
        <v>16</v>
      </c>
      <c r="ABW55" s="28"/>
      <c r="ABX55" s="25"/>
      <c r="ABY55" s="30"/>
      <c r="ABZ55" s="27"/>
      <c r="ACA55" s="30"/>
      <c r="ACB55" s="27"/>
      <c r="ACC55" s="30"/>
      <c r="ACD55" s="27"/>
      <c r="ACE55" s="92"/>
      <c r="ACF55" s="94"/>
      <c r="ACG55" s="94"/>
      <c r="ACH55" s="94"/>
      <c r="ACI55" s="94"/>
      <c r="ACJ55" s="94"/>
      <c r="ACK55" s="94"/>
      <c r="ACL55" s="94"/>
      <c r="ACM55" s="27"/>
      <c r="ACN55" s="97">
        <v>-1.2797633855399861</v>
      </c>
      <c r="ACO55" s="98">
        <v>-2.3457745162938721</v>
      </c>
      <c r="ACQ55" s="88">
        <f t="shared" ref="ACQ55:ACQ83" si="135">IF(ACS$6&lt;0.5,ACS$5+ACR55,ACS$5+ACR55+0.5)</f>
        <v>40995</v>
      </c>
      <c r="ACR55" s="89">
        <v>16</v>
      </c>
      <c r="ACS55" s="28"/>
      <c r="ACT55" s="25"/>
      <c r="ACU55" s="30"/>
      <c r="ACV55" s="27"/>
      <c r="ACW55" s="30"/>
      <c r="ACX55" s="27"/>
      <c r="ACY55" s="30"/>
      <c r="ACZ55" s="27"/>
      <c r="ADA55" s="92"/>
      <c r="ADB55" s="94"/>
      <c r="ADC55" s="94"/>
      <c r="ADD55" s="94"/>
      <c r="ADE55" s="94"/>
      <c r="ADF55" s="94"/>
      <c r="ADG55" s="94"/>
      <c r="ADH55" s="94"/>
      <c r="ADI55" s="27"/>
      <c r="ADJ55" s="97">
        <v>-1.1748537176559068</v>
      </c>
      <c r="ADK55" s="98">
        <v>-9.5406949831072785E-2</v>
      </c>
      <c r="ADM55" s="88">
        <f t="shared" ref="ADM55:ADM83" si="136">IF(ADO$6&lt;0.5,ADO$5+ADN55,ADO$5+ADN55+0.5)</f>
        <v>40991</v>
      </c>
      <c r="ADN55" s="89">
        <v>16</v>
      </c>
      <c r="ADO55" s="28"/>
      <c r="ADP55" s="25"/>
      <c r="ADQ55" s="30"/>
      <c r="ADR55" s="27"/>
      <c r="ADS55" s="30"/>
      <c r="ADT55" s="27"/>
      <c r="ADU55" s="30"/>
      <c r="ADV55" s="27"/>
      <c r="ADW55" s="92"/>
      <c r="ADX55" s="94"/>
      <c r="ADY55" s="94"/>
      <c r="ADZ55" s="94"/>
      <c r="AEA55" s="94"/>
      <c r="AEB55" s="94"/>
      <c r="AEC55" s="94"/>
      <c r="AED55" s="94"/>
      <c r="AEE55" s="27"/>
      <c r="AEF55" s="97"/>
      <c r="AEG55" s="98"/>
      <c r="AEI55" s="88">
        <f t="shared" ref="AEI55:AEI83" si="137">IF(AEK$6&lt;0.5,AEK$5+AEJ55,AEK$5+AEJ55+0.5)</f>
        <v>40994</v>
      </c>
      <c r="AEJ55" s="89">
        <v>16</v>
      </c>
      <c r="AEK55" s="28"/>
      <c r="AEL55" s="25"/>
      <c r="AEM55" s="30"/>
      <c r="AEN55" s="27"/>
      <c r="AEO55" s="30"/>
      <c r="AEP55" s="27"/>
      <c r="AEQ55" s="30"/>
      <c r="AER55" s="27"/>
      <c r="AES55" s="92"/>
      <c r="AET55" s="94"/>
      <c r="AEU55" s="94"/>
      <c r="AEV55" s="94"/>
      <c r="AEW55" s="94"/>
      <c r="AEX55" s="94"/>
      <c r="AEY55" s="94"/>
      <c r="AEZ55" s="94"/>
      <c r="AFA55" s="27"/>
      <c r="AFB55" s="97">
        <v>-1.2803754474868425</v>
      </c>
      <c r="AFC55" s="98">
        <v>-1.5432741146310354</v>
      </c>
      <c r="AFE55" s="88">
        <f t="shared" ref="AFE55:AFE83" si="138">IF(AFG$6&lt;0.5,AFG$5+AFF55,AFG$5+AFF55+0.5)</f>
        <v>40992.5</v>
      </c>
      <c r="AFF55" s="89">
        <v>16</v>
      </c>
      <c r="AFG55" s="28"/>
      <c r="AFH55" s="25"/>
      <c r="AFI55" s="30"/>
      <c r="AFJ55" s="27"/>
      <c r="AFK55" s="30"/>
      <c r="AFL55" s="27"/>
      <c r="AFM55" s="30"/>
      <c r="AFN55" s="27"/>
      <c r="AFO55" s="92"/>
      <c r="AFP55" s="94"/>
      <c r="AFQ55" s="94"/>
      <c r="AFR55" s="94"/>
      <c r="AFS55" s="94"/>
      <c r="AFT55" s="94"/>
      <c r="AFU55" s="94"/>
      <c r="AFV55" s="94"/>
      <c r="AFW55" s="27"/>
      <c r="AFX55" s="97"/>
      <c r="AFY55" s="98"/>
      <c r="AGA55" s="88">
        <f t="shared" ref="AGA55:AGA83" si="139">IF(AGC$6&lt;0.5,AGC$5+AGB55,AGC$5+AGB55+0.5)</f>
        <v>40991</v>
      </c>
      <c r="AGB55" s="89">
        <v>16</v>
      </c>
      <c r="AGC55" s="28"/>
      <c r="AGD55" s="25"/>
      <c r="AGE55" s="30"/>
      <c r="AGF55" s="27"/>
      <c r="AGG55" s="30"/>
      <c r="AGH55" s="27"/>
      <c r="AGI55" s="30"/>
      <c r="AGJ55" s="27"/>
      <c r="AGK55" s="92"/>
      <c r="AGL55" s="94"/>
      <c r="AGM55" s="94"/>
      <c r="AGN55" s="94"/>
      <c r="AGO55" s="94"/>
      <c r="AGP55" s="94"/>
      <c r="AGQ55" s="94"/>
      <c r="AGR55" s="94"/>
      <c r="AGS55" s="27"/>
      <c r="AGT55" s="97">
        <v>-1.2653083252845139</v>
      </c>
      <c r="AGU55" s="98">
        <v>-0.79482738062298564</v>
      </c>
      <c r="AGW55" s="88">
        <f t="shared" ref="AGW55:AGW83" si="140">IF(AGY$6&lt;0.5,AGY$5+AGX55,AGY$5+AGX55+0.5)</f>
        <v>40994</v>
      </c>
      <c r="AGX55" s="89">
        <v>16</v>
      </c>
      <c r="AGY55" s="28"/>
      <c r="AGZ55" s="25"/>
      <c r="AHA55" s="30"/>
      <c r="AHB55" s="27"/>
      <c r="AHC55" s="30"/>
      <c r="AHD55" s="27"/>
      <c r="AHE55" s="30"/>
      <c r="AHF55" s="27"/>
      <c r="AHG55" s="92"/>
      <c r="AHH55" s="94"/>
      <c r="AHI55" s="94"/>
      <c r="AHJ55" s="94"/>
      <c r="AHK55" s="94"/>
      <c r="AHL55" s="94"/>
      <c r="AHM55" s="94"/>
      <c r="AHN55" s="94"/>
      <c r="AHO55" s="27"/>
      <c r="AHP55" s="97">
        <v>-1.2564763312591343</v>
      </c>
      <c r="AHQ55" s="98">
        <v>1.4451062267229979</v>
      </c>
      <c r="AHS55" s="88">
        <f t="shared" ref="AHS55:AHS83" si="141">IF(AHU$6&lt;0.5,AHU$5+AHT55,AHU$5+AHT55+0.5)</f>
        <v>40993</v>
      </c>
      <c r="AHT55" s="89">
        <v>16</v>
      </c>
      <c r="AHU55" s="28">
        <v>1.6</v>
      </c>
      <c r="AHV55" s="25">
        <v>14</v>
      </c>
      <c r="AHW55" s="30"/>
      <c r="AHX55" s="27"/>
      <c r="AHY55" s="30"/>
      <c r="AHZ55" s="27"/>
      <c r="AIA55" s="30"/>
      <c r="AIB55" s="27"/>
      <c r="AIC55" s="92"/>
      <c r="AID55" s="94"/>
      <c r="AIE55" s="94"/>
      <c r="AIF55" s="94"/>
      <c r="AIG55" s="94"/>
      <c r="AIH55" s="94"/>
      <c r="AII55" s="94"/>
      <c r="AIJ55" s="94"/>
      <c r="AIK55" s="27"/>
      <c r="AIL55" s="97">
        <v>1.2093212923348071</v>
      </c>
      <c r="AIM55" s="98">
        <v>16.057779498359245</v>
      </c>
      <c r="AIO55" s="88">
        <f t="shared" ref="AIO55:AIO83" si="142">IF(AIQ$6&lt;0.5,AIQ$5+AIP55,AIQ$5+AIP55+0.5)</f>
        <v>40993.5</v>
      </c>
      <c r="AIP55" s="89">
        <v>16</v>
      </c>
      <c r="AIQ55" s="28"/>
      <c r="AIR55" s="25"/>
      <c r="AIS55" s="30"/>
      <c r="AIT55" s="27"/>
      <c r="AIU55" s="30"/>
      <c r="AIV55" s="27"/>
      <c r="AIW55" s="30"/>
      <c r="AIX55" s="27"/>
      <c r="AIY55" s="92"/>
      <c r="AIZ55" s="94"/>
      <c r="AJA55" s="94"/>
      <c r="AJB55" s="94"/>
      <c r="AJC55" s="94"/>
      <c r="AJD55" s="94"/>
      <c r="AJE55" s="94"/>
      <c r="AJF55" s="94"/>
      <c r="AJG55" s="27"/>
      <c r="AJH55" s="97">
        <v>-1.1594865497109095</v>
      </c>
      <c r="AJI55" s="98">
        <v>4.5684400769759215</v>
      </c>
      <c r="AJK55" s="88">
        <f t="shared" ref="AJK55:AJK83" si="143">IF(AJM$6&lt;0.5,AJM$5+AJL55,AJM$5+AJL55+0.5)</f>
        <v>40993.5</v>
      </c>
      <c r="AJL55" s="89">
        <v>16</v>
      </c>
      <c r="AJM55" s="28"/>
      <c r="AJN55" s="25"/>
      <c r="AJO55" s="30"/>
      <c r="AJP55" s="27"/>
      <c r="AJQ55" s="30"/>
      <c r="AJR55" s="27"/>
      <c r="AJS55" s="30"/>
      <c r="AJT55" s="27"/>
      <c r="AJU55" s="92"/>
      <c r="AJV55" s="94"/>
      <c r="AJW55" s="94"/>
      <c r="AJX55" s="94"/>
      <c r="AJY55" s="94"/>
      <c r="AJZ55" s="94"/>
      <c r="AKA55" s="94"/>
      <c r="AKB55" s="94"/>
      <c r="AKC55" s="27"/>
      <c r="AKD55" s="97">
        <v>-1.2770982399855457</v>
      </c>
      <c r="AKE55" s="98">
        <v>1.9890171981076421</v>
      </c>
      <c r="AKG55" s="88">
        <f t="shared" ref="AKG55:AKG83" si="144">IF(AKI$6&lt;0.5,AKI$5+AKH55,AKI$5+AKH55+0.5)</f>
        <v>40992</v>
      </c>
      <c r="AKH55" s="89">
        <v>16</v>
      </c>
      <c r="AKI55" s="28"/>
      <c r="AKJ55" s="25"/>
      <c r="AKK55" s="30"/>
      <c r="AKL55" s="27"/>
      <c r="AKM55" s="30"/>
      <c r="AKN55" s="27"/>
      <c r="AKO55" s="30"/>
      <c r="AKP55" s="27"/>
      <c r="AKQ55" s="92"/>
      <c r="AKR55" s="94"/>
      <c r="AKS55" s="94"/>
      <c r="AKT55" s="94"/>
      <c r="AKU55" s="94"/>
      <c r="AKV55" s="94"/>
      <c r="AKW55" s="94"/>
      <c r="AKX55" s="94"/>
      <c r="AKY55" s="27"/>
      <c r="AKZ55" s="97"/>
      <c r="ALA55" s="98"/>
      <c r="ALC55" s="88">
        <f t="shared" ref="ALC55:ALC83" si="145">IF(ALE$6&lt;0.5,ALE$5+ALD55,ALE$5+ALD55+0.5)</f>
        <v>40995.5</v>
      </c>
      <c r="ALD55" s="89">
        <v>16</v>
      </c>
      <c r="ALE55" s="28"/>
      <c r="ALF55" s="25">
        <v>23</v>
      </c>
      <c r="ALG55" s="30"/>
      <c r="ALH55" s="27"/>
      <c r="ALI55" s="30"/>
      <c r="ALJ55" s="27"/>
      <c r="ALK55" s="30"/>
      <c r="ALL55" s="27"/>
      <c r="ALM55" s="92"/>
      <c r="ALN55" s="94"/>
      <c r="ALO55" s="94"/>
      <c r="ALP55" s="94"/>
      <c r="ALQ55" s="94"/>
      <c r="ALR55" s="94"/>
      <c r="ALS55" s="94"/>
      <c r="ALT55" s="94"/>
      <c r="ALU55" s="27"/>
      <c r="ALV55" s="97">
        <v>-1.1506260867831704</v>
      </c>
      <c r="ALW55" s="98">
        <v>1.7637939467746779</v>
      </c>
      <c r="ALY55" s="88">
        <f t="shared" ref="ALY55:ALY83" si="146">IF(AMA$6&lt;0.5,AMA$5+ALZ55,AMA$5+ALZ55+0.5)</f>
        <v>40994</v>
      </c>
      <c r="ALZ55" s="89">
        <v>16</v>
      </c>
      <c r="AMA55" s="28"/>
      <c r="AMB55" s="25">
        <v>19</v>
      </c>
      <c r="AMC55" s="30"/>
      <c r="AMD55" s="27"/>
      <c r="AME55" s="30"/>
      <c r="AMF55" s="27"/>
      <c r="AMG55" s="30"/>
      <c r="AMH55" s="27"/>
      <c r="AMI55" s="92"/>
      <c r="AMJ55" s="94"/>
      <c r="AMK55" s="94"/>
      <c r="AML55" s="94"/>
      <c r="AMM55" s="94"/>
      <c r="AMN55" s="94"/>
      <c r="AMO55" s="94"/>
      <c r="AMP55" s="94"/>
      <c r="AMQ55" s="27"/>
      <c r="AMR55" s="97">
        <v>-1.1917140230389147</v>
      </c>
      <c r="AMS55" s="98">
        <v>-0.94986026915461319</v>
      </c>
      <c r="AMU55" s="88">
        <f t="shared" ref="AMU55:AMU83" si="147">IF(AMW$6&lt;0.5,AMW$5+AMV55,AMW$5+AMV55+0.5)</f>
        <v>40992</v>
      </c>
      <c r="AMV55" s="89">
        <v>16</v>
      </c>
      <c r="AMW55" s="28"/>
      <c r="AMX55" s="25"/>
      <c r="AMY55" s="30"/>
      <c r="AMZ55" s="27"/>
      <c r="ANA55" s="30"/>
      <c r="ANB55" s="27"/>
      <c r="ANC55" s="30"/>
      <c r="AND55" s="27"/>
      <c r="ANE55" s="92"/>
      <c r="ANF55" s="94"/>
      <c r="ANG55" s="94"/>
      <c r="ANH55" s="94"/>
      <c r="ANI55" s="94"/>
      <c r="ANJ55" s="94"/>
      <c r="ANK55" s="94"/>
      <c r="ANL55" s="94"/>
      <c r="ANM55" s="27"/>
      <c r="ANN55" s="97">
        <v>-1.2860487366091351</v>
      </c>
      <c r="ANO55" s="98">
        <v>-1.4694031223742434</v>
      </c>
      <c r="ANQ55" s="88">
        <f t="shared" ref="ANQ55:ANQ83" si="148">IF(ANS$6&lt;0.5,ANS$5+ANR55,ANS$5+ANR55+0.5)</f>
        <v>40993.5</v>
      </c>
      <c r="ANR55" s="89">
        <v>16</v>
      </c>
      <c r="ANS55" s="28"/>
      <c r="ANT55" s="25"/>
      <c r="ANU55" s="30"/>
      <c r="ANV55" s="27"/>
      <c r="ANW55" s="30"/>
      <c r="ANX55" s="27"/>
      <c r="ANY55" s="30"/>
      <c r="ANZ55" s="27"/>
      <c r="AOA55" s="92"/>
      <c r="AOB55" s="94"/>
      <c r="AOC55" s="94"/>
      <c r="AOD55" s="94"/>
      <c r="AOE55" s="94"/>
      <c r="AOF55" s="94"/>
      <c r="AOG55" s="94"/>
      <c r="AOH55" s="94"/>
      <c r="AOI55" s="27"/>
      <c r="AOJ55" s="97">
        <v>-1.3116966941539372</v>
      </c>
      <c r="AOK55" s="98">
        <v>5.4071573631499739</v>
      </c>
      <c r="AOM55" s="88">
        <f t="shared" ref="AOM55:AOM83" si="149">IF(AOO$6&lt;0.5,AOO$5+AON55,AOO$5+AON55+0.5)</f>
        <v>40993.5</v>
      </c>
      <c r="AON55" s="89">
        <v>16</v>
      </c>
      <c r="AOO55" s="28"/>
      <c r="AOP55" s="25"/>
      <c r="AOQ55" s="30"/>
      <c r="AOR55" s="27"/>
      <c r="AOS55" s="30"/>
      <c r="AOT55" s="27"/>
      <c r="AOU55" s="30"/>
      <c r="AOV55" s="27"/>
      <c r="AOW55" s="92"/>
      <c r="AOX55" s="94"/>
      <c r="AOY55" s="94"/>
      <c r="AOZ55" s="94"/>
      <c r="APA55" s="94"/>
      <c r="APB55" s="94"/>
      <c r="APC55" s="94"/>
      <c r="APD55" s="94"/>
      <c r="APE55" s="27"/>
      <c r="APF55" s="97">
        <v>-1.2668657169281135</v>
      </c>
      <c r="APG55" s="98">
        <v>6.8256382658877577</v>
      </c>
      <c r="API55" s="88">
        <f t="shared" ref="API55:API83" si="150">IF(APK$6&lt;0.5,APK$5+APJ55,APK$5+APJ55+0.5)</f>
        <v>40993</v>
      </c>
      <c r="APJ55" s="89">
        <v>16</v>
      </c>
      <c r="APK55" s="28"/>
      <c r="APL55" s="25"/>
      <c r="APM55" s="30"/>
      <c r="APN55" s="27"/>
      <c r="APO55" s="30"/>
      <c r="APP55" s="27"/>
      <c r="APQ55" s="30"/>
      <c r="APR55" s="27"/>
      <c r="APS55" s="92"/>
      <c r="APT55" s="94"/>
      <c r="APU55" s="94"/>
      <c r="APV55" s="94"/>
      <c r="APW55" s="94"/>
      <c r="APX55" s="94"/>
      <c r="APY55" s="94"/>
      <c r="APZ55" s="94"/>
      <c r="AQA55" s="27"/>
      <c r="AQB55" s="97">
        <v>-0.21533766431265694</v>
      </c>
      <c r="AQC55" s="98">
        <v>3.7703817300263855</v>
      </c>
      <c r="AQE55" s="88">
        <f t="shared" ref="AQE55:AQE83" si="151">IF(AQG$6&lt;0.5,AQG$5+AQF55,AQG$5+AQF55+0.5)</f>
        <v>40992.5</v>
      </c>
      <c r="AQF55" s="89">
        <v>16</v>
      </c>
      <c r="AQG55" s="28"/>
      <c r="AQH55" s="25"/>
      <c r="AQI55" s="30"/>
      <c r="AQJ55" s="27"/>
      <c r="AQK55" s="30"/>
      <c r="AQL55" s="27"/>
      <c r="AQM55" s="30"/>
      <c r="AQN55" s="27"/>
      <c r="AQO55" s="92"/>
      <c r="AQP55" s="94"/>
      <c r="AQQ55" s="94"/>
      <c r="AQR55" s="94"/>
      <c r="AQS55" s="94"/>
      <c r="AQT55" s="94"/>
      <c r="AQU55" s="94"/>
      <c r="AQV55" s="94"/>
      <c r="AQW55" s="27"/>
      <c r="AQX55" s="97">
        <v>-0.17574789303595512</v>
      </c>
      <c r="AQY55" s="98">
        <v>14.772591442996873</v>
      </c>
      <c r="ARA55" s="88">
        <f t="shared" ref="ARA55:ARA83" si="152">IF(ARC$6&lt;0.5,ARC$5+ARB55,ARC$5+ARB55+0.5)</f>
        <v>40995</v>
      </c>
      <c r="ARB55" s="89">
        <v>16</v>
      </c>
      <c r="ARC55" s="28"/>
      <c r="ARD55" s="25"/>
      <c r="ARE55" s="30"/>
      <c r="ARF55" s="27"/>
      <c r="ARG55" s="30"/>
      <c r="ARH55" s="27"/>
      <c r="ARI55" s="30"/>
      <c r="ARJ55" s="27"/>
      <c r="ARK55" s="92"/>
      <c r="ARL55" s="94"/>
      <c r="ARM55" s="94"/>
      <c r="ARN55" s="94"/>
      <c r="ARO55" s="94"/>
      <c r="ARP55" s="94"/>
      <c r="ARQ55" s="94"/>
      <c r="ARR55" s="94"/>
      <c r="ARS55" s="27"/>
      <c r="ART55" s="97">
        <v>-0.97100227980631149</v>
      </c>
      <c r="ARU55" s="98">
        <v>2.8284251741106772</v>
      </c>
      <c r="ARW55" s="88">
        <f t="shared" ref="ARW55:ARW83" si="153">IF(ARY$6&lt;0.5,ARY$5+ARX55,ARY$5+ARX55+0.5)</f>
        <v>40996</v>
      </c>
      <c r="ARX55" s="89">
        <v>16</v>
      </c>
      <c r="ARY55" s="28"/>
      <c r="ARZ55" s="25"/>
      <c r="ASA55" s="30"/>
      <c r="ASB55" s="27"/>
      <c r="ASC55" s="30"/>
      <c r="ASD55" s="27"/>
      <c r="ASE55" s="30"/>
      <c r="ASF55" s="27"/>
      <c r="ASG55" s="92"/>
      <c r="ASH55" s="94"/>
      <c r="ASI55" s="94"/>
      <c r="ASJ55" s="94"/>
      <c r="ASK55" s="94"/>
      <c r="ASL55" s="94"/>
      <c r="ASM55" s="94"/>
      <c r="ASN55" s="94"/>
      <c r="ASO55" s="27"/>
      <c r="ASP55" s="97">
        <v>-1.228008396439249</v>
      </c>
      <c r="ASQ55" s="98">
        <v>-1.2706606674003373</v>
      </c>
      <c r="ASS55" s="88">
        <f t="shared" ref="ASS55:ASS83" si="154">IF(ASU$6&lt;0.5,ASU$5+AST55,ASU$5+AST55+0.5)</f>
        <v>40994</v>
      </c>
      <c r="AST55" s="89">
        <v>16</v>
      </c>
      <c r="ASU55" s="28"/>
      <c r="ASV55" s="25"/>
      <c r="ASW55" s="30"/>
      <c r="ASX55" s="27"/>
      <c r="ASY55" s="30"/>
      <c r="ASZ55" s="27"/>
      <c r="ATA55" s="30"/>
      <c r="ATB55" s="27"/>
      <c r="ATC55" s="92"/>
      <c r="ATD55" s="94"/>
      <c r="ATE55" s="94"/>
      <c r="ATF55" s="94"/>
      <c r="ATG55" s="94"/>
      <c r="ATH55" s="94"/>
      <c r="ATI55" s="94"/>
      <c r="ATJ55" s="94"/>
      <c r="ATK55" s="27"/>
      <c r="ATL55" s="97">
        <v>-1.3050468364975651</v>
      </c>
      <c r="ATM55" s="98">
        <v>-2.4329662923025874</v>
      </c>
      <c r="ATO55" s="88">
        <f t="shared" ref="ATO55:ATO83" si="155">IF(ATQ$6&lt;0.5,ATQ$5+ATP55,ATQ$5+ATP55+0.5)</f>
        <v>40995</v>
      </c>
      <c r="ATP55" s="89">
        <v>16</v>
      </c>
      <c r="ATQ55" s="28"/>
      <c r="ATR55" s="25"/>
      <c r="ATS55" s="30"/>
      <c r="ATT55" s="27"/>
      <c r="ATU55" s="30"/>
      <c r="ATV55" s="27"/>
      <c r="ATW55" s="30"/>
      <c r="ATX55" s="27"/>
      <c r="ATY55" s="92"/>
      <c r="ATZ55" s="94"/>
      <c r="AUA55" s="94"/>
      <c r="AUB55" s="94"/>
      <c r="AUC55" s="94"/>
      <c r="AUD55" s="94"/>
      <c r="AUE55" s="94"/>
      <c r="AUF55" s="94"/>
      <c r="AUG55" s="27"/>
      <c r="AUH55" s="97">
        <v>-1.1697884321480851</v>
      </c>
      <c r="AUI55" s="98">
        <v>-7.79249363130885E-2</v>
      </c>
      <c r="AUK55" s="88">
        <f t="shared" ref="AUK55:AUK83" si="156">IF(AUM$6&lt;0.5,AUM$5+AUL55,AUM$5+AUL55+0.5)</f>
        <v>40991</v>
      </c>
      <c r="AUL55" s="89">
        <v>16</v>
      </c>
      <c r="AUM55" s="28"/>
      <c r="AUN55" s="25"/>
      <c r="AUO55" s="30"/>
      <c r="AUP55" s="27"/>
      <c r="AUQ55" s="30"/>
      <c r="AUR55" s="27"/>
      <c r="AUS55" s="30"/>
      <c r="AUT55" s="27"/>
      <c r="AUU55" s="92"/>
      <c r="AUV55" s="94"/>
      <c r="AUW55" s="94"/>
      <c r="AUX55" s="94"/>
      <c r="AUY55" s="94"/>
      <c r="AUZ55" s="94"/>
      <c r="AVA55" s="94"/>
      <c r="AVB55" s="94"/>
      <c r="AVC55" s="27"/>
      <c r="AVD55" s="97"/>
      <c r="AVE55" s="98"/>
      <c r="AVG55" s="88">
        <f t="shared" ref="AVG55:AVG83" si="157">IF(AVI$6&lt;0.5,AVI$5+AVH55,AVI$5+AVH55+0.5)</f>
        <v>40994</v>
      </c>
      <c r="AVH55" s="89">
        <v>16</v>
      </c>
      <c r="AVI55" s="28"/>
      <c r="AVJ55" s="25"/>
      <c r="AVK55" s="30"/>
      <c r="AVL55" s="27"/>
      <c r="AVM55" s="30"/>
      <c r="AVN55" s="27"/>
      <c r="AVO55" s="30"/>
      <c r="AVP55" s="27"/>
      <c r="AVQ55" s="92"/>
      <c r="AVR55" s="94"/>
      <c r="AVS55" s="94"/>
      <c r="AVT55" s="94"/>
      <c r="AVU55" s="94"/>
      <c r="AVV55" s="94"/>
      <c r="AVW55" s="94"/>
      <c r="AVX55" s="94"/>
      <c r="AVY55" s="27"/>
      <c r="AVZ55" s="97">
        <v>-1.2519842517057351</v>
      </c>
      <c r="AWA55" s="98">
        <v>-1.4464164319828012</v>
      </c>
      <c r="AWC55" s="88">
        <f t="shared" ref="AWC55:AWC83" si="158">IF(AWE$6&lt;0.5,AWE$5+AWD55,AWE$5+AWD55+0.5)</f>
        <v>40992.5</v>
      </c>
      <c r="AWD55" s="89">
        <v>16</v>
      </c>
      <c r="AWE55" s="28"/>
      <c r="AWF55" s="25"/>
      <c r="AWG55" s="30"/>
      <c r="AWH55" s="27"/>
      <c r="AWI55" s="30"/>
      <c r="AWJ55" s="27"/>
      <c r="AWK55" s="30"/>
      <c r="AWL55" s="27"/>
      <c r="AWM55" s="92"/>
      <c r="AWN55" s="94"/>
      <c r="AWO55" s="94"/>
      <c r="AWP55" s="94"/>
      <c r="AWQ55" s="94"/>
      <c r="AWR55" s="94"/>
      <c r="AWS55" s="94"/>
      <c r="AWT55" s="94"/>
      <c r="AWU55" s="27"/>
      <c r="AWV55" s="97"/>
      <c r="AWW55" s="98"/>
      <c r="AWY55" s="88">
        <f t="shared" ref="AWY55:AWY83" si="159">IF(AXA$6&lt;0.5,AXA$5+AWZ55,AXA$5+AWZ55+0.5)</f>
        <v>40991</v>
      </c>
      <c r="AWZ55" s="89">
        <v>16</v>
      </c>
      <c r="AXA55" s="28"/>
      <c r="AXB55" s="25"/>
      <c r="AXC55" s="30"/>
      <c r="AXD55" s="27"/>
      <c r="AXE55" s="30"/>
      <c r="AXF55" s="27"/>
      <c r="AXG55" s="30"/>
      <c r="AXH55" s="27"/>
      <c r="AXI55" s="92"/>
      <c r="AXJ55" s="94"/>
      <c r="AXK55" s="94"/>
      <c r="AXL55" s="94"/>
      <c r="AXM55" s="94"/>
      <c r="AXN55" s="94"/>
      <c r="AXO55" s="94"/>
      <c r="AXP55" s="94"/>
      <c r="AXQ55" s="27"/>
      <c r="AXR55" s="97">
        <v>-1.2869442843508543</v>
      </c>
      <c r="AXS55" s="98">
        <v>-0.88755220748341945</v>
      </c>
      <c r="AXU55" s="88">
        <f t="shared" ref="AXU55:AXU83" si="160">IF(AXW$6&lt;0.5,AXW$5+AXV55,AXW$5+AXV55+0.5)</f>
        <v>40994</v>
      </c>
      <c r="AXV55" s="89">
        <v>16</v>
      </c>
      <c r="AXW55" s="28"/>
      <c r="AXX55" s="25"/>
      <c r="AXY55" s="30"/>
      <c r="AXZ55" s="27"/>
      <c r="AYA55" s="30"/>
      <c r="AYB55" s="27"/>
      <c r="AYC55" s="30"/>
      <c r="AYD55" s="27"/>
      <c r="AYE55" s="92"/>
      <c r="AYF55" s="94"/>
      <c r="AYG55" s="94"/>
      <c r="AYH55" s="94"/>
      <c r="AYI55" s="94"/>
      <c r="AYJ55" s="94"/>
      <c r="AYK55" s="94"/>
      <c r="AYL55" s="94"/>
      <c r="AYM55" s="27"/>
      <c r="AYN55" s="97">
        <v>-1.2502793732925743</v>
      </c>
      <c r="AYO55" s="98">
        <v>1.4765027673166125</v>
      </c>
      <c r="AYQ55" s="88">
        <f t="shared" ref="AYQ55:AYQ83" si="161">IF(AYS$6&lt;0.5,AYS$5+AYR55,AYS$5+AYR55+0.5)</f>
        <v>40993</v>
      </c>
      <c r="AYR55" s="89">
        <v>16</v>
      </c>
      <c r="AYS55" s="28">
        <v>1.6</v>
      </c>
      <c r="AYT55" s="25">
        <v>14</v>
      </c>
      <c r="AYU55" s="30"/>
      <c r="AYV55" s="27"/>
      <c r="AYW55" s="30"/>
      <c r="AYX55" s="27"/>
      <c r="AYY55" s="30"/>
      <c r="AYZ55" s="27"/>
      <c r="AZA55" s="92"/>
      <c r="AZB55" s="94"/>
      <c r="AZC55" s="94"/>
      <c r="AZD55" s="94"/>
      <c r="AZE55" s="94"/>
      <c r="AZF55" s="94"/>
      <c r="AZG55" s="94"/>
      <c r="AZH55" s="94"/>
      <c r="AZI55" s="27"/>
      <c r="AZJ55" s="97">
        <v>1.2198649232183685</v>
      </c>
      <c r="AZK55" s="98">
        <v>16.103412957516831</v>
      </c>
      <c r="AZM55" s="88">
        <f t="shared" ref="AZM55:AZM83" si="162">IF(AZO$6&lt;0.5,AZO$5+AZN55,AZO$5+AZN55+0.5)</f>
        <v>40993.5</v>
      </c>
      <c r="AZN55" s="89">
        <v>16</v>
      </c>
      <c r="AZO55" s="28"/>
      <c r="AZP55" s="25"/>
      <c r="AZQ55" s="30"/>
      <c r="AZR55" s="27"/>
      <c r="AZS55" s="30"/>
      <c r="AZT55" s="27"/>
      <c r="AZU55" s="30"/>
      <c r="AZV55" s="27"/>
      <c r="AZW55" s="92"/>
      <c r="AZX55" s="94"/>
      <c r="AZY55" s="94"/>
      <c r="AZZ55" s="94"/>
      <c r="BAA55" s="94"/>
      <c r="BAB55" s="94"/>
      <c r="BAC55" s="94"/>
      <c r="BAD55" s="94"/>
      <c r="BAE55" s="27"/>
      <c r="BAF55" s="97">
        <v>-1.1617449917187779</v>
      </c>
      <c r="BAG55" s="98">
        <v>4.5548697234303255</v>
      </c>
      <c r="BAI55" s="88">
        <f t="shared" ref="BAI55:BAI83" si="163">IF(BAK$6&lt;0.5,BAK$5+BAJ55,BAK$5+BAJ55+0.5)</f>
        <v>40993.5</v>
      </c>
      <c r="BAJ55" s="89">
        <v>16</v>
      </c>
      <c r="BAK55" s="28"/>
      <c r="BAL55" s="25"/>
      <c r="BAM55" s="30"/>
      <c r="BAN55" s="27"/>
      <c r="BAO55" s="30"/>
      <c r="BAP55" s="27"/>
      <c r="BAQ55" s="30"/>
      <c r="BAR55" s="27"/>
      <c r="BAS55" s="92"/>
      <c r="BAT55" s="94"/>
      <c r="BAU55" s="94"/>
      <c r="BAV55" s="94"/>
      <c r="BAW55" s="94"/>
      <c r="BAX55" s="94"/>
      <c r="BAY55" s="94"/>
      <c r="BAZ55" s="94"/>
      <c r="BBA55" s="27"/>
      <c r="BBB55" s="97">
        <v>-1.2743541771268183</v>
      </c>
      <c r="BBC55" s="98">
        <v>1.9956315756612475</v>
      </c>
      <c r="BBE55" s="88">
        <f t="shared" ref="BBE55:BBE83" si="164">IF(BBG$6&lt;0.5,BBG$5+BBF55,BBG$5+BBF55+0.5)</f>
        <v>40992</v>
      </c>
      <c r="BBF55" s="89">
        <v>16</v>
      </c>
      <c r="BBG55" s="28"/>
      <c r="BBH55" s="25"/>
      <c r="BBI55" s="30"/>
      <c r="BBJ55" s="27"/>
      <c r="BBK55" s="30"/>
      <c r="BBL55" s="27"/>
      <c r="BBM55" s="30"/>
      <c r="BBN55" s="27"/>
      <c r="BBO55" s="92"/>
      <c r="BBP55" s="94"/>
      <c r="BBQ55" s="94"/>
      <c r="BBR55" s="94"/>
      <c r="BBS55" s="94"/>
      <c r="BBT55" s="94"/>
      <c r="BBU55" s="94"/>
      <c r="BBV55" s="94"/>
      <c r="BBW55" s="27"/>
      <c r="BBX55" s="97"/>
      <c r="BBY55" s="98"/>
      <c r="BCA55" s="88">
        <f t="shared" ref="BCA55:BCA83" si="165">IF(BCC$6&lt;0.5,BCC$5+BCB55,BCC$5+BCB55+0.5)</f>
        <v>40995.5</v>
      </c>
      <c r="BCB55" s="89">
        <v>16</v>
      </c>
      <c r="BCC55" s="28"/>
      <c r="BCD55" s="25">
        <v>23</v>
      </c>
      <c r="BCE55" s="30"/>
      <c r="BCF55" s="27"/>
      <c r="BCG55" s="30"/>
      <c r="BCH55" s="27"/>
      <c r="BCI55" s="30"/>
      <c r="BCJ55" s="27"/>
      <c r="BCK55" s="92"/>
      <c r="BCL55" s="94"/>
      <c r="BCM55" s="94"/>
      <c r="BCN55" s="94"/>
      <c r="BCO55" s="94"/>
      <c r="BCP55" s="94"/>
      <c r="BCQ55" s="94"/>
      <c r="BCR55" s="94"/>
      <c r="BCS55" s="27"/>
      <c r="BCT55" s="97">
        <v>-1.1642769858449302</v>
      </c>
      <c r="BCU55" s="98">
        <v>1.7038750613186007</v>
      </c>
      <c r="BCW55" s="88">
        <f t="shared" ref="BCW55:BCW83" si="166">IF(BCY$6&lt;0.5,BCY$5+BCX55,BCY$5+BCX55+0.5)</f>
        <v>40994</v>
      </c>
      <c r="BCX55" s="89">
        <v>16</v>
      </c>
      <c r="BCY55" s="28"/>
      <c r="BCZ55" s="25">
        <v>19</v>
      </c>
      <c r="BDA55" s="30"/>
      <c r="BDB55" s="27"/>
      <c r="BDC55" s="30"/>
      <c r="BDD55" s="27"/>
      <c r="BDE55" s="30"/>
      <c r="BDF55" s="27"/>
      <c r="BDG55" s="92"/>
      <c r="BDH55" s="94"/>
      <c r="BDI55" s="94"/>
      <c r="BDJ55" s="94"/>
      <c r="BDK55" s="94"/>
      <c r="BDL55" s="94"/>
      <c r="BDM55" s="94"/>
      <c r="BDN55" s="94"/>
      <c r="BDO55" s="27"/>
      <c r="BDP55" s="97">
        <v>-0.97380495857373439</v>
      </c>
      <c r="BDQ55" s="98">
        <v>-0.19659837862286156</v>
      </c>
      <c r="BDS55" s="88">
        <f t="shared" ref="BDS55:BDS83" si="167">IF(BDU$6&lt;0.5,BDU$5+BDT55,BDU$5+BDT55+0.5)</f>
        <v>40992</v>
      </c>
      <c r="BDT55" s="89">
        <v>16</v>
      </c>
      <c r="BDU55" s="28"/>
      <c r="BDV55" s="25"/>
      <c r="BDW55" s="30"/>
      <c r="BDX55" s="27"/>
      <c r="BDY55" s="30"/>
      <c r="BDZ55" s="27"/>
      <c r="BEA55" s="30"/>
      <c r="BEB55" s="27"/>
      <c r="BEC55" s="92"/>
      <c r="BED55" s="94"/>
      <c r="BEE55" s="94"/>
      <c r="BEF55" s="94"/>
      <c r="BEG55" s="94"/>
      <c r="BEH55" s="94"/>
      <c r="BEI55" s="94"/>
      <c r="BEJ55" s="94"/>
      <c r="BEK55" s="27"/>
      <c r="BEL55" s="97">
        <v>-1.2740434286649824</v>
      </c>
      <c r="BEM55" s="98">
        <v>-1.4269646134321032</v>
      </c>
      <c r="BEO55" s="88">
        <f t="shared" ref="BEO55:BEO83" si="168">IF(BEQ$6&lt;0.5,BEQ$5+BEP55,BEQ$5+BEP55+0.5)</f>
        <v>40993.5</v>
      </c>
      <c r="BEP55" s="89">
        <v>16</v>
      </c>
      <c r="BEQ55" s="28"/>
      <c r="BER55" s="25"/>
      <c r="BES55" s="30"/>
      <c r="BET55" s="27"/>
      <c r="BEU55" s="30"/>
      <c r="BEV55" s="27"/>
      <c r="BEW55" s="30"/>
      <c r="BEX55" s="27"/>
      <c r="BEY55" s="92"/>
      <c r="BEZ55" s="94"/>
      <c r="BFA55" s="94"/>
      <c r="BFB55" s="94"/>
      <c r="BFC55" s="94"/>
      <c r="BFD55" s="94"/>
      <c r="BFE55" s="94"/>
      <c r="BFF55" s="94"/>
      <c r="BFG55" s="27"/>
      <c r="BFH55" s="97">
        <v>-1.3104865341046243</v>
      </c>
      <c r="BFI55" s="98">
        <v>5.4088180481586683</v>
      </c>
      <c r="BFK55" s="88">
        <f t="shared" ref="BFK55:BFK83" si="169">IF(BFM$6&lt;0.5,BFM$5+BFL55,BFM$5+BFL55+0.5)</f>
        <v>40993.5</v>
      </c>
      <c r="BFL55" s="89">
        <v>16</v>
      </c>
      <c r="BFM55" s="28"/>
      <c r="BFN55" s="25"/>
      <c r="BFO55" s="30"/>
      <c r="BFP55" s="27"/>
      <c r="BFQ55" s="30"/>
      <c r="BFR55" s="27"/>
      <c r="BFS55" s="30"/>
      <c r="BFT55" s="27"/>
      <c r="BFU55" s="92"/>
      <c r="BFV55" s="94"/>
      <c r="BFW55" s="94"/>
      <c r="BFX55" s="94"/>
      <c r="BFY55" s="94"/>
      <c r="BFZ55" s="94"/>
      <c r="BGA55" s="94"/>
      <c r="BGB55" s="94"/>
      <c r="BGC55" s="27"/>
      <c r="BGD55" s="97">
        <v>-1.2306605861596831</v>
      </c>
      <c r="BGE55" s="98">
        <v>6.9505623055197585</v>
      </c>
      <c r="BGG55" s="88">
        <f t="shared" ref="BGG55:BGG83" si="170">IF(BGI$6&lt;0.5,BGI$5+BGH55,BGI$5+BGH55+0.5)</f>
        <v>40993</v>
      </c>
      <c r="BGH55" s="89">
        <v>16</v>
      </c>
      <c r="BGI55" s="28"/>
      <c r="BGJ55" s="25"/>
      <c r="BGK55" s="30"/>
      <c r="BGL55" s="27"/>
      <c r="BGM55" s="30"/>
      <c r="BGN55" s="27"/>
      <c r="BGO55" s="30"/>
      <c r="BGP55" s="27"/>
      <c r="BGQ55" s="92"/>
      <c r="BGR55" s="94"/>
      <c r="BGS55" s="94"/>
      <c r="BGT55" s="94"/>
      <c r="BGU55" s="94"/>
      <c r="BGV55" s="94"/>
      <c r="BGW55" s="94"/>
      <c r="BGX55" s="94"/>
      <c r="BGY55" s="27"/>
      <c r="BGZ55" s="97">
        <v>-0.279777046369801</v>
      </c>
      <c r="BHA55" s="98">
        <v>3.6756026214336126</v>
      </c>
      <c r="BHC55" s="88">
        <f t="shared" ref="BHC55:BHC83" si="171">IF(BHE$6&lt;0.5,BHE$5+BHD55,BHE$5+BHD55+0.5)</f>
        <v>40992.5</v>
      </c>
      <c r="BHD55" s="89">
        <v>16</v>
      </c>
      <c r="BHE55" s="28"/>
      <c r="BHF55" s="25"/>
      <c r="BHG55" s="30"/>
      <c r="BHH55" s="27"/>
      <c r="BHI55" s="30"/>
      <c r="BHJ55" s="27"/>
      <c r="BHK55" s="30"/>
      <c r="BHL55" s="27"/>
      <c r="BHM55" s="92"/>
      <c r="BHN55" s="94"/>
      <c r="BHO55" s="94"/>
      <c r="BHP55" s="94"/>
      <c r="BHQ55" s="94"/>
      <c r="BHR55" s="94"/>
      <c r="BHS55" s="94"/>
      <c r="BHT55" s="94"/>
      <c r="BHU55" s="27"/>
      <c r="BHV55" s="97">
        <v>-0.15571699047414211</v>
      </c>
      <c r="BHW55" s="98">
        <v>14.750442923716077</v>
      </c>
      <c r="BHY55" s="88">
        <f t="shared" ref="BHY55:BHY83" si="172">IF(BIA$6&lt;0.5,BIA$5+BHZ55,BIA$5+BHZ55+0.5)</f>
        <v>40995</v>
      </c>
      <c r="BHZ55" s="89">
        <v>16</v>
      </c>
      <c r="BIA55" s="28"/>
      <c r="BIB55" s="25"/>
      <c r="BIC55" s="30"/>
      <c r="BID55" s="27"/>
      <c r="BIE55" s="30"/>
      <c r="BIF55" s="27"/>
      <c r="BIG55" s="30"/>
      <c r="BIH55" s="27"/>
      <c r="BII55" s="92"/>
      <c r="BIJ55" s="94"/>
      <c r="BIK55" s="94"/>
      <c r="BIL55" s="94"/>
      <c r="BIM55" s="94"/>
      <c r="BIN55" s="94"/>
      <c r="BIO55" s="94"/>
      <c r="BIP55" s="94"/>
      <c r="BIQ55" s="27"/>
      <c r="BIR55" s="97">
        <v>-0.98977641266580951</v>
      </c>
      <c r="BIS55" s="98">
        <v>2.76059859504565</v>
      </c>
      <c r="BIU55" s="88">
        <f t="shared" ref="BIU55:BIU83" si="173">IF(BIW$6&lt;0.5,BIW$5+BIV55,BIW$5+BIV55+0.5)</f>
        <v>40996</v>
      </c>
      <c r="BIV55" s="89">
        <v>16</v>
      </c>
      <c r="BIW55" s="28"/>
      <c r="BIX55" s="25"/>
      <c r="BIY55" s="30"/>
      <c r="BIZ55" s="27"/>
      <c r="BJA55" s="30"/>
      <c r="BJB55" s="27"/>
      <c r="BJC55" s="30"/>
      <c r="BJD55" s="27"/>
      <c r="BJE55" s="92"/>
      <c r="BJF55" s="94"/>
      <c r="BJG55" s="94"/>
      <c r="BJH55" s="94"/>
      <c r="BJI55" s="94"/>
      <c r="BJJ55" s="94"/>
      <c r="BJK55" s="94"/>
      <c r="BJL55" s="94"/>
      <c r="BJM55" s="27"/>
      <c r="BJN55" s="97">
        <v>-1.2225861813476517</v>
      </c>
      <c r="BJO55" s="98">
        <v>-1.2493073527530747</v>
      </c>
      <c r="BJQ55" s="88">
        <f t="shared" ref="BJQ55:BJQ83" si="174">IF(BJS$6&lt;0.5,BJS$5+BJR55,BJS$5+BJR55+0.5)</f>
        <v>40994</v>
      </c>
      <c r="BJR55" s="89">
        <v>16</v>
      </c>
      <c r="BJS55" s="28"/>
      <c r="BJT55" s="25"/>
      <c r="BJU55" s="30"/>
      <c r="BJV55" s="27"/>
      <c r="BJW55" s="30"/>
      <c r="BJX55" s="27"/>
      <c r="BJY55" s="30"/>
      <c r="BJZ55" s="27"/>
      <c r="BKA55" s="92"/>
      <c r="BKB55" s="94"/>
      <c r="BKC55" s="94"/>
      <c r="BKD55" s="94"/>
      <c r="BKE55" s="94"/>
      <c r="BKF55" s="94"/>
      <c r="BKG55" s="94"/>
      <c r="BKH55" s="94"/>
      <c r="BKI55" s="27"/>
      <c r="BKJ55" s="97">
        <v>-1.3046334130082191</v>
      </c>
      <c r="BKK55" s="98">
        <v>-2.4315999632500391</v>
      </c>
      <c r="BKM55" s="88">
        <f t="shared" ref="BKM55:BKM83" si="175">IF(BKO$6&lt;0.5,BKO$5+BKN55,BKO$5+BKN55+0.5)</f>
        <v>40995</v>
      </c>
      <c r="BKN55" s="89">
        <v>16</v>
      </c>
      <c r="BKO55" s="28"/>
      <c r="BKP55" s="25"/>
      <c r="BKQ55" s="30"/>
      <c r="BKR55" s="27"/>
      <c r="BKS55" s="30"/>
      <c r="BKT55" s="27"/>
      <c r="BKU55" s="30"/>
      <c r="BKV55" s="27"/>
      <c r="BKW55" s="92"/>
      <c r="BKX55" s="94"/>
      <c r="BKY55" s="94"/>
      <c r="BKZ55" s="94"/>
      <c r="BLA55" s="94"/>
      <c r="BLB55" s="94"/>
      <c r="BLC55" s="94"/>
      <c r="BLD55" s="94"/>
      <c r="BLE55" s="27"/>
      <c r="BLF55" s="97">
        <v>-1.1807689919362057</v>
      </c>
      <c r="BLG55" s="98">
        <v>-9.2845479462173364E-2</v>
      </c>
      <c r="BLI55" s="88">
        <f t="shared" ref="BLI55:BLI83" si="176">IF(BLK$6&lt;0.5,BLK$5+BLJ55,BLK$5+BLJ55+0.5)</f>
        <v>40991</v>
      </c>
      <c r="BLJ55" s="89">
        <v>16</v>
      </c>
      <c r="BLK55" s="28"/>
      <c r="BLL55" s="25"/>
      <c r="BLM55" s="30"/>
      <c r="BLN55" s="27"/>
      <c r="BLO55" s="30"/>
      <c r="BLP55" s="27"/>
      <c r="BLQ55" s="30"/>
      <c r="BLR55" s="27"/>
      <c r="BLS55" s="92"/>
      <c r="BLT55" s="94"/>
      <c r="BLU55" s="94"/>
      <c r="BLV55" s="94"/>
      <c r="BLW55" s="94"/>
      <c r="BLX55" s="94"/>
      <c r="BLY55" s="94"/>
      <c r="BLZ55" s="94"/>
      <c r="BMA55" s="27"/>
      <c r="BMB55" s="97"/>
      <c r="BMC55" s="98"/>
      <c r="BME55" s="88">
        <f t="shared" ref="BME55:BME83" si="177">IF(BMG$6&lt;0.5,BMG$5+BMF55,BMG$5+BMF55+0.5)</f>
        <v>40994</v>
      </c>
      <c r="BMF55" s="89">
        <v>16</v>
      </c>
      <c r="BMG55" s="28"/>
      <c r="BMH55" s="25"/>
      <c r="BMI55" s="30"/>
      <c r="BMJ55" s="27"/>
      <c r="BMK55" s="30"/>
      <c r="BML55" s="27"/>
      <c r="BMM55" s="30"/>
      <c r="BMN55" s="27"/>
      <c r="BMO55" s="92"/>
      <c r="BMP55" s="94"/>
      <c r="BMQ55" s="94"/>
      <c r="BMR55" s="94"/>
      <c r="BMS55" s="94"/>
      <c r="BMT55" s="94"/>
      <c r="BMU55" s="94"/>
      <c r="BMV55" s="94"/>
      <c r="BMW55" s="27"/>
      <c r="BMX55" s="97">
        <v>-1.1903545369775754</v>
      </c>
      <c r="BMY55" s="98">
        <v>-1.2331127714780323</v>
      </c>
      <c r="BNA55" s="88">
        <f t="shared" ref="BNA55:BNA83" si="178">IF(BNC$6&lt;0.5,BNC$5+BNB55,BNC$5+BNB55+0.5)</f>
        <v>40992.5</v>
      </c>
      <c r="BNB55" s="89">
        <v>16</v>
      </c>
      <c r="BNC55" s="28"/>
      <c r="BND55" s="25"/>
      <c r="BNE55" s="30"/>
      <c r="BNF55" s="27"/>
      <c r="BNG55" s="30"/>
      <c r="BNH55" s="27"/>
      <c r="BNI55" s="30"/>
      <c r="BNJ55" s="27"/>
      <c r="BNK55" s="92"/>
      <c r="BNL55" s="94"/>
      <c r="BNM55" s="94"/>
      <c r="BNN55" s="94"/>
      <c r="BNO55" s="94"/>
      <c r="BNP55" s="94"/>
      <c r="BNQ55" s="94"/>
      <c r="BNR55" s="94"/>
      <c r="BNS55" s="27"/>
      <c r="BNT55" s="97"/>
      <c r="BNU55" s="98"/>
      <c r="BNW55" s="88">
        <f t="shared" ref="BNW55:BNW83" si="179">IF(BNY$6&lt;0.5,BNY$5+BNX55,BNY$5+BNX55+0.5)</f>
        <v>40991</v>
      </c>
      <c r="BNX55" s="89">
        <v>16</v>
      </c>
      <c r="BNY55" s="28"/>
      <c r="BNZ55" s="25"/>
      <c r="BOA55" s="30"/>
      <c r="BOB55" s="27"/>
      <c r="BOC55" s="30"/>
      <c r="BOD55" s="27"/>
      <c r="BOE55" s="30"/>
      <c r="BOF55" s="27"/>
      <c r="BOG55" s="92"/>
      <c r="BOH55" s="94"/>
      <c r="BOI55" s="94"/>
      <c r="BOJ55" s="94"/>
      <c r="BOK55" s="94"/>
      <c r="BOL55" s="94"/>
      <c r="BOM55" s="94"/>
      <c r="BON55" s="94"/>
      <c r="BOO55" s="27"/>
      <c r="BOP55" s="97">
        <v>-1.2867172983524593</v>
      </c>
      <c r="BOQ55" s="98">
        <v>-0.89242224320050689</v>
      </c>
      <c r="BOS55" s="88">
        <f t="shared" ref="BOS55:BOS83" si="180">IF(BOU$6&lt;0.5,BOU$5+BOT55,BOU$5+BOT55+0.5)</f>
        <v>40994</v>
      </c>
      <c r="BOT55" s="89">
        <v>16</v>
      </c>
      <c r="BOU55" s="28"/>
      <c r="BOV55" s="25"/>
      <c r="BOW55" s="30"/>
      <c r="BOX55" s="27"/>
      <c r="BOY55" s="30"/>
      <c r="BOZ55" s="27"/>
      <c r="BPA55" s="30"/>
      <c r="BPB55" s="27"/>
      <c r="BPC55" s="92"/>
      <c r="BPD55" s="94"/>
      <c r="BPE55" s="94"/>
      <c r="BPF55" s="94"/>
      <c r="BPG55" s="94"/>
      <c r="BPH55" s="94"/>
      <c r="BPI55" s="94"/>
      <c r="BPJ55" s="94"/>
      <c r="BPK55" s="27"/>
      <c r="BPL55" s="97">
        <v>-1.2862717977876019</v>
      </c>
      <c r="BPM55" s="98">
        <v>1.3162403555638769</v>
      </c>
      <c r="BPO55" s="88">
        <f t="shared" ref="BPO55:BPO83" si="181">IF(BPQ$6&lt;0.5,BPQ$5+BPP55,BPQ$5+BPP55+0.5)</f>
        <v>40993</v>
      </c>
      <c r="BPP55" s="89">
        <v>16</v>
      </c>
      <c r="BPQ55" s="28">
        <v>1.6</v>
      </c>
      <c r="BPR55" s="25">
        <v>14</v>
      </c>
      <c r="BPS55" s="30"/>
      <c r="BPT55" s="27"/>
      <c r="BPU55" s="30"/>
      <c r="BPV55" s="27"/>
      <c r="BPW55" s="30"/>
      <c r="BPX55" s="27"/>
      <c r="BPY55" s="92"/>
      <c r="BPZ55" s="94"/>
      <c r="BQA55" s="94"/>
      <c r="BQB55" s="94"/>
      <c r="BQC55" s="94"/>
      <c r="BQD55" s="94"/>
      <c r="BQE55" s="94"/>
      <c r="BQF55" s="94"/>
      <c r="BQG55" s="27"/>
      <c r="BQH55" s="97">
        <v>1.2845010660764784</v>
      </c>
      <c r="BQI55" s="98">
        <v>16.368291655510131</v>
      </c>
      <c r="BQK55" s="88">
        <f t="shared" ref="BQK55:BQK83" si="182">IF(BQM$6&lt;0.5,BQM$5+BQL55,BQM$5+BQL55+0.5)</f>
        <v>40993.5</v>
      </c>
      <c r="BQL55" s="89">
        <v>16</v>
      </c>
      <c r="BQM55" s="28"/>
      <c r="BQN55" s="25"/>
      <c r="BQO55" s="30"/>
      <c r="BQP55" s="27"/>
      <c r="BQQ55" s="30"/>
      <c r="BQR55" s="27"/>
      <c r="BQS55" s="30"/>
      <c r="BQT55" s="27"/>
      <c r="BQU55" s="92"/>
      <c r="BQV55" s="94"/>
      <c r="BQW55" s="94"/>
      <c r="BQX55" s="94"/>
      <c r="BQY55" s="94"/>
      <c r="BQZ55" s="94"/>
      <c r="BRA55" s="94"/>
      <c r="BRB55" s="94"/>
      <c r="BRC55" s="27"/>
      <c r="BRD55" s="97">
        <v>-1.1617790754985799</v>
      </c>
      <c r="BRE55" s="98">
        <v>4.5577946941471916</v>
      </c>
      <c r="BRG55" s="88">
        <f t="shared" ref="BRG55:BRG83" si="183">IF(BRI$6&lt;0.5,BRI$5+BRH55,BRI$5+BRH55+0.5)</f>
        <v>40993.5</v>
      </c>
      <c r="BRH55" s="89">
        <v>16</v>
      </c>
      <c r="BRI55" s="28"/>
      <c r="BRJ55" s="25"/>
      <c r="BRK55" s="30"/>
      <c r="BRL55" s="27"/>
      <c r="BRM55" s="30"/>
      <c r="BRN55" s="27"/>
      <c r="BRO55" s="30"/>
      <c r="BRP55" s="27"/>
      <c r="BRQ55" s="92"/>
      <c r="BRR55" s="94"/>
      <c r="BRS55" s="94"/>
      <c r="BRT55" s="94"/>
      <c r="BRU55" s="94"/>
      <c r="BRV55" s="94"/>
      <c r="BRW55" s="94"/>
      <c r="BRX55" s="94"/>
      <c r="BRY55" s="27"/>
      <c r="BRZ55" s="97">
        <v>-1.2692731915601598</v>
      </c>
      <c r="BSA55" s="98">
        <v>2.0150845094496681</v>
      </c>
      <c r="BSC55" s="88">
        <f t="shared" ref="BSC55:BSC83" si="184">IF(BSE$6&lt;0.5,BSE$5+BSD55,BSE$5+BSD55+0.5)</f>
        <v>40992</v>
      </c>
      <c r="BSD55" s="89">
        <v>16</v>
      </c>
      <c r="BSE55" s="28"/>
      <c r="BSF55" s="25"/>
      <c r="BSG55" s="30"/>
      <c r="BSH55" s="27"/>
      <c r="BSI55" s="30"/>
      <c r="BSJ55" s="27"/>
      <c r="BSK55" s="30"/>
      <c r="BSL55" s="27"/>
      <c r="BSM55" s="92"/>
      <c r="BSN55" s="94"/>
      <c r="BSO55" s="94"/>
      <c r="BSP55" s="94"/>
      <c r="BSQ55" s="94"/>
      <c r="BSR55" s="94"/>
      <c r="BSS55" s="94"/>
      <c r="BST55" s="94"/>
      <c r="BSU55" s="27"/>
      <c r="BSV55" s="97"/>
      <c r="BSW55" s="98"/>
      <c r="BSY55" s="88">
        <f t="shared" ref="BSY55:BSY83" si="185">IF(BTA$6&lt;0.5,BTA$5+BSZ55,BTA$5+BSZ55+0.5)</f>
        <v>40995.5</v>
      </c>
      <c r="BSZ55" s="89">
        <v>16</v>
      </c>
      <c r="BTA55" s="28"/>
      <c r="BTB55" s="25">
        <v>23</v>
      </c>
      <c r="BTC55" s="30"/>
      <c r="BTD55" s="27"/>
      <c r="BTE55" s="30"/>
      <c r="BTF55" s="27"/>
      <c r="BTG55" s="30"/>
      <c r="BTH55" s="27"/>
      <c r="BTI55" s="92"/>
      <c r="BTJ55" s="94"/>
      <c r="BTK55" s="94"/>
      <c r="BTL55" s="94"/>
      <c r="BTM55" s="94"/>
      <c r="BTN55" s="94"/>
      <c r="BTO55" s="94"/>
      <c r="BTP55" s="94"/>
      <c r="BTQ55" s="27"/>
      <c r="BTR55" s="97">
        <v>-1.153690204467462</v>
      </c>
      <c r="BTS55" s="98">
        <v>1.7627999659434663</v>
      </c>
      <c r="BTU55" s="88">
        <f t="shared" ref="BTU55:BTU83" si="186">IF(BTW$6&lt;0.5,BTW$5+BTV55,BTW$5+BTV55+0.5)</f>
        <v>40994</v>
      </c>
      <c r="BTV55" s="89">
        <v>16</v>
      </c>
      <c r="BTW55" s="28"/>
      <c r="BTX55" s="25">
        <v>19</v>
      </c>
      <c r="BTY55" s="30"/>
      <c r="BTZ55" s="27"/>
      <c r="BUA55" s="30"/>
      <c r="BUB55" s="27"/>
      <c r="BUC55" s="30"/>
      <c r="BUD55" s="27"/>
      <c r="BUE55" s="92"/>
      <c r="BUF55" s="94"/>
      <c r="BUG55" s="94"/>
      <c r="BUH55" s="94"/>
      <c r="BUI55" s="94"/>
      <c r="BUJ55" s="94"/>
      <c r="BUK55" s="94"/>
      <c r="BUL55" s="94"/>
      <c r="BUM55" s="27"/>
      <c r="BUN55" s="97">
        <v>-1.2063307644098265</v>
      </c>
      <c r="BUO55" s="98">
        <v>-1.0025116655437947</v>
      </c>
      <c r="BUQ55" s="88">
        <f t="shared" ref="BUQ55:BUQ83" si="187">IF(BUS$6&lt;0.5,BUS$5+BUR55,BUS$5+BUR55+0.5)</f>
        <v>40992</v>
      </c>
      <c r="BUR55" s="89">
        <v>16</v>
      </c>
      <c r="BUS55" s="28"/>
      <c r="BUT55" s="25"/>
      <c r="BUU55" s="30"/>
      <c r="BUV55" s="27"/>
      <c r="BUW55" s="30"/>
      <c r="BUX55" s="27"/>
      <c r="BUY55" s="30"/>
      <c r="BUZ55" s="27"/>
      <c r="BVA55" s="92"/>
      <c r="BVB55" s="94"/>
      <c r="BVC55" s="94"/>
      <c r="BVD55" s="94"/>
      <c r="BVE55" s="94"/>
      <c r="BVF55" s="94"/>
      <c r="BVG55" s="94"/>
      <c r="BVH55" s="94"/>
      <c r="BVI55" s="27"/>
      <c r="BVJ55" s="97">
        <v>-1.2550527364171549</v>
      </c>
      <c r="BVK55" s="98">
        <v>-1.3584482984933015</v>
      </c>
      <c r="BVM55" s="88">
        <f t="shared" ref="BVM55:BVM83" si="188">IF(BVO$6&lt;0.5,BVO$5+BVN55,BVO$5+BVN55+0.5)</f>
        <v>40993.5</v>
      </c>
      <c r="BVN55" s="89">
        <v>16</v>
      </c>
      <c r="BVO55" s="28"/>
      <c r="BVP55" s="25"/>
      <c r="BVQ55" s="30"/>
      <c r="BVR55" s="27"/>
      <c r="BVS55" s="30"/>
      <c r="BVT55" s="27"/>
      <c r="BVU55" s="30"/>
      <c r="BVV55" s="27"/>
      <c r="BVW55" s="92"/>
      <c r="BVX55" s="94"/>
      <c r="BVY55" s="94"/>
      <c r="BVZ55" s="94"/>
      <c r="BWA55" s="94"/>
      <c r="BWB55" s="94"/>
      <c r="BWC55" s="94"/>
      <c r="BWD55" s="94"/>
      <c r="BWE55" s="27"/>
      <c r="BWF55" s="97">
        <v>-1.3119114527664455</v>
      </c>
      <c r="BWG55" s="98">
        <v>5.4064268460985794</v>
      </c>
      <c r="BWI55" s="88">
        <f t="shared" ref="BWI55:BWI83" si="189">IF(BWK$6&lt;0.5,BWK$5+BWJ55,BWK$5+BWJ55+0.5)</f>
        <v>40993.5</v>
      </c>
      <c r="BWJ55" s="89">
        <v>16</v>
      </c>
      <c r="BWK55" s="28"/>
      <c r="BWL55" s="25"/>
      <c r="BWM55" s="30"/>
      <c r="BWN55" s="27"/>
      <c r="BWO55" s="30"/>
      <c r="BWP55" s="27"/>
      <c r="BWQ55" s="30"/>
      <c r="BWR55" s="27"/>
      <c r="BWS55" s="92"/>
      <c r="BWT55" s="94"/>
      <c r="BWU55" s="94"/>
      <c r="BWV55" s="94"/>
      <c r="BWW55" s="94"/>
      <c r="BWX55" s="94"/>
      <c r="BWY55" s="94"/>
      <c r="BWZ55" s="94"/>
      <c r="BXA55" s="27"/>
      <c r="BXB55" s="97">
        <v>-1.2605138456937117</v>
      </c>
      <c r="BXC55" s="98">
        <v>6.849217197847894</v>
      </c>
      <c r="BXE55" s="88">
        <f t="shared" ref="BXE55:BXE83" si="190">IF(BXG$6&lt;0.5,BXG$5+BXF55,BXG$5+BXF55+0.5)</f>
        <v>40993</v>
      </c>
      <c r="BXF55" s="89">
        <v>16</v>
      </c>
      <c r="BXG55" s="28"/>
      <c r="BXH55" s="25"/>
      <c r="BXI55" s="30"/>
      <c r="BXJ55" s="27"/>
      <c r="BXK55" s="30"/>
      <c r="BXL55" s="27"/>
      <c r="BXM55" s="30"/>
      <c r="BXN55" s="27"/>
      <c r="BXO55" s="92"/>
      <c r="BXP55" s="94"/>
      <c r="BXQ55" s="94"/>
      <c r="BXR55" s="94"/>
      <c r="BXS55" s="94"/>
      <c r="BXT55" s="94"/>
      <c r="BXU55" s="94"/>
      <c r="BXV55" s="94"/>
      <c r="BXW55" s="27"/>
      <c r="BXX55" s="97">
        <v>-0.26104723801408364</v>
      </c>
      <c r="BXY55" s="98">
        <v>3.7583161536637801</v>
      </c>
      <c r="BYA55" s="88">
        <f t="shared" ref="BYA55:BYA83" si="191">IF(BYC$6&lt;0.5,BYC$5+BYB55,BYC$5+BYB55+0.5)</f>
        <v>40992.5</v>
      </c>
      <c r="BYB55" s="89">
        <v>16</v>
      </c>
      <c r="BYC55" s="28"/>
      <c r="BYD55" s="25"/>
      <c r="BYE55" s="30"/>
      <c r="BYF55" s="27"/>
      <c r="BYG55" s="30"/>
      <c r="BYH55" s="27"/>
      <c r="BYI55" s="30"/>
      <c r="BYJ55" s="27"/>
      <c r="BYK55" s="92"/>
      <c r="BYL55" s="94"/>
      <c r="BYM55" s="94"/>
      <c r="BYN55" s="94"/>
      <c r="BYO55" s="94"/>
      <c r="BYP55" s="94"/>
      <c r="BYQ55" s="94"/>
      <c r="BYR55" s="94"/>
      <c r="BYS55" s="27"/>
      <c r="BYT55" s="97">
        <v>-0.17441107611832171</v>
      </c>
      <c r="BYU55" s="98">
        <v>14.802280233692517</v>
      </c>
      <c r="BYW55" s="88">
        <f t="shared" ref="BYW55:BYW83" si="192">IF(BYY$6&lt;0.5,BYY$5+BYX55,BYY$5+BYX55+0.5)</f>
        <v>40995</v>
      </c>
      <c r="BYX55" s="89">
        <v>16</v>
      </c>
      <c r="BYY55" s="28"/>
      <c r="BYZ55" s="25"/>
      <c r="BZA55" s="30"/>
      <c r="BZB55" s="27"/>
      <c r="BZC55" s="30"/>
      <c r="BZD55" s="27"/>
      <c r="BZE55" s="30"/>
      <c r="BZF55" s="27"/>
      <c r="BZG55" s="92"/>
      <c r="BZH55" s="94"/>
      <c r="BZI55" s="94"/>
      <c r="BZJ55" s="94"/>
      <c r="BZK55" s="94"/>
      <c r="BZL55" s="94"/>
      <c r="BZM55" s="94"/>
      <c r="BZN55" s="94"/>
      <c r="BZO55" s="27"/>
      <c r="BZP55" s="97">
        <v>-0.97319003329877452</v>
      </c>
      <c r="BZQ55" s="98">
        <v>2.8023935757685314</v>
      </c>
      <c r="BZS55" s="88">
        <f t="shared" ref="BZS55:BZS83" si="193">IF(BZU$6&lt;0.5,BZU$5+BZT55,BZU$5+BZT55+0.5)</f>
        <v>40996</v>
      </c>
      <c r="BZT55" s="89">
        <v>16</v>
      </c>
      <c r="BZU55" s="28"/>
      <c r="BZV55" s="25"/>
      <c r="BZW55" s="30"/>
      <c r="BZX55" s="27"/>
      <c r="BZY55" s="30"/>
      <c r="BZZ55" s="27"/>
      <c r="CAA55" s="30"/>
      <c r="CAB55" s="27"/>
      <c r="CAC55" s="92"/>
      <c r="CAD55" s="94"/>
      <c r="CAE55" s="94"/>
      <c r="CAF55" s="94"/>
      <c r="CAG55" s="94"/>
      <c r="CAH55" s="94"/>
      <c r="CAI55" s="94"/>
      <c r="CAJ55" s="94"/>
      <c r="CAK55" s="27"/>
      <c r="CAL55" s="97">
        <v>-1.2094666561184984</v>
      </c>
      <c r="CAM55" s="98">
        <v>-1.2020444448263439</v>
      </c>
      <c r="CAO55" s="88">
        <f t="shared" ref="CAO55:CAO83" si="194">IF(CAQ$6&lt;0.5,CAQ$5+CAP55,CAQ$5+CAP55+0.5)</f>
        <v>40994</v>
      </c>
      <c r="CAP55" s="89">
        <v>16</v>
      </c>
      <c r="CAQ55" s="28"/>
      <c r="CAR55" s="25"/>
      <c r="CAS55" s="30"/>
      <c r="CAT55" s="27"/>
      <c r="CAU55" s="30"/>
      <c r="CAV55" s="27"/>
      <c r="CAW55" s="30"/>
      <c r="CAX55" s="27"/>
      <c r="CAY55" s="92"/>
      <c r="CAZ55" s="94"/>
      <c r="CBA55" s="94"/>
      <c r="CBB55" s="94"/>
      <c r="CBC55" s="94"/>
      <c r="CBD55" s="94"/>
      <c r="CBE55" s="94"/>
      <c r="CBF55" s="94"/>
      <c r="CBG55" s="27"/>
      <c r="CBH55" s="97">
        <v>-1.2576553853488575</v>
      </c>
      <c r="CBI55" s="98">
        <v>-2.2797828882932047</v>
      </c>
      <c r="CBK55" s="88">
        <f t="shared" ref="CBK55:CBK83" si="195">IF(CBM$6&lt;0.5,CBM$5+CBL55,CBM$5+CBL55+0.5)</f>
        <v>40995</v>
      </c>
      <c r="CBL55" s="89">
        <v>16</v>
      </c>
      <c r="CBM55" s="28"/>
      <c r="CBN55" s="25"/>
      <c r="CBO55" s="30"/>
      <c r="CBP55" s="27"/>
      <c r="CBQ55" s="30"/>
      <c r="CBR55" s="27"/>
      <c r="CBS55" s="30"/>
      <c r="CBT55" s="27"/>
      <c r="CBU55" s="92"/>
      <c r="CBV55" s="94"/>
      <c r="CBW55" s="94"/>
      <c r="CBX55" s="94"/>
      <c r="CBY55" s="94"/>
      <c r="CBZ55" s="94"/>
      <c r="CCA55" s="94"/>
      <c r="CCB55" s="94"/>
      <c r="CCC55" s="27"/>
      <c r="CCD55" s="97">
        <v>-1.1747933795685035</v>
      </c>
      <c r="CCE55" s="98">
        <v>-9.6465891192954345E-2</v>
      </c>
      <c r="CCG55" s="88">
        <f t="shared" ref="CCG55:CCG83" si="196">IF(CCI$6&lt;0.5,CCI$5+CCH55,CCI$5+CCH55+0.5)</f>
        <v>40991</v>
      </c>
      <c r="CCH55" s="89">
        <v>16</v>
      </c>
      <c r="CCI55" s="28"/>
      <c r="CCJ55" s="25"/>
      <c r="CCK55" s="30"/>
      <c r="CCL55" s="27"/>
      <c r="CCM55" s="30"/>
      <c r="CCN55" s="27"/>
      <c r="CCO55" s="30"/>
      <c r="CCP55" s="27"/>
      <c r="CCQ55" s="92"/>
      <c r="CCR55" s="94"/>
      <c r="CCS55" s="94"/>
      <c r="CCT55" s="94"/>
      <c r="CCU55" s="94"/>
      <c r="CCV55" s="94"/>
      <c r="CCW55" s="94"/>
      <c r="CCX55" s="94"/>
      <c r="CCY55" s="27"/>
      <c r="CCZ55" s="97"/>
      <c r="CDA55" s="98"/>
      <c r="CDC55" s="88">
        <f t="shared" ref="CDC55:CDC83" si="197">IF(CDE$6&lt;0.5,CDE$5+CDD55,CDE$5+CDD55+0.5)</f>
        <v>40994</v>
      </c>
      <c r="CDD55" s="89">
        <v>16</v>
      </c>
      <c r="CDE55" s="28"/>
      <c r="CDF55" s="25"/>
      <c r="CDG55" s="30"/>
      <c r="CDH55" s="27"/>
      <c r="CDI55" s="30"/>
      <c r="CDJ55" s="27"/>
      <c r="CDK55" s="30"/>
      <c r="CDL55" s="27"/>
      <c r="CDM55" s="92"/>
      <c r="CDN55" s="94"/>
      <c r="CDO55" s="94"/>
      <c r="CDP55" s="94"/>
      <c r="CDQ55" s="94"/>
      <c r="CDR55" s="94"/>
      <c r="CDS55" s="94"/>
      <c r="CDT55" s="94"/>
      <c r="CDU55" s="27"/>
      <c r="CDV55" s="97">
        <v>-1.2287818044693919</v>
      </c>
      <c r="CDW55" s="98">
        <v>-1.3604687142385441</v>
      </c>
      <c r="CDY55" s="88">
        <f t="shared" ref="CDY55:CDY83" si="198">IF(CEA$6&lt;0.5,CEA$5+CDZ55,CEA$5+CDZ55+0.5)</f>
        <v>40992.5</v>
      </c>
      <c r="CDZ55" s="89">
        <v>16</v>
      </c>
      <c r="CEA55" s="28"/>
      <c r="CEB55" s="25"/>
      <c r="CEC55" s="30"/>
      <c r="CED55" s="27"/>
      <c r="CEE55" s="30"/>
      <c r="CEF55" s="27"/>
      <c r="CEG55" s="30"/>
      <c r="CEH55" s="27"/>
      <c r="CEI55" s="92"/>
      <c r="CEJ55" s="94"/>
      <c r="CEK55" s="94"/>
      <c r="CEL55" s="94"/>
      <c r="CEM55" s="94"/>
      <c r="CEN55" s="94"/>
      <c r="CEO55" s="94"/>
      <c r="CEP55" s="94"/>
      <c r="CEQ55" s="27"/>
      <c r="CER55" s="97"/>
      <c r="CES55" s="98"/>
      <c r="CEU55" s="88">
        <f t="shared" ref="CEU55:CEU83" si="199">IF(CEW$6&lt;0.5,CEW$5+CEV55,CEW$5+CEV55+0.5)</f>
        <v>40991</v>
      </c>
      <c r="CEV55" s="89">
        <v>16</v>
      </c>
      <c r="CEW55" s="28"/>
      <c r="CEX55" s="25"/>
      <c r="CEY55" s="30"/>
      <c r="CEZ55" s="27"/>
      <c r="CFA55" s="30"/>
      <c r="CFB55" s="27"/>
      <c r="CFC55" s="30"/>
      <c r="CFD55" s="27"/>
      <c r="CFE55" s="92"/>
      <c r="CFF55" s="94"/>
      <c r="CFG55" s="94"/>
      <c r="CFH55" s="94"/>
      <c r="CFI55" s="94"/>
      <c r="CFJ55" s="94"/>
      <c r="CFK55" s="94"/>
      <c r="CFL55" s="94"/>
      <c r="CFM55" s="27"/>
      <c r="CFN55" s="97">
        <v>-1.2850019395606647</v>
      </c>
      <c r="CFO55" s="98">
        <v>-0.88275081468138361</v>
      </c>
    </row>
    <row r="56" spans="1:2199">
      <c r="A56" s="88">
        <f t="shared" si="100"/>
        <v>40994.5</v>
      </c>
      <c r="B56" s="90">
        <v>16.5</v>
      </c>
      <c r="C56" s="28"/>
      <c r="D56" s="25"/>
      <c r="E56" s="30"/>
      <c r="F56" s="27"/>
      <c r="G56" s="30"/>
      <c r="H56" s="27"/>
      <c r="I56" s="30"/>
      <c r="J56" s="27"/>
      <c r="K56" s="92"/>
      <c r="L56" s="94"/>
      <c r="M56" s="94"/>
      <c r="N56" s="94"/>
      <c r="O56" s="94"/>
      <c r="P56" s="94"/>
      <c r="Q56" s="94"/>
      <c r="R56" s="94"/>
      <c r="S56" s="27"/>
      <c r="T56" s="99">
        <v>-1.9936677507260792</v>
      </c>
      <c r="U56" s="98">
        <v>1.866820087742644</v>
      </c>
      <c r="W56" s="88">
        <f t="shared" si="101"/>
        <v>40993.5</v>
      </c>
      <c r="X56" s="90">
        <v>16.5</v>
      </c>
      <c r="Y56" s="28"/>
      <c r="Z56" s="25"/>
      <c r="AA56" s="30"/>
      <c r="AB56" s="27"/>
      <c r="AC56" s="30"/>
      <c r="AD56" s="27"/>
      <c r="AE56" s="30"/>
      <c r="AF56" s="27"/>
      <c r="AG56" s="92"/>
      <c r="AH56" s="94"/>
      <c r="AI56" s="94"/>
      <c r="AJ56" s="94"/>
      <c r="AK56" s="94"/>
      <c r="AL56" s="94"/>
      <c r="AM56" s="94"/>
      <c r="AN56" s="94"/>
      <c r="AO56" s="27"/>
      <c r="AP56" s="99">
        <v>-1.037918656901738</v>
      </c>
      <c r="AQ56" s="98">
        <v>3.6515922555019902</v>
      </c>
      <c r="AS56" s="88">
        <f t="shared" si="102"/>
        <v>40994</v>
      </c>
      <c r="AT56" s="90">
        <v>16.5</v>
      </c>
      <c r="AU56" s="28"/>
      <c r="AV56" s="25"/>
      <c r="AW56" s="30"/>
      <c r="AX56" s="27"/>
      <c r="AY56" s="30"/>
      <c r="AZ56" s="27"/>
      <c r="BA56" s="30"/>
      <c r="BB56" s="27"/>
      <c r="BC56" s="92"/>
      <c r="BD56" s="94"/>
      <c r="BE56" s="94"/>
      <c r="BF56" s="94"/>
      <c r="BG56" s="94"/>
      <c r="BH56" s="94"/>
      <c r="BI56" s="94"/>
      <c r="BJ56" s="94"/>
      <c r="BK56" s="27"/>
      <c r="BL56" s="99">
        <v>0.46282352588632109</v>
      </c>
      <c r="BM56" s="98">
        <v>11.560312785365674</v>
      </c>
      <c r="BO56" s="88">
        <f t="shared" si="103"/>
        <v>40994</v>
      </c>
      <c r="BP56" s="90">
        <v>16.5</v>
      </c>
      <c r="BQ56" s="28"/>
      <c r="BR56" s="25"/>
      <c r="BS56" s="30"/>
      <c r="BT56" s="27"/>
      <c r="BU56" s="30"/>
      <c r="BV56" s="27"/>
      <c r="BW56" s="30"/>
      <c r="BX56" s="27"/>
      <c r="BY56" s="92"/>
      <c r="BZ56" s="94"/>
      <c r="CA56" s="94"/>
      <c r="CB56" s="94"/>
      <c r="CC56" s="94"/>
      <c r="CD56" s="94"/>
      <c r="CE56" s="94"/>
      <c r="CF56" s="94"/>
      <c r="CG56" s="27"/>
      <c r="CH56" s="99">
        <v>-0.88011846744211231</v>
      </c>
      <c r="CI56" s="98">
        <v>3.6852529069212383</v>
      </c>
      <c r="CK56" s="88">
        <f t="shared" si="104"/>
        <v>40992.5</v>
      </c>
      <c r="CL56" s="90">
        <v>16.5</v>
      </c>
      <c r="CM56" s="28"/>
      <c r="CN56" s="25"/>
      <c r="CO56" s="30"/>
      <c r="CP56" s="27"/>
      <c r="CQ56" s="30"/>
      <c r="CR56" s="27"/>
      <c r="CS56" s="30"/>
      <c r="CT56" s="27"/>
      <c r="CU56" s="92"/>
      <c r="CV56" s="94"/>
      <c r="CW56" s="94"/>
      <c r="CX56" s="94"/>
      <c r="CY56" s="94"/>
      <c r="CZ56" s="94"/>
      <c r="DA56" s="94"/>
      <c r="DB56" s="94"/>
      <c r="DC56" s="27"/>
      <c r="DD56" s="99">
        <v>-1.2602175020075594</v>
      </c>
      <c r="DE56" s="98">
        <v>5.2299067761999787</v>
      </c>
      <c r="DG56" s="88">
        <f t="shared" si="105"/>
        <v>40996</v>
      </c>
      <c r="DH56" s="90">
        <v>16.5</v>
      </c>
      <c r="DI56" s="28"/>
      <c r="DJ56" s="25">
        <v>23.1</v>
      </c>
      <c r="DK56" s="30"/>
      <c r="DL56" s="27"/>
      <c r="DM56" s="30"/>
      <c r="DN56" s="27"/>
      <c r="DO56" s="30"/>
      <c r="DP56" s="27"/>
      <c r="DQ56" s="92"/>
      <c r="DR56" s="94"/>
      <c r="DS56" s="94"/>
      <c r="DT56" s="94"/>
      <c r="DU56" s="94"/>
      <c r="DV56" s="94"/>
      <c r="DW56" s="94"/>
      <c r="DX56" s="94"/>
      <c r="DY56" s="27"/>
      <c r="DZ56" s="99">
        <v>-1.1546203278723419</v>
      </c>
      <c r="EA56" s="98">
        <v>-0.48700938990980625</v>
      </c>
      <c r="EC56" s="88">
        <f t="shared" si="106"/>
        <v>40994.5</v>
      </c>
      <c r="ED56" s="90">
        <v>16.5</v>
      </c>
      <c r="EE56" s="28"/>
      <c r="EF56" s="25">
        <v>19</v>
      </c>
      <c r="EG56" s="30"/>
      <c r="EH56" s="27"/>
      <c r="EI56" s="30"/>
      <c r="EJ56" s="27"/>
      <c r="EK56" s="30"/>
      <c r="EL56" s="27"/>
      <c r="EM56" s="92"/>
      <c r="EN56" s="94"/>
      <c r="EO56" s="94"/>
      <c r="EP56" s="94"/>
      <c r="EQ56" s="94"/>
      <c r="ER56" s="94"/>
      <c r="ES56" s="94"/>
      <c r="ET56" s="94"/>
      <c r="EU56" s="27"/>
      <c r="EV56" s="99">
        <v>-1.2251317143627232</v>
      </c>
      <c r="EW56" s="98">
        <v>4.8259421308893717</v>
      </c>
      <c r="EY56" s="88">
        <f t="shared" si="107"/>
        <v>40992.5</v>
      </c>
      <c r="EZ56" s="90">
        <v>16.5</v>
      </c>
      <c r="FA56" s="28"/>
      <c r="FB56" s="25"/>
      <c r="FC56" s="30"/>
      <c r="FD56" s="27"/>
      <c r="FE56" s="30"/>
      <c r="FF56" s="27"/>
      <c r="FG56" s="30"/>
      <c r="FH56" s="27"/>
      <c r="FI56" s="92"/>
      <c r="FJ56" s="94"/>
      <c r="FK56" s="94"/>
      <c r="FL56" s="94"/>
      <c r="FM56" s="94"/>
      <c r="FN56" s="94"/>
      <c r="FO56" s="94"/>
      <c r="FP56" s="94"/>
      <c r="FQ56" s="27"/>
      <c r="FR56" s="99">
        <v>-1.2909363199369057</v>
      </c>
      <c r="FS56" s="98">
        <v>5.1488560506328165</v>
      </c>
      <c r="FU56" s="88">
        <f t="shared" si="108"/>
        <v>40994</v>
      </c>
      <c r="FV56" s="90">
        <v>16.5</v>
      </c>
      <c r="FW56" s="28"/>
      <c r="FX56" s="25"/>
      <c r="FY56" s="30"/>
      <c r="FZ56" s="27"/>
      <c r="GA56" s="30"/>
      <c r="GB56" s="27"/>
      <c r="GC56" s="30"/>
      <c r="GD56" s="27"/>
      <c r="GE56" s="92"/>
      <c r="GF56" s="94"/>
      <c r="GG56" s="94"/>
      <c r="GH56" s="94"/>
      <c r="GI56" s="94"/>
      <c r="GJ56" s="94"/>
      <c r="GK56" s="94"/>
      <c r="GL56" s="94"/>
      <c r="GM56" s="27"/>
      <c r="GN56" s="99">
        <v>-1.307296180840489</v>
      </c>
      <c r="GO56" s="98">
        <v>-1.2255084846738085</v>
      </c>
      <c r="GQ56" s="88">
        <f t="shared" si="109"/>
        <v>40994</v>
      </c>
      <c r="GR56" s="90">
        <v>16.5</v>
      </c>
      <c r="GS56" s="28"/>
      <c r="GT56" s="25"/>
      <c r="GU56" s="30"/>
      <c r="GV56" s="27"/>
      <c r="GW56" s="30"/>
      <c r="GX56" s="27"/>
      <c r="GY56" s="30"/>
      <c r="GZ56" s="27"/>
      <c r="HA56" s="92"/>
      <c r="HB56" s="94"/>
      <c r="HC56" s="94"/>
      <c r="HD56" s="94"/>
      <c r="HE56" s="94"/>
      <c r="HF56" s="94"/>
      <c r="HG56" s="94"/>
      <c r="HH56" s="94"/>
      <c r="HI56" s="27"/>
      <c r="HJ56" s="99">
        <v>-1.2254216713318722</v>
      </c>
      <c r="HK56" s="98">
        <v>0.29550980556464718</v>
      </c>
      <c r="HM56" s="88">
        <f t="shared" si="110"/>
        <v>40993.5</v>
      </c>
      <c r="HN56" s="90">
        <v>16.5</v>
      </c>
      <c r="HO56" s="28"/>
      <c r="HP56" s="25"/>
      <c r="HQ56" s="30"/>
      <c r="HR56" s="27"/>
      <c r="HS56" s="30"/>
      <c r="HT56" s="27"/>
      <c r="HU56" s="30"/>
      <c r="HV56" s="27"/>
      <c r="HW56" s="92"/>
      <c r="HX56" s="94"/>
      <c r="HY56" s="94"/>
      <c r="HZ56" s="94"/>
      <c r="IA56" s="94"/>
      <c r="IB56" s="94"/>
      <c r="IC56" s="94"/>
      <c r="ID56" s="94"/>
      <c r="IE56" s="27"/>
      <c r="IF56" s="99">
        <v>-0.33708350923597574</v>
      </c>
      <c r="IG56" s="98">
        <v>9.9252072881870621</v>
      </c>
      <c r="II56" s="88">
        <f t="shared" si="111"/>
        <v>40993</v>
      </c>
      <c r="IJ56" s="90">
        <v>16.5</v>
      </c>
      <c r="IK56" s="28"/>
      <c r="IL56" s="25"/>
      <c r="IM56" s="30"/>
      <c r="IN56" s="27"/>
      <c r="IO56" s="30"/>
      <c r="IP56" s="27"/>
      <c r="IQ56" s="30"/>
      <c r="IR56" s="27"/>
      <c r="IS56" s="92"/>
      <c r="IT56" s="94"/>
      <c r="IU56" s="94"/>
      <c r="IV56" s="94"/>
      <c r="IW56" s="94"/>
      <c r="IX56" s="94"/>
      <c r="IY56" s="94"/>
      <c r="IZ56" s="94"/>
      <c r="JA56" s="27"/>
      <c r="JB56" s="99">
        <v>-0.22861739188526908</v>
      </c>
      <c r="JC56" s="98">
        <v>11.95482868853956</v>
      </c>
      <c r="JE56" s="88">
        <f t="shared" si="112"/>
        <v>40995.5</v>
      </c>
      <c r="JF56" s="90">
        <v>16.5</v>
      </c>
      <c r="JG56" s="28"/>
      <c r="JH56" s="25"/>
      <c r="JI56" s="30"/>
      <c r="JJ56" s="27"/>
      <c r="JK56" s="30"/>
      <c r="JL56" s="27"/>
      <c r="JM56" s="30"/>
      <c r="JN56" s="27"/>
      <c r="JO56" s="92"/>
      <c r="JP56" s="94"/>
      <c r="JQ56" s="94"/>
      <c r="JR56" s="94"/>
      <c r="JS56" s="94"/>
      <c r="JT56" s="94"/>
      <c r="JU56" s="94"/>
      <c r="JV56" s="94"/>
      <c r="JW56" s="27"/>
      <c r="JX56" s="99">
        <v>-1.0034407198163535</v>
      </c>
      <c r="JY56" s="98">
        <v>4.8232191225081964</v>
      </c>
      <c r="KA56" s="88">
        <f t="shared" si="113"/>
        <v>40996.5</v>
      </c>
      <c r="KB56" s="90">
        <v>16.5</v>
      </c>
      <c r="KC56" s="28"/>
      <c r="KD56" s="25"/>
      <c r="KE56" s="30"/>
      <c r="KF56" s="27"/>
      <c r="KG56" s="30"/>
      <c r="KH56" s="27"/>
      <c r="KI56" s="30"/>
      <c r="KJ56" s="27"/>
      <c r="KK56" s="92"/>
      <c r="KL56" s="94"/>
      <c r="KM56" s="94"/>
      <c r="KN56" s="94"/>
      <c r="KO56" s="94"/>
      <c r="KP56" s="94"/>
      <c r="KQ56" s="94"/>
      <c r="KR56" s="94"/>
      <c r="KS56" s="27"/>
      <c r="KT56" s="99">
        <v>-1.1786077842843752</v>
      </c>
      <c r="KU56" s="98">
        <v>5.5044512681697926</v>
      </c>
      <c r="KW56" s="88">
        <f t="shared" si="114"/>
        <v>40994.5</v>
      </c>
      <c r="KX56" s="90">
        <v>16.5</v>
      </c>
      <c r="KY56" s="28"/>
      <c r="KZ56" s="25"/>
      <c r="LA56" s="30"/>
      <c r="LB56" s="27"/>
      <c r="LC56" s="30"/>
      <c r="LD56" s="27"/>
      <c r="LE56" s="30"/>
      <c r="LF56" s="27"/>
      <c r="LG56" s="92"/>
      <c r="LH56" s="94"/>
      <c r="LI56" s="94"/>
      <c r="LJ56" s="94"/>
      <c r="LK56" s="94"/>
      <c r="LL56" s="94"/>
      <c r="LM56" s="94"/>
      <c r="LN56" s="94"/>
      <c r="LO56" s="27"/>
      <c r="LP56" s="99">
        <v>-1.2488905059504829</v>
      </c>
      <c r="LQ56" s="98">
        <v>4.3692694566528747</v>
      </c>
      <c r="LS56" s="88">
        <f t="shared" si="115"/>
        <v>40995.5</v>
      </c>
      <c r="LT56" s="90">
        <v>16.5</v>
      </c>
      <c r="LU56" s="28"/>
      <c r="LV56" s="25"/>
      <c r="LW56" s="30"/>
      <c r="LX56" s="27"/>
      <c r="LY56" s="30"/>
      <c r="LZ56" s="27"/>
      <c r="MA56" s="30"/>
      <c r="MB56" s="27"/>
      <c r="MC56" s="92"/>
      <c r="MD56" s="94"/>
      <c r="ME56" s="94"/>
      <c r="MF56" s="94"/>
      <c r="MG56" s="94"/>
      <c r="MH56" s="94"/>
      <c r="MI56" s="94"/>
      <c r="MJ56" s="94"/>
      <c r="MK56" s="27"/>
      <c r="ML56" s="99">
        <v>-1.1749623315621991</v>
      </c>
      <c r="MM56" s="98">
        <v>6.5381154226618348</v>
      </c>
      <c r="MO56" s="88">
        <f t="shared" si="116"/>
        <v>40991.5</v>
      </c>
      <c r="MP56" s="90">
        <v>16.5</v>
      </c>
      <c r="MQ56" s="28"/>
      <c r="MR56" s="25"/>
      <c r="MS56" s="30"/>
      <c r="MT56" s="27"/>
      <c r="MU56" s="30"/>
      <c r="MV56" s="27"/>
      <c r="MW56" s="30"/>
      <c r="MX56" s="27"/>
      <c r="MY56" s="92"/>
      <c r="MZ56" s="94"/>
      <c r="NA56" s="94"/>
      <c r="NB56" s="94"/>
      <c r="NC56" s="94"/>
      <c r="ND56" s="94"/>
      <c r="NE56" s="94"/>
      <c r="NF56" s="94"/>
      <c r="NG56" s="27"/>
      <c r="NH56" s="99"/>
      <c r="NI56" s="98"/>
      <c r="NK56" s="88">
        <f t="shared" si="117"/>
        <v>40994.5</v>
      </c>
      <c r="NL56" s="90">
        <v>16.5</v>
      </c>
      <c r="NM56" s="28"/>
      <c r="NN56" s="25"/>
      <c r="NO56" s="30"/>
      <c r="NP56" s="27"/>
      <c r="NQ56" s="30"/>
      <c r="NR56" s="27"/>
      <c r="NS56" s="30"/>
      <c r="NT56" s="27"/>
      <c r="NU56" s="92"/>
      <c r="NV56" s="94"/>
      <c r="NW56" s="94"/>
      <c r="NX56" s="94"/>
      <c r="NY56" s="94"/>
      <c r="NZ56" s="94"/>
      <c r="OA56" s="94"/>
      <c r="OB56" s="94"/>
      <c r="OC56" s="27"/>
      <c r="OD56" s="99">
        <v>-1.1885148882440373</v>
      </c>
      <c r="OE56" s="98">
        <v>5.3714737700712734</v>
      </c>
      <c r="OG56" s="88">
        <f t="shared" si="118"/>
        <v>40993</v>
      </c>
      <c r="OH56" s="90">
        <v>16.5</v>
      </c>
      <c r="OI56" s="28"/>
      <c r="OJ56" s="25"/>
      <c r="OK56" s="30"/>
      <c r="OL56" s="27"/>
      <c r="OM56" s="30"/>
      <c r="ON56" s="27"/>
      <c r="OO56" s="30"/>
      <c r="OP56" s="27"/>
      <c r="OQ56" s="92"/>
      <c r="OR56" s="94"/>
      <c r="OS56" s="94"/>
      <c r="OT56" s="94"/>
      <c r="OU56" s="94"/>
      <c r="OV56" s="94"/>
      <c r="OW56" s="94"/>
      <c r="OX56" s="94"/>
      <c r="OY56" s="27"/>
      <c r="OZ56" s="99"/>
      <c r="PA56" s="98"/>
      <c r="PC56" s="88">
        <f t="shared" si="119"/>
        <v>40991.5</v>
      </c>
      <c r="PD56" s="90">
        <v>16.5</v>
      </c>
      <c r="PE56" s="28"/>
      <c r="PF56" s="25"/>
      <c r="PG56" s="30"/>
      <c r="PH56" s="27"/>
      <c r="PI56" s="30"/>
      <c r="PJ56" s="27"/>
      <c r="PK56" s="30"/>
      <c r="PL56" s="27"/>
      <c r="PM56" s="92"/>
      <c r="PN56" s="94"/>
      <c r="PO56" s="94"/>
      <c r="PP56" s="94"/>
      <c r="PQ56" s="94"/>
      <c r="PR56" s="94"/>
      <c r="PS56" s="94"/>
      <c r="PT56" s="94"/>
      <c r="PU56" s="27"/>
      <c r="PV56" s="99">
        <v>-1.2634727921817852</v>
      </c>
      <c r="PW56" s="98">
        <v>5.8605636661061524</v>
      </c>
      <c r="PY56" s="88">
        <f t="shared" si="120"/>
        <v>40994.5</v>
      </c>
      <c r="PZ56" s="90">
        <v>16.5</v>
      </c>
      <c r="QA56" s="28"/>
      <c r="QB56" s="25"/>
      <c r="QC56" s="30"/>
      <c r="QD56" s="27"/>
      <c r="QE56" s="30"/>
      <c r="QF56" s="27"/>
      <c r="QG56" s="30"/>
      <c r="QH56" s="27"/>
      <c r="QI56" s="92"/>
      <c r="QJ56" s="94"/>
      <c r="QK56" s="94"/>
      <c r="QL56" s="94"/>
      <c r="QM56" s="94"/>
      <c r="QN56" s="94"/>
      <c r="QO56" s="94"/>
      <c r="QP56" s="94"/>
      <c r="QQ56" s="27"/>
      <c r="QR56" s="99">
        <v>-1.2968568998037349</v>
      </c>
      <c r="QS56" s="98">
        <v>3.586933460274067</v>
      </c>
      <c r="QU56" s="88">
        <f t="shared" si="121"/>
        <v>40993.5</v>
      </c>
      <c r="QV56" s="90">
        <v>16.5</v>
      </c>
      <c r="QW56" s="28">
        <v>1.2</v>
      </c>
      <c r="QX56" s="25">
        <v>13.5</v>
      </c>
      <c r="QY56" s="30"/>
      <c r="QZ56" s="27"/>
      <c r="RA56" s="30"/>
      <c r="RB56" s="27"/>
      <c r="RC56" s="30"/>
      <c r="RD56" s="27"/>
      <c r="RE56" s="92"/>
      <c r="RF56" s="94"/>
      <c r="RG56" s="94"/>
      <c r="RH56" s="94"/>
      <c r="RI56" s="94"/>
      <c r="RJ56" s="94"/>
      <c r="RK56" s="94"/>
      <c r="RL56" s="94"/>
      <c r="RM56" s="27"/>
      <c r="RN56" s="99">
        <v>1.0099059933271921</v>
      </c>
      <c r="RO56" s="98">
        <v>23.289321595713385</v>
      </c>
      <c r="RQ56" s="88">
        <f t="shared" si="122"/>
        <v>40994</v>
      </c>
      <c r="RR56" s="90">
        <v>16.5</v>
      </c>
      <c r="RS56" s="28"/>
      <c r="RT56" s="25"/>
      <c r="RU56" s="30"/>
      <c r="RV56" s="27"/>
      <c r="RW56" s="30"/>
      <c r="RX56" s="27"/>
      <c r="RY56" s="30"/>
      <c r="RZ56" s="27"/>
      <c r="SA56" s="92"/>
      <c r="SB56" s="94"/>
      <c r="SC56" s="94"/>
      <c r="SD56" s="94"/>
      <c r="SE56" s="94"/>
      <c r="SF56" s="94"/>
      <c r="SG56" s="94"/>
      <c r="SH56" s="94"/>
      <c r="SI56" s="27"/>
      <c r="SJ56" s="99">
        <v>-1.1879635831745936</v>
      </c>
      <c r="SK56" s="98">
        <v>2.2234265849461878</v>
      </c>
      <c r="SM56" s="88">
        <f t="shared" si="123"/>
        <v>40994</v>
      </c>
      <c r="SN56" s="90">
        <v>16.5</v>
      </c>
      <c r="SO56" s="28"/>
      <c r="SP56" s="25"/>
      <c r="SQ56" s="30"/>
      <c r="SR56" s="27"/>
      <c r="SS56" s="30"/>
      <c r="ST56" s="27"/>
      <c r="SU56" s="30"/>
      <c r="SV56" s="27"/>
      <c r="SW56" s="92"/>
      <c r="SX56" s="94"/>
      <c r="SY56" s="94"/>
      <c r="SZ56" s="94"/>
      <c r="TA56" s="94"/>
      <c r="TB56" s="94"/>
      <c r="TC56" s="94"/>
      <c r="TD56" s="94"/>
      <c r="TE56" s="27"/>
      <c r="TF56" s="99">
        <v>-1.2872821366208493</v>
      </c>
      <c r="TG56" s="98">
        <v>-0.26776905452918648</v>
      </c>
      <c r="TI56" s="88">
        <f t="shared" si="124"/>
        <v>40992.5</v>
      </c>
      <c r="TJ56" s="90">
        <v>16.5</v>
      </c>
      <c r="TK56" s="28"/>
      <c r="TL56" s="25"/>
      <c r="TM56" s="30"/>
      <c r="TN56" s="27"/>
      <c r="TO56" s="30"/>
      <c r="TP56" s="27"/>
      <c r="TQ56" s="30"/>
      <c r="TR56" s="27"/>
      <c r="TS56" s="92"/>
      <c r="TT56" s="94"/>
      <c r="TU56" s="94"/>
      <c r="TV56" s="94"/>
      <c r="TW56" s="94"/>
      <c r="TX56" s="94"/>
      <c r="TY56" s="94"/>
      <c r="TZ56" s="94"/>
      <c r="UA56" s="27"/>
      <c r="UB56" s="99"/>
      <c r="UC56" s="98"/>
      <c r="UE56" s="88">
        <f t="shared" si="125"/>
        <v>40996</v>
      </c>
      <c r="UF56" s="90">
        <v>16.5</v>
      </c>
      <c r="UG56" s="28"/>
      <c r="UH56" s="25">
        <v>23.1</v>
      </c>
      <c r="UI56" s="30"/>
      <c r="UJ56" s="27"/>
      <c r="UK56" s="30"/>
      <c r="UL56" s="27"/>
      <c r="UM56" s="30"/>
      <c r="UN56" s="27"/>
      <c r="UO56" s="92"/>
      <c r="UP56" s="94"/>
      <c r="UQ56" s="94"/>
      <c r="UR56" s="94"/>
      <c r="US56" s="94"/>
      <c r="UT56" s="94"/>
      <c r="UU56" s="94"/>
      <c r="UV56" s="94"/>
      <c r="UW56" s="27"/>
      <c r="UX56" s="99">
        <v>-1.177086819851572</v>
      </c>
      <c r="UY56" s="98">
        <v>-0.54580114833355708</v>
      </c>
      <c r="VA56" s="88">
        <f t="shared" si="126"/>
        <v>40994.5</v>
      </c>
      <c r="VB56" s="90">
        <v>16.5</v>
      </c>
      <c r="VC56" s="28"/>
      <c r="VD56" s="25">
        <v>19</v>
      </c>
      <c r="VE56" s="30"/>
      <c r="VF56" s="27"/>
      <c r="VG56" s="30"/>
      <c r="VH56" s="27"/>
      <c r="VI56" s="30"/>
      <c r="VJ56" s="27"/>
      <c r="VK56" s="92"/>
      <c r="VL56" s="94"/>
      <c r="VM56" s="94"/>
      <c r="VN56" s="94"/>
      <c r="VO56" s="94"/>
      <c r="VP56" s="94"/>
      <c r="VQ56" s="94"/>
      <c r="VR56" s="94"/>
      <c r="VS56" s="27"/>
      <c r="VT56" s="99">
        <v>-1.2031668117285708</v>
      </c>
      <c r="VU56" s="98">
        <v>5.0525377721552438</v>
      </c>
      <c r="VW56" s="88">
        <f t="shared" si="127"/>
        <v>40992.5</v>
      </c>
      <c r="VX56" s="90">
        <v>16.5</v>
      </c>
      <c r="VY56" s="28"/>
      <c r="VZ56" s="25"/>
      <c r="WA56" s="30"/>
      <c r="WB56" s="27"/>
      <c r="WC56" s="30"/>
      <c r="WD56" s="27"/>
      <c r="WE56" s="30"/>
      <c r="WF56" s="27"/>
      <c r="WG56" s="92"/>
      <c r="WH56" s="94"/>
      <c r="WI56" s="94"/>
      <c r="WJ56" s="94"/>
      <c r="WK56" s="94"/>
      <c r="WL56" s="94"/>
      <c r="WM56" s="94"/>
      <c r="WN56" s="94"/>
      <c r="WO56" s="27"/>
      <c r="WP56" s="99">
        <v>-1.2690572728519329</v>
      </c>
      <c r="WQ56" s="98">
        <v>5.2268575658594907</v>
      </c>
      <c r="WS56" s="88">
        <f t="shared" si="128"/>
        <v>40994</v>
      </c>
      <c r="WT56" s="90">
        <v>16.5</v>
      </c>
      <c r="WU56" s="28"/>
      <c r="WV56" s="25"/>
      <c r="WW56" s="30"/>
      <c r="WX56" s="27"/>
      <c r="WY56" s="30"/>
      <c r="WZ56" s="27"/>
      <c r="XA56" s="30"/>
      <c r="XB56" s="27"/>
      <c r="XC56" s="92"/>
      <c r="XD56" s="94"/>
      <c r="XE56" s="94"/>
      <c r="XF56" s="94"/>
      <c r="XG56" s="94"/>
      <c r="XH56" s="94"/>
      <c r="XI56" s="94"/>
      <c r="XJ56" s="94"/>
      <c r="XK56" s="27"/>
      <c r="XL56" s="99">
        <v>-1.3112599494228652</v>
      </c>
      <c r="XM56" s="98">
        <v>-1.2379148275465068</v>
      </c>
      <c r="XO56" s="88">
        <f t="shared" si="129"/>
        <v>40994</v>
      </c>
      <c r="XP56" s="90">
        <v>16.5</v>
      </c>
      <c r="XQ56" s="28"/>
      <c r="XR56" s="25"/>
      <c r="XS56" s="30"/>
      <c r="XT56" s="27"/>
      <c r="XU56" s="30"/>
      <c r="XV56" s="27"/>
      <c r="XW56" s="30"/>
      <c r="XX56" s="27"/>
      <c r="XY56" s="92"/>
      <c r="XZ56" s="94"/>
      <c r="YA56" s="94"/>
      <c r="YB56" s="94"/>
      <c r="YC56" s="94"/>
      <c r="YD56" s="94"/>
      <c r="YE56" s="94"/>
      <c r="YF56" s="94"/>
      <c r="YG56" s="27"/>
      <c r="YH56" s="99">
        <v>-1.2284871972610092</v>
      </c>
      <c r="YI56" s="98">
        <v>0.28796748014634538</v>
      </c>
      <c r="YK56" s="88">
        <f t="shared" si="130"/>
        <v>40993.5</v>
      </c>
      <c r="YL56" s="90">
        <v>16.5</v>
      </c>
      <c r="YM56" s="28"/>
      <c r="YN56" s="25"/>
      <c r="YO56" s="30"/>
      <c r="YP56" s="27"/>
      <c r="YQ56" s="30"/>
      <c r="YR56" s="27"/>
      <c r="YS56" s="30"/>
      <c r="YT56" s="27"/>
      <c r="YU56" s="92"/>
      <c r="YV56" s="94"/>
      <c r="YW56" s="94"/>
      <c r="YX56" s="94"/>
      <c r="YY56" s="94"/>
      <c r="YZ56" s="94"/>
      <c r="ZA56" s="94"/>
      <c r="ZB56" s="94"/>
      <c r="ZC56" s="27"/>
      <c r="ZD56" s="99">
        <v>-0.28906529581967488</v>
      </c>
      <c r="ZE56" s="98">
        <v>9.9539872229829918</v>
      </c>
      <c r="ZG56" s="88">
        <f t="shared" si="131"/>
        <v>40993</v>
      </c>
      <c r="ZH56" s="90">
        <v>16.5</v>
      </c>
      <c r="ZI56" s="28"/>
      <c r="ZJ56" s="25"/>
      <c r="ZK56" s="30"/>
      <c r="ZL56" s="27"/>
      <c r="ZM56" s="30"/>
      <c r="ZN56" s="27"/>
      <c r="ZO56" s="30"/>
      <c r="ZP56" s="27"/>
      <c r="ZQ56" s="92"/>
      <c r="ZR56" s="94"/>
      <c r="ZS56" s="94"/>
      <c r="ZT56" s="94"/>
      <c r="ZU56" s="94"/>
      <c r="ZV56" s="94"/>
      <c r="ZW56" s="94"/>
      <c r="ZX56" s="94"/>
      <c r="ZY56" s="27"/>
      <c r="ZZ56" s="99">
        <v>-0.24655785675181996</v>
      </c>
      <c r="AAA56" s="98">
        <v>11.847429803435237</v>
      </c>
      <c r="AAC56" s="88">
        <f t="shared" si="132"/>
        <v>40995.5</v>
      </c>
      <c r="AAD56" s="90">
        <v>16.5</v>
      </c>
      <c r="AAE56" s="28"/>
      <c r="AAF56" s="25"/>
      <c r="AAG56" s="30"/>
      <c r="AAH56" s="27"/>
      <c r="AAI56" s="30"/>
      <c r="AAJ56" s="27"/>
      <c r="AAK56" s="30"/>
      <c r="AAL56" s="27"/>
      <c r="AAM56" s="92"/>
      <c r="AAN56" s="94"/>
      <c r="AAO56" s="94"/>
      <c r="AAP56" s="94"/>
      <c r="AAQ56" s="94"/>
      <c r="AAR56" s="94"/>
      <c r="AAS56" s="94"/>
      <c r="AAT56" s="94"/>
      <c r="AAU56" s="27"/>
      <c r="AAV56" s="99">
        <v>-0.99315313652872428</v>
      </c>
      <c r="AAW56" s="98">
        <v>4.8353277314028125</v>
      </c>
      <c r="AAY56" s="88">
        <f t="shared" si="133"/>
        <v>40996.5</v>
      </c>
      <c r="AAZ56" s="90">
        <v>16.5</v>
      </c>
      <c r="ABA56" s="28"/>
      <c r="ABB56" s="25"/>
      <c r="ABC56" s="30"/>
      <c r="ABD56" s="27"/>
      <c r="ABE56" s="30"/>
      <c r="ABF56" s="27"/>
      <c r="ABG56" s="30"/>
      <c r="ABH56" s="27"/>
      <c r="ABI56" s="92"/>
      <c r="ABJ56" s="94"/>
      <c r="ABK56" s="94"/>
      <c r="ABL56" s="94"/>
      <c r="ABM56" s="94"/>
      <c r="ABN56" s="94"/>
      <c r="ABO56" s="94"/>
      <c r="ABP56" s="94"/>
      <c r="ABQ56" s="27"/>
      <c r="ABR56" s="99">
        <v>-1.2188800628993464</v>
      </c>
      <c r="ABS56" s="98">
        <v>5.3831834609208107</v>
      </c>
      <c r="ABU56" s="88">
        <f t="shared" si="134"/>
        <v>40994.5</v>
      </c>
      <c r="ABV56" s="90">
        <v>16.5</v>
      </c>
      <c r="ABW56" s="28"/>
      <c r="ABX56" s="25"/>
      <c r="ABY56" s="30"/>
      <c r="ABZ56" s="27"/>
      <c r="ACA56" s="30"/>
      <c r="ACB56" s="27"/>
      <c r="ACC56" s="30"/>
      <c r="ACD56" s="27"/>
      <c r="ACE56" s="92"/>
      <c r="ACF56" s="94"/>
      <c r="ACG56" s="94"/>
      <c r="ACH56" s="94"/>
      <c r="ACI56" s="94"/>
      <c r="ACJ56" s="94"/>
      <c r="ACK56" s="94"/>
      <c r="ACL56" s="94"/>
      <c r="ACM56" s="27"/>
      <c r="ACN56" s="99">
        <v>-1.2820164328711818</v>
      </c>
      <c r="ACO56" s="98">
        <v>4.2831895295377738</v>
      </c>
      <c r="ACQ56" s="88">
        <f t="shared" si="135"/>
        <v>40995.5</v>
      </c>
      <c r="ACR56" s="90">
        <v>16.5</v>
      </c>
      <c r="ACS56" s="28"/>
      <c r="ACT56" s="25"/>
      <c r="ACU56" s="30"/>
      <c r="ACV56" s="27"/>
      <c r="ACW56" s="30"/>
      <c r="ACX56" s="27"/>
      <c r="ACY56" s="30"/>
      <c r="ACZ56" s="27"/>
      <c r="ADA56" s="92"/>
      <c r="ADB56" s="94"/>
      <c r="ADC56" s="94"/>
      <c r="ADD56" s="94"/>
      <c r="ADE56" s="94"/>
      <c r="ADF56" s="94"/>
      <c r="ADG56" s="94"/>
      <c r="ADH56" s="94"/>
      <c r="ADI56" s="27"/>
      <c r="ADJ56" s="99">
        <v>-1.1828110331819823</v>
      </c>
      <c r="ADK56" s="98">
        <v>6.4977381475871931</v>
      </c>
      <c r="ADM56" s="88">
        <f t="shared" si="136"/>
        <v>40991.5</v>
      </c>
      <c r="ADN56" s="90">
        <v>16.5</v>
      </c>
      <c r="ADO56" s="28"/>
      <c r="ADP56" s="25"/>
      <c r="ADQ56" s="30"/>
      <c r="ADR56" s="27"/>
      <c r="ADS56" s="30"/>
      <c r="ADT56" s="27"/>
      <c r="ADU56" s="30"/>
      <c r="ADV56" s="27"/>
      <c r="ADW56" s="92"/>
      <c r="ADX56" s="94"/>
      <c r="ADY56" s="94"/>
      <c r="ADZ56" s="94"/>
      <c r="AEA56" s="94"/>
      <c r="AEB56" s="94"/>
      <c r="AEC56" s="94"/>
      <c r="AED56" s="94"/>
      <c r="AEE56" s="27"/>
      <c r="AEF56" s="99"/>
      <c r="AEG56" s="98"/>
      <c r="AEI56" s="88">
        <f t="shared" si="137"/>
        <v>40994.5</v>
      </c>
      <c r="AEJ56" s="90">
        <v>16.5</v>
      </c>
      <c r="AEK56" s="28"/>
      <c r="AEL56" s="25"/>
      <c r="AEM56" s="30"/>
      <c r="AEN56" s="27"/>
      <c r="AEO56" s="30"/>
      <c r="AEP56" s="27"/>
      <c r="AEQ56" s="30"/>
      <c r="AER56" s="27"/>
      <c r="AES56" s="92"/>
      <c r="AET56" s="94"/>
      <c r="AEU56" s="94"/>
      <c r="AEV56" s="94"/>
      <c r="AEW56" s="94"/>
      <c r="AEX56" s="94"/>
      <c r="AEY56" s="94"/>
      <c r="AEZ56" s="94"/>
      <c r="AFA56" s="27"/>
      <c r="AFB56" s="99">
        <v>-1.2830299226335957</v>
      </c>
      <c r="AFC56" s="98">
        <v>5.0807387286093784</v>
      </c>
      <c r="AFE56" s="88">
        <f t="shared" si="138"/>
        <v>40993</v>
      </c>
      <c r="AFF56" s="90">
        <v>16.5</v>
      </c>
      <c r="AFG56" s="28"/>
      <c r="AFH56" s="25"/>
      <c r="AFI56" s="30"/>
      <c r="AFJ56" s="27"/>
      <c r="AFK56" s="30"/>
      <c r="AFL56" s="27"/>
      <c r="AFM56" s="30"/>
      <c r="AFN56" s="27"/>
      <c r="AFO56" s="92"/>
      <c r="AFP56" s="94"/>
      <c r="AFQ56" s="94"/>
      <c r="AFR56" s="94"/>
      <c r="AFS56" s="94"/>
      <c r="AFT56" s="94"/>
      <c r="AFU56" s="94"/>
      <c r="AFV56" s="94"/>
      <c r="AFW56" s="27"/>
      <c r="AFX56" s="99"/>
      <c r="AFY56" s="98"/>
      <c r="AGA56" s="88">
        <f t="shared" si="139"/>
        <v>40991.5</v>
      </c>
      <c r="AGB56" s="90">
        <v>16.5</v>
      </c>
      <c r="AGC56" s="28"/>
      <c r="AGD56" s="25"/>
      <c r="AGE56" s="30"/>
      <c r="AGF56" s="27"/>
      <c r="AGG56" s="30"/>
      <c r="AGH56" s="27"/>
      <c r="AGI56" s="30"/>
      <c r="AGJ56" s="27"/>
      <c r="AGK56" s="92"/>
      <c r="AGL56" s="94"/>
      <c r="AGM56" s="94"/>
      <c r="AGN56" s="94"/>
      <c r="AGO56" s="94"/>
      <c r="AGP56" s="94"/>
      <c r="AGQ56" s="94"/>
      <c r="AGR56" s="94"/>
      <c r="AGS56" s="27"/>
      <c r="AGT56" s="99">
        <v>-1.2692346959188487</v>
      </c>
      <c r="AGU56" s="98">
        <v>5.8180423594947417</v>
      </c>
      <c r="AGW56" s="88">
        <f t="shared" si="140"/>
        <v>40994.5</v>
      </c>
      <c r="AGX56" s="90">
        <v>16.5</v>
      </c>
      <c r="AGY56" s="28"/>
      <c r="AGZ56" s="25"/>
      <c r="AHA56" s="30"/>
      <c r="AHB56" s="27"/>
      <c r="AHC56" s="30"/>
      <c r="AHD56" s="27"/>
      <c r="AHE56" s="30"/>
      <c r="AHF56" s="27"/>
      <c r="AHG56" s="92"/>
      <c r="AHH56" s="94"/>
      <c r="AHI56" s="94"/>
      <c r="AHJ56" s="94"/>
      <c r="AHK56" s="94"/>
      <c r="AHL56" s="94"/>
      <c r="AHM56" s="94"/>
      <c r="AHN56" s="94"/>
      <c r="AHO56" s="27"/>
      <c r="AHP56" s="99">
        <v>-1.2606202898569334</v>
      </c>
      <c r="AHQ56" s="98">
        <v>3.7268617237548352</v>
      </c>
      <c r="AHS56" s="88">
        <f t="shared" si="141"/>
        <v>40993.5</v>
      </c>
      <c r="AHT56" s="90">
        <v>16.5</v>
      </c>
      <c r="AHU56" s="28">
        <v>1.2</v>
      </c>
      <c r="AHV56" s="25">
        <v>13.5</v>
      </c>
      <c r="AHW56" s="30"/>
      <c r="AHX56" s="27"/>
      <c r="AHY56" s="30"/>
      <c r="AHZ56" s="27"/>
      <c r="AIA56" s="30"/>
      <c r="AIB56" s="27"/>
      <c r="AIC56" s="92"/>
      <c r="AID56" s="94"/>
      <c r="AIE56" s="94"/>
      <c r="AIF56" s="94"/>
      <c r="AIG56" s="94"/>
      <c r="AIH56" s="94"/>
      <c r="AII56" s="94"/>
      <c r="AIJ56" s="94"/>
      <c r="AIK56" s="27"/>
      <c r="AIL56" s="99">
        <v>0.95617897959816556</v>
      </c>
      <c r="AIM56" s="98">
        <v>22.822028145264884</v>
      </c>
      <c r="AIO56" s="88">
        <f t="shared" si="142"/>
        <v>40994</v>
      </c>
      <c r="AIP56" s="90">
        <v>16.5</v>
      </c>
      <c r="AIQ56" s="28"/>
      <c r="AIR56" s="25"/>
      <c r="AIS56" s="30"/>
      <c r="AIT56" s="27"/>
      <c r="AIU56" s="30"/>
      <c r="AIV56" s="27"/>
      <c r="AIW56" s="30"/>
      <c r="AIX56" s="27"/>
      <c r="AIY56" s="92"/>
      <c r="AIZ56" s="94"/>
      <c r="AJA56" s="94"/>
      <c r="AJB56" s="94"/>
      <c r="AJC56" s="94"/>
      <c r="AJD56" s="94"/>
      <c r="AJE56" s="94"/>
      <c r="AJF56" s="94"/>
      <c r="AJG56" s="27"/>
      <c r="AJH56" s="99">
        <v>-1.1700859903084713</v>
      </c>
      <c r="AJI56" s="98">
        <v>2.2733696052344063</v>
      </c>
      <c r="AJK56" s="88">
        <f t="shared" si="143"/>
        <v>40994</v>
      </c>
      <c r="AJL56" s="90">
        <v>16.5</v>
      </c>
      <c r="AJM56" s="28"/>
      <c r="AJN56" s="25"/>
      <c r="AJO56" s="30"/>
      <c r="AJP56" s="27"/>
      <c r="AJQ56" s="30"/>
      <c r="AJR56" s="27"/>
      <c r="AJS56" s="30"/>
      <c r="AJT56" s="27"/>
      <c r="AJU56" s="92"/>
      <c r="AJV56" s="94"/>
      <c r="AJW56" s="94"/>
      <c r="AJX56" s="94"/>
      <c r="AJY56" s="94"/>
      <c r="AJZ56" s="94"/>
      <c r="AKA56" s="94"/>
      <c r="AKB56" s="94"/>
      <c r="AKC56" s="27"/>
      <c r="AKD56" s="99">
        <v>-1.279589779482212</v>
      </c>
      <c r="AKE56" s="98">
        <v>-0.24307149905352646</v>
      </c>
      <c r="AKG56" s="88">
        <f t="shared" si="144"/>
        <v>40992.5</v>
      </c>
      <c r="AKH56" s="90">
        <v>16.5</v>
      </c>
      <c r="AKI56" s="28"/>
      <c r="AKJ56" s="25"/>
      <c r="AKK56" s="30"/>
      <c r="AKL56" s="27"/>
      <c r="AKM56" s="30"/>
      <c r="AKN56" s="27"/>
      <c r="AKO56" s="30"/>
      <c r="AKP56" s="27"/>
      <c r="AKQ56" s="92"/>
      <c r="AKR56" s="94"/>
      <c r="AKS56" s="94"/>
      <c r="AKT56" s="94"/>
      <c r="AKU56" s="94"/>
      <c r="AKV56" s="94"/>
      <c r="AKW56" s="94"/>
      <c r="AKX56" s="94"/>
      <c r="AKY56" s="27"/>
      <c r="AKZ56" s="99"/>
      <c r="ALA56" s="98"/>
      <c r="ALC56" s="88">
        <f t="shared" si="145"/>
        <v>40996</v>
      </c>
      <c r="ALD56" s="90">
        <v>16.5</v>
      </c>
      <c r="ALE56" s="28"/>
      <c r="ALF56" s="25">
        <v>23.1</v>
      </c>
      <c r="ALG56" s="30"/>
      <c r="ALH56" s="27"/>
      <c r="ALI56" s="30"/>
      <c r="ALJ56" s="27"/>
      <c r="ALK56" s="30"/>
      <c r="ALL56" s="27"/>
      <c r="ALM56" s="92"/>
      <c r="ALN56" s="94"/>
      <c r="ALO56" s="94"/>
      <c r="ALP56" s="94"/>
      <c r="ALQ56" s="94"/>
      <c r="ALR56" s="94"/>
      <c r="ALS56" s="94"/>
      <c r="ALT56" s="94"/>
      <c r="ALU56" s="27"/>
      <c r="ALV56" s="99">
        <v>-1.1613149420223574</v>
      </c>
      <c r="ALW56" s="98">
        <v>-0.50248468682478309</v>
      </c>
      <c r="ALY56" s="88">
        <f t="shared" si="146"/>
        <v>40994.5</v>
      </c>
      <c r="ALZ56" s="90">
        <v>16.5</v>
      </c>
      <c r="AMA56" s="28"/>
      <c r="AMB56" s="25">
        <v>19</v>
      </c>
      <c r="AMC56" s="30"/>
      <c r="AMD56" s="27"/>
      <c r="AME56" s="30"/>
      <c r="AMF56" s="27"/>
      <c r="AMG56" s="30"/>
      <c r="AMH56" s="27"/>
      <c r="AMI56" s="92"/>
      <c r="AMJ56" s="94"/>
      <c r="AMK56" s="94"/>
      <c r="AML56" s="94"/>
      <c r="AMM56" s="94"/>
      <c r="AMN56" s="94"/>
      <c r="AMO56" s="94"/>
      <c r="AMP56" s="94"/>
      <c r="AMQ56" s="27"/>
      <c r="AMR56" s="99">
        <v>-1.2016727421285165</v>
      </c>
      <c r="AMS56" s="98">
        <v>5.0598707371546494</v>
      </c>
      <c r="AMU56" s="88">
        <f t="shared" si="147"/>
        <v>40992.5</v>
      </c>
      <c r="AMV56" s="90">
        <v>16.5</v>
      </c>
      <c r="AMW56" s="28"/>
      <c r="AMX56" s="25"/>
      <c r="AMY56" s="30"/>
      <c r="AMZ56" s="27"/>
      <c r="ANA56" s="30"/>
      <c r="ANB56" s="27"/>
      <c r="ANC56" s="30"/>
      <c r="AND56" s="27"/>
      <c r="ANE56" s="92"/>
      <c r="ANF56" s="94"/>
      <c r="ANG56" s="94"/>
      <c r="ANH56" s="94"/>
      <c r="ANI56" s="94"/>
      <c r="ANJ56" s="94"/>
      <c r="ANK56" s="94"/>
      <c r="ANL56" s="94"/>
      <c r="ANM56" s="27"/>
      <c r="ANN56" s="99">
        <v>-1.2881506425349005</v>
      </c>
      <c r="ANO56" s="98">
        <v>5.1598961487717574</v>
      </c>
      <c r="ANQ56" s="88">
        <f t="shared" si="148"/>
        <v>40994</v>
      </c>
      <c r="ANR56" s="90">
        <v>16.5</v>
      </c>
      <c r="ANS56" s="28"/>
      <c r="ANT56" s="25"/>
      <c r="ANU56" s="30"/>
      <c r="ANV56" s="27"/>
      <c r="ANW56" s="30"/>
      <c r="ANX56" s="27"/>
      <c r="ANY56" s="30"/>
      <c r="ANZ56" s="27"/>
      <c r="AOA56" s="92"/>
      <c r="AOB56" s="94"/>
      <c r="AOC56" s="94"/>
      <c r="AOD56" s="94"/>
      <c r="AOE56" s="94"/>
      <c r="AOF56" s="94"/>
      <c r="AOG56" s="94"/>
      <c r="AOH56" s="94"/>
      <c r="AOI56" s="27"/>
      <c r="AOJ56" s="99">
        <v>-1.3122803752861234</v>
      </c>
      <c r="AOK56" s="98">
        <v>-1.239086524102933</v>
      </c>
      <c r="AOM56" s="88">
        <f t="shared" si="149"/>
        <v>40994</v>
      </c>
      <c r="AON56" s="90">
        <v>16.5</v>
      </c>
      <c r="AOO56" s="28"/>
      <c r="AOP56" s="25"/>
      <c r="AOQ56" s="30"/>
      <c r="AOR56" s="27"/>
      <c r="AOS56" s="30"/>
      <c r="AOT56" s="27"/>
      <c r="AOU56" s="30"/>
      <c r="AOV56" s="27"/>
      <c r="AOW56" s="92"/>
      <c r="AOX56" s="94"/>
      <c r="AOY56" s="94"/>
      <c r="AOZ56" s="94"/>
      <c r="APA56" s="94"/>
      <c r="APB56" s="94"/>
      <c r="APC56" s="94"/>
      <c r="APD56" s="94"/>
      <c r="APE56" s="27"/>
      <c r="APF56" s="99">
        <v>-1.2697026978523018</v>
      </c>
      <c r="APG56" s="98">
        <v>0.16555601002996817</v>
      </c>
      <c r="API56" s="88">
        <f t="shared" si="150"/>
        <v>40993.5</v>
      </c>
      <c r="APJ56" s="90">
        <v>16.5</v>
      </c>
      <c r="APK56" s="28"/>
      <c r="APL56" s="25"/>
      <c r="APM56" s="30"/>
      <c r="APN56" s="27"/>
      <c r="APO56" s="30"/>
      <c r="APP56" s="27"/>
      <c r="APQ56" s="30"/>
      <c r="APR56" s="27"/>
      <c r="APS56" s="92"/>
      <c r="APT56" s="94"/>
      <c r="APU56" s="94"/>
      <c r="APV56" s="94"/>
      <c r="APW56" s="94"/>
      <c r="APX56" s="94"/>
      <c r="APY56" s="94"/>
      <c r="APZ56" s="94"/>
      <c r="AQA56" s="27"/>
      <c r="AQB56" s="99">
        <v>-0.28754268824427531</v>
      </c>
      <c r="AQC56" s="98">
        <v>9.9657486716518875</v>
      </c>
      <c r="AQE56" s="88">
        <f t="shared" si="151"/>
        <v>40993</v>
      </c>
      <c r="AQF56" s="90">
        <v>16.5</v>
      </c>
      <c r="AQG56" s="28"/>
      <c r="AQH56" s="25"/>
      <c r="AQI56" s="30"/>
      <c r="AQJ56" s="27"/>
      <c r="AQK56" s="30"/>
      <c r="AQL56" s="27"/>
      <c r="AQM56" s="30"/>
      <c r="AQN56" s="27"/>
      <c r="AQO56" s="92"/>
      <c r="AQP56" s="94"/>
      <c r="AQQ56" s="94"/>
      <c r="AQR56" s="94"/>
      <c r="AQS56" s="94"/>
      <c r="AQT56" s="94"/>
      <c r="AQU56" s="94"/>
      <c r="AQV56" s="94"/>
      <c r="AQW56" s="27"/>
      <c r="AQX56" s="99">
        <v>-0.28381109970439838</v>
      </c>
      <c r="AQY56" s="98">
        <v>11.801029956173563</v>
      </c>
      <c r="ARA56" s="88">
        <f t="shared" si="152"/>
        <v>40995.5</v>
      </c>
      <c r="ARB56" s="90">
        <v>16.5</v>
      </c>
      <c r="ARC56" s="28"/>
      <c r="ARD56" s="25"/>
      <c r="ARE56" s="30"/>
      <c r="ARF56" s="27"/>
      <c r="ARG56" s="30"/>
      <c r="ARH56" s="27"/>
      <c r="ARI56" s="30"/>
      <c r="ARJ56" s="27"/>
      <c r="ARK56" s="92"/>
      <c r="ARL56" s="94"/>
      <c r="ARM56" s="94"/>
      <c r="ARN56" s="94"/>
      <c r="ARO56" s="94"/>
      <c r="ARP56" s="94"/>
      <c r="ARQ56" s="94"/>
      <c r="ARR56" s="94"/>
      <c r="ARS56" s="27"/>
      <c r="ART56" s="99">
        <v>-0.99640066366153934</v>
      </c>
      <c r="ARU56" s="98">
        <v>4.8423212911590561</v>
      </c>
      <c r="ARW56" s="88">
        <f t="shared" si="153"/>
        <v>40996.5</v>
      </c>
      <c r="ARX56" s="90">
        <v>16.5</v>
      </c>
      <c r="ARY56" s="28"/>
      <c r="ARZ56" s="25"/>
      <c r="ASA56" s="30"/>
      <c r="ASB56" s="27"/>
      <c r="ASC56" s="30"/>
      <c r="ASD56" s="27"/>
      <c r="ASE56" s="30"/>
      <c r="ASF56" s="27"/>
      <c r="ASG56" s="92"/>
      <c r="ASH56" s="94"/>
      <c r="ASI56" s="94"/>
      <c r="ASJ56" s="94"/>
      <c r="ASK56" s="94"/>
      <c r="ASL56" s="94"/>
      <c r="ASM56" s="94"/>
      <c r="ASN56" s="94"/>
      <c r="ASO56" s="27"/>
      <c r="ASP56" s="99">
        <v>-1.2339918455918362</v>
      </c>
      <c r="ASQ56" s="98">
        <v>5.3287803831333598</v>
      </c>
      <c r="ASS56" s="88">
        <f t="shared" si="154"/>
        <v>40994.5</v>
      </c>
      <c r="AST56" s="90">
        <v>16.5</v>
      </c>
      <c r="ASU56" s="28"/>
      <c r="ASV56" s="25"/>
      <c r="ASW56" s="30"/>
      <c r="ASX56" s="27"/>
      <c r="ASY56" s="30"/>
      <c r="ASZ56" s="27"/>
      <c r="ATA56" s="30"/>
      <c r="ATB56" s="27"/>
      <c r="ATC56" s="92"/>
      <c r="ATD56" s="94"/>
      <c r="ATE56" s="94"/>
      <c r="ATF56" s="94"/>
      <c r="ATG56" s="94"/>
      <c r="ATH56" s="94"/>
      <c r="ATI56" s="94"/>
      <c r="ATJ56" s="94"/>
      <c r="ATK56" s="27"/>
      <c r="ATL56" s="99">
        <v>-1.3059481832926862</v>
      </c>
      <c r="ATM56" s="98">
        <v>4.2043960760095747</v>
      </c>
      <c r="ATO56" s="88">
        <f t="shared" si="155"/>
        <v>40995.5</v>
      </c>
      <c r="ATP56" s="90">
        <v>16.5</v>
      </c>
      <c r="ATQ56" s="28"/>
      <c r="ATR56" s="25"/>
      <c r="ATS56" s="30"/>
      <c r="ATT56" s="27"/>
      <c r="ATU56" s="30"/>
      <c r="ATV56" s="27"/>
      <c r="ATW56" s="30"/>
      <c r="ATX56" s="27"/>
      <c r="ATY56" s="92"/>
      <c r="ATZ56" s="94"/>
      <c r="AUA56" s="94"/>
      <c r="AUB56" s="94"/>
      <c r="AUC56" s="94"/>
      <c r="AUD56" s="94"/>
      <c r="AUE56" s="94"/>
      <c r="AUF56" s="94"/>
      <c r="AUG56" s="27"/>
      <c r="AUH56" s="99">
        <v>-1.1780173191191938</v>
      </c>
      <c r="AUI56" s="98">
        <v>6.5135870851163133</v>
      </c>
      <c r="AUK56" s="88">
        <f t="shared" si="156"/>
        <v>40991.5</v>
      </c>
      <c r="AUL56" s="90">
        <v>16.5</v>
      </c>
      <c r="AUM56" s="28"/>
      <c r="AUN56" s="25"/>
      <c r="AUO56" s="30"/>
      <c r="AUP56" s="27"/>
      <c r="AUQ56" s="30"/>
      <c r="AUR56" s="27"/>
      <c r="AUS56" s="30"/>
      <c r="AUT56" s="27"/>
      <c r="AUU56" s="92"/>
      <c r="AUV56" s="94"/>
      <c r="AUW56" s="94"/>
      <c r="AUX56" s="94"/>
      <c r="AUY56" s="94"/>
      <c r="AUZ56" s="94"/>
      <c r="AVA56" s="94"/>
      <c r="AVB56" s="94"/>
      <c r="AVC56" s="27"/>
      <c r="AVD56" s="99"/>
      <c r="AVE56" s="98"/>
      <c r="AVG56" s="88">
        <f t="shared" si="157"/>
        <v>40994.5</v>
      </c>
      <c r="AVH56" s="90">
        <v>16.5</v>
      </c>
      <c r="AVI56" s="28"/>
      <c r="AVJ56" s="25"/>
      <c r="AVK56" s="30"/>
      <c r="AVL56" s="27"/>
      <c r="AVM56" s="30"/>
      <c r="AVN56" s="27"/>
      <c r="AVO56" s="30"/>
      <c r="AVP56" s="27"/>
      <c r="AVQ56" s="92"/>
      <c r="AVR56" s="94"/>
      <c r="AVS56" s="94"/>
      <c r="AVT56" s="94"/>
      <c r="AVU56" s="94"/>
      <c r="AVV56" s="94"/>
      <c r="AVW56" s="94"/>
      <c r="AVX56" s="94"/>
      <c r="AVY56" s="27"/>
      <c r="AVZ56" s="99">
        <v>-1.2561417397011323</v>
      </c>
      <c r="AWA56" s="98">
        <v>5.168400402548091</v>
      </c>
      <c r="AWC56" s="88">
        <f t="shared" si="158"/>
        <v>40993</v>
      </c>
      <c r="AWD56" s="90">
        <v>16.5</v>
      </c>
      <c r="AWE56" s="28"/>
      <c r="AWF56" s="25"/>
      <c r="AWG56" s="30"/>
      <c r="AWH56" s="27"/>
      <c r="AWI56" s="30"/>
      <c r="AWJ56" s="27"/>
      <c r="AWK56" s="30"/>
      <c r="AWL56" s="27"/>
      <c r="AWM56" s="92"/>
      <c r="AWN56" s="94"/>
      <c r="AWO56" s="94"/>
      <c r="AWP56" s="94"/>
      <c r="AWQ56" s="94"/>
      <c r="AWR56" s="94"/>
      <c r="AWS56" s="94"/>
      <c r="AWT56" s="94"/>
      <c r="AWU56" s="27"/>
      <c r="AWV56" s="99"/>
      <c r="AWW56" s="98"/>
      <c r="AWY56" s="88">
        <f t="shared" si="159"/>
        <v>40991.5</v>
      </c>
      <c r="AWZ56" s="90">
        <v>16.5</v>
      </c>
      <c r="AXA56" s="28"/>
      <c r="AXB56" s="25"/>
      <c r="AXC56" s="30"/>
      <c r="AXD56" s="27"/>
      <c r="AXE56" s="30"/>
      <c r="AXF56" s="27"/>
      <c r="AXG56" s="30"/>
      <c r="AXH56" s="27"/>
      <c r="AXI56" s="92"/>
      <c r="AXJ56" s="94"/>
      <c r="AXK56" s="94"/>
      <c r="AXL56" s="94"/>
      <c r="AXM56" s="94"/>
      <c r="AXN56" s="94"/>
      <c r="AXO56" s="94"/>
      <c r="AXP56" s="94"/>
      <c r="AXQ56" s="27"/>
      <c r="AXR56" s="99">
        <v>-1.2894505988209624</v>
      </c>
      <c r="AXS56" s="98">
        <v>5.7358751003874993</v>
      </c>
      <c r="AXU56" s="88">
        <f t="shared" si="160"/>
        <v>40994.5</v>
      </c>
      <c r="AXV56" s="90">
        <v>16.5</v>
      </c>
      <c r="AXW56" s="28"/>
      <c r="AXX56" s="25"/>
      <c r="AXY56" s="30"/>
      <c r="AXZ56" s="27"/>
      <c r="AYA56" s="30"/>
      <c r="AYB56" s="27"/>
      <c r="AYC56" s="30"/>
      <c r="AYD56" s="27"/>
      <c r="AYE56" s="92"/>
      <c r="AYF56" s="94"/>
      <c r="AYG56" s="94"/>
      <c r="AYH56" s="94"/>
      <c r="AYI56" s="94"/>
      <c r="AYJ56" s="94"/>
      <c r="AYK56" s="94"/>
      <c r="AYL56" s="94"/>
      <c r="AYM56" s="27"/>
      <c r="AYN56" s="99">
        <v>-1.2548708088671587</v>
      </c>
      <c r="AYO56" s="98">
        <v>3.7544115532460696</v>
      </c>
      <c r="AYQ56" s="88">
        <f t="shared" si="161"/>
        <v>40993.5</v>
      </c>
      <c r="AYR56" s="90">
        <v>16.5</v>
      </c>
      <c r="AYS56" s="28">
        <v>1.2</v>
      </c>
      <c r="AYT56" s="25">
        <v>13.5</v>
      </c>
      <c r="AYU56" s="30"/>
      <c r="AYV56" s="27"/>
      <c r="AYW56" s="30"/>
      <c r="AYX56" s="27"/>
      <c r="AYY56" s="30"/>
      <c r="AYZ56" s="27"/>
      <c r="AZA56" s="92"/>
      <c r="AZB56" s="94"/>
      <c r="AZC56" s="94"/>
      <c r="AZD56" s="94"/>
      <c r="AZE56" s="94"/>
      <c r="AZF56" s="94"/>
      <c r="AZG56" s="94"/>
      <c r="AZH56" s="94"/>
      <c r="AZI56" s="27"/>
      <c r="AZJ56" s="99">
        <v>0.96589715495758022</v>
      </c>
      <c r="AZK56" s="98">
        <v>22.8742620872478</v>
      </c>
      <c r="AZM56" s="88">
        <f t="shared" si="162"/>
        <v>40994</v>
      </c>
      <c r="AZN56" s="90">
        <v>16.5</v>
      </c>
      <c r="AZO56" s="28"/>
      <c r="AZP56" s="25"/>
      <c r="AZQ56" s="30"/>
      <c r="AZR56" s="27"/>
      <c r="AZS56" s="30"/>
      <c r="AZT56" s="27"/>
      <c r="AZU56" s="30"/>
      <c r="AZV56" s="27"/>
      <c r="AZW56" s="92"/>
      <c r="AZX56" s="94"/>
      <c r="AZY56" s="94"/>
      <c r="AZZ56" s="94"/>
      <c r="BAA56" s="94"/>
      <c r="BAB56" s="94"/>
      <c r="BAC56" s="94"/>
      <c r="BAD56" s="94"/>
      <c r="BAE56" s="27"/>
      <c r="BAF56" s="99">
        <v>-1.1721393547626879</v>
      </c>
      <c r="BAG56" s="98">
        <v>2.2616003890208849</v>
      </c>
      <c r="BAI56" s="88">
        <f t="shared" si="163"/>
        <v>40994</v>
      </c>
      <c r="BAJ56" s="90">
        <v>16.5</v>
      </c>
      <c r="BAK56" s="28"/>
      <c r="BAL56" s="25"/>
      <c r="BAM56" s="30"/>
      <c r="BAN56" s="27"/>
      <c r="BAO56" s="30"/>
      <c r="BAP56" s="27"/>
      <c r="BAQ56" s="30"/>
      <c r="BAR56" s="27"/>
      <c r="BAS56" s="92"/>
      <c r="BAT56" s="94"/>
      <c r="BAU56" s="94"/>
      <c r="BAV56" s="94"/>
      <c r="BAW56" s="94"/>
      <c r="BAX56" s="94"/>
      <c r="BAY56" s="94"/>
      <c r="BAZ56" s="94"/>
      <c r="BBA56" s="27"/>
      <c r="BBB56" s="99">
        <v>-1.2769500577609514</v>
      </c>
      <c r="BBC56" s="98">
        <v>-0.23692692802150858</v>
      </c>
      <c r="BBE56" s="88">
        <f t="shared" si="164"/>
        <v>40992.5</v>
      </c>
      <c r="BBF56" s="90">
        <v>16.5</v>
      </c>
      <c r="BBG56" s="28"/>
      <c r="BBH56" s="25"/>
      <c r="BBI56" s="30"/>
      <c r="BBJ56" s="27"/>
      <c r="BBK56" s="30"/>
      <c r="BBL56" s="27"/>
      <c r="BBM56" s="30"/>
      <c r="BBN56" s="27"/>
      <c r="BBO56" s="92"/>
      <c r="BBP56" s="94"/>
      <c r="BBQ56" s="94"/>
      <c r="BBR56" s="94"/>
      <c r="BBS56" s="94"/>
      <c r="BBT56" s="94"/>
      <c r="BBU56" s="94"/>
      <c r="BBV56" s="94"/>
      <c r="BBW56" s="27"/>
      <c r="BBX56" s="99"/>
      <c r="BBY56" s="98"/>
      <c r="BCA56" s="88">
        <f t="shared" si="165"/>
        <v>40996</v>
      </c>
      <c r="BCB56" s="90">
        <v>16.5</v>
      </c>
      <c r="BCC56" s="28"/>
      <c r="BCD56" s="25">
        <v>23.1</v>
      </c>
      <c r="BCE56" s="30"/>
      <c r="BCF56" s="27"/>
      <c r="BCG56" s="30"/>
      <c r="BCH56" s="27"/>
      <c r="BCI56" s="30"/>
      <c r="BCJ56" s="27"/>
      <c r="BCK56" s="92"/>
      <c r="BCL56" s="94"/>
      <c r="BCM56" s="94"/>
      <c r="BCN56" s="94"/>
      <c r="BCO56" s="94"/>
      <c r="BCP56" s="94"/>
      <c r="BCQ56" s="94"/>
      <c r="BCR56" s="94"/>
      <c r="BCS56" s="27"/>
      <c r="BCT56" s="99">
        <v>-1.1740499541070974</v>
      </c>
      <c r="BCU56" s="98">
        <v>-0.55519975954212508</v>
      </c>
      <c r="BCW56" s="88">
        <f t="shared" si="166"/>
        <v>40994.5</v>
      </c>
      <c r="BCX56" s="90">
        <v>16.5</v>
      </c>
      <c r="BCY56" s="28"/>
      <c r="BCZ56" s="25">
        <v>19</v>
      </c>
      <c r="BDA56" s="30"/>
      <c r="BDB56" s="27"/>
      <c r="BDC56" s="30"/>
      <c r="BDD56" s="27"/>
      <c r="BDE56" s="30"/>
      <c r="BDF56" s="27"/>
      <c r="BDG56" s="92"/>
      <c r="BDH56" s="94"/>
      <c r="BDI56" s="94"/>
      <c r="BDJ56" s="94"/>
      <c r="BDK56" s="94"/>
      <c r="BDL56" s="94"/>
      <c r="BDM56" s="94"/>
      <c r="BDN56" s="94"/>
      <c r="BDO56" s="27"/>
      <c r="BDP56" s="99">
        <v>-0.99573602527276883</v>
      </c>
      <c r="BDQ56" s="98">
        <v>5.7853527283762283</v>
      </c>
      <c r="BDS56" s="88">
        <f t="shared" si="167"/>
        <v>40992.5</v>
      </c>
      <c r="BDT56" s="90">
        <v>16.5</v>
      </c>
      <c r="BDU56" s="28"/>
      <c r="BDV56" s="25"/>
      <c r="BDW56" s="30"/>
      <c r="BDX56" s="27"/>
      <c r="BDY56" s="30"/>
      <c r="BDZ56" s="27"/>
      <c r="BEA56" s="30"/>
      <c r="BEB56" s="27"/>
      <c r="BEC56" s="92"/>
      <c r="BED56" s="94"/>
      <c r="BEE56" s="94"/>
      <c r="BEF56" s="94"/>
      <c r="BEG56" s="94"/>
      <c r="BEH56" s="94"/>
      <c r="BEI56" s="94"/>
      <c r="BEJ56" s="94"/>
      <c r="BEK56" s="27"/>
      <c r="BEL56" s="99">
        <v>-1.2767989000145299</v>
      </c>
      <c r="BEM56" s="98">
        <v>5.1978415611177846</v>
      </c>
      <c r="BEO56" s="88">
        <f t="shared" si="168"/>
        <v>40994</v>
      </c>
      <c r="BEP56" s="90">
        <v>16.5</v>
      </c>
      <c r="BEQ56" s="28"/>
      <c r="BER56" s="25"/>
      <c r="BES56" s="30"/>
      <c r="BET56" s="27"/>
      <c r="BEU56" s="30"/>
      <c r="BEV56" s="27"/>
      <c r="BEW56" s="30"/>
      <c r="BEX56" s="27"/>
      <c r="BEY56" s="92"/>
      <c r="BEZ56" s="94"/>
      <c r="BFA56" s="94"/>
      <c r="BFB56" s="94"/>
      <c r="BFC56" s="94"/>
      <c r="BFD56" s="94"/>
      <c r="BFE56" s="94"/>
      <c r="BFF56" s="94"/>
      <c r="BFG56" s="27"/>
      <c r="BFH56" s="99">
        <v>-1.3110962510790374</v>
      </c>
      <c r="BFI56" s="98">
        <v>-1.2375584594958213</v>
      </c>
      <c r="BFK56" s="88">
        <f t="shared" si="169"/>
        <v>40994</v>
      </c>
      <c r="BFL56" s="90">
        <v>16.5</v>
      </c>
      <c r="BFM56" s="28"/>
      <c r="BFN56" s="25"/>
      <c r="BFO56" s="30"/>
      <c r="BFP56" s="27"/>
      <c r="BFQ56" s="30"/>
      <c r="BFR56" s="27"/>
      <c r="BFS56" s="30"/>
      <c r="BFT56" s="27"/>
      <c r="BFU56" s="92"/>
      <c r="BFV56" s="94"/>
      <c r="BFW56" s="94"/>
      <c r="BFX56" s="94"/>
      <c r="BFY56" s="94"/>
      <c r="BFZ56" s="94"/>
      <c r="BGA56" s="94"/>
      <c r="BGB56" s="94"/>
      <c r="BGC56" s="27"/>
      <c r="BGD56" s="99">
        <v>-1.2354421264692821</v>
      </c>
      <c r="BGE56" s="98">
        <v>0.27918490443219207</v>
      </c>
      <c r="BGG56" s="88">
        <f t="shared" si="170"/>
        <v>40993.5</v>
      </c>
      <c r="BGH56" s="90">
        <v>16.5</v>
      </c>
      <c r="BGI56" s="28"/>
      <c r="BGJ56" s="25"/>
      <c r="BGK56" s="30"/>
      <c r="BGL56" s="27"/>
      <c r="BGM56" s="30"/>
      <c r="BGN56" s="27"/>
      <c r="BGO56" s="30"/>
      <c r="BGP56" s="27"/>
      <c r="BGQ56" s="92"/>
      <c r="BGR56" s="94"/>
      <c r="BGS56" s="94"/>
      <c r="BGT56" s="94"/>
      <c r="BGU56" s="94"/>
      <c r="BGV56" s="94"/>
      <c r="BGW56" s="94"/>
      <c r="BGX56" s="94"/>
      <c r="BGY56" s="27"/>
      <c r="BGZ56" s="99">
        <v>-0.35036767130821672</v>
      </c>
      <c r="BHA56" s="98">
        <v>9.8664696672857097</v>
      </c>
      <c r="BHC56" s="88">
        <f t="shared" si="171"/>
        <v>40993</v>
      </c>
      <c r="BHD56" s="90">
        <v>16.5</v>
      </c>
      <c r="BHE56" s="28"/>
      <c r="BHF56" s="25"/>
      <c r="BHG56" s="30"/>
      <c r="BHH56" s="27"/>
      <c r="BHI56" s="30"/>
      <c r="BHJ56" s="27"/>
      <c r="BHK56" s="30"/>
      <c r="BHL56" s="27"/>
      <c r="BHM56" s="92"/>
      <c r="BHN56" s="94"/>
      <c r="BHO56" s="94"/>
      <c r="BHP56" s="94"/>
      <c r="BHQ56" s="94"/>
      <c r="BHR56" s="94"/>
      <c r="BHS56" s="94"/>
      <c r="BHT56" s="94"/>
      <c r="BHU56" s="27"/>
      <c r="BHV56" s="99">
        <v>-0.26356197892123412</v>
      </c>
      <c r="BHW56" s="98">
        <v>11.792927802061243</v>
      </c>
      <c r="BHY56" s="88">
        <f t="shared" si="172"/>
        <v>40995.5</v>
      </c>
      <c r="BHZ56" s="90">
        <v>16.5</v>
      </c>
      <c r="BIA56" s="28"/>
      <c r="BIB56" s="25"/>
      <c r="BIC56" s="30"/>
      <c r="BID56" s="27"/>
      <c r="BIE56" s="30"/>
      <c r="BIF56" s="27"/>
      <c r="BIG56" s="30"/>
      <c r="BIH56" s="27"/>
      <c r="BII56" s="92"/>
      <c r="BIJ56" s="94"/>
      <c r="BIK56" s="94"/>
      <c r="BIL56" s="94"/>
      <c r="BIM56" s="94"/>
      <c r="BIN56" s="94"/>
      <c r="BIO56" s="94"/>
      <c r="BIP56" s="94"/>
      <c r="BIQ56" s="27"/>
      <c r="BIR56" s="99">
        <v>-1.0141141345510061</v>
      </c>
      <c r="BIS56" s="98">
        <v>4.7801934602792553</v>
      </c>
      <c r="BIU56" s="88">
        <f t="shared" si="173"/>
        <v>40996.5</v>
      </c>
      <c r="BIV56" s="90">
        <v>16.5</v>
      </c>
      <c r="BIW56" s="28"/>
      <c r="BIX56" s="25"/>
      <c r="BIY56" s="30"/>
      <c r="BIZ56" s="27"/>
      <c r="BJA56" s="30"/>
      <c r="BJB56" s="27"/>
      <c r="BJC56" s="30"/>
      <c r="BJD56" s="27"/>
      <c r="BJE56" s="92"/>
      <c r="BJF56" s="94"/>
      <c r="BJG56" s="94"/>
      <c r="BJH56" s="94"/>
      <c r="BJI56" s="94"/>
      <c r="BJJ56" s="94"/>
      <c r="BJK56" s="94"/>
      <c r="BJL56" s="94"/>
      <c r="BJM56" s="27"/>
      <c r="BJN56" s="99">
        <v>-1.2288978548413503</v>
      </c>
      <c r="BJO56" s="98">
        <v>5.3478137201141775</v>
      </c>
      <c r="BJQ56" s="88">
        <f t="shared" si="174"/>
        <v>40994.5</v>
      </c>
      <c r="BJR56" s="90">
        <v>16.5</v>
      </c>
      <c r="BJS56" s="28"/>
      <c r="BJT56" s="25"/>
      <c r="BJU56" s="30"/>
      <c r="BJV56" s="27"/>
      <c r="BJW56" s="30"/>
      <c r="BJX56" s="27"/>
      <c r="BJY56" s="30"/>
      <c r="BJZ56" s="27"/>
      <c r="BKA56" s="92"/>
      <c r="BKB56" s="94"/>
      <c r="BKC56" s="94"/>
      <c r="BKD56" s="94"/>
      <c r="BKE56" s="94"/>
      <c r="BKF56" s="94"/>
      <c r="BKG56" s="94"/>
      <c r="BKH56" s="94"/>
      <c r="BKI56" s="27"/>
      <c r="BKJ56" s="99">
        <v>-1.3055559638238101</v>
      </c>
      <c r="BKK56" s="98">
        <v>4.2056329006524775</v>
      </c>
      <c r="BKM56" s="88">
        <f t="shared" si="175"/>
        <v>40995.5</v>
      </c>
      <c r="BKN56" s="90">
        <v>16.5</v>
      </c>
      <c r="BKO56" s="28"/>
      <c r="BKP56" s="25"/>
      <c r="BKQ56" s="30"/>
      <c r="BKR56" s="27"/>
      <c r="BKS56" s="30"/>
      <c r="BKT56" s="27"/>
      <c r="BKU56" s="30"/>
      <c r="BKV56" s="27"/>
      <c r="BKW56" s="92"/>
      <c r="BKX56" s="94"/>
      <c r="BKY56" s="94"/>
      <c r="BKZ56" s="94"/>
      <c r="BLA56" s="94"/>
      <c r="BLB56" s="94"/>
      <c r="BLC56" s="94"/>
      <c r="BLD56" s="94"/>
      <c r="BLE56" s="27"/>
      <c r="BLF56" s="99">
        <v>-1.1887617960284447</v>
      </c>
      <c r="BLG56" s="98">
        <v>6.499656360699869</v>
      </c>
      <c r="BLI56" s="88">
        <f t="shared" si="176"/>
        <v>40991.5</v>
      </c>
      <c r="BLJ56" s="90">
        <v>16.5</v>
      </c>
      <c r="BLK56" s="28"/>
      <c r="BLL56" s="25"/>
      <c r="BLM56" s="30"/>
      <c r="BLN56" s="27"/>
      <c r="BLO56" s="30"/>
      <c r="BLP56" s="27"/>
      <c r="BLQ56" s="30"/>
      <c r="BLR56" s="27"/>
      <c r="BLS56" s="92"/>
      <c r="BLT56" s="94"/>
      <c r="BLU56" s="94"/>
      <c r="BLV56" s="94"/>
      <c r="BLW56" s="94"/>
      <c r="BLX56" s="94"/>
      <c r="BLY56" s="94"/>
      <c r="BLZ56" s="94"/>
      <c r="BMA56" s="27"/>
      <c r="BMB56" s="99"/>
      <c r="BMC56" s="98"/>
      <c r="BME56" s="88">
        <f t="shared" si="177"/>
        <v>40994.5</v>
      </c>
      <c r="BMF56" s="90">
        <v>16.5</v>
      </c>
      <c r="BMG56" s="28"/>
      <c r="BMH56" s="25"/>
      <c r="BMI56" s="30"/>
      <c r="BMJ56" s="27"/>
      <c r="BMK56" s="30"/>
      <c r="BML56" s="27"/>
      <c r="BMM56" s="30"/>
      <c r="BMN56" s="27"/>
      <c r="BMO56" s="92"/>
      <c r="BMP56" s="94"/>
      <c r="BMQ56" s="94"/>
      <c r="BMR56" s="94"/>
      <c r="BMS56" s="94"/>
      <c r="BMT56" s="94"/>
      <c r="BMU56" s="94"/>
      <c r="BMV56" s="94"/>
      <c r="BMW56" s="27"/>
      <c r="BMX56" s="99">
        <v>-1.1978191895231858</v>
      </c>
      <c r="BMY56" s="98">
        <v>5.3611872019921671</v>
      </c>
      <c r="BNA56" s="88">
        <f t="shared" si="178"/>
        <v>40993</v>
      </c>
      <c r="BNB56" s="90">
        <v>16.5</v>
      </c>
      <c r="BNC56" s="28"/>
      <c r="BND56" s="25"/>
      <c r="BNE56" s="30"/>
      <c r="BNF56" s="27"/>
      <c r="BNG56" s="30"/>
      <c r="BNH56" s="27"/>
      <c r="BNI56" s="30"/>
      <c r="BNJ56" s="27"/>
      <c r="BNK56" s="92"/>
      <c r="BNL56" s="94"/>
      <c r="BNM56" s="94"/>
      <c r="BNN56" s="94"/>
      <c r="BNO56" s="94"/>
      <c r="BNP56" s="94"/>
      <c r="BNQ56" s="94"/>
      <c r="BNR56" s="94"/>
      <c r="BNS56" s="27"/>
      <c r="BNT56" s="99"/>
      <c r="BNU56" s="98"/>
      <c r="BNW56" s="88">
        <f t="shared" si="179"/>
        <v>40991.5</v>
      </c>
      <c r="BNX56" s="90">
        <v>16.5</v>
      </c>
      <c r="BNY56" s="28"/>
      <c r="BNZ56" s="25"/>
      <c r="BOA56" s="30"/>
      <c r="BOB56" s="27"/>
      <c r="BOC56" s="30"/>
      <c r="BOD56" s="27"/>
      <c r="BOE56" s="30"/>
      <c r="BOF56" s="27"/>
      <c r="BOG56" s="92"/>
      <c r="BOH56" s="94"/>
      <c r="BOI56" s="94"/>
      <c r="BOJ56" s="94"/>
      <c r="BOK56" s="94"/>
      <c r="BOL56" s="94"/>
      <c r="BOM56" s="94"/>
      <c r="BON56" s="94"/>
      <c r="BOO56" s="27"/>
      <c r="BOP56" s="99">
        <v>-1.2891508286404547</v>
      </c>
      <c r="BOQ56" s="98">
        <v>5.7317268948295572</v>
      </c>
      <c r="BOS56" s="88">
        <f t="shared" si="180"/>
        <v>40994.5</v>
      </c>
      <c r="BOT56" s="90">
        <v>16.5</v>
      </c>
      <c r="BOU56" s="28"/>
      <c r="BOV56" s="25"/>
      <c r="BOW56" s="30"/>
      <c r="BOX56" s="27"/>
      <c r="BOY56" s="30"/>
      <c r="BOZ56" s="27"/>
      <c r="BPA56" s="30"/>
      <c r="BPB56" s="27"/>
      <c r="BPC56" s="92"/>
      <c r="BPD56" s="94"/>
      <c r="BPE56" s="94"/>
      <c r="BPF56" s="94"/>
      <c r="BPG56" s="94"/>
      <c r="BPH56" s="94"/>
      <c r="BPI56" s="94"/>
      <c r="BPJ56" s="94"/>
      <c r="BPK56" s="27"/>
      <c r="BPL56" s="99">
        <v>-1.2885599462220392</v>
      </c>
      <c r="BPM56" s="98">
        <v>3.6118794160336272</v>
      </c>
      <c r="BPO56" s="88">
        <f t="shared" si="181"/>
        <v>40993.5</v>
      </c>
      <c r="BPP56" s="90">
        <v>16.5</v>
      </c>
      <c r="BPQ56" s="28">
        <v>1.2</v>
      </c>
      <c r="BPR56" s="25">
        <v>13.5</v>
      </c>
      <c r="BPS56" s="30"/>
      <c r="BPT56" s="27"/>
      <c r="BPU56" s="30"/>
      <c r="BPV56" s="27"/>
      <c r="BPW56" s="30"/>
      <c r="BPX56" s="27"/>
      <c r="BPY56" s="92"/>
      <c r="BPZ56" s="94"/>
      <c r="BQA56" s="94"/>
      <c r="BQB56" s="94"/>
      <c r="BQC56" s="94"/>
      <c r="BQD56" s="94"/>
      <c r="BQE56" s="94"/>
      <c r="BQF56" s="94"/>
      <c r="BQG56" s="27"/>
      <c r="BQH56" s="99">
        <v>1.0257016316206999</v>
      </c>
      <c r="BQI56" s="98">
        <v>23.181334658913343</v>
      </c>
      <c r="BQK56" s="88">
        <f t="shared" si="182"/>
        <v>40994</v>
      </c>
      <c r="BQL56" s="90">
        <v>16.5</v>
      </c>
      <c r="BQM56" s="28"/>
      <c r="BQN56" s="25"/>
      <c r="BQO56" s="30"/>
      <c r="BQP56" s="27"/>
      <c r="BQQ56" s="30"/>
      <c r="BQR56" s="27"/>
      <c r="BQS56" s="30"/>
      <c r="BQT56" s="27"/>
      <c r="BQU56" s="92"/>
      <c r="BQV56" s="94"/>
      <c r="BQW56" s="94"/>
      <c r="BQX56" s="94"/>
      <c r="BQY56" s="94"/>
      <c r="BQZ56" s="94"/>
      <c r="BRA56" s="94"/>
      <c r="BRB56" s="94"/>
      <c r="BRC56" s="27"/>
      <c r="BRD56" s="99">
        <v>-1.1722161303302168</v>
      </c>
      <c r="BRE56" s="98">
        <v>2.2639968348305644</v>
      </c>
      <c r="BRG56" s="88">
        <f t="shared" si="183"/>
        <v>40994</v>
      </c>
      <c r="BRH56" s="90">
        <v>16.5</v>
      </c>
      <c r="BRI56" s="28"/>
      <c r="BRJ56" s="25"/>
      <c r="BRK56" s="30"/>
      <c r="BRL56" s="27"/>
      <c r="BRM56" s="30"/>
      <c r="BRN56" s="27"/>
      <c r="BRO56" s="30"/>
      <c r="BRP56" s="27"/>
      <c r="BRQ56" s="92"/>
      <c r="BRR56" s="94"/>
      <c r="BRS56" s="94"/>
      <c r="BRT56" s="94"/>
      <c r="BRU56" s="94"/>
      <c r="BRV56" s="94"/>
      <c r="BRW56" s="94"/>
      <c r="BRX56" s="94"/>
      <c r="BRY56" s="27"/>
      <c r="BRZ56" s="99">
        <v>-1.2721660899843719</v>
      </c>
      <c r="BSA56" s="98">
        <v>-0.21977209615001156</v>
      </c>
      <c r="BSC56" s="88">
        <f t="shared" si="184"/>
        <v>40992.5</v>
      </c>
      <c r="BSD56" s="90">
        <v>16.5</v>
      </c>
      <c r="BSE56" s="28"/>
      <c r="BSF56" s="25"/>
      <c r="BSG56" s="30"/>
      <c r="BSH56" s="27"/>
      <c r="BSI56" s="30"/>
      <c r="BSJ56" s="27"/>
      <c r="BSK56" s="30"/>
      <c r="BSL56" s="27"/>
      <c r="BSM56" s="92"/>
      <c r="BSN56" s="94"/>
      <c r="BSO56" s="94"/>
      <c r="BSP56" s="94"/>
      <c r="BSQ56" s="94"/>
      <c r="BSR56" s="94"/>
      <c r="BSS56" s="94"/>
      <c r="BST56" s="94"/>
      <c r="BSU56" s="27"/>
      <c r="BSV56" s="99"/>
      <c r="BSW56" s="98"/>
      <c r="BSY56" s="88">
        <f t="shared" si="185"/>
        <v>40996</v>
      </c>
      <c r="BSZ56" s="90">
        <v>16.5</v>
      </c>
      <c r="BTA56" s="28"/>
      <c r="BTB56" s="25">
        <v>23.1</v>
      </c>
      <c r="BTC56" s="30"/>
      <c r="BTD56" s="27"/>
      <c r="BTE56" s="30"/>
      <c r="BTF56" s="27"/>
      <c r="BTG56" s="30"/>
      <c r="BTH56" s="27"/>
      <c r="BTI56" s="92"/>
      <c r="BTJ56" s="94"/>
      <c r="BTK56" s="94"/>
      <c r="BTL56" s="94"/>
      <c r="BTM56" s="94"/>
      <c r="BTN56" s="94"/>
      <c r="BTO56" s="94"/>
      <c r="BTP56" s="94"/>
      <c r="BTQ56" s="27"/>
      <c r="BTR56" s="99">
        <v>-1.1643635898706703</v>
      </c>
      <c r="BTS56" s="98">
        <v>-0.5033818531690154</v>
      </c>
      <c r="BTU56" s="88">
        <f t="shared" si="186"/>
        <v>40994.5</v>
      </c>
      <c r="BTV56" s="90">
        <v>16.5</v>
      </c>
      <c r="BTW56" s="28"/>
      <c r="BTX56" s="25">
        <v>19</v>
      </c>
      <c r="BTY56" s="30"/>
      <c r="BTZ56" s="27"/>
      <c r="BUA56" s="30"/>
      <c r="BUB56" s="27"/>
      <c r="BUC56" s="30"/>
      <c r="BUD56" s="27"/>
      <c r="BUE56" s="92"/>
      <c r="BUF56" s="94"/>
      <c r="BUG56" s="94"/>
      <c r="BUH56" s="94"/>
      <c r="BUI56" s="94"/>
      <c r="BUJ56" s="94"/>
      <c r="BUK56" s="94"/>
      <c r="BUL56" s="94"/>
      <c r="BUM56" s="27"/>
      <c r="BUN56" s="99">
        <v>-1.2154719509916891</v>
      </c>
      <c r="BUO56" s="98">
        <v>5.0110006837922842</v>
      </c>
      <c r="BUQ56" s="88">
        <f t="shared" si="187"/>
        <v>40992.5</v>
      </c>
      <c r="BUR56" s="90">
        <v>16.5</v>
      </c>
      <c r="BUS56" s="28"/>
      <c r="BUT56" s="25"/>
      <c r="BUU56" s="30"/>
      <c r="BUV56" s="27"/>
      <c r="BUW56" s="30"/>
      <c r="BUX56" s="27"/>
      <c r="BUY56" s="30"/>
      <c r="BUZ56" s="27"/>
      <c r="BVA56" s="92"/>
      <c r="BVB56" s="94"/>
      <c r="BVC56" s="94"/>
      <c r="BVD56" s="94"/>
      <c r="BVE56" s="94"/>
      <c r="BVF56" s="94"/>
      <c r="BVG56" s="94"/>
      <c r="BVH56" s="94"/>
      <c r="BVI56" s="27"/>
      <c r="BVJ56" s="99">
        <v>-1.2588627038121567</v>
      </c>
      <c r="BVK56" s="98">
        <v>5.2590403317076539</v>
      </c>
      <c r="BVM56" s="88">
        <f t="shared" si="188"/>
        <v>40994</v>
      </c>
      <c r="BVN56" s="90">
        <v>16.5</v>
      </c>
      <c r="BVO56" s="28"/>
      <c r="BVP56" s="25"/>
      <c r="BVQ56" s="30"/>
      <c r="BVR56" s="27"/>
      <c r="BVS56" s="30"/>
      <c r="BVT56" s="27"/>
      <c r="BVU56" s="30"/>
      <c r="BVV56" s="27"/>
      <c r="BVW56" s="92"/>
      <c r="BVX56" s="94"/>
      <c r="BVY56" s="94"/>
      <c r="BVZ56" s="94"/>
      <c r="BWA56" s="94"/>
      <c r="BWB56" s="94"/>
      <c r="BWC56" s="94"/>
      <c r="BWD56" s="94"/>
      <c r="BWE56" s="27"/>
      <c r="BWF56" s="99">
        <v>-1.3124837894985959</v>
      </c>
      <c r="BWG56" s="98">
        <v>-1.239748494699215</v>
      </c>
      <c r="BWI56" s="88">
        <f t="shared" si="189"/>
        <v>40994</v>
      </c>
      <c r="BWJ56" s="90">
        <v>16.5</v>
      </c>
      <c r="BWK56" s="28"/>
      <c r="BWL56" s="25"/>
      <c r="BWM56" s="30"/>
      <c r="BWN56" s="27"/>
      <c r="BWO56" s="30"/>
      <c r="BWP56" s="27"/>
      <c r="BWQ56" s="30"/>
      <c r="BWR56" s="27"/>
      <c r="BWS56" s="92"/>
      <c r="BWT56" s="94"/>
      <c r="BWU56" s="94"/>
      <c r="BWV56" s="94"/>
      <c r="BWW56" s="94"/>
      <c r="BWX56" s="94"/>
      <c r="BWY56" s="94"/>
      <c r="BWZ56" s="94"/>
      <c r="BXA56" s="27"/>
      <c r="BXB56" s="99">
        <v>-1.2637210896325606</v>
      </c>
      <c r="BXC56" s="98">
        <v>0.18730602521088296</v>
      </c>
      <c r="BXE56" s="88">
        <f t="shared" si="190"/>
        <v>40993.5</v>
      </c>
      <c r="BXF56" s="90">
        <v>16.5</v>
      </c>
      <c r="BXG56" s="28"/>
      <c r="BXH56" s="25"/>
      <c r="BXI56" s="30"/>
      <c r="BXJ56" s="27"/>
      <c r="BXK56" s="30"/>
      <c r="BXL56" s="27"/>
      <c r="BXM56" s="30"/>
      <c r="BXN56" s="27"/>
      <c r="BXO56" s="92"/>
      <c r="BXP56" s="94"/>
      <c r="BXQ56" s="94"/>
      <c r="BXR56" s="94"/>
      <c r="BXS56" s="94"/>
      <c r="BXT56" s="94"/>
      <c r="BXU56" s="94"/>
      <c r="BXV56" s="94"/>
      <c r="BXW56" s="27"/>
      <c r="BXX56" s="99">
        <v>-0.3329387425124154</v>
      </c>
      <c r="BXY56" s="98">
        <v>9.9429043406031727</v>
      </c>
      <c r="BYA56" s="88">
        <f t="shared" si="191"/>
        <v>40993</v>
      </c>
      <c r="BYB56" s="90">
        <v>16.5</v>
      </c>
      <c r="BYC56" s="28"/>
      <c r="BYD56" s="25"/>
      <c r="BYE56" s="30"/>
      <c r="BYF56" s="27"/>
      <c r="BYG56" s="30"/>
      <c r="BYH56" s="27"/>
      <c r="BYI56" s="30"/>
      <c r="BYJ56" s="27"/>
      <c r="BYK56" s="92"/>
      <c r="BYL56" s="94"/>
      <c r="BYM56" s="94"/>
      <c r="BYN56" s="94"/>
      <c r="BYO56" s="94"/>
      <c r="BYP56" s="94"/>
      <c r="BYQ56" s="94"/>
      <c r="BYR56" s="94"/>
      <c r="BYS56" s="27"/>
      <c r="BYT56" s="99">
        <v>-0.28294253434014704</v>
      </c>
      <c r="BYU56" s="98">
        <v>11.828531735215719</v>
      </c>
      <c r="BYW56" s="88">
        <f t="shared" si="192"/>
        <v>40995.5</v>
      </c>
      <c r="BYX56" s="90">
        <v>16.5</v>
      </c>
      <c r="BYY56" s="28"/>
      <c r="BYZ56" s="25"/>
      <c r="BZA56" s="30"/>
      <c r="BZB56" s="27"/>
      <c r="BZC56" s="30"/>
      <c r="BZD56" s="27"/>
      <c r="BZE56" s="30"/>
      <c r="BZF56" s="27"/>
      <c r="BZG56" s="92"/>
      <c r="BZH56" s="94"/>
      <c r="BZI56" s="94"/>
      <c r="BZJ56" s="94"/>
      <c r="BZK56" s="94"/>
      <c r="BZL56" s="94"/>
      <c r="BZM56" s="94"/>
      <c r="BZN56" s="94"/>
      <c r="BZO56" s="27"/>
      <c r="BZP56" s="99">
        <v>-0.99820353104855164</v>
      </c>
      <c r="BZQ56" s="98">
        <v>4.8205439926216336</v>
      </c>
      <c r="BZS56" s="88">
        <f t="shared" si="193"/>
        <v>40996.5</v>
      </c>
      <c r="BZT56" s="90">
        <v>16.5</v>
      </c>
      <c r="BZU56" s="28"/>
      <c r="BZV56" s="25"/>
      <c r="BZW56" s="30"/>
      <c r="BZX56" s="27"/>
      <c r="BZY56" s="30"/>
      <c r="BZZ56" s="27"/>
      <c r="CAA56" s="30"/>
      <c r="CAB56" s="27"/>
      <c r="CAC56" s="92"/>
      <c r="CAD56" s="94"/>
      <c r="CAE56" s="94"/>
      <c r="CAF56" s="94"/>
      <c r="CAG56" s="94"/>
      <c r="CAH56" s="94"/>
      <c r="CAI56" s="94"/>
      <c r="CAJ56" s="94"/>
      <c r="CAK56" s="27"/>
      <c r="CAL56" s="99">
        <v>-1.2165101887635896</v>
      </c>
      <c r="CAM56" s="98">
        <v>5.390442670258337</v>
      </c>
      <c r="CAO56" s="88">
        <f t="shared" si="194"/>
        <v>40994.5</v>
      </c>
      <c r="CAP56" s="90">
        <v>16.5</v>
      </c>
      <c r="CAQ56" s="28"/>
      <c r="CAR56" s="25"/>
      <c r="CAS56" s="30"/>
      <c r="CAT56" s="27"/>
      <c r="CAU56" s="30"/>
      <c r="CAV56" s="27"/>
      <c r="CAW56" s="30"/>
      <c r="CAX56" s="27"/>
      <c r="CAY56" s="92"/>
      <c r="CAZ56" s="94"/>
      <c r="CBA56" s="94"/>
      <c r="CBB56" s="94"/>
      <c r="CBC56" s="94"/>
      <c r="CBD56" s="94"/>
      <c r="CBE56" s="94"/>
      <c r="CBF56" s="94"/>
      <c r="CBG56" s="27"/>
      <c r="CBH56" s="99">
        <v>-1.2609345637285734</v>
      </c>
      <c r="CBI56" s="98">
        <v>4.3431133694541568</v>
      </c>
      <c r="CBK56" s="88">
        <f t="shared" si="195"/>
        <v>40995.5</v>
      </c>
      <c r="CBL56" s="90">
        <v>16.5</v>
      </c>
      <c r="CBM56" s="28"/>
      <c r="CBN56" s="25"/>
      <c r="CBO56" s="30"/>
      <c r="CBP56" s="27"/>
      <c r="CBQ56" s="30"/>
      <c r="CBR56" s="27"/>
      <c r="CBS56" s="30"/>
      <c r="CBT56" s="27"/>
      <c r="CBU56" s="92"/>
      <c r="CBV56" s="94"/>
      <c r="CBW56" s="94"/>
      <c r="CBX56" s="94"/>
      <c r="CBY56" s="94"/>
      <c r="CBZ56" s="94"/>
      <c r="CCA56" s="94"/>
      <c r="CCB56" s="94"/>
      <c r="CCC56" s="27"/>
      <c r="CCD56" s="99">
        <v>-1.1827352789443684</v>
      </c>
      <c r="CCE56" s="98">
        <v>6.496874866249529</v>
      </c>
      <c r="CCG56" s="88">
        <f t="shared" si="196"/>
        <v>40991.5</v>
      </c>
      <c r="CCH56" s="90">
        <v>16.5</v>
      </c>
      <c r="CCI56" s="28"/>
      <c r="CCJ56" s="25"/>
      <c r="CCK56" s="30"/>
      <c r="CCL56" s="27"/>
      <c r="CCM56" s="30"/>
      <c r="CCN56" s="27"/>
      <c r="CCO56" s="30"/>
      <c r="CCP56" s="27"/>
      <c r="CCQ56" s="92"/>
      <c r="CCR56" s="94"/>
      <c r="CCS56" s="94"/>
      <c r="CCT56" s="94"/>
      <c r="CCU56" s="94"/>
      <c r="CCV56" s="94"/>
      <c r="CCW56" s="94"/>
      <c r="CCX56" s="94"/>
      <c r="CCY56" s="27"/>
      <c r="CCZ56" s="99"/>
      <c r="CDA56" s="98"/>
      <c r="CDC56" s="88">
        <f t="shared" si="197"/>
        <v>40994.5</v>
      </c>
      <c r="CDD56" s="90">
        <v>16.5</v>
      </c>
      <c r="CDE56" s="28"/>
      <c r="CDF56" s="25"/>
      <c r="CDG56" s="30"/>
      <c r="CDH56" s="27"/>
      <c r="CDI56" s="30"/>
      <c r="CDJ56" s="27"/>
      <c r="CDK56" s="30"/>
      <c r="CDL56" s="27"/>
      <c r="CDM56" s="92"/>
      <c r="CDN56" s="94"/>
      <c r="CDO56" s="94"/>
      <c r="CDP56" s="94"/>
      <c r="CDQ56" s="94"/>
      <c r="CDR56" s="94"/>
      <c r="CDS56" s="94"/>
      <c r="CDT56" s="94"/>
      <c r="CDU56" s="27"/>
      <c r="CDV56" s="99">
        <v>-1.2342671541006911</v>
      </c>
      <c r="CDW56" s="98">
        <v>5.2456409049534916</v>
      </c>
      <c r="CDY56" s="88">
        <f t="shared" si="198"/>
        <v>40993</v>
      </c>
      <c r="CDZ56" s="90">
        <v>16.5</v>
      </c>
      <c r="CEA56" s="28"/>
      <c r="CEB56" s="25"/>
      <c r="CEC56" s="30"/>
      <c r="CED56" s="27"/>
      <c r="CEE56" s="30"/>
      <c r="CEF56" s="27"/>
      <c r="CEG56" s="30"/>
      <c r="CEH56" s="27"/>
      <c r="CEI56" s="92"/>
      <c r="CEJ56" s="94"/>
      <c r="CEK56" s="94"/>
      <c r="CEL56" s="94"/>
      <c r="CEM56" s="94"/>
      <c r="CEN56" s="94"/>
      <c r="CEO56" s="94"/>
      <c r="CEP56" s="94"/>
      <c r="CEQ56" s="27"/>
      <c r="CER56" s="99"/>
      <c r="CES56" s="98"/>
      <c r="CEU56" s="88">
        <f t="shared" si="199"/>
        <v>40991.5</v>
      </c>
      <c r="CEV56" s="90">
        <v>16.5</v>
      </c>
      <c r="CEW56" s="28"/>
      <c r="CEX56" s="25"/>
      <c r="CEY56" s="30"/>
      <c r="CEZ56" s="27"/>
      <c r="CFA56" s="30"/>
      <c r="CFB56" s="27"/>
      <c r="CFC56" s="30"/>
      <c r="CFD56" s="27"/>
      <c r="CFE56" s="92"/>
      <c r="CFF56" s="94"/>
      <c r="CFG56" s="94"/>
      <c r="CFH56" s="94"/>
      <c r="CFI56" s="94"/>
      <c r="CFJ56" s="94"/>
      <c r="CFK56" s="94"/>
      <c r="CFL56" s="94"/>
      <c r="CFM56" s="27"/>
      <c r="CFN56" s="99">
        <v>-1.2875813417719404</v>
      </c>
      <c r="CFO56" s="98">
        <v>5.7400890149327646</v>
      </c>
    </row>
    <row r="57" spans="1:2199">
      <c r="A57" s="88">
        <f t="shared" si="100"/>
        <v>40995</v>
      </c>
      <c r="B57" s="89">
        <v>17</v>
      </c>
      <c r="C57" s="28"/>
      <c r="D57" s="25"/>
      <c r="E57" s="30"/>
      <c r="F57" s="27"/>
      <c r="G57" s="30"/>
      <c r="H57" s="27"/>
      <c r="I57" s="30"/>
      <c r="J57" s="27"/>
      <c r="K57" s="92"/>
      <c r="L57" s="94"/>
      <c r="M57" s="94"/>
      <c r="N57" s="94"/>
      <c r="O57" s="94"/>
      <c r="P57" s="94"/>
      <c r="Q57" s="94"/>
      <c r="R57" s="94"/>
      <c r="S57" s="27"/>
      <c r="T57" s="97">
        <v>-2.0036847763841359</v>
      </c>
      <c r="U57" s="98">
        <v>-0.543847751147854</v>
      </c>
      <c r="W57" s="88">
        <f t="shared" si="101"/>
        <v>40994</v>
      </c>
      <c r="X57" s="89">
        <v>17</v>
      </c>
      <c r="Y57" s="28"/>
      <c r="Z57" s="25"/>
      <c r="AA57" s="30"/>
      <c r="AB57" s="27"/>
      <c r="AC57" s="30"/>
      <c r="AD57" s="27"/>
      <c r="AE57" s="30"/>
      <c r="AF57" s="27"/>
      <c r="AG57" s="92"/>
      <c r="AH57" s="94"/>
      <c r="AI57" s="94"/>
      <c r="AJ57" s="94"/>
      <c r="AK57" s="94"/>
      <c r="AL57" s="94"/>
      <c r="AM57" s="94"/>
      <c r="AN57" s="94"/>
      <c r="AO57" s="27"/>
      <c r="AP57" s="97">
        <v>-1.0595199795931773</v>
      </c>
      <c r="AQ57" s="98">
        <v>-3.1929431863051079</v>
      </c>
      <c r="AS57" s="88">
        <f t="shared" si="102"/>
        <v>40994.5</v>
      </c>
      <c r="AT57" s="89">
        <v>17</v>
      </c>
      <c r="AU57" s="28"/>
      <c r="AV57" s="25"/>
      <c r="AW57" s="30"/>
      <c r="AX57" s="27"/>
      <c r="AY57" s="30"/>
      <c r="AZ57" s="27"/>
      <c r="BA57" s="30"/>
      <c r="BB57" s="27"/>
      <c r="BC57" s="92"/>
      <c r="BD57" s="94"/>
      <c r="BE57" s="94"/>
      <c r="BF57" s="94"/>
      <c r="BG57" s="94"/>
      <c r="BH57" s="94"/>
      <c r="BI57" s="94"/>
      <c r="BJ57" s="94"/>
      <c r="BK57" s="27"/>
      <c r="BL57" s="97">
        <v>0.30564620288885386</v>
      </c>
      <c r="BM57" s="98">
        <v>12.047526843980574</v>
      </c>
      <c r="BO57" s="88">
        <f t="shared" si="103"/>
        <v>40994.5</v>
      </c>
      <c r="BP57" s="89">
        <v>17</v>
      </c>
      <c r="BQ57" s="28"/>
      <c r="BR57" s="25"/>
      <c r="BS57" s="30"/>
      <c r="BT57" s="27"/>
      <c r="BU57" s="30"/>
      <c r="BV57" s="27"/>
      <c r="BW57" s="30"/>
      <c r="BX57" s="27"/>
      <c r="BY57" s="92"/>
      <c r="BZ57" s="94"/>
      <c r="CA57" s="94"/>
      <c r="CB57" s="94"/>
      <c r="CC57" s="94"/>
      <c r="CD57" s="94"/>
      <c r="CE57" s="94"/>
      <c r="CF57" s="94"/>
      <c r="CG57" s="27"/>
      <c r="CH57" s="97">
        <v>-0.93718835047777715</v>
      </c>
      <c r="CI57" s="98">
        <v>5.1163407416134756</v>
      </c>
      <c r="CK57" s="88">
        <f t="shared" si="104"/>
        <v>40993</v>
      </c>
      <c r="CL57" s="89">
        <v>17</v>
      </c>
      <c r="CM57" s="28"/>
      <c r="CN57" s="25"/>
      <c r="CO57" s="30"/>
      <c r="CP57" s="27"/>
      <c r="CQ57" s="30"/>
      <c r="CR57" s="27"/>
      <c r="CS57" s="30"/>
      <c r="CT57" s="27"/>
      <c r="CU57" s="92"/>
      <c r="CV57" s="94"/>
      <c r="CW57" s="94"/>
      <c r="CX57" s="94"/>
      <c r="CY57" s="94"/>
      <c r="CZ57" s="94"/>
      <c r="DA57" s="94"/>
      <c r="DB57" s="94"/>
      <c r="DC57" s="27"/>
      <c r="DD57" s="97">
        <v>-1.2632173149958243</v>
      </c>
      <c r="DE57" s="98">
        <v>-1.4298707280743723</v>
      </c>
      <c r="DG57" s="88">
        <f t="shared" si="105"/>
        <v>40996.5</v>
      </c>
      <c r="DH57" s="89">
        <v>17</v>
      </c>
      <c r="DI57" s="28"/>
      <c r="DJ57" s="25">
        <v>23.1</v>
      </c>
      <c r="DK57" s="30"/>
      <c r="DL57" s="27"/>
      <c r="DM57" s="30"/>
      <c r="DN57" s="27"/>
      <c r="DO57" s="30"/>
      <c r="DP57" s="27"/>
      <c r="DQ57" s="92"/>
      <c r="DR57" s="94"/>
      <c r="DS57" s="94"/>
      <c r="DT57" s="94"/>
      <c r="DU57" s="94"/>
      <c r="DV57" s="94"/>
      <c r="DW57" s="94"/>
      <c r="DX57" s="94"/>
      <c r="DY57" s="27"/>
      <c r="DZ57" s="97">
        <v>-1.1643128723816325</v>
      </c>
      <c r="EA57" s="98">
        <v>1.6170393994640901</v>
      </c>
      <c r="EC57" s="88">
        <f t="shared" si="106"/>
        <v>40995</v>
      </c>
      <c r="ED57" s="89">
        <v>17</v>
      </c>
      <c r="EE57" s="28"/>
      <c r="EF57" s="25">
        <v>19</v>
      </c>
      <c r="EG57" s="30"/>
      <c r="EH57" s="27"/>
      <c r="EI57" s="30"/>
      <c r="EJ57" s="27"/>
      <c r="EK57" s="30"/>
      <c r="EL57" s="27"/>
      <c r="EM57" s="92"/>
      <c r="EN57" s="94"/>
      <c r="EO57" s="94"/>
      <c r="EP57" s="94"/>
      <c r="EQ57" s="94"/>
      <c r="ER57" s="94"/>
      <c r="ES57" s="94"/>
      <c r="ET57" s="94"/>
      <c r="EU57" s="27"/>
      <c r="EV57" s="97">
        <v>-1.2310271309414336</v>
      </c>
      <c r="EW57" s="98">
        <v>-1.8692514484817147</v>
      </c>
      <c r="EY57" s="88">
        <f t="shared" si="107"/>
        <v>40993</v>
      </c>
      <c r="EZ57" s="89">
        <v>17</v>
      </c>
      <c r="FA57" s="28"/>
      <c r="FB57" s="25"/>
      <c r="FC57" s="30"/>
      <c r="FD57" s="27"/>
      <c r="FE57" s="30"/>
      <c r="FF57" s="27"/>
      <c r="FG57" s="30"/>
      <c r="FH57" s="27"/>
      <c r="FI57" s="92"/>
      <c r="FJ57" s="94"/>
      <c r="FK57" s="94"/>
      <c r="FL57" s="94"/>
      <c r="FM57" s="94"/>
      <c r="FN57" s="94"/>
      <c r="FO57" s="94"/>
      <c r="FP57" s="94"/>
      <c r="FQ57" s="27"/>
      <c r="FR57" s="97">
        <v>-1.2926620818184273</v>
      </c>
      <c r="FS57" s="98">
        <v>-1.5047575718419126</v>
      </c>
      <c r="FU57" s="88">
        <f t="shared" si="108"/>
        <v>40994.5</v>
      </c>
      <c r="FV57" s="89">
        <v>17</v>
      </c>
      <c r="FW57" s="28"/>
      <c r="FX57" s="25"/>
      <c r="FY57" s="30"/>
      <c r="FZ57" s="27"/>
      <c r="GA57" s="30"/>
      <c r="GB57" s="27"/>
      <c r="GC57" s="30"/>
      <c r="GD57" s="27"/>
      <c r="GE57" s="92"/>
      <c r="GF57" s="94"/>
      <c r="GG57" s="94"/>
      <c r="GH57" s="94"/>
      <c r="GI57" s="94"/>
      <c r="GJ57" s="94"/>
      <c r="GK57" s="94"/>
      <c r="GL57" s="94"/>
      <c r="GM57" s="27"/>
      <c r="GN57" s="97">
        <v>-1.3080414950925072</v>
      </c>
      <c r="GO57" s="98">
        <v>5.4133736601808051</v>
      </c>
      <c r="GQ57" s="88">
        <f t="shared" si="109"/>
        <v>40994.5</v>
      </c>
      <c r="GR57" s="89">
        <v>17</v>
      </c>
      <c r="GS57" s="28"/>
      <c r="GT57" s="25"/>
      <c r="GU57" s="30"/>
      <c r="GV57" s="27"/>
      <c r="GW57" s="30"/>
      <c r="GX57" s="27"/>
      <c r="GY57" s="30"/>
      <c r="GZ57" s="27"/>
      <c r="HA57" s="92"/>
      <c r="HB57" s="94"/>
      <c r="HC57" s="94"/>
      <c r="HD57" s="94"/>
      <c r="HE57" s="94"/>
      <c r="HF57" s="94"/>
      <c r="HG57" s="94"/>
      <c r="HH57" s="94"/>
      <c r="HI57" s="27"/>
      <c r="HJ57" s="97">
        <v>-1.2300272067751983</v>
      </c>
      <c r="HK57" s="98">
        <v>6.9122976412512092</v>
      </c>
      <c r="HM57" s="88">
        <f t="shared" si="110"/>
        <v>40994</v>
      </c>
      <c r="HN57" s="89">
        <v>17</v>
      </c>
      <c r="HO57" s="28"/>
      <c r="HP57" s="25"/>
      <c r="HQ57" s="30"/>
      <c r="HR57" s="27"/>
      <c r="HS57" s="30"/>
      <c r="HT57" s="27"/>
      <c r="HU57" s="30"/>
      <c r="HV57" s="27"/>
      <c r="HW57" s="92"/>
      <c r="HX57" s="94"/>
      <c r="HY57" s="94"/>
      <c r="HZ57" s="94"/>
      <c r="IA57" s="94"/>
      <c r="IB57" s="94"/>
      <c r="IC57" s="94"/>
      <c r="ID57" s="94"/>
      <c r="IE57" s="27"/>
      <c r="IF57" s="97">
        <v>-0.40167070222298645</v>
      </c>
      <c r="IG57" s="98">
        <v>2.8771108277652644</v>
      </c>
      <c r="II57" s="88">
        <f t="shared" si="111"/>
        <v>40993.5</v>
      </c>
      <c r="IJ57" s="89">
        <v>17</v>
      </c>
      <c r="IK57" s="28"/>
      <c r="IL57" s="25"/>
      <c r="IM57" s="30"/>
      <c r="IN57" s="27"/>
      <c r="IO57" s="30"/>
      <c r="IP57" s="27"/>
      <c r="IQ57" s="30"/>
      <c r="IR57" s="27"/>
      <c r="IS57" s="92"/>
      <c r="IT57" s="94"/>
      <c r="IU57" s="94"/>
      <c r="IV57" s="94"/>
      <c r="IW57" s="94"/>
      <c r="IX57" s="94"/>
      <c r="IY57" s="94"/>
      <c r="IZ57" s="94"/>
      <c r="JA57" s="27"/>
      <c r="JB57" s="97">
        <v>-0.32749795971338702</v>
      </c>
      <c r="JC57" s="98">
        <v>13.487139007244616</v>
      </c>
      <c r="JE57" s="88">
        <f t="shared" si="112"/>
        <v>40996</v>
      </c>
      <c r="JF57" s="89">
        <v>17</v>
      </c>
      <c r="JG57" s="28"/>
      <c r="JH57" s="25"/>
      <c r="JI57" s="30"/>
      <c r="JJ57" s="27"/>
      <c r="JK57" s="30"/>
      <c r="JL57" s="27"/>
      <c r="JM57" s="30"/>
      <c r="JN57" s="27"/>
      <c r="JO57" s="92"/>
      <c r="JP57" s="94"/>
      <c r="JQ57" s="94"/>
      <c r="JR57" s="94"/>
      <c r="JS57" s="94"/>
      <c r="JT57" s="94"/>
      <c r="JU57" s="94"/>
      <c r="JV57" s="94"/>
      <c r="JW57" s="27"/>
      <c r="JX57" s="97">
        <v>-1.0255473399142896</v>
      </c>
      <c r="JY57" s="98">
        <v>2.4400170383368529</v>
      </c>
      <c r="KA57" s="88">
        <f t="shared" si="113"/>
        <v>40997</v>
      </c>
      <c r="KB57" s="89">
        <v>17</v>
      </c>
      <c r="KC57" s="28"/>
      <c r="KD57" s="25"/>
      <c r="KE57" s="30"/>
      <c r="KF57" s="27"/>
      <c r="KG57" s="30"/>
      <c r="KH57" s="27"/>
      <c r="KI57" s="30"/>
      <c r="KJ57" s="27"/>
      <c r="KK57" s="92"/>
      <c r="KL57" s="94"/>
      <c r="KM57" s="94"/>
      <c r="KN57" s="94"/>
      <c r="KO57" s="94"/>
      <c r="KP57" s="94"/>
      <c r="KQ57" s="94"/>
      <c r="KR57" s="94"/>
      <c r="KS57" s="27"/>
      <c r="KT57" s="97">
        <v>-1.1866784199723435</v>
      </c>
      <c r="KU57" s="98">
        <v>-1.1911835023891348</v>
      </c>
      <c r="KW57" s="88">
        <f t="shared" si="114"/>
        <v>40995</v>
      </c>
      <c r="KX57" s="89">
        <v>17</v>
      </c>
      <c r="KY57" s="28"/>
      <c r="KZ57" s="25"/>
      <c r="LA57" s="30"/>
      <c r="LB57" s="27"/>
      <c r="LC57" s="30"/>
      <c r="LD57" s="27"/>
      <c r="LE57" s="30"/>
      <c r="LF57" s="27"/>
      <c r="LG57" s="92"/>
      <c r="LH57" s="94"/>
      <c r="LI57" s="94"/>
      <c r="LJ57" s="94"/>
      <c r="LK57" s="94"/>
      <c r="LL57" s="94"/>
      <c r="LM57" s="94"/>
      <c r="LN57" s="94"/>
      <c r="LO57" s="27"/>
      <c r="LP57" s="97">
        <v>-1.2522730652220788</v>
      </c>
      <c r="LQ57" s="98">
        <v>-2.2935109321525657</v>
      </c>
      <c r="LS57" s="88">
        <f t="shared" si="115"/>
        <v>40996</v>
      </c>
      <c r="LT57" s="89">
        <v>17</v>
      </c>
      <c r="LU57" s="28"/>
      <c r="LV57" s="25"/>
      <c r="LW57" s="30"/>
      <c r="LX57" s="27"/>
      <c r="LY57" s="30"/>
      <c r="LZ57" s="27"/>
      <c r="MA57" s="30"/>
      <c r="MB57" s="27"/>
      <c r="MC57" s="92"/>
      <c r="MD57" s="94"/>
      <c r="ME57" s="94"/>
      <c r="MF57" s="94"/>
      <c r="MG57" s="94"/>
      <c r="MH57" s="94"/>
      <c r="MI57" s="94"/>
      <c r="MJ57" s="94"/>
      <c r="MK57" s="27"/>
      <c r="ML57" s="97">
        <v>-1.1827885119019887</v>
      </c>
      <c r="MM57" s="98">
        <v>-0.15233759217290838</v>
      </c>
      <c r="MO57" s="88">
        <f t="shared" si="116"/>
        <v>40992</v>
      </c>
      <c r="MP57" s="89">
        <v>17</v>
      </c>
      <c r="MQ57" s="28"/>
      <c r="MR57" s="25"/>
      <c r="MS57" s="30"/>
      <c r="MT57" s="27"/>
      <c r="MU57" s="30"/>
      <c r="MV57" s="27"/>
      <c r="MW57" s="30"/>
      <c r="MX57" s="27"/>
      <c r="MY57" s="92"/>
      <c r="MZ57" s="94"/>
      <c r="NA57" s="94"/>
      <c r="NB57" s="94"/>
      <c r="NC57" s="94"/>
      <c r="ND57" s="94"/>
      <c r="NE57" s="94"/>
      <c r="NF57" s="94"/>
      <c r="NG57" s="27"/>
      <c r="NH57" s="97"/>
      <c r="NI57" s="98"/>
      <c r="NK57" s="88">
        <f t="shared" si="117"/>
        <v>40995</v>
      </c>
      <c r="NL57" s="89">
        <v>17</v>
      </c>
      <c r="NM57" s="28"/>
      <c r="NN57" s="25"/>
      <c r="NO57" s="30"/>
      <c r="NP57" s="27"/>
      <c r="NQ57" s="30"/>
      <c r="NR57" s="27"/>
      <c r="NS57" s="30"/>
      <c r="NT57" s="27"/>
      <c r="NU57" s="92"/>
      <c r="NV57" s="94"/>
      <c r="NW57" s="94"/>
      <c r="NX57" s="94"/>
      <c r="NY57" s="94"/>
      <c r="NZ57" s="94"/>
      <c r="OA57" s="94"/>
      <c r="OB57" s="94"/>
      <c r="OC57" s="27"/>
      <c r="OD57" s="97">
        <v>-1.1954069355144379</v>
      </c>
      <c r="OE57" s="98">
        <v>-1.3143716167425203</v>
      </c>
      <c r="OG57" s="88">
        <f t="shared" si="118"/>
        <v>40993.5</v>
      </c>
      <c r="OH57" s="89">
        <v>17</v>
      </c>
      <c r="OI57" s="28"/>
      <c r="OJ57" s="25"/>
      <c r="OK57" s="30"/>
      <c r="OL57" s="27"/>
      <c r="OM57" s="30"/>
      <c r="ON57" s="27"/>
      <c r="OO57" s="30"/>
      <c r="OP57" s="27"/>
      <c r="OQ57" s="92"/>
      <c r="OR57" s="94"/>
      <c r="OS57" s="94"/>
      <c r="OT57" s="94"/>
      <c r="OU57" s="94"/>
      <c r="OV57" s="94"/>
      <c r="OW57" s="94"/>
      <c r="OX57" s="94"/>
      <c r="OY57" s="27"/>
      <c r="OZ57" s="97"/>
      <c r="PA57" s="98"/>
      <c r="PC57" s="88">
        <f t="shared" si="119"/>
        <v>40992</v>
      </c>
      <c r="PD57" s="89">
        <v>17</v>
      </c>
      <c r="PE57" s="28"/>
      <c r="PF57" s="25"/>
      <c r="PG57" s="30"/>
      <c r="PH57" s="27"/>
      <c r="PI57" s="30"/>
      <c r="PJ57" s="27"/>
      <c r="PK57" s="30"/>
      <c r="PL57" s="27"/>
      <c r="PM57" s="92"/>
      <c r="PN57" s="94"/>
      <c r="PO57" s="94"/>
      <c r="PP57" s="94"/>
      <c r="PQ57" s="94"/>
      <c r="PR57" s="94"/>
      <c r="PS57" s="94"/>
      <c r="PT57" s="94"/>
      <c r="PU57" s="27"/>
      <c r="PV57" s="97">
        <v>-1.2675859913149174</v>
      </c>
      <c r="PW57" s="98">
        <v>-0.81423955637693113</v>
      </c>
      <c r="PY57" s="88">
        <f t="shared" si="120"/>
        <v>40995</v>
      </c>
      <c r="PZ57" s="89">
        <v>17</v>
      </c>
      <c r="QA57" s="28"/>
      <c r="QB57" s="25"/>
      <c r="QC57" s="30"/>
      <c r="QD57" s="27"/>
      <c r="QE57" s="30"/>
      <c r="QF57" s="27"/>
      <c r="QG57" s="30"/>
      <c r="QH57" s="27"/>
      <c r="QI57" s="92"/>
      <c r="QJ57" s="94"/>
      <c r="QK57" s="94"/>
      <c r="QL57" s="94"/>
      <c r="QM57" s="94"/>
      <c r="QN57" s="94"/>
      <c r="QO57" s="94"/>
      <c r="QP57" s="94"/>
      <c r="QQ57" s="27"/>
      <c r="QR57" s="97">
        <v>-1.2985306285703804</v>
      </c>
      <c r="QS57" s="98">
        <v>1.2603388959751449</v>
      </c>
      <c r="QU57" s="88">
        <f t="shared" si="121"/>
        <v>40994</v>
      </c>
      <c r="QV57" s="89">
        <v>17</v>
      </c>
      <c r="QW57" s="28">
        <v>0.96</v>
      </c>
      <c r="QX57" s="25">
        <v>14</v>
      </c>
      <c r="QY57" s="30"/>
      <c r="QZ57" s="27"/>
      <c r="RA57" s="30"/>
      <c r="RB57" s="27"/>
      <c r="RC57" s="30"/>
      <c r="RD57" s="27"/>
      <c r="RE57" s="92"/>
      <c r="RF57" s="94"/>
      <c r="RG57" s="94"/>
      <c r="RH57" s="94"/>
      <c r="RI57" s="94"/>
      <c r="RJ57" s="94"/>
      <c r="RK57" s="94"/>
      <c r="RL57" s="94"/>
      <c r="RM57" s="27"/>
      <c r="RN57" s="97">
        <v>0.75744667444687819</v>
      </c>
      <c r="RO57" s="98">
        <v>15.16432494866716</v>
      </c>
      <c r="RQ57" s="88">
        <f t="shared" si="122"/>
        <v>40994.5</v>
      </c>
      <c r="RR57" s="89">
        <v>17</v>
      </c>
      <c r="RS57" s="28"/>
      <c r="RT57" s="25"/>
      <c r="RU57" s="30"/>
      <c r="RV57" s="27"/>
      <c r="RW57" s="30"/>
      <c r="RX57" s="27"/>
      <c r="RY57" s="30"/>
      <c r="RZ57" s="27"/>
      <c r="SA57" s="92"/>
      <c r="SB57" s="94"/>
      <c r="SC57" s="94"/>
      <c r="SD57" s="94"/>
      <c r="SE57" s="94"/>
      <c r="SF57" s="94"/>
      <c r="SG57" s="94"/>
      <c r="SH57" s="94"/>
      <c r="SI57" s="27"/>
      <c r="SJ57" s="97">
        <v>-1.19659311255753</v>
      </c>
      <c r="SK57" s="98">
        <v>4.3748181095773448</v>
      </c>
      <c r="SM57" s="88">
        <f t="shared" si="123"/>
        <v>40994.5</v>
      </c>
      <c r="SN57" s="89">
        <v>17</v>
      </c>
      <c r="SO57" s="28"/>
      <c r="SP57" s="25"/>
      <c r="SQ57" s="30"/>
      <c r="SR57" s="27"/>
      <c r="SS57" s="30"/>
      <c r="ST57" s="27"/>
      <c r="SU57" s="30"/>
      <c r="SV57" s="27"/>
      <c r="SW57" s="92"/>
      <c r="SX57" s="94"/>
      <c r="SY57" s="94"/>
      <c r="SZ57" s="94"/>
      <c r="TA57" s="94"/>
      <c r="TB57" s="94"/>
      <c r="TC57" s="94"/>
      <c r="TD57" s="94"/>
      <c r="TE57" s="27"/>
      <c r="TF57" s="97">
        <v>-1.2891270265940966</v>
      </c>
      <c r="TG57" s="98">
        <v>1.9339630966815</v>
      </c>
      <c r="TI57" s="88">
        <f t="shared" si="124"/>
        <v>40993</v>
      </c>
      <c r="TJ57" s="89">
        <v>17</v>
      </c>
      <c r="TK57" s="28"/>
      <c r="TL57" s="25"/>
      <c r="TM57" s="30"/>
      <c r="TN57" s="27"/>
      <c r="TO57" s="30"/>
      <c r="TP57" s="27"/>
      <c r="TQ57" s="30"/>
      <c r="TR57" s="27"/>
      <c r="TS57" s="92"/>
      <c r="TT57" s="94"/>
      <c r="TU57" s="94"/>
      <c r="TV57" s="94"/>
      <c r="TW57" s="94"/>
      <c r="TX57" s="94"/>
      <c r="TY57" s="94"/>
      <c r="TZ57" s="94"/>
      <c r="UA57" s="27"/>
      <c r="UB57" s="97"/>
      <c r="UC57" s="98"/>
      <c r="UE57" s="88">
        <f t="shared" si="125"/>
        <v>40996.5</v>
      </c>
      <c r="UF57" s="89">
        <v>17</v>
      </c>
      <c r="UG57" s="28"/>
      <c r="UH57" s="25">
        <v>23.1</v>
      </c>
      <c r="UI57" s="30"/>
      <c r="UJ57" s="27"/>
      <c r="UK57" s="30"/>
      <c r="UL57" s="27"/>
      <c r="UM57" s="30"/>
      <c r="UN57" s="27"/>
      <c r="UO57" s="92"/>
      <c r="UP57" s="94"/>
      <c r="UQ57" s="94"/>
      <c r="UR57" s="94"/>
      <c r="US57" s="94"/>
      <c r="UT57" s="94"/>
      <c r="UU57" s="94"/>
      <c r="UV57" s="94"/>
      <c r="UW57" s="27"/>
      <c r="UX57" s="97">
        <v>-1.1858666583142075</v>
      </c>
      <c r="UY57" s="98">
        <v>1.5637229247969606</v>
      </c>
      <c r="VA57" s="88">
        <f t="shared" si="126"/>
        <v>40995</v>
      </c>
      <c r="VB57" s="89">
        <v>17</v>
      </c>
      <c r="VC57" s="28"/>
      <c r="VD57" s="25">
        <v>19</v>
      </c>
      <c r="VE57" s="30"/>
      <c r="VF57" s="27"/>
      <c r="VG57" s="30"/>
      <c r="VH57" s="27"/>
      <c r="VI57" s="30"/>
      <c r="VJ57" s="27"/>
      <c r="VK57" s="92"/>
      <c r="VL57" s="94"/>
      <c r="VM57" s="94"/>
      <c r="VN57" s="94"/>
      <c r="VO57" s="94"/>
      <c r="VP57" s="94"/>
      <c r="VQ57" s="94"/>
      <c r="VR57" s="94"/>
      <c r="VS57" s="27"/>
      <c r="VT57" s="97">
        <v>-1.2125546024674356</v>
      </c>
      <c r="VU57" s="98">
        <v>-1.6716012158451037</v>
      </c>
      <c r="VW57" s="88">
        <f t="shared" si="127"/>
        <v>40993</v>
      </c>
      <c r="VX57" s="89">
        <v>17</v>
      </c>
      <c r="VY57" s="28"/>
      <c r="VZ57" s="25"/>
      <c r="WA57" s="30"/>
      <c r="WB57" s="27"/>
      <c r="WC57" s="30"/>
      <c r="WD57" s="27"/>
      <c r="WE57" s="30"/>
      <c r="WF57" s="27"/>
      <c r="WG57" s="92"/>
      <c r="WH57" s="94"/>
      <c r="WI57" s="94"/>
      <c r="WJ57" s="94"/>
      <c r="WK57" s="94"/>
      <c r="WL57" s="94"/>
      <c r="WM57" s="94"/>
      <c r="WN57" s="94"/>
      <c r="WO57" s="27"/>
      <c r="WP57" s="97">
        <v>-1.2719883000916075</v>
      </c>
      <c r="WQ57" s="98">
        <v>-1.4346398872517723</v>
      </c>
      <c r="WS57" s="88">
        <f t="shared" si="128"/>
        <v>40994.5</v>
      </c>
      <c r="WT57" s="89">
        <v>17</v>
      </c>
      <c r="WU57" s="28"/>
      <c r="WV57" s="25"/>
      <c r="WW57" s="30"/>
      <c r="WX57" s="27"/>
      <c r="WY57" s="30"/>
      <c r="WZ57" s="27"/>
      <c r="XA57" s="30"/>
      <c r="XB57" s="27"/>
      <c r="XC57" s="92"/>
      <c r="XD57" s="94"/>
      <c r="XE57" s="94"/>
      <c r="XF57" s="94"/>
      <c r="XG57" s="94"/>
      <c r="XH57" s="94"/>
      <c r="XI57" s="94"/>
      <c r="XJ57" s="94"/>
      <c r="XK57" s="27"/>
      <c r="XL57" s="97">
        <v>-1.3118121607597668</v>
      </c>
      <c r="XM57" s="98">
        <v>5.4020900678609758</v>
      </c>
      <c r="XO57" s="88">
        <f t="shared" si="129"/>
        <v>40994.5</v>
      </c>
      <c r="XP57" s="89">
        <v>17</v>
      </c>
      <c r="XQ57" s="28"/>
      <c r="XR57" s="25"/>
      <c r="XS57" s="30"/>
      <c r="XT57" s="27"/>
      <c r="XU57" s="30"/>
      <c r="XV57" s="27"/>
      <c r="XW57" s="30"/>
      <c r="XX57" s="27"/>
      <c r="XY57" s="92"/>
      <c r="XZ57" s="94"/>
      <c r="YA57" s="94"/>
      <c r="YB57" s="94"/>
      <c r="YC57" s="94"/>
      <c r="YD57" s="94"/>
      <c r="YE57" s="94"/>
      <c r="YF57" s="94"/>
      <c r="YG57" s="27"/>
      <c r="YH57" s="97">
        <v>-1.2329743739628038</v>
      </c>
      <c r="YI57" s="98">
        <v>6.9053476830574407</v>
      </c>
      <c r="YK57" s="88">
        <f t="shared" si="130"/>
        <v>40994</v>
      </c>
      <c r="YL57" s="89">
        <v>17</v>
      </c>
      <c r="YM57" s="28"/>
      <c r="YN57" s="25"/>
      <c r="YO57" s="30"/>
      <c r="YP57" s="27"/>
      <c r="YQ57" s="30"/>
      <c r="YR57" s="27"/>
      <c r="YS57" s="30"/>
      <c r="YT57" s="27"/>
      <c r="YU57" s="92"/>
      <c r="YV57" s="94"/>
      <c r="YW57" s="94"/>
      <c r="YX57" s="94"/>
      <c r="YY57" s="94"/>
      <c r="YZ57" s="94"/>
      <c r="ZA57" s="94"/>
      <c r="ZB57" s="94"/>
      <c r="ZC57" s="27"/>
      <c r="ZD57" s="97">
        <v>-0.3541980974462241</v>
      </c>
      <c r="ZE57" s="98">
        <v>2.9124855292659886</v>
      </c>
      <c r="ZG57" s="88">
        <f t="shared" si="131"/>
        <v>40993.5</v>
      </c>
      <c r="ZH57" s="89">
        <v>17</v>
      </c>
      <c r="ZI57" s="28"/>
      <c r="ZJ57" s="25"/>
      <c r="ZK57" s="30"/>
      <c r="ZL57" s="27"/>
      <c r="ZM57" s="30"/>
      <c r="ZN57" s="27"/>
      <c r="ZO57" s="30"/>
      <c r="ZP57" s="27"/>
      <c r="ZQ57" s="92"/>
      <c r="ZR57" s="94"/>
      <c r="ZS57" s="94"/>
      <c r="ZT57" s="94"/>
      <c r="ZU57" s="94"/>
      <c r="ZV57" s="94"/>
      <c r="ZW57" s="94"/>
      <c r="ZX57" s="94"/>
      <c r="ZY57" s="27"/>
      <c r="ZZ57" s="97">
        <v>-0.3437355566423691</v>
      </c>
      <c r="AAA57" s="98">
        <v>13.386666727348302</v>
      </c>
      <c r="AAC57" s="88">
        <f t="shared" si="132"/>
        <v>40996</v>
      </c>
      <c r="AAD57" s="89">
        <v>17</v>
      </c>
      <c r="AAE57" s="28"/>
      <c r="AAF57" s="25"/>
      <c r="AAG57" s="30"/>
      <c r="AAH57" s="27"/>
      <c r="AAI57" s="30"/>
      <c r="AAJ57" s="27"/>
      <c r="AAK57" s="30"/>
      <c r="AAL57" s="27"/>
      <c r="AAM57" s="92"/>
      <c r="AAN57" s="94"/>
      <c r="AAO57" s="94"/>
      <c r="AAP57" s="94"/>
      <c r="AAQ57" s="94"/>
      <c r="AAR57" s="94"/>
      <c r="AAS57" s="94"/>
      <c r="AAT57" s="94"/>
      <c r="AAU57" s="27"/>
      <c r="AAV57" s="97">
        <v>-1.015482838369139</v>
      </c>
      <c r="AAW57" s="98">
        <v>2.4542509300048376</v>
      </c>
      <c r="AAY57" s="88">
        <f t="shared" si="133"/>
        <v>40997</v>
      </c>
      <c r="AAZ57" s="89">
        <v>17</v>
      </c>
      <c r="ABA57" s="28"/>
      <c r="ABB57" s="25"/>
      <c r="ABC57" s="30"/>
      <c r="ABD57" s="27"/>
      <c r="ABE57" s="30"/>
      <c r="ABF57" s="27"/>
      <c r="ABG57" s="30"/>
      <c r="ABH57" s="27"/>
      <c r="ABI57" s="92"/>
      <c r="ABJ57" s="94"/>
      <c r="ABK57" s="94"/>
      <c r="ABL57" s="94"/>
      <c r="ABM57" s="94"/>
      <c r="ABN57" s="94"/>
      <c r="ABO57" s="94"/>
      <c r="ABP57" s="94"/>
      <c r="ABQ57" s="27"/>
      <c r="ABR57" s="97">
        <v>-1.2250547976707311</v>
      </c>
      <c r="ABS57" s="98">
        <v>-1.3022517608038435</v>
      </c>
      <c r="ABU57" s="88">
        <f t="shared" si="134"/>
        <v>40995</v>
      </c>
      <c r="ABV57" s="89">
        <v>17</v>
      </c>
      <c r="ABW57" s="28"/>
      <c r="ABX57" s="25"/>
      <c r="ABY57" s="30"/>
      <c r="ABZ57" s="27"/>
      <c r="ACA57" s="30"/>
      <c r="ACB57" s="27"/>
      <c r="ACC57" s="30"/>
      <c r="ACD57" s="27"/>
      <c r="ACE57" s="92"/>
      <c r="ACF57" s="94"/>
      <c r="ACG57" s="94"/>
      <c r="ACH57" s="94"/>
      <c r="ACI57" s="94"/>
      <c r="ACJ57" s="94"/>
      <c r="ACK57" s="94"/>
      <c r="ACL57" s="94"/>
      <c r="ACM57" s="27"/>
      <c r="ACN57" s="97">
        <v>-1.2840574713478128</v>
      </c>
      <c r="ACO57" s="98">
        <v>-2.3719596210795886</v>
      </c>
      <c r="ACQ57" s="88">
        <f t="shared" si="135"/>
        <v>40996</v>
      </c>
      <c r="ACR57" s="89">
        <v>17</v>
      </c>
      <c r="ACS57" s="28"/>
      <c r="ACT57" s="25"/>
      <c r="ACU57" s="30"/>
      <c r="ACV57" s="27"/>
      <c r="ACW57" s="30"/>
      <c r="ACX57" s="27"/>
      <c r="ACY57" s="30"/>
      <c r="ACZ57" s="27"/>
      <c r="ADA57" s="92"/>
      <c r="ADB57" s="94"/>
      <c r="ADC57" s="94"/>
      <c r="ADD57" s="94"/>
      <c r="ADE57" s="94"/>
      <c r="ADF57" s="94"/>
      <c r="ADG57" s="94"/>
      <c r="ADH57" s="94"/>
      <c r="ADI57" s="27"/>
      <c r="ADJ57" s="97">
        <v>-1.1900137775830244</v>
      </c>
      <c r="ADK57" s="98">
        <v>-0.18858727398478387</v>
      </c>
      <c r="ADM57" s="88">
        <f t="shared" si="136"/>
        <v>40992</v>
      </c>
      <c r="ADN57" s="89">
        <v>17</v>
      </c>
      <c r="ADO57" s="28"/>
      <c r="ADP57" s="25"/>
      <c r="ADQ57" s="30"/>
      <c r="ADR57" s="27"/>
      <c r="ADS57" s="30"/>
      <c r="ADT57" s="27"/>
      <c r="ADU57" s="30"/>
      <c r="ADV57" s="27"/>
      <c r="ADW57" s="92"/>
      <c r="ADX57" s="94"/>
      <c r="ADY57" s="94"/>
      <c r="ADZ57" s="94"/>
      <c r="AEA57" s="94"/>
      <c r="AEB57" s="94"/>
      <c r="AEC57" s="94"/>
      <c r="AED57" s="94"/>
      <c r="AEE57" s="27"/>
      <c r="AEF57" s="97"/>
      <c r="AEG57" s="98"/>
      <c r="AEI57" s="88">
        <f t="shared" si="137"/>
        <v>40995</v>
      </c>
      <c r="AEJ57" s="89">
        <v>17</v>
      </c>
      <c r="AEK57" s="28"/>
      <c r="AEL57" s="25"/>
      <c r="AEM57" s="30"/>
      <c r="AEN57" s="27"/>
      <c r="AEO57" s="30"/>
      <c r="AEP57" s="27"/>
      <c r="AEQ57" s="30"/>
      <c r="AER57" s="27"/>
      <c r="AES57" s="92"/>
      <c r="AET57" s="94"/>
      <c r="AEU57" s="94"/>
      <c r="AEV57" s="94"/>
      <c r="AEW57" s="94"/>
      <c r="AEX57" s="94"/>
      <c r="AEY57" s="94"/>
      <c r="AEZ57" s="94"/>
      <c r="AFA57" s="27"/>
      <c r="AFB57" s="97">
        <v>-1.2854008562713661</v>
      </c>
      <c r="AFC57" s="98">
        <v>-1.5784000592071241</v>
      </c>
      <c r="AFE57" s="88">
        <f t="shared" si="138"/>
        <v>40993.5</v>
      </c>
      <c r="AFF57" s="89">
        <v>17</v>
      </c>
      <c r="AFG57" s="28"/>
      <c r="AFH57" s="25"/>
      <c r="AFI57" s="30"/>
      <c r="AFJ57" s="27"/>
      <c r="AFK57" s="30"/>
      <c r="AFL57" s="27"/>
      <c r="AFM57" s="30"/>
      <c r="AFN57" s="27"/>
      <c r="AFO57" s="92"/>
      <c r="AFP57" s="94"/>
      <c r="AFQ57" s="94"/>
      <c r="AFR57" s="94"/>
      <c r="AFS57" s="94"/>
      <c r="AFT57" s="94"/>
      <c r="AFU57" s="94"/>
      <c r="AFV57" s="94"/>
      <c r="AFW57" s="27"/>
      <c r="AFX57" s="97"/>
      <c r="AFY57" s="98"/>
      <c r="AGA57" s="88">
        <f t="shared" si="139"/>
        <v>40992</v>
      </c>
      <c r="AGB57" s="89">
        <v>17</v>
      </c>
      <c r="AGC57" s="28"/>
      <c r="AGD57" s="25"/>
      <c r="AGE57" s="30"/>
      <c r="AGF57" s="27"/>
      <c r="AGG57" s="30"/>
      <c r="AGH57" s="27"/>
      <c r="AGI57" s="30"/>
      <c r="AGJ57" s="27"/>
      <c r="AGK57" s="92"/>
      <c r="AGL57" s="94"/>
      <c r="AGM57" s="94"/>
      <c r="AGN57" s="94"/>
      <c r="AGO57" s="94"/>
      <c r="AGP57" s="94"/>
      <c r="AGQ57" s="94"/>
      <c r="AGR57" s="94"/>
      <c r="AGS57" s="27"/>
      <c r="AGT57" s="97">
        <v>-1.272713870977316</v>
      </c>
      <c r="AGU57" s="98">
        <v>-0.8503228294161056</v>
      </c>
      <c r="AGW57" s="88">
        <f t="shared" si="140"/>
        <v>40995</v>
      </c>
      <c r="AGX57" s="89">
        <v>17</v>
      </c>
      <c r="AGY57" s="28"/>
      <c r="AGZ57" s="25"/>
      <c r="AHA57" s="30"/>
      <c r="AHB57" s="27"/>
      <c r="AHC57" s="30"/>
      <c r="AHD57" s="27"/>
      <c r="AHE57" s="30"/>
      <c r="AHF57" s="27"/>
      <c r="AHG57" s="92"/>
      <c r="AHH57" s="94"/>
      <c r="AHI57" s="94"/>
      <c r="AHJ57" s="94"/>
      <c r="AHK57" s="94"/>
      <c r="AHL57" s="94"/>
      <c r="AHM57" s="94"/>
      <c r="AHN57" s="94"/>
      <c r="AHO57" s="27"/>
      <c r="AHP57" s="97">
        <v>-1.2643187155368034</v>
      </c>
      <c r="AHQ57" s="98">
        <v>1.3861448930687317</v>
      </c>
      <c r="AHS57" s="88">
        <f t="shared" si="141"/>
        <v>40994</v>
      </c>
      <c r="AHT57" s="89">
        <v>17</v>
      </c>
      <c r="AHU57" s="28">
        <v>0.96</v>
      </c>
      <c r="AHV57" s="25">
        <v>14</v>
      </c>
      <c r="AHW57" s="30"/>
      <c r="AHX57" s="27"/>
      <c r="AHY57" s="30"/>
      <c r="AHZ57" s="27"/>
      <c r="AIA57" s="30"/>
      <c r="AIB57" s="27"/>
      <c r="AIC57" s="92"/>
      <c r="AID57" s="94"/>
      <c r="AIE57" s="94"/>
      <c r="AIF57" s="94"/>
      <c r="AIG57" s="94"/>
      <c r="AIH57" s="94"/>
      <c r="AII57" s="94"/>
      <c r="AIJ57" s="94"/>
      <c r="AIK57" s="27"/>
      <c r="AIL57" s="97">
        <v>0.71133297684322327</v>
      </c>
      <c r="AIM57" s="98">
        <v>14.721983755696222</v>
      </c>
      <c r="AIO57" s="88">
        <f t="shared" si="142"/>
        <v>40994.5</v>
      </c>
      <c r="AIP57" s="89">
        <v>17</v>
      </c>
      <c r="AIQ57" s="28"/>
      <c r="AIR57" s="25"/>
      <c r="AIS57" s="30"/>
      <c r="AIT57" s="27"/>
      <c r="AIU57" s="30"/>
      <c r="AIV57" s="27"/>
      <c r="AIW57" s="30"/>
      <c r="AIX57" s="27"/>
      <c r="AIY57" s="92"/>
      <c r="AIZ57" s="94"/>
      <c r="AJA57" s="94"/>
      <c r="AJB57" s="94"/>
      <c r="AJC57" s="94"/>
      <c r="AJD57" s="94"/>
      <c r="AJE57" s="94"/>
      <c r="AJF57" s="94"/>
      <c r="AJG57" s="27"/>
      <c r="AJH57" s="97">
        <v>-1.1794839355261821</v>
      </c>
      <c r="AJI57" s="98">
        <v>4.4194052457825332</v>
      </c>
      <c r="AJK57" s="88">
        <f t="shared" si="143"/>
        <v>40994.5</v>
      </c>
      <c r="AJL57" s="89">
        <v>17</v>
      </c>
      <c r="AJM57" s="28"/>
      <c r="AJN57" s="25"/>
      <c r="AJO57" s="30"/>
      <c r="AJP57" s="27"/>
      <c r="AJQ57" s="30"/>
      <c r="AJR57" s="27"/>
      <c r="AJS57" s="30"/>
      <c r="AJT57" s="27"/>
      <c r="AJU57" s="92"/>
      <c r="AJV57" s="94"/>
      <c r="AJW57" s="94"/>
      <c r="AJX57" s="94"/>
      <c r="AJY57" s="94"/>
      <c r="AJZ57" s="94"/>
      <c r="AKA57" s="94"/>
      <c r="AKB57" s="94"/>
      <c r="AKC57" s="27"/>
      <c r="AKD57" s="97">
        <v>-1.281815752876557</v>
      </c>
      <c r="AKE57" s="98">
        <v>1.9561143088570854</v>
      </c>
      <c r="AKG57" s="88">
        <f t="shared" si="144"/>
        <v>40993</v>
      </c>
      <c r="AKH57" s="89">
        <v>17</v>
      </c>
      <c r="AKI57" s="28"/>
      <c r="AKJ57" s="25"/>
      <c r="AKK57" s="30"/>
      <c r="AKL57" s="27"/>
      <c r="AKM57" s="30"/>
      <c r="AKN57" s="27"/>
      <c r="AKO57" s="30"/>
      <c r="AKP57" s="27"/>
      <c r="AKQ57" s="92"/>
      <c r="AKR57" s="94"/>
      <c r="AKS57" s="94"/>
      <c r="AKT57" s="94"/>
      <c r="AKU57" s="94"/>
      <c r="AKV57" s="94"/>
      <c r="AKW57" s="94"/>
      <c r="AKX57" s="94"/>
      <c r="AKY57" s="27"/>
      <c r="AKZ57" s="97"/>
      <c r="ALA57" s="98"/>
      <c r="ALC57" s="88">
        <f t="shared" si="145"/>
        <v>40996.5</v>
      </c>
      <c r="ALD57" s="89">
        <v>17</v>
      </c>
      <c r="ALE57" s="28"/>
      <c r="ALF57" s="25">
        <v>23.1</v>
      </c>
      <c r="ALG57" s="30"/>
      <c r="ALH57" s="27"/>
      <c r="ALI57" s="30"/>
      <c r="ALJ57" s="27"/>
      <c r="ALK57" s="30"/>
      <c r="ALL57" s="27"/>
      <c r="ALM57" s="92"/>
      <c r="ALN57" s="94"/>
      <c r="ALO57" s="94"/>
      <c r="ALP57" s="94"/>
      <c r="ALQ57" s="94"/>
      <c r="ALR57" s="94"/>
      <c r="ALS57" s="94"/>
      <c r="ALT57" s="94"/>
      <c r="ALU57" s="27"/>
      <c r="ALV57" s="97">
        <v>-1.1707664178262309</v>
      </c>
      <c r="ALW57" s="98">
        <v>1.6029300235691697</v>
      </c>
      <c r="ALY57" s="88">
        <f t="shared" si="146"/>
        <v>40995</v>
      </c>
      <c r="ALZ57" s="89">
        <v>17</v>
      </c>
      <c r="AMA57" s="28"/>
      <c r="AMB57" s="25">
        <v>19</v>
      </c>
      <c r="AMC57" s="30"/>
      <c r="AMD57" s="27"/>
      <c r="AME57" s="30"/>
      <c r="AMF57" s="27"/>
      <c r="AMG57" s="30"/>
      <c r="AMH57" s="27"/>
      <c r="AMI57" s="92"/>
      <c r="AMJ57" s="94"/>
      <c r="AMK57" s="94"/>
      <c r="AML57" s="94"/>
      <c r="AMM57" s="94"/>
      <c r="AMN57" s="94"/>
      <c r="AMO57" s="94"/>
      <c r="AMP57" s="94"/>
      <c r="AMQ57" s="27"/>
      <c r="AMR57" s="97">
        <v>-1.2111769822974352</v>
      </c>
      <c r="AMS57" s="98">
        <v>-1.6648946009019516</v>
      </c>
      <c r="AMU57" s="88">
        <f t="shared" si="147"/>
        <v>40993</v>
      </c>
      <c r="AMV57" s="89">
        <v>17</v>
      </c>
      <c r="AMW57" s="28"/>
      <c r="AMX57" s="25"/>
      <c r="AMY57" s="30"/>
      <c r="AMZ57" s="27"/>
      <c r="ANA57" s="30"/>
      <c r="ANB57" s="27"/>
      <c r="ANC57" s="30"/>
      <c r="AND57" s="27"/>
      <c r="ANE57" s="92"/>
      <c r="ANF57" s="94"/>
      <c r="ANG57" s="94"/>
      <c r="ANH57" s="94"/>
      <c r="ANI57" s="94"/>
      <c r="ANJ57" s="94"/>
      <c r="ANK57" s="94"/>
      <c r="ANL57" s="94"/>
      <c r="ANM57" s="27"/>
      <c r="ANN57" s="97">
        <v>-1.2900464232042501</v>
      </c>
      <c r="ANO57" s="98">
        <v>-1.494886716733774</v>
      </c>
      <c r="ANQ57" s="88">
        <f t="shared" si="148"/>
        <v>40994.5</v>
      </c>
      <c r="ANR57" s="89">
        <v>17</v>
      </c>
      <c r="ANS57" s="28"/>
      <c r="ANT57" s="25"/>
      <c r="ANU57" s="30"/>
      <c r="ANV57" s="27"/>
      <c r="ANW57" s="30"/>
      <c r="ANX57" s="27"/>
      <c r="ANY57" s="30"/>
      <c r="ANZ57" s="27"/>
      <c r="AOA57" s="92"/>
      <c r="AOB57" s="94"/>
      <c r="AOC57" s="94"/>
      <c r="AOD57" s="94"/>
      <c r="AOE57" s="94"/>
      <c r="AOF57" s="94"/>
      <c r="AOG57" s="94"/>
      <c r="AOH57" s="94"/>
      <c r="AOI57" s="27"/>
      <c r="AOJ57" s="97">
        <v>-1.3128141439691519</v>
      </c>
      <c r="AOK57" s="98">
        <v>5.4010050685328466</v>
      </c>
      <c r="AOM57" s="88">
        <f t="shared" si="149"/>
        <v>40994.5</v>
      </c>
      <c r="AON57" s="89">
        <v>17</v>
      </c>
      <c r="AOO57" s="28"/>
      <c r="AOP57" s="25"/>
      <c r="AOQ57" s="30"/>
      <c r="AOR57" s="27"/>
      <c r="AOS57" s="30"/>
      <c r="AOT57" s="27"/>
      <c r="AOU57" s="30"/>
      <c r="AOV57" s="27"/>
      <c r="AOW57" s="92"/>
      <c r="AOX57" s="94"/>
      <c r="AOY57" s="94"/>
      <c r="AOZ57" s="94"/>
      <c r="APA57" s="94"/>
      <c r="APB57" s="94"/>
      <c r="APC57" s="94"/>
      <c r="APD57" s="94"/>
      <c r="APE57" s="27"/>
      <c r="APF57" s="97">
        <v>-1.2722800194734778</v>
      </c>
      <c r="APG57" s="98">
        <v>6.7935900932242541</v>
      </c>
      <c r="API57" s="88">
        <f t="shared" si="150"/>
        <v>40994</v>
      </c>
      <c r="APJ57" s="89">
        <v>17</v>
      </c>
      <c r="APK57" s="28"/>
      <c r="APL57" s="25"/>
      <c r="APM57" s="30"/>
      <c r="APN57" s="27"/>
      <c r="APO57" s="30"/>
      <c r="APP57" s="27"/>
      <c r="APQ57" s="30"/>
      <c r="APR57" s="27"/>
      <c r="APS57" s="92"/>
      <c r="APT57" s="94"/>
      <c r="APU57" s="94"/>
      <c r="APV57" s="94"/>
      <c r="APW57" s="94"/>
      <c r="APX57" s="94"/>
      <c r="APY57" s="94"/>
      <c r="APZ57" s="94"/>
      <c r="AQA57" s="27"/>
      <c r="AQB57" s="97">
        <v>-0.35287841189344188</v>
      </c>
      <c r="AQC57" s="98">
        <v>2.925053660102845</v>
      </c>
      <c r="AQE57" s="88">
        <f t="shared" si="151"/>
        <v>40993.5</v>
      </c>
      <c r="AQF57" s="89">
        <v>17</v>
      </c>
      <c r="AQG57" s="28"/>
      <c r="AQH57" s="25"/>
      <c r="AQI57" s="30"/>
      <c r="AQJ57" s="27"/>
      <c r="AQK57" s="30"/>
      <c r="AQL57" s="27"/>
      <c r="AQM57" s="30"/>
      <c r="AQN57" s="27"/>
      <c r="AQO57" s="92"/>
      <c r="AQP57" s="94"/>
      <c r="AQQ57" s="94"/>
      <c r="AQR57" s="94"/>
      <c r="AQS57" s="94"/>
      <c r="AQT57" s="94"/>
      <c r="AQU57" s="94"/>
      <c r="AQV57" s="94"/>
      <c r="AQW57" s="27"/>
      <c r="AQX57" s="97">
        <v>-0.38010995300222539</v>
      </c>
      <c r="AQY57" s="98">
        <v>13.329715811058657</v>
      </c>
      <c r="ARA57" s="88">
        <f t="shared" si="152"/>
        <v>40996</v>
      </c>
      <c r="ARB57" s="89">
        <v>17</v>
      </c>
      <c r="ARC57" s="28"/>
      <c r="ARD57" s="25"/>
      <c r="ARE57" s="30"/>
      <c r="ARF57" s="27"/>
      <c r="ARG57" s="30"/>
      <c r="ARH57" s="27"/>
      <c r="ARI57" s="30"/>
      <c r="ARJ57" s="27"/>
      <c r="ARK57" s="92"/>
      <c r="ARL57" s="94"/>
      <c r="ARM57" s="94"/>
      <c r="ARN57" s="94"/>
      <c r="ARO57" s="94"/>
      <c r="ARP57" s="94"/>
      <c r="ARQ57" s="94"/>
      <c r="ARR57" s="94"/>
      <c r="ARS57" s="27"/>
      <c r="ART57" s="97">
        <v>-1.0188187520409036</v>
      </c>
      <c r="ARU57" s="98">
        <v>2.4587022332899613</v>
      </c>
      <c r="ARW57" s="88">
        <f t="shared" si="153"/>
        <v>40997</v>
      </c>
      <c r="ARX57" s="89">
        <v>17</v>
      </c>
      <c r="ARY57" s="28"/>
      <c r="ARZ57" s="25"/>
      <c r="ASA57" s="30"/>
      <c r="ASB57" s="27"/>
      <c r="ASC57" s="30"/>
      <c r="ASD57" s="27"/>
      <c r="ASE57" s="30"/>
      <c r="ASF57" s="27"/>
      <c r="ASG57" s="92"/>
      <c r="ASH57" s="94"/>
      <c r="ASI57" s="94"/>
      <c r="ASJ57" s="94"/>
      <c r="ASK57" s="94"/>
      <c r="ASL57" s="94"/>
      <c r="ASM57" s="94"/>
      <c r="ASN57" s="94"/>
      <c r="ASO57" s="27"/>
      <c r="ASP57" s="97">
        <v>-1.2393250404244158</v>
      </c>
      <c r="ASQ57" s="98">
        <v>-1.3512392785343823</v>
      </c>
      <c r="ASS57" s="88">
        <f t="shared" si="154"/>
        <v>40995</v>
      </c>
      <c r="AST57" s="89">
        <v>17</v>
      </c>
      <c r="ASU57" s="28"/>
      <c r="ASV57" s="25"/>
      <c r="ASW57" s="30"/>
      <c r="ASX57" s="27"/>
      <c r="ASY57" s="30"/>
      <c r="ASZ57" s="27"/>
      <c r="ATA57" s="30"/>
      <c r="ATB57" s="27"/>
      <c r="ATC57" s="92"/>
      <c r="ATD57" s="94"/>
      <c r="ATE57" s="94"/>
      <c r="ATF57" s="94"/>
      <c r="ATG57" s="94"/>
      <c r="ATH57" s="94"/>
      <c r="ATI57" s="94"/>
      <c r="ATJ57" s="94"/>
      <c r="ATK57" s="27"/>
      <c r="ATL57" s="97">
        <v>-1.3067646546869969</v>
      </c>
      <c r="ATM57" s="98">
        <v>-2.4434502340932518</v>
      </c>
      <c r="ATO57" s="88">
        <f t="shared" si="155"/>
        <v>40996</v>
      </c>
      <c r="ATP57" s="89">
        <v>17</v>
      </c>
      <c r="ATQ57" s="28"/>
      <c r="ATR57" s="25"/>
      <c r="ATS57" s="30"/>
      <c r="ATT57" s="27"/>
      <c r="ATU57" s="30"/>
      <c r="ATV57" s="27"/>
      <c r="ATW57" s="30"/>
      <c r="ATX57" s="27"/>
      <c r="ATY57" s="92"/>
      <c r="ATZ57" s="94"/>
      <c r="AUA57" s="94"/>
      <c r="AUB57" s="94"/>
      <c r="AUC57" s="94"/>
      <c r="AUD57" s="94"/>
      <c r="AUE57" s="94"/>
      <c r="AUF57" s="94"/>
      <c r="AUG57" s="27"/>
      <c r="AUH57" s="97">
        <v>-1.1854667711113962</v>
      </c>
      <c r="AUI57" s="98">
        <v>-0.17417143860739737</v>
      </c>
      <c r="AUK57" s="88">
        <f t="shared" si="156"/>
        <v>40992</v>
      </c>
      <c r="AUL57" s="89">
        <v>17</v>
      </c>
      <c r="AUM57" s="28"/>
      <c r="AUN57" s="25"/>
      <c r="AUO57" s="30"/>
      <c r="AUP57" s="27"/>
      <c r="AUQ57" s="30"/>
      <c r="AUR57" s="27"/>
      <c r="AUS57" s="30"/>
      <c r="AUT57" s="27"/>
      <c r="AUU57" s="92"/>
      <c r="AUV57" s="94"/>
      <c r="AUW57" s="94"/>
      <c r="AUX57" s="94"/>
      <c r="AUY57" s="94"/>
      <c r="AUZ57" s="94"/>
      <c r="AVA57" s="94"/>
      <c r="AVB57" s="94"/>
      <c r="AVC57" s="27"/>
      <c r="AVD57" s="97"/>
      <c r="AVE57" s="98"/>
      <c r="AVG57" s="88">
        <f t="shared" si="157"/>
        <v>40995</v>
      </c>
      <c r="AVH57" s="89">
        <v>17</v>
      </c>
      <c r="AVI57" s="28"/>
      <c r="AVJ57" s="25"/>
      <c r="AVK57" s="30"/>
      <c r="AVL57" s="27"/>
      <c r="AVM57" s="30"/>
      <c r="AVN57" s="27"/>
      <c r="AVO57" s="30"/>
      <c r="AVP57" s="27"/>
      <c r="AVQ57" s="92"/>
      <c r="AVR57" s="94"/>
      <c r="AVS57" s="94"/>
      <c r="AVT57" s="94"/>
      <c r="AVU57" s="94"/>
      <c r="AVV57" s="94"/>
      <c r="AVW57" s="94"/>
      <c r="AVX57" s="94"/>
      <c r="AVY57" s="27"/>
      <c r="AVZ57" s="97">
        <v>-1.259876042294553</v>
      </c>
      <c r="AWA57" s="98">
        <v>-1.4987745239075525</v>
      </c>
      <c r="AWC57" s="88">
        <f t="shared" si="158"/>
        <v>40993.5</v>
      </c>
      <c r="AWD57" s="89">
        <v>17</v>
      </c>
      <c r="AWE57" s="28"/>
      <c r="AWF57" s="25"/>
      <c r="AWG57" s="30"/>
      <c r="AWH57" s="27"/>
      <c r="AWI57" s="30"/>
      <c r="AWJ57" s="27"/>
      <c r="AWK57" s="30"/>
      <c r="AWL57" s="27"/>
      <c r="AWM57" s="92"/>
      <c r="AWN57" s="94"/>
      <c r="AWO57" s="94"/>
      <c r="AWP57" s="94"/>
      <c r="AWQ57" s="94"/>
      <c r="AWR57" s="94"/>
      <c r="AWS57" s="94"/>
      <c r="AWT57" s="94"/>
      <c r="AWU57" s="27"/>
      <c r="AWV57" s="97"/>
      <c r="AWW57" s="98"/>
      <c r="AWY57" s="88">
        <f t="shared" si="159"/>
        <v>40992</v>
      </c>
      <c r="AWZ57" s="89">
        <v>17</v>
      </c>
      <c r="AXA57" s="28"/>
      <c r="AXB57" s="25"/>
      <c r="AXC57" s="30"/>
      <c r="AXD57" s="27"/>
      <c r="AXE57" s="30"/>
      <c r="AXF57" s="27"/>
      <c r="AXG57" s="30"/>
      <c r="AXH57" s="27"/>
      <c r="AXI57" s="92"/>
      <c r="AXJ57" s="94"/>
      <c r="AXK57" s="94"/>
      <c r="AXL57" s="94"/>
      <c r="AXM57" s="94"/>
      <c r="AXN57" s="94"/>
      <c r="AXO57" s="94"/>
      <c r="AXP57" s="94"/>
      <c r="AXQ57" s="27"/>
      <c r="AXR57" s="97">
        <v>-1.291667187550894</v>
      </c>
      <c r="AXS57" s="98">
        <v>-0.92352699282588158</v>
      </c>
      <c r="AXU57" s="88">
        <f t="shared" si="160"/>
        <v>40995</v>
      </c>
      <c r="AXV57" s="89">
        <v>17</v>
      </c>
      <c r="AXW57" s="28"/>
      <c r="AXX57" s="25"/>
      <c r="AXY57" s="30"/>
      <c r="AXZ57" s="27"/>
      <c r="AYA57" s="30"/>
      <c r="AYB57" s="27"/>
      <c r="AYC57" s="30"/>
      <c r="AYD57" s="27"/>
      <c r="AYE57" s="92"/>
      <c r="AYF57" s="94"/>
      <c r="AYG57" s="94"/>
      <c r="AYH57" s="94"/>
      <c r="AYI57" s="94"/>
      <c r="AYJ57" s="94"/>
      <c r="AYK57" s="94"/>
      <c r="AYL57" s="94"/>
      <c r="AYM57" s="27"/>
      <c r="AYN57" s="97">
        <v>-1.2589633683950152</v>
      </c>
      <c r="AYO57" s="98">
        <v>1.4104661455872738</v>
      </c>
      <c r="AYQ57" s="88">
        <f t="shared" si="161"/>
        <v>40994</v>
      </c>
      <c r="AYR57" s="89">
        <v>17</v>
      </c>
      <c r="AYS57" s="28">
        <v>0.96</v>
      </c>
      <c r="AYT57" s="25">
        <v>14</v>
      </c>
      <c r="AYU57" s="30"/>
      <c r="AYV57" s="27"/>
      <c r="AYW57" s="30"/>
      <c r="AYX57" s="27"/>
      <c r="AYY57" s="30"/>
      <c r="AYZ57" s="27"/>
      <c r="AZA57" s="92"/>
      <c r="AZB57" s="94"/>
      <c r="AZC57" s="94"/>
      <c r="AZD57" s="94"/>
      <c r="AZE57" s="94"/>
      <c r="AZF57" s="94"/>
      <c r="AZG57" s="94"/>
      <c r="AZH57" s="94"/>
      <c r="AZI57" s="27"/>
      <c r="AZJ57" s="97">
        <v>0.72018548576775143</v>
      </c>
      <c r="AZK57" s="98">
        <v>14.772787225385455</v>
      </c>
      <c r="AZM57" s="88">
        <f t="shared" si="162"/>
        <v>40994.5</v>
      </c>
      <c r="AZN57" s="89">
        <v>17</v>
      </c>
      <c r="AZO57" s="28"/>
      <c r="AZP57" s="25"/>
      <c r="AZQ57" s="30"/>
      <c r="AZR57" s="27"/>
      <c r="AZS57" s="30"/>
      <c r="AZT57" s="27"/>
      <c r="AZU57" s="30"/>
      <c r="AZV57" s="27"/>
      <c r="AZW57" s="92"/>
      <c r="AZX57" s="94"/>
      <c r="AZY57" s="94"/>
      <c r="AZZ57" s="94"/>
      <c r="BAA57" s="94"/>
      <c r="BAB57" s="94"/>
      <c r="BAC57" s="94"/>
      <c r="BAD57" s="94"/>
      <c r="BAE57" s="27"/>
      <c r="BAF57" s="97">
        <v>-1.181358732708466</v>
      </c>
      <c r="BAG57" s="98">
        <v>4.4091324503859548</v>
      </c>
      <c r="BAI57" s="88">
        <f t="shared" si="163"/>
        <v>40994.5</v>
      </c>
      <c r="BAJ57" s="89">
        <v>17</v>
      </c>
      <c r="BAK57" s="28"/>
      <c r="BAL57" s="25"/>
      <c r="BAM57" s="30"/>
      <c r="BAN57" s="27"/>
      <c r="BAO57" s="30"/>
      <c r="BAP57" s="27"/>
      <c r="BAQ57" s="30"/>
      <c r="BAR57" s="27"/>
      <c r="BAS57" s="92"/>
      <c r="BAT57" s="94"/>
      <c r="BAU57" s="94"/>
      <c r="BAV57" s="94"/>
      <c r="BAW57" s="94"/>
      <c r="BAX57" s="94"/>
      <c r="BAY57" s="94"/>
      <c r="BAZ57" s="94"/>
      <c r="BBA57" s="27"/>
      <c r="BBB57" s="97">
        <v>-1.2792729611421187</v>
      </c>
      <c r="BBC57" s="98">
        <v>1.9618228466742196</v>
      </c>
      <c r="BBE57" s="88">
        <f t="shared" si="164"/>
        <v>40993</v>
      </c>
      <c r="BBF57" s="89">
        <v>17</v>
      </c>
      <c r="BBG57" s="28"/>
      <c r="BBH57" s="25"/>
      <c r="BBI57" s="30"/>
      <c r="BBJ57" s="27"/>
      <c r="BBK57" s="30"/>
      <c r="BBL57" s="27"/>
      <c r="BBM57" s="30"/>
      <c r="BBN57" s="27"/>
      <c r="BBO57" s="92"/>
      <c r="BBP57" s="94"/>
      <c r="BBQ57" s="94"/>
      <c r="BBR57" s="94"/>
      <c r="BBS57" s="94"/>
      <c r="BBT57" s="94"/>
      <c r="BBU57" s="94"/>
      <c r="BBV57" s="94"/>
      <c r="BBW57" s="27"/>
      <c r="BBX57" s="97"/>
      <c r="BBY57" s="98"/>
      <c r="BCA57" s="88">
        <f t="shared" si="165"/>
        <v>40996.5</v>
      </c>
      <c r="BCB57" s="89">
        <v>17</v>
      </c>
      <c r="BCC57" s="28"/>
      <c r="BCD57" s="25">
        <v>23.1</v>
      </c>
      <c r="BCE57" s="30"/>
      <c r="BCF57" s="27"/>
      <c r="BCG57" s="30"/>
      <c r="BCH57" s="27"/>
      <c r="BCI57" s="30"/>
      <c r="BCJ57" s="27"/>
      <c r="BCK57" s="92"/>
      <c r="BCL57" s="94"/>
      <c r="BCM57" s="94"/>
      <c r="BCN57" s="94"/>
      <c r="BCO57" s="94"/>
      <c r="BCP57" s="94"/>
      <c r="BCQ57" s="94"/>
      <c r="BCR57" s="94"/>
      <c r="BCS57" s="27"/>
      <c r="BCT57" s="97">
        <v>-1.18269348708574</v>
      </c>
      <c r="BCU57" s="98">
        <v>1.5560822982570495</v>
      </c>
      <c r="BCW57" s="88">
        <f t="shared" si="166"/>
        <v>40995</v>
      </c>
      <c r="BCX57" s="89">
        <v>17</v>
      </c>
      <c r="BCY57" s="28"/>
      <c r="BCZ57" s="25">
        <v>19</v>
      </c>
      <c r="BDA57" s="30"/>
      <c r="BDB57" s="27"/>
      <c r="BDC57" s="30"/>
      <c r="BDD57" s="27"/>
      <c r="BDE57" s="30"/>
      <c r="BDF57" s="27"/>
      <c r="BDG57" s="92"/>
      <c r="BDH57" s="94"/>
      <c r="BDI57" s="94"/>
      <c r="BDJ57" s="94"/>
      <c r="BDK57" s="94"/>
      <c r="BDL57" s="94"/>
      <c r="BDM57" s="94"/>
      <c r="BDN57" s="94"/>
      <c r="BDO57" s="27"/>
      <c r="BDP57" s="97">
        <v>-1.0171671656040697</v>
      </c>
      <c r="BDQ57" s="98">
        <v>-0.96420628919135098</v>
      </c>
      <c r="BDS57" s="88">
        <f t="shared" si="167"/>
        <v>40993</v>
      </c>
      <c r="BDT57" s="89">
        <v>17</v>
      </c>
      <c r="BDU57" s="28"/>
      <c r="BDV57" s="25"/>
      <c r="BDW57" s="30"/>
      <c r="BDX57" s="27"/>
      <c r="BDY57" s="30"/>
      <c r="BDZ57" s="27"/>
      <c r="BEA57" s="30"/>
      <c r="BEB57" s="27"/>
      <c r="BEC57" s="92"/>
      <c r="BED57" s="94"/>
      <c r="BEE57" s="94"/>
      <c r="BEF57" s="94"/>
      <c r="BEG57" s="94"/>
      <c r="BEH57" s="94"/>
      <c r="BEI57" s="94"/>
      <c r="BEJ57" s="94"/>
      <c r="BEK57" s="27"/>
      <c r="BEL57" s="97">
        <v>-1.2792808118653158</v>
      </c>
      <c r="BEM57" s="98">
        <v>-1.4607945224985504</v>
      </c>
      <c r="BEO57" s="88">
        <f t="shared" si="168"/>
        <v>40994.5</v>
      </c>
      <c r="BEP57" s="89">
        <v>17</v>
      </c>
      <c r="BEQ57" s="28"/>
      <c r="BER57" s="25"/>
      <c r="BES57" s="30"/>
      <c r="BET57" s="27"/>
      <c r="BEU57" s="30"/>
      <c r="BEV57" s="27"/>
      <c r="BEW57" s="30"/>
      <c r="BEX57" s="27"/>
      <c r="BEY57" s="92"/>
      <c r="BEZ57" s="94"/>
      <c r="BFA57" s="94"/>
      <c r="BFB57" s="94"/>
      <c r="BFC57" s="94"/>
      <c r="BFD57" s="94"/>
      <c r="BFE57" s="94"/>
      <c r="BFF57" s="94"/>
      <c r="BFG57" s="27"/>
      <c r="BFH57" s="97">
        <v>-1.3116540214947952</v>
      </c>
      <c r="BFI57" s="98">
        <v>5.4024153379648849</v>
      </c>
      <c r="BFK57" s="88">
        <f t="shared" si="169"/>
        <v>40994.5</v>
      </c>
      <c r="BFL57" s="89">
        <v>17</v>
      </c>
      <c r="BFM57" s="28"/>
      <c r="BFN57" s="25"/>
      <c r="BFO57" s="30"/>
      <c r="BFP57" s="27"/>
      <c r="BFQ57" s="30"/>
      <c r="BFR57" s="27"/>
      <c r="BFS57" s="30"/>
      <c r="BFT57" s="27"/>
      <c r="BFU57" s="92"/>
      <c r="BFV57" s="94"/>
      <c r="BFW57" s="94"/>
      <c r="BFX57" s="94"/>
      <c r="BFY57" s="94"/>
      <c r="BFZ57" s="94"/>
      <c r="BGA57" s="94"/>
      <c r="BGB57" s="94"/>
      <c r="BGC57" s="27"/>
      <c r="BGD57" s="97">
        <v>-1.2397918927143297</v>
      </c>
      <c r="BGE57" s="98">
        <v>6.8972928091581247</v>
      </c>
      <c r="BGG57" s="88">
        <f t="shared" si="170"/>
        <v>40994</v>
      </c>
      <c r="BGH57" s="89">
        <v>17</v>
      </c>
      <c r="BGI57" s="28"/>
      <c r="BGJ57" s="25"/>
      <c r="BGK57" s="30"/>
      <c r="BGL57" s="27"/>
      <c r="BGM57" s="30"/>
      <c r="BGN57" s="27"/>
      <c r="BGO57" s="30"/>
      <c r="BGP57" s="27"/>
      <c r="BGQ57" s="92"/>
      <c r="BGR57" s="94"/>
      <c r="BGS57" s="94"/>
      <c r="BGT57" s="94"/>
      <c r="BGU57" s="94"/>
      <c r="BGV57" s="94"/>
      <c r="BGW57" s="94"/>
      <c r="BGX57" s="94"/>
      <c r="BGY57" s="27"/>
      <c r="BGZ57" s="97">
        <v>-0.41403493419762594</v>
      </c>
      <c r="BHA57" s="98">
        <v>2.8231880920796364</v>
      </c>
      <c r="BHC57" s="88">
        <f t="shared" si="171"/>
        <v>40993.5</v>
      </c>
      <c r="BHD57" s="89">
        <v>17</v>
      </c>
      <c r="BHE57" s="28"/>
      <c r="BHF57" s="25"/>
      <c r="BHG57" s="30"/>
      <c r="BHH57" s="27"/>
      <c r="BHI57" s="30"/>
      <c r="BHJ57" s="27"/>
      <c r="BHK57" s="30"/>
      <c r="BHL57" s="27"/>
      <c r="BHM57" s="92"/>
      <c r="BHN57" s="94"/>
      <c r="BHO57" s="94"/>
      <c r="BHP57" s="94"/>
      <c r="BHQ57" s="94"/>
      <c r="BHR57" s="94"/>
      <c r="BHS57" s="94"/>
      <c r="BHT57" s="94"/>
      <c r="BHU57" s="27"/>
      <c r="BHV57" s="97">
        <v>-0.35985355868284286</v>
      </c>
      <c r="BHW57" s="98">
        <v>13.33361194573464</v>
      </c>
      <c r="BHY57" s="88">
        <f t="shared" si="172"/>
        <v>40996</v>
      </c>
      <c r="BHZ57" s="89">
        <v>17</v>
      </c>
      <c r="BIA57" s="28"/>
      <c r="BIB57" s="25"/>
      <c r="BIC57" s="30"/>
      <c r="BID57" s="27"/>
      <c r="BIE57" s="30"/>
      <c r="BIF57" s="27"/>
      <c r="BIG57" s="30"/>
      <c r="BIH57" s="27"/>
      <c r="BII57" s="92"/>
      <c r="BIJ57" s="94"/>
      <c r="BIK57" s="94"/>
      <c r="BIL57" s="94"/>
      <c r="BIM57" s="94"/>
      <c r="BIN57" s="94"/>
      <c r="BIO57" s="94"/>
      <c r="BIP57" s="94"/>
      <c r="BIQ57" s="27"/>
      <c r="BIR57" s="97">
        <v>-1.0355605688665694</v>
      </c>
      <c r="BIS57" s="98">
        <v>2.4017795894641845</v>
      </c>
      <c r="BIU57" s="88">
        <f t="shared" si="173"/>
        <v>40997</v>
      </c>
      <c r="BIV57" s="89">
        <v>17</v>
      </c>
      <c r="BIW57" s="28"/>
      <c r="BIX57" s="25"/>
      <c r="BIY57" s="30"/>
      <c r="BIZ57" s="27"/>
      <c r="BJA57" s="30"/>
      <c r="BJB57" s="27"/>
      <c r="BJC57" s="30"/>
      <c r="BJD57" s="27"/>
      <c r="BJE57" s="92"/>
      <c r="BJF57" s="94"/>
      <c r="BJG57" s="94"/>
      <c r="BJH57" s="94"/>
      <c r="BJI57" s="94"/>
      <c r="BJJ57" s="94"/>
      <c r="BJK57" s="94"/>
      <c r="BJL57" s="94"/>
      <c r="BJM57" s="27"/>
      <c r="BJN57" s="97">
        <v>-1.2345244583779478</v>
      </c>
      <c r="BJO57" s="98">
        <v>-1.3341949743571162</v>
      </c>
      <c r="BJQ57" s="88">
        <f t="shared" si="174"/>
        <v>40995</v>
      </c>
      <c r="BJR57" s="89">
        <v>17</v>
      </c>
      <c r="BJS57" s="28"/>
      <c r="BJT57" s="25"/>
      <c r="BJU57" s="30"/>
      <c r="BJV57" s="27"/>
      <c r="BJW57" s="30"/>
      <c r="BJX57" s="27"/>
      <c r="BJY57" s="30"/>
      <c r="BJZ57" s="27"/>
      <c r="BKA57" s="92"/>
      <c r="BKB57" s="94"/>
      <c r="BKC57" s="94"/>
      <c r="BKD57" s="94"/>
      <c r="BKE57" s="94"/>
      <c r="BKF57" s="94"/>
      <c r="BKG57" s="94"/>
      <c r="BKH57" s="94"/>
      <c r="BKI57" s="27"/>
      <c r="BKJ57" s="97">
        <v>-1.3063916768024466</v>
      </c>
      <c r="BKK57" s="98">
        <v>-2.4423262081213912</v>
      </c>
      <c r="BKM57" s="88">
        <f t="shared" si="175"/>
        <v>40996</v>
      </c>
      <c r="BKN57" s="89">
        <v>17</v>
      </c>
      <c r="BKO57" s="28"/>
      <c r="BKP57" s="25"/>
      <c r="BKQ57" s="30"/>
      <c r="BKR57" s="27"/>
      <c r="BKS57" s="30"/>
      <c r="BKT57" s="27"/>
      <c r="BKU57" s="30"/>
      <c r="BKV57" s="27"/>
      <c r="BKW57" s="92"/>
      <c r="BKX57" s="94"/>
      <c r="BKY57" s="94"/>
      <c r="BKZ57" s="94"/>
      <c r="BLA57" s="94"/>
      <c r="BLB57" s="94"/>
      <c r="BLC57" s="94"/>
      <c r="BLD57" s="94"/>
      <c r="BLE57" s="27"/>
      <c r="BLF57" s="97">
        <v>-1.1959906862927008</v>
      </c>
      <c r="BLG57" s="98">
        <v>-0.1871915800336002</v>
      </c>
      <c r="BLI57" s="88">
        <f t="shared" si="176"/>
        <v>40992</v>
      </c>
      <c r="BLJ57" s="89">
        <v>17</v>
      </c>
      <c r="BLK57" s="28"/>
      <c r="BLL57" s="25"/>
      <c r="BLM57" s="30"/>
      <c r="BLN57" s="27"/>
      <c r="BLO57" s="30"/>
      <c r="BLP57" s="27"/>
      <c r="BLQ57" s="30"/>
      <c r="BLR57" s="27"/>
      <c r="BLS57" s="92"/>
      <c r="BLT57" s="94"/>
      <c r="BLU57" s="94"/>
      <c r="BLV57" s="94"/>
      <c r="BLW57" s="94"/>
      <c r="BLX57" s="94"/>
      <c r="BLY57" s="94"/>
      <c r="BLZ57" s="94"/>
      <c r="BMA57" s="27"/>
      <c r="BMB57" s="97"/>
      <c r="BMC57" s="98"/>
      <c r="BME57" s="88">
        <f t="shared" si="177"/>
        <v>40995</v>
      </c>
      <c r="BMF57" s="89">
        <v>17</v>
      </c>
      <c r="BMG57" s="28"/>
      <c r="BMH57" s="25"/>
      <c r="BMI57" s="30"/>
      <c r="BMJ57" s="27"/>
      <c r="BMK57" s="30"/>
      <c r="BML57" s="27"/>
      <c r="BMM57" s="30"/>
      <c r="BMN57" s="27"/>
      <c r="BMO57" s="92"/>
      <c r="BMP57" s="94"/>
      <c r="BMQ57" s="94"/>
      <c r="BMR57" s="94"/>
      <c r="BMS57" s="94"/>
      <c r="BMT57" s="94"/>
      <c r="BMU57" s="94"/>
      <c r="BMV57" s="94"/>
      <c r="BMW57" s="27"/>
      <c r="BMX57" s="97">
        <v>-1.2045494146324984</v>
      </c>
      <c r="BMY57" s="98">
        <v>-1.3238879695077794</v>
      </c>
      <c r="BNA57" s="88">
        <f t="shared" si="178"/>
        <v>40993.5</v>
      </c>
      <c r="BNB57" s="89">
        <v>17</v>
      </c>
      <c r="BNC57" s="28"/>
      <c r="BND57" s="25"/>
      <c r="BNE57" s="30"/>
      <c r="BNF57" s="27"/>
      <c r="BNG57" s="30"/>
      <c r="BNH57" s="27"/>
      <c r="BNI57" s="30"/>
      <c r="BNJ57" s="27"/>
      <c r="BNK57" s="92"/>
      <c r="BNL57" s="94"/>
      <c r="BNM57" s="94"/>
      <c r="BNN57" s="94"/>
      <c r="BNO57" s="94"/>
      <c r="BNP57" s="94"/>
      <c r="BNQ57" s="94"/>
      <c r="BNR57" s="94"/>
      <c r="BNS57" s="27"/>
      <c r="BNT57" s="97"/>
      <c r="BNU57" s="98"/>
      <c r="BNW57" s="88">
        <f t="shared" si="179"/>
        <v>40992</v>
      </c>
      <c r="BNX57" s="89">
        <v>17</v>
      </c>
      <c r="BNY57" s="28"/>
      <c r="BNZ57" s="25"/>
      <c r="BOA57" s="30"/>
      <c r="BOB57" s="27"/>
      <c r="BOC57" s="30"/>
      <c r="BOD57" s="27"/>
      <c r="BOE57" s="30"/>
      <c r="BOF57" s="27"/>
      <c r="BOG57" s="92"/>
      <c r="BOH57" s="94"/>
      <c r="BOI57" s="94"/>
      <c r="BOJ57" s="94"/>
      <c r="BOK57" s="94"/>
      <c r="BOL57" s="94"/>
      <c r="BOM57" s="94"/>
      <c r="BON57" s="94"/>
      <c r="BOO57" s="27"/>
      <c r="BOP57" s="97">
        <v>-1.2913051533136228</v>
      </c>
      <c r="BOQ57" s="98">
        <v>-0.92708499953608481</v>
      </c>
      <c r="BOS57" s="88">
        <f t="shared" si="180"/>
        <v>40995</v>
      </c>
      <c r="BOT57" s="89">
        <v>17</v>
      </c>
      <c r="BOU57" s="28"/>
      <c r="BOV57" s="25"/>
      <c r="BOW57" s="30"/>
      <c r="BOX57" s="27"/>
      <c r="BOY57" s="30"/>
      <c r="BOZ57" s="27"/>
      <c r="BPA57" s="30"/>
      <c r="BPB57" s="27"/>
      <c r="BPC57" s="92"/>
      <c r="BPD57" s="94"/>
      <c r="BPE57" s="94"/>
      <c r="BPF57" s="94"/>
      <c r="BPG57" s="94"/>
      <c r="BPH57" s="94"/>
      <c r="BPI57" s="94"/>
      <c r="BPJ57" s="94"/>
      <c r="BPK57" s="27"/>
      <c r="BPL57" s="97">
        <v>-1.2905974020349507</v>
      </c>
      <c r="BPM57" s="98">
        <v>1.2830428445201711</v>
      </c>
      <c r="BPO57" s="88">
        <f t="shared" si="181"/>
        <v>40994</v>
      </c>
      <c r="BPP57" s="89">
        <v>17</v>
      </c>
      <c r="BPQ57" s="28">
        <v>0.96</v>
      </c>
      <c r="BPR57" s="25">
        <v>14</v>
      </c>
      <c r="BPS57" s="30"/>
      <c r="BPT57" s="27"/>
      <c r="BPU57" s="30"/>
      <c r="BPV57" s="27"/>
      <c r="BPW57" s="30"/>
      <c r="BPX57" s="27"/>
      <c r="BPY57" s="92"/>
      <c r="BPZ57" s="94"/>
      <c r="BQA57" s="94"/>
      <c r="BQB57" s="94"/>
      <c r="BQC57" s="94"/>
      <c r="BQD57" s="94"/>
      <c r="BQE57" s="94"/>
      <c r="BQF57" s="94"/>
      <c r="BQG57" s="27"/>
      <c r="BQH57" s="97">
        <v>0.77486179513449271</v>
      </c>
      <c r="BQI57" s="98">
        <v>15.075076564058985</v>
      </c>
      <c r="BQK57" s="88">
        <f t="shared" si="182"/>
        <v>40994.5</v>
      </c>
      <c r="BQL57" s="89">
        <v>17</v>
      </c>
      <c r="BQM57" s="28"/>
      <c r="BQN57" s="25"/>
      <c r="BQO57" s="30"/>
      <c r="BQP57" s="27"/>
      <c r="BQQ57" s="30"/>
      <c r="BQR57" s="27"/>
      <c r="BQS57" s="30"/>
      <c r="BQT57" s="27"/>
      <c r="BQU57" s="92"/>
      <c r="BQV57" s="94"/>
      <c r="BQW57" s="94"/>
      <c r="BQX57" s="94"/>
      <c r="BQY57" s="94"/>
      <c r="BQZ57" s="94"/>
      <c r="BRA57" s="94"/>
      <c r="BRB57" s="94"/>
      <c r="BRC57" s="27"/>
      <c r="BRD57" s="97">
        <v>-1.1814706161979618</v>
      </c>
      <c r="BRE57" s="98">
        <v>4.4111077244645758</v>
      </c>
      <c r="BRG57" s="88">
        <f t="shared" si="183"/>
        <v>40994.5</v>
      </c>
      <c r="BRH57" s="89">
        <v>17</v>
      </c>
      <c r="BRI57" s="28"/>
      <c r="BRJ57" s="25"/>
      <c r="BRK57" s="30"/>
      <c r="BRL57" s="27"/>
      <c r="BRM57" s="30"/>
      <c r="BRN57" s="27"/>
      <c r="BRO57" s="30"/>
      <c r="BRP57" s="27"/>
      <c r="BRQ57" s="92"/>
      <c r="BRR57" s="94"/>
      <c r="BRS57" s="94"/>
      <c r="BRT57" s="94"/>
      <c r="BRU57" s="94"/>
      <c r="BRV57" s="94"/>
      <c r="BRW57" s="94"/>
      <c r="BRX57" s="94"/>
      <c r="BRY57" s="27"/>
      <c r="BRZ57" s="97">
        <v>-1.2747518818556407</v>
      </c>
      <c r="BSA57" s="98">
        <v>1.9770401210865973</v>
      </c>
      <c r="BSC57" s="88">
        <f t="shared" si="184"/>
        <v>40993</v>
      </c>
      <c r="BSD57" s="89">
        <v>17</v>
      </c>
      <c r="BSE57" s="28"/>
      <c r="BSF57" s="25"/>
      <c r="BSG57" s="30"/>
      <c r="BSH57" s="27"/>
      <c r="BSI57" s="30"/>
      <c r="BSJ57" s="27"/>
      <c r="BSK57" s="30"/>
      <c r="BSL57" s="27"/>
      <c r="BSM57" s="92"/>
      <c r="BSN57" s="94"/>
      <c r="BSO57" s="94"/>
      <c r="BSP57" s="94"/>
      <c r="BSQ57" s="94"/>
      <c r="BSR57" s="94"/>
      <c r="BSS57" s="94"/>
      <c r="BST57" s="94"/>
      <c r="BSU57" s="27"/>
      <c r="BSV57" s="97"/>
      <c r="BSW57" s="98"/>
      <c r="BSY57" s="88">
        <f t="shared" si="185"/>
        <v>40996.5</v>
      </c>
      <c r="BSZ57" s="89">
        <v>17</v>
      </c>
      <c r="BTA57" s="28"/>
      <c r="BTB57" s="25">
        <v>23.1</v>
      </c>
      <c r="BTC57" s="30"/>
      <c r="BTD57" s="27"/>
      <c r="BTE57" s="30"/>
      <c r="BTF57" s="27"/>
      <c r="BTG57" s="30"/>
      <c r="BTH57" s="27"/>
      <c r="BTI57" s="92"/>
      <c r="BTJ57" s="94"/>
      <c r="BTK57" s="94"/>
      <c r="BTL57" s="94"/>
      <c r="BTM57" s="94"/>
      <c r="BTN57" s="94"/>
      <c r="BTO57" s="94"/>
      <c r="BTP57" s="94"/>
      <c r="BTQ57" s="27"/>
      <c r="BTR57" s="97">
        <v>-1.1738011560883894</v>
      </c>
      <c r="BTS57" s="98">
        <v>1.6021236714049372</v>
      </c>
      <c r="BTU57" s="88">
        <f t="shared" si="186"/>
        <v>40995</v>
      </c>
      <c r="BTV57" s="89">
        <v>17</v>
      </c>
      <c r="BTW57" s="28"/>
      <c r="BTX57" s="25">
        <v>19</v>
      </c>
      <c r="BTY57" s="30"/>
      <c r="BTZ57" s="27"/>
      <c r="BUA57" s="30"/>
      <c r="BUB57" s="27"/>
      <c r="BUC57" s="30"/>
      <c r="BUD57" s="27"/>
      <c r="BUE57" s="92"/>
      <c r="BUF57" s="94"/>
      <c r="BUG57" s="94"/>
      <c r="BUH57" s="94"/>
      <c r="BUI57" s="94"/>
      <c r="BUJ57" s="94"/>
      <c r="BUK57" s="94"/>
      <c r="BUL57" s="94"/>
      <c r="BUM57" s="27"/>
      <c r="BUN57" s="97">
        <v>-1.2241903279546176</v>
      </c>
      <c r="BUO57" s="98">
        <v>-1.7104517198381792</v>
      </c>
      <c r="BUQ57" s="88">
        <f t="shared" si="187"/>
        <v>40993</v>
      </c>
      <c r="BUR57" s="89">
        <v>17</v>
      </c>
      <c r="BUS57" s="28"/>
      <c r="BUT57" s="25"/>
      <c r="BUU57" s="30"/>
      <c r="BUV57" s="27"/>
      <c r="BUW57" s="30"/>
      <c r="BUX57" s="27"/>
      <c r="BUY57" s="30"/>
      <c r="BUZ57" s="27"/>
      <c r="BVA57" s="92"/>
      <c r="BVB57" s="94"/>
      <c r="BVC57" s="94"/>
      <c r="BVD57" s="94"/>
      <c r="BVE57" s="94"/>
      <c r="BVF57" s="94"/>
      <c r="BVG57" s="94"/>
      <c r="BVH57" s="94"/>
      <c r="BVI57" s="27"/>
      <c r="BVJ57" s="97">
        <v>-1.2622893368113763</v>
      </c>
      <c r="BVK57" s="98">
        <v>-1.4058665025081185</v>
      </c>
      <c r="BVM57" s="88">
        <f t="shared" si="188"/>
        <v>40994.5</v>
      </c>
      <c r="BVN57" s="89">
        <v>17</v>
      </c>
      <c r="BVO57" s="28"/>
      <c r="BVP57" s="25"/>
      <c r="BVQ57" s="30"/>
      <c r="BVR57" s="27"/>
      <c r="BVS57" s="30"/>
      <c r="BVT57" s="27"/>
      <c r="BVU57" s="30"/>
      <c r="BVV57" s="27"/>
      <c r="BVW57" s="92"/>
      <c r="BVX57" s="94"/>
      <c r="BVY57" s="94"/>
      <c r="BVZ57" s="94"/>
      <c r="BWA57" s="94"/>
      <c r="BWB57" s="94"/>
      <c r="BWC57" s="94"/>
      <c r="BWD57" s="94"/>
      <c r="BWE57" s="27"/>
      <c r="BWF57" s="97">
        <v>-1.3130072541458635</v>
      </c>
      <c r="BWG57" s="98">
        <v>5.4004029540925504</v>
      </c>
      <c r="BWI57" s="88">
        <f t="shared" si="189"/>
        <v>40994.5</v>
      </c>
      <c r="BWJ57" s="89">
        <v>17</v>
      </c>
      <c r="BWK57" s="28"/>
      <c r="BWL57" s="25"/>
      <c r="BWM57" s="30"/>
      <c r="BWN57" s="27"/>
      <c r="BWO57" s="30"/>
      <c r="BWP57" s="27"/>
      <c r="BWQ57" s="30"/>
      <c r="BWR57" s="27"/>
      <c r="BWS57" s="92"/>
      <c r="BWT57" s="94"/>
      <c r="BWU57" s="94"/>
      <c r="BWV57" s="94"/>
      <c r="BWW57" s="94"/>
      <c r="BWX57" s="94"/>
      <c r="BWY57" s="94"/>
      <c r="BWZ57" s="94"/>
      <c r="BXA57" s="27"/>
      <c r="BXB57" s="97">
        <v>-1.2666404092334076</v>
      </c>
      <c r="BXC57" s="98">
        <v>6.8136961015483273</v>
      </c>
      <c r="BXE57" s="88">
        <f t="shared" si="190"/>
        <v>40994</v>
      </c>
      <c r="BXF57" s="89">
        <v>17</v>
      </c>
      <c r="BXG57" s="28"/>
      <c r="BXH57" s="25"/>
      <c r="BXI57" s="30"/>
      <c r="BXJ57" s="27"/>
      <c r="BXK57" s="30"/>
      <c r="BXL57" s="27"/>
      <c r="BXM57" s="30"/>
      <c r="BXN57" s="27"/>
      <c r="BXO57" s="92"/>
      <c r="BXP57" s="94"/>
      <c r="BXQ57" s="94"/>
      <c r="BXR57" s="94"/>
      <c r="BXS57" s="94"/>
      <c r="BXT57" s="94"/>
      <c r="BXU57" s="94"/>
      <c r="BXV57" s="94"/>
      <c r="BXW57" s="27"/>
      <c r="BXX57" s="97">
        <v>-0.39780582662103853</v>
      </c>
      <c r="BXY57" s="98">
        <v>2.8936096660199002</v>
      </c>
      <c r="BYA57" s="88">
        <f t="shared" si="191"/>
        <v>40993.5</v>
      </c>
      <c r="BYB57" s="89">
        <v>17</v>
      </c>
      <c r="BYC57" s="28"/>
      <c r="BYD57" s="25"/>
      <c r="BYE57" s="30"/>
      <c r="BYF57" s="27"/>
      <c r="BYG57" s="30"/>
      <c r="BYH57" s="27"/>
      <c r="BYI57" s="30"/>
      <c r="BYJ57" s="27"/>
      <c r="BYK57" s="92"/>
      <c r="BYL57" s="94"/>
      <c r="BYM57" s="94"/>
      <c r="BYN57" s="94"/>
      <c r="BYO57" s="94"/>
      <c r="BYP57" s="94"/>
      <c r="BYQ57" s="94"/>
      <c r="BYR57" s="94"/>
      <c r="BYS57" s="27"/>
      <c r="BYT57" s="97">
        <v>-0.37967003907290287</v>
      </c>
      <c r="BYU57" s="98">
        <v>13.354716798831804</v>
      </c>
      <c r="BYW57" s="88">
        <f t="shared" si="192"/>
        <v>40996</v>
      </c>
      <c r="BYX57" s="89">
        <v>17</v>
      </c>
      <c r="BYY57" s="28"/>
      <c r="BYZ57" s="25"/>
      <c r="BZA57" s="30"/>
      <c r="BZB57" s="27"/>
      <c r="BZC57" s="30"/>
      <c r="BZD57" s="27"/>
      <c r="BZE57" s="30"/>
      <c r="BZF57" s="27"/>
      <c r="BZG57" s="92"/>
      <c r="BZH57" s="94"/>
      <c r="BZI57" s="94"/>
      <c r="BZJ57" s="94"/>
      <c r="BZK57" s="94"/>
      <c r="BZL57" s="94"/>
      <c r="BZM57" s="94"/>
      <c r="BZN57" s="94"/>
      <c r="BZO57" s="27"/>
      <c r="BZP57" s="97">
        <v>-1.0202988527329959</v>
      </c>
      <c r="BZQ57" s="98">
        <v>2.4404117154886578</v>
      </c>
      <c r="BZS57" s="88">
        <f t="shared" si="193"/>
        <v>40997</v>
      </c>
      <c r="BZT57" s="89">
        <v>17</v>
      </c>
      <c r="BZU57" s="28"/>
      <c r="BZV57" s="25"/>
      <c r="BZW57" s="30"/>
      <c r="BZX57" s="27"/>
      <c r="BZY57" s="30"/>
      <c r="BZZ57" s="27"/>
      <c r="CAA57" s="30"/>
      <c r="CAB57" s="27"/>
      <c r="CAC57" s="92"/>
      <c r="CAD57" s="94"/>
      <c r="CAE57" s="94"/>
      <c r="CAF57" s="94"/>
      <c r="CAG57" s="94"/>
      <c r="CAH57" s="94"/>
      <c r="CAI57" s="94"/>
      <c r="CAJ57" s="94"/>
      <c r="CAK57" s="27"/>
      <c r="CAL57" s="97">
        <v>-1.2227983964065829</v>
      </c>
      <c r="CAM57" s="98">
        <v>-1.2956048160620275</v>
      </c>
      <c r="CAO57" s="88">
        <f t="shared" si="194"/>
        <v>40995</v>
      </c>
      <c r="CAP57" s="89">
        <v>17</v>
      </c>
      <c r="CAQ57" s="28"/>
      <c r="CAR57" s="25"/>
      <c r="CAS57" s="30"/>
      <c r="CAT57" s="27"/>
      <c r="CAU57" s="30"/>
      <c r="CAV57" s="27"/>
      <c r="CAW57" s="30"/>
      <c r="CAX57" s="27"/>
      <c r="CAY57" s="92"/>
      <c r="CAZ57" s="94"/>
      <c r="CBA57" s="94"/>
      <c r="CBB57" s="94"/>
      <c r="CBC57" s="94"/>
      <c r="CBD57" s="94"/>
      <c r="CBE57" s="94"/>
      <c r="CBF57" s="94"/>
      <c r="CBG57" s="27"/>
      <c r="CBH57" s="97">
        <v>-1.263909478581478</v>
      </c>
      <c r="CBI57" s="98">
        <v>-2.3173492012828634</v>
      </c>
      <c r="CBK57" s="88">
        <f t="shared" si="195"/>
        <v>40996</v>
      </c>
      <c r="CBL57" s="89">
        <v>17</v>
      </c>
      <c r="CBM57" s="28"/>
      <c r="CBN57" s="25"/>
      <c r="CBO57" s="30"/>
      <c r="CBP57" s="27"/>
      <c r="CBQ57" s="30"/>
      <c r="CBR57" s="27"/>
      <c r="CBS57" s="30"/>
      <c r="CBT57" s="27"/>
      <c r="CBU57" s="92"/>
      <c r="CBV57" s="94"/>
      <c r="CBW57" s="94"/>
      <c r="CBX57" s="94"/>
      <c r="CBY57" s="94"/>
      <c r="CBZ57" s="94"/>
      <c r="CCA57" s="94"/>
      <c r="CCB57" s="94"/>
      <c r="CCC57" s="27"/>
      <c r="CCD57" s="97">
        <v>-1.1899254541530941</v>
      </c>
      <c r="CCE57" s="98">
        <v>-0.18929109125827748</v>
      </c>
      <c r="CCG57" s="88">
        <f t="shared" si="196"/>
        <v>40992</v>
      </c>
      <c r="CCH57" s="89">
        <v>17</v>
      </c>
      <c r="CCI57" s="28"/>
      <c r="CCJ57" s="25"/>
      <c r="CCK57" s="30"/>
      <c r="CCL57" s="27"/>
      <c r="CCM57" s="30"/>
      <c r="CCN57" s="27"/>
      <c r="CCO57" s="30"/>
      <c r="CCP57" s="27"/>
      <c r="CCQ57" s="92"/>
      <c r="CCR57" s="94"/>
      <c r="CCS57" s="94"/>
      <c r="CCT57" s="94"/>
      <c r="CCU57" s="94"/>
      <c r="CCV57" s="94"/>
      <c r="CCW57" s="94"/>
      <c r="CCX57" s="94"/>
      <c r="CCY57" s="27"/>
      <c r="CCZ57" s="97"/>
      <c r="CDA57" s="98"/>
      <c r="CDC57" s="88">
        <f t="shared" si="197"/>
        <v>40995</v>
      </c>
      <c r="CDD57" s="89">
        <v>17</v>
      </c>
      <c r="CDE57" s="28"/>
      <c r="CDF57" s="25"/>
      <c r="CDG57" s="30"/>
      <c r="CDH57" s="27"/>
      <c r="CDI57" s="30"/>
      <c r="CDJ57" s="27"/>
      <c r="CDK57" s="30"/>
      <c r="CDL57" s="27"/>
      <c r="CDM57" s="92"/>
      <c r="CDN57" s="94"/>
      <c r="CDO57" s="94"/>
      <c r="CDP57" s="94"/>
      <c r="CDQ57" s="94"/>
      <c r="CDR57" s="94"/>
      <c r="CDS57" s="94"/>
      <c r="CDT57" s="94"/>
      <c r="CDU57" s="27"/>
      <c r="CDV57" s="97">
        <v>-1.2391978677248301</v>
      </c>
      <c r="CDW57" s="98">
        <v>-1.4290717078698263</v>
      </c>
      <c r="CDY57" s="88">
        <f t="shared" si="198"/>
        <v>40993.5</v>
      </c>
      <c r="CDZ57" s="89">
        <v>17</v>
      </c>
      <c r="CEA57" s="28"/>
      <c r="CEB57" s="25"/>
      <c r="CEC57" s="30"/>
      <c r="CED57" s="27"/>
      <c r="CEE57" s="30"/>
      <c r="CEF57" s="27"/>
      <c r="CEG57" s="30"/>
      <c r="CEH57" s="27"/>
      <c r="CEI57" s="92"/>
      <c r="CEJ57" s="94"/>
      <c r="CEK57" s="94"/>
      <c r="CEL57" s="94"/>
      <c r="CEM57" s="94"/>
      <c r="CEN57" s="94"/>
      <c r="CEO57" s="94"/>
      <c r="CEP57" s="94"/>
      <c r="CEQ57" s="27"/>
      <c r="CER57" s="97"/>
      <c r="CES57" s="98"/>
      <c r="CEU57" s="88">
        <f t="shared" si="199"/>
        <v>40992</v>
      </c>
      <c r="CEV57" s="89">
        <v>17</v>
      </c>
      <c r="CEW57" s="28"/>
      <c r="CEX57" s="25"/>
      <c r="CEY57" s="30"/>
      <c r="CEZ57" s="27"/>
      <c r="CFA57" s="30"/>
      <c r="CFB57" s="27"/>
      <c r="CFC57" s="30"/>
      <c r="CFD57" s="27"/>
      <c r="CFE57" s="92"/>
      <c r="CFF57" s="94"/>
      <c r="CFG57" s="94"/>
      <c r="CFH57" s="94"/>
      <c r="CFI57" s="94"/>
      <c r="CFJ57" s="94"/>
      <c r="CFK57" s="94"/>
      <c r="CFL57" s="94"/>
      <c r="CFM57" s="27"/>
      <c r="CFN57" s="97">
        <v>-1.2898623532534264</v>
      </c>
      <c r="CFO57" s="98">
        <v>-0.91980293471841701</v>
      </c>
    </row>
    <row r="58" spans="1:2199">
      <c r="A58" s="88">
        <f t="shared" si="100"/>
        <v>40995.5</v>
      </c>
      <c r="B58" s="90">
        <v>17.5</v>
      </c>
      <c r="C58" s="28"/>
      <c r="D58" s="25"/>
      <c r="E58" s="30"/>
      <c r="F58" s="27"/>
      <c r="G58" s="30"/>
      <c r="H58" s="27"/>
      <c r="I58" s="30"/>
      <c r="J58" s="27"/>
      <c r="K58" s="92"/>
      <c r="L58" s="94"/>
      <c r="M58" s="94"/>
      <c r="N58" s="94"/>
      <c r="O58" s="94"/>
      <c r="P58" s="94"/>
      <c r="Q58" s="94"/>
      <c r="R58" s="94"/>
      <c r="S58" s="27"/>
      <c r="T58" s="99">
        <v>-2.0123754129047478</v>
      </c>
      <c r="U58" s="98">
        <v>1.690196276194267</v>
      </c>
      <c r="W58" s="88">
        <f t="shared" si="101"/>
        <v>40994.5</v>
      </c>
      <c r="X58" s="90">
        <v>17.5</v>
      </c>
      <c r="Y58" s="28"/>
      <c r="Z58" s="25"/>
      <c r="AA58" s="30"/>
      <c r="AB58" s="27"/>
      <c r="AC58" s="30"/>
      <c r="AD58" s="27"/>
      <c r="AE58" s="30"/>
      <c r="AF58" s="27"/>
      <c r="AG58" s="92"/>
      <c r="AH58" s="94"/>
      <c r="AI58" s="94"/>
      <c r="AJ58" s="94"/>
      <c r="AK58" s="94"/>
      <c r="AL58" s="94"/>
      <c r="AM58" s="94"/>
      <c r="AN58" s="94"/>
      <c r="AO58" s="27"/>
      <c r="AP58" s="99">
        <v>-1.0781861439504159</v>
      </c>
      <c r="AQ58" s="98">
        <v>3.2854189701343759</v>
      </c>
      <c r="AS58" s="88">
        <f t="shared" si="102"/>
        <v>40995</v>
      </c>
      <c r="AT58" s="90">
        <v>17.5</v>
      </c>
      <c r="AU58" s="28"/>
      <c r="AV58" s="25"/>
      <c r="AW58" s="30"/>
      <c r="AX58" s="27"/>
      <c r="AY58" s="30"/>
      <c r="AZ58" s="27"/>
      <c r="BA58" s="30"/>
      <c r="BB58" s="27"/>
      <c r="BC58" s="92"/>
      <c r="BD58" s="94"/>
      <c r="BE58" s="94"/>
      <c r="BF58" s="94"/>
      <c r="BG58" s="94"/>
      <c r="BH58" s="94"/>
      <c r="BI58" s="94"/>
      <c r="BJ58" s="94"/>
      <c r="BK58" s="27"/>
      <c r="BL58" s="99">
        <v>0.16837413360891423</v>
      </c>
      <c r="BM58" s="98">
        <v>8.7515535047089745</v>
      </c>
      <c r="BO58" s="88">
        <f t="shared" si="103"/>
        <v>40995</v>
      </c>
      <c r="BP58" s="90">
        <v>17.5</v>
      </c>
      <c r="BQ58" s="28"/>
      <c r="BR58" s="25"/>
      <c r="BS58" s="30"/>
      <c r="BT58" s="27"/>
      <c r="BU58" s="30"/>
      <c r="BV58" s="27"/>
      <c r="BW58" s="30"/>
      <c r="BX58" s="27"/>
      <c r="BY58" s="92"/>
      <c r="BZ58" s="94"/>
      <c r="CA58" s="94"/>
      <c r="CB58" s="94"/>
      <c r="CC58" s="94"/>
      <c r="CD58" s="94"/>
      <c r="CE58" s="94"/>
      <c r="CF58" s="94"/>
      <c r="CG58" s="27"/>
      <c r="CH58" s="99">
        <v>-0.9833090384322255</v>
      </c>
      <c r="CI58" s="98">
        <v>2.3040849011679616</v>
      </c>
      <c r="CK58" s="88">
        <f t="shared" si="104"/>
        <v>40993.5</v>
      </c>
      <c r="CL58" s="90">
        <v>17.5</v>
      </c>
      <c r="CM58" s="28"/>
      <c r="CN58" s="25"/>
      <c r="CO58" s="30"/>
      <c r="CP58" s="27"/>
      <c r="CQ58" s="30"/>
      <c r="CR58" s="27"/>
      <c r="CS58" s="30"/>
      <c r="CT58" s="27"/>
      <c r="CU58" s="92"/>
      <c r="CV58" s="94"/>
      <c r="CW58" s="94"/>
      <c r="CX58" s="94"/>
      <c r="CY58" s="94"/>
      <c r="CZ58" s="94"/>
      <c r="DA58" s="94"/>
      <c r="DB58" s="94"/>
      <c r="DC58" s="27"/>
      <c r="DD58" s="99">
        <v>-1.2659606168561235</v>
      </c>
      <c r="DE58" s="98">
        <v>5.1982923033778423</v>
      </c>
      <c r="DG58" s="88">
        <f t="shared" si="105"/>
        <v>40997</v>
      </c>
      <c r="DH58" s="90">
        <v>17.5</v>
      </c>
      <c r="DI58" s="28"/>
      <c r="DJ58" s="25">
        <v>23.2</v>
      </c>
      <c r="DK58" s="30"/>
      <c r="DL58" s="27"/>
      <c r="DM58" s="30"/>
      <c r="DN58" s="27"/>
      <c r="DO58" s="30"/>
      <c r="DP58" s="27"/>
      <c r="DQ58" s="92"/>
      <c r="DR58" s="94"/>
      <c r="DS58" s="94"/>
      <c r="DT58" s="94"/>
      <c r="DU58" s="94"/>
      <c r="DV58" s="94"/>
      <c r="DW58" s="94"/>
      <c r="DX58" s="94"/>
      <c r="DY58" s="27"/>
      <c r="DZ58" s="99">
        <v>-1.1729992234308826</v>
      </c>
      <c r="EA58" s="98">
        <v>-0.66719280239380441</v>
      </c>
      <c r="EC58" s="88">
        <f t="shared" si="106"/>
        <v>40995.5</v>
      </c>
      <c r="ED58" s="90">
        <v>17.5</v>
      </c>
      <c r="EE58" s="28"/>
      <c r="EF58" s="25">
        <v>18.899999999999999</v>
      </c>
      <c r="EG58" s="30"/>
      <c r="EH58" s="27"/>
      <c r="EI58" s="30"/>
      <c r="EJ58" s="27"/>
      <c r="EK58" s="30"/>
      <c r="EL58" s="27"/>
      <c r="EM58" s="92"/>
      <c r="EN58" s="94"/>
      <c r="EO58" s="94"/>
      <c r="EP58" s="94"/>
      <c r="EQ58" s="94"/>
      <c r="ER58" s="94"/>
      <c r="ES58" s="94"/>
      <c r="ET58" s="94"/>
      <c r="EU58" s="27"/>
      <c r="EV58" s="99">
        <v>-1.2363568475891316</v>
      </c>
      <c r="EW58" s="98">
        <v>4.7470873106940124</v>
      </c>
      <c r="EY58" s="88">
        <f t="shared" si="107"/>
        <v>40993.5</v>
      </c>
      <c r="EZ58" s="90">
        <v>17.5</v>
      </c>
      <c r="FA58" s="28"/>
      <c r="FB58" s="25"/>
      <c r="FC58" s="30"/>
      <c r="FD58" s="27"/>
      <c r="FE58" s="30"/>
      <c r="FF58" s="27"/>
      <c r="FG58" s="30"/>
      <c r="FH58" s="27"/>
      <c r="FI58" s="92"/>
      <c r="FJ58" s="94"/>
      <c r="FK58" s="94"/>
      <c r="FL58" s="94"/>
      <c r="FM58" s="94"/>
      <c r="FN58" s="94"/>
      <c r="FO58" s="94"/>
      <c r="FP58" s="94"/>
      <c r="FQ58" s="27"/>
      <c r="FR58" s="99">
        <v>-1.2942267076212051</v>
      </c>
      <c r="FS58" s="98">
        <v>5.1289569752061537</v>
      </c>
      <c r="FU58" s="88">
        <f t="shared" si="108"/>
        <v>40995</v>
      </c>
      <c r="FV58" s="90">
        <v>17.5</v>
      </c>
      <c r="FW58" s="28"/>
      <c r="FX58" s="25"/>
      <c r="FY58" s="30"/>
      <c r="FZ58" s="27"/>
      <c r="GA58" s="30"/>
      <c r="GB58" s="27"/>
      <c r="GC58" s="30"/>
      <c r="GD58" s="27"/>
      <c r="GE58" s="92"/>
      <c r="GF58" s="94"/>
      <c r="GG58" s="94"/>
      <c r="GH58" s="94"/>
      <c r="GI58" s="94"/>
      <c r="GJ58" s="94"/>
      <c r="GK58" s="94"/>
      <c r="GL58" s="94"/>
      <c r="GM58" s="27"/>
      <c r="GN58" s="99">
        <v>-1.3087243019169388</v>
      </c>
      <c r="GO58" s="98">
        <v>-1.2332102778640168</v>
      </c>
      <c r="GQ58" s="88">
        <f t="shared" si="109"/>
        <v>40995</v>
      </c>
      <c r="GR58" s="90">
        <v>17.5</v>
      </c>
      <c r="GS58" s="28"/>
      <c r="GT58" s="25"/>
      <c r="GU58" s="30"/>
      <c r="GV58" s="27"/>
      <c r="GW58" s="30"/>
      <c r="GX58" s="27"/>
      <c r="GY58" s="30"/>
      <c r="GZ58" s="27"/>
      <c r="HA58" s="92"/>
      <c r="HB58" s="94"/>
      <c r="HC58" s="94"/>
      <c r="HD58" s="94"/>
      <c r="HE58" s="94"/>
      <c r="HF58" s="94"/>
      <c r="HG58" s="94"/>
      <c r="HH58" s="94"/>
      <c r="HI58" s="27"/>
      <c r="HJ58" s="99">
        <v>-1.2342333976806863</v>
      </c>
      <c r="HK58" s="98">
        <v>0.24628134515768146</v>
      </c>
      <c r="HM58" s="88">
        <f t="shared" si="110"/>
        <v>40994.5</v>
      </c>
      <c r="HN58" s="90">
        <v>17.5</v>
      </c>
      <c r="HO58" s="28"/>
      <c r="HP58" s="25"/>
      <c r="HQ58" s="30"/>
      <c r="HR58" s="27"/>
      <c r="HS58" s="30"/>
      <c r="HT58" s="27"/>
      <c r="HU58" s="30"/>
      <c r="HV58" s="27"/>
      <c r="HW58" s="92"/>
      <c r="HX58" s="94"/>
      <c r="HY58" s="94"/>
      <c r="HZ58" s="94"/>
      <c r="IA58" s="94"/>
      <c r="IB58" s="94"/>
      <c r="IC58" s="94"/>
      <c r="ID58" s="94"/>
      <c r="IE58" s="27"/>
      <c r="IF58" s="99">
        <v>-0.46004966811940218</v>
      </c>
      <c r="IG58" s="98">
        <v>9.1609540428723939</v>
      </c>
      <c r="II58" s="88">
        <f t="shared" si="111"/>
        <v>40994</v>
      </c>
      <c r="IJ58" s="90">
        <v>17.5</v>
      </c>
      <c r="IK58" s="28"/>
      <c r="IL58" s="25"/>
      <c r="IM58" s="30"/>
      <c r="IN58" s="27"/>
      <c r="IO58" s="30"/>
      <c r="IP58" s="27"/>
      <c r="IQ58" s="30"/>
      <c r="IR58" s="27"/>
      <c r="IS58" s="92"/>
      <c r="IT58" s="94"/>
      <c r="IU58" s="94"/>
      <c r="IV58" s="94"/>
      <c r="IW58" s="94"/>
      <c r="IX58" s="94"/>
      <c r="IY58" s="94"/>
      <c r="IZ58" s="94"/>
      <c r="JA58" s="27"/>
      <c r="JB58" s="99">
        <v>-0.41580110108318297</v>
      </c>
      <c r="JC58" s="98">
        <v>10.65691847027929</v>
      </c>
      <c r="JE58" s="88">
        <f t="shared" si="112"/>
        <v>40996.5</v>
      </c>
      <c r="JF58" s="90">
        <v>17.5</v>
      </c>
      <c r="JG58" s="28"/>
      <c r="JH58" s="25"/>
      <c r="JI58" s="30"/>
      <c r="JJ58" s="27"/>
      <c r="JK58" s="30"/>
      <c r="JL58" s="27"/>
      <c r="JM58" s="30"/>
      <c r="JN58" s="27"/>
      <c r="JO58" s="92"/>
      <c r="JP58" s="94"/>
      <c r="JQ58" s="94"/>
      <c r="JR58" s="94"/>
      <c r="JS58" s="94"/>
      <c r="JT58" s="94"/>
      <c r="JU58" s="94"/>
      <c r="JV58" s="94"/>
      <c r="JW58" s="27"/>
      <c r="JX58" s="99">
        <v>-1.0451356976552979</v>
      </c>
      <c r="JY58" s="98">
        <v>4.511039535199159</v>
      </c>
      <c r="KA58" s="88">
        <f t="shared" si="113"/>
        <v>40997.5</v>
      </c>
      <c r="KB58" s="90">
        <v>17.5</v>
      </c>
      <c r="KC58" s="28"/>
      <c r="KD58" s="25"/>
      <c r="KE58" s="30"/>
      <c r="KF58" s="27"/>
      <c r="KG58" s="30"/>
      <c r="KH58" s="27"/>
      <c r="KI58" s="30"/>
      <c r="KJ58" s="27"/>
      <c r="KK58" s="92"/>
      <c r="KL58" s="94"/>
      <c r="KM58" s="94"/>
      <c r="KN58" s="94"/>
      <c r="KO58" s="94"/>
      <c r="KP58" s="94"/>
      <c r="KQ58" s="94"/>
      <c r="KR58" s="94"/>
      <c r="KS58" s="27"/>
      <c r="KT58" s="99">
        <v>-1.19395440588415</v>
      </c>
      <c r="KU58" s="98">
        <v>5.4062334260763496</v>
      </c>
      <c r="KW58" s="88">
        <f t="shared" si="114"/>
        <v>40995.5</v>
      </c>
      <c r="KX58" s="90">
        <v>17.5</v>
      </c>
      <c r="KY58" s="28"/>
      <c r="KZ58" s="25"/>
      <c r="LA58" s="30"/>
      <c r="LB58" s="27"/>
      <c r="LC58" s="30"/>
      <c r="LD58" s="27"/>
      <c r="LE58" s="30"/>
      <c r="LF58" s="27"/>
      <c r="LG58" s="92"/>
      <c r="LH58" s="94"/>
      <c r="LI58" s="94"/>
      <c r="LJ58" s="94"/>
      <c r="LK58" s="94"/>
      <c r="LL58" s="94"/>
      <c r="LM58" s="94"/>
      <c r="LN58" s="94"/>
      <c r="LO58" s="27"/>
      <c r="LP58" s="99">
        <v>-1.2553543243351897</v>
      </c>
      <c r="LQ58" s="98">
        <v>4.3321029330721883</v>
      </c>
      <c r="LS58" s="88">
        <f t="shared" si="115"/>
        <v>40996.5</v>
      </c>
      <c r="LT58" s="90">
        <v>17.5</v>
      </c>
      <c r="LU58" s="28"/>
      <c r="LV58" s="25"/>
      <c r="LW58" s="30"/>
      <c r="LX58" s="27"/>
      <c r="LY58" s="30"/>
      <c r="LZ58" s="27"/>
      <c r="MA58" s="30"/>
      <c r="MB58" s="27"/>
      <c r="MC58" s="92"/>
      <c r="MD58" s="94"/>
      <c r="ME58" s="94"/>
      <c r="MF58" s="94"/>
      <c r="MG58" s="94"/>
      <c r="MH58" s="94"/>
      <c r="MI58" s="94"/>
      <c r="MJ58" s="94"/>
      <c r="MK58" s="27"/>
      <c r="ML58" s="99">
        <v>-1.189893723414609</v>
      </c>
      <c r="MM58" s="98">
        <v>6.44914438028934</v>
      </c>
      <c r="MO58" s="88">
        <f t="shared" si="116"/>
        <v>40992.5</v>
      </c>
      <c r="MP58" s="90">
        <v>17.5</v>
      </c>
      <c r="MQ58" s="28"/>
      <c r="MR58" s="25"/>
      <c r="MS58" s="30"/>
      <c r="MT58" s="27"/>
      <c r="MU58" s="30"/>
      <c r="MV58" s="27"/>
      <c r="MW58" s="30"/>
      <c r="MX58" s="27"/>
      <c r="MY58" s="92"/>
      <c r="MZ58" s="94"/>
      <c r="NA58" s="94"/>
      <c r="NB58" s="94"/>
      <c r="NC58" s="94"/>
      <c r="ND58" s="94"/>
      <c r="NE58" s="94"/>
      <c r="NF58" s="94"/>
      <c r="NG58" s="27"/>
      <c r="NH58" s="99"/>
      <c r="NI58" s="98"/>
      <c r="NK58" s="88">
        <f t="shared" si="117"/>
        <v>40995.5</v>
      </c>
      <c r="NL58" s="90">
        <v>17.5</v>
      </c>
      <c r="NM58" s="28"/>
      <c r="NN58" s="25"/>
      <c r="NO58" s="30"/>
      <c r="NP58" s="27"/>
      <c r="NQ58" s="30"/>
      <c r="NR58" s="27"/>
      <c r="NS58" s="30"/>
      <c r="NT58" s="27"/>
      <c r="NU58" s="92"/>
      <c r="NV58" s="94"/>
      <c r="NW58" s="94"/>
      <c r="NX58" s="94"/>
      <c r="NY58" s="94"/>
      <c r="NZ58" s="94"/>
      <c r="OA58" s="94"/>
      <c r="OB58" s="94"/>
      <c r="OC58" s="27"/>
      <c r="OD58" s="99">
        <v>-1.2016495926137227</v>
      </c>
      <c r="OE58" s="98">
        <v>5.2912857272258433</v>
      </c>
      <c r="OG58" s="88">
        <f t="shared" si="118"/>
        <v>40994</v>
      </c>
      <c r="OH58" s="90">
        <v>17.5</v>
      </c>
      <c r="OI58" s="28"/>
      <c r="OJ58" s="25"/>
      <c r="OK58" s="30"/>
      <c r="OL58" s="27"/>
      <c r="OM58" s="30"/>
      <c r="ON58" s="27"/>
      <c r="OO58" s="30"/>
      <c r="OP58" s="27"/>
      <c r="OQ58" s="92"/>
      <c r="OR58" s="94"/>
      <c r="OS58" s="94"/>
      <c r="OT58" s="94"/>
      <c r="OU58" s="94"/>
      <c r="OV58" s="94"/>
      <c r="OW58" s="94"/>
      <c r="OX58" s="94"/>
      <c r="OY58" s="27"/>
      <c r="OZ58" s="99"/>
      <c r="PA58" s="98"/>
      <c r="PC58" s="88">
        <f t="shared" si="119"/>
        <v>40992.5</v>
      </c>
      <c r="PD58" s="90">
        <v>17.5</v>
      </c>
      <c r="PE58" s="28"/>
      <c r="PF58" s="25"/>
      <c r="PG58" s="30"/>
      <c r="PH58" s="27"/>
      <c r="PI58" s="30"/>
      <c r="PJ58" s="27"/>
      <c r="PK58" s="30"/>
      <c r="PL58" s="27"/>
      <c r="PM58" s="92"/>
      <c r="PN58" s="94"/>
      <c r="PO58" s="94"/>
      <c r="PP58" s="94"/>
      <c r="PQ58" s="94"/>
      <c r="PR58" s="94"/>
      <c r="PS58" s="94"/>
      <c r="PT58" s="94"/>
      <c r="PU58" s="27"/>
      <c r="PV58" s="99">
        <v>-1.2712265756233556</v>
      </c>
      <c r="PW58" s="98">
        <v>5.8019061866574351</v>
      </c>
      <c r="PY58" s="88">
        <f t="shared" si="120"/>
        <v>40995.5</v>
      </c>
      <c r="PZ58" s="90">
        <v>17.5</v>
      </c>
      <c r="QA58" s="28"/>
      <c r="QB58" s="25"/>
      <c r="QC58" s="30"/>
      <c r="QD58" s="27"/>
      <c r="QE58" s="30"/>
      <c r="QF58" s="27"/>
      <c r="QG58" s="30"/>
      <c r="QH58" s="27"/>
      <c r="QI58" s="92"/>
      <c r="QJ58" s="94"/>
      <c r="QK58" s="94"/>
      <c r="QL58" s="94"/>
      <c r="QM58" s="94"/>
      <c r="QN58" s="94"/>
      <c r="QO58" s="94"/>
      <c r="QP58" s="94"/>
      <c r="QQ58" s="27"/>
      <c r="QR58" s="99">
        <v>-1.300022820596596</v>
      </c>
      <c r="QS58" s="98">
        <v>3.5629013155682294</v>
      </c>
      <c r="QU58" s="88">
        <f t="shared" si="121"/>
        <v>40994.5</v>
      </c>
      <c r="QV58" s="90">
        <v>17.5</v>
      </c>
      <c r="QW58" s="28">
        <v>0.5</v>
      </c>
      <c r="QX58" s="25">
        <v>14.5</v>
      </c>
      <c r="QY58" s="30"/>
      <c r="QZ58" s="27"/>
      <c r="RA58" s="30"/>
      <c r="RB58" s="27"/>
      <c r="RC58" s="30"/>
      <c r="RD58" s="27"/>
      <c r="RE58" s="92"/>
      <c r="RF58" s="94"/>
      <c r="RG58" s="94"/>
      <c r="RH58" s="94"/>
      <c r="RI58" s="94"/>
      <c r="RJ58" s="94"/>
      <c r="RK58" s="94"/>
      <c r="RL58" s="94"/>
      <c r="RM58" s="27"/>
      <c r="RN58" s="99">
        <v>0.53675492563872818</v>
      </c>
      <c r="RO58" s="98">
        <v>20.042215323770186</v>
      </c>
      <c r="RQ58" s="88">
        <f t="shared" si="122"/>
        <v>40995</v>
      </c>
      <c r="RR58" s="90">
        <v>17.5</v>
      </c>
      <c r="RS58" s="28"/>
      <c r="RT58" s="25"/>
      <c r="RU58" s="30"/>
      <c r="RV58" s="27"/>
      <c r="RW58" s="30"/>
      <c r="RX58" s="27"/>
      <c r="RY58" s="30"/>
      <c r="RZ58" s="27"/>
      <c r="SA58" s="92"/>
      <c r="SB58" s="94"/>
      <c r="SC58" s="94"/>
      <c r="SD58" s="94"/>
      <c r="SE58" s="94"/>
      <c r="SF58" s="94"/>
      <c r="SG58" s="94"/>
      <c r="SH58" s="94"/>
      <c r="SI58" s="27"/>
      <c r="SJ58" s="99">
        <v>-1.2042823624364205</v>
      </c>
      <c r="SK58" s="98">
        <v>2.106916484880939</v>
      </c>
      <c r="SM58" s="88">
        <f t="shared" si="123"/>
        <v>40995</v>
      </c>
      <c r="SN58" s="90">
        <v>17.5</v>
      </c>
      <c r="SO58" s="28"/>
      <c r="SP58" s="25"/>
      <c r="SQ58" s="30"/>
      <c r="SR58" s="27"/>
      <c r="SS58" s="30"/>
      <c r="ST58" s="27"/>
      <c r="SU58" s="30"/>
      <c r="SV58" s="27"/>
      <c r="SW58" s="92"/>
      <c r="SX58" s="94"/>
      <c r="SY58" s="94"/>
      <c r="SZ58" s="94"/>
      <c r="TA58" s="94"/>
      <c r="TB58" s="94"/>
      <c r="TC58" s="94"/>
      <c r="TD58" s="94"/>
      <c r="TE58" s="27"/>
      <c r="TF58" s="99">
        <v>-1.2907829140961338</v>
      </c>
      <c r="TG58" s="98">
        <v>-0.29116172687915653</v>
      </c>
      <c r="TI58" s="88">
        <f t="shared" si="124"/>
        <v>40993.5</v>
      </c>
      <c r="TJ58" s="90">
        <v>17.5</v>
      </c>
      <c r="TK58" s="28"/>
      <c r="TL58" s="25"/>
      <c r="TM58" s="30"/>
      <c r="TN58" s="27"/>
      <c r="TO58" s="30"/>
      <c r="TP58" s="27"/>
      <c r="TQ58" s="30"/>
      <c r="TR58" s="27"/>
      <c r="TS58" s="92"/>
      <c r="TT58" s="94"/>
      <c r="TU58" s="94"/>
      <c r="TV58" s="94"/>
      <c r="TW58" s="94"/>
      <c r="TX58" s="94"/>
      <c r="TY58" s="94"/>
      <c r="TZ58" s="94"/>
      <c r="UA58" s="27"/>
      <c r="UB58" s="99"/>
      <c r="UC58" s="98"/>
      <c r="UE58" s="88">
        <f t="shared" si="125"/>
        <v>40997</v>
      </c>
      <c r="UF58" s="90">
        <v>17.5</v>
      </c>
      <c r="UG58" s="28"/>
      <c r="UH58" s="25">
        <v>23.2</v>
      </c>
      <c r="UI58" s="30"/>
      <c r="UJ58" s="27"/>
      <c r="UK58" s="30"/>
      <c r="UL58" s="27"/>
      <c r="UM58" s="30"/>
      <c r="UN58" s="27"/>
      <c r="UO58" s="92"/>
      <c r="UP58" s="94"/>
      <c r="UQ58" s="94"/>
      <c r="UR58" s="94"/>
      <c r="US58" s="94"/>
      <c r="UT58" s="94"/>
      <c r="UU58" s="94"/>
      <c r="UV58" s="94"/>
      <c r="UW58" s="27"/>
      <c r="UX58" s="99">
        <v>-1.1937216047278656</v>
      </c>
      <c r="UY58" s="98">
        <v>-0.7156845018160467</v>
      </c>
      <c r="VA58" s="88">
        <f t="shared" si="126"/>
        <v>40995.5</v>
      </c>
      <c r="VB58" s="90">
        <v>17.5</v>
      </c>
      <c r="VC58" s="28"/>
      <c r="VD58" s="25">
        <v>18.899999999999999</v>
      </c>
      <c r="VE58" s="30"/>
      <c r="VF58" s="27"/>
      <c r="VG58" s="30"/>
      <c r="VH58" s="27"/>
      <c r="VI58" s="30"/>
      <c r="VJ58" s="27"/>
      <c r="VK58" s="92"/>
      <c r="VL58" s="94"/>
      <c r="VM58" s="94"/>
      <c r="VN58" s="94"/>
      <c r="VO58" s="94"/>
      <c r="VP58" s="94"/>
      <c r="VQ58" s="94"/>
      <c r="VR58" s="94"/>
      <c r="VS58" s="27"/>
      <c r="VT58" s="99">
        <v>-1.2207784794877325</v>
      </c>
      <c r="VU58" s="98">
        <v>4.9098156739766665</v>
      </c>
      <c r="VW58" s="88">
        <f t="shared" si="127"/>
        <v>40993.5</v>
      </c>
      <c r="VX58" s="90">
        <v>17.5</v>
      </c>
      <c r="VY58" s="28"/>
      <c r="VZ58" s="25"/>
      <c r="WA58" s="30"/>
      <c r="WB58" s="27"/>
      <c r="WC58" s="30"/>
      <c r="WD58" s="27"/>
      <c r="WE58" s="30"/>
      <c r="WF58" s="27"/>
      <c r="WG58" s="92"/>
      <c r="WH58" s="94"/>
      <c r="WI58" s="94"/>
      <c r="WJ58" s="94"/>
      <c r="WK58" s="94"/>
      <c r="WL58" s="94"/>
      <c r="WM58" s="94"/>
      <c r="WN58" s="94"/>
      <c r="WO58" s="27"/>
      <c r="WP58" s="99">
        <v>-1.2746393209272513</v>
      </c>
      <c r="WQ58" s="98">
        <v>5.192263181885858</v>
      </c>
      <c r="WS58" s="88">
        <f t="shared" si="128"/>
        <v>40995</v>
      </c>
      <c r="WT58" s="90">
        <v>17.5</v>
      </c>
      <c r="WU58" s="28"/>
      <c r="WV58" s="25"/>
      <c r="WW58" s="30"/>
      <c r="WX58" s="27"/>
      <c r="WY58" s="30"/>
      <c r="WZ58" s="27"/>
      <c r="XA58" s="30"/>
      <c r="XB58" s="27"/>
      <c r="XC58" s="92"/>
      <c r="XD58" s="94"/>
      <c r="XE58" s="94"/>
      <c r="XF58" s="94"/>
      <c r="XG58" s="94"/>
      <c r="XH58" s="94"/>
      <c r="XI58" s="94"/>
      <c r="XJ58" s="94"/>
      <c r="XK58" s="27"/>
      <c r="XL58" s="99">
        <v>-1.3123189548853935</v>
      </c>
      <c r="XM58" s="98">
        <v>-1.243508849173572</v>
      </c>
      <c r="XO58" s="88">
        <f t="shared" si="129"/>
        <v>40995</v>
      </c>
      <c r="XP58" s="90">
        <v>17.5</v>
      </c>
      <c r="XQ58" s="28"/>
      <c r="XR58" s="25"/>
      <c r="XS58" s="30"/>
      <c r="XT58" s="27"/>
      <c r="XU58" s="30"/>
      <c r="XV58" s="27"/>
      <c r="XW58" s="30"/>
      <c r="XX58" s="27"/>
      <c r="XY58" s="92"/>
      <c r="XZ58" s="94"/>
      <c r="YA58" s="94"/>
      <c r="YB58" s="94"/>
      <c r="YC58" s="94"/>
      <c r="YD58" s="94"/>
      <c r="YE58" s="94"/>
      <c r="YF58" s="94"/>
      <c r="YG58" s="27"/>
      <c r="YH58" s="99">
        <v>-1.2370713433441889</v>
      </c>
      <c r="YI58" s="98">
        <v>0.23986225810007225</v>
      </c>
      <c r="YK58" s="88">
        <f t="shared" si="130"/>
        <v>40994.5</v>
      </c>
      <c r="YL58" s="90">
        <v>17.5</v>
      </c>
      <c r="YM58" s="28"/>
      <c r="YN58" s="25"/>
      <c r="YO58" s="30"/>
      <c r="YP58" s="27"/>
      <c r="YQ58" s="30"/>
      <c r="YR58" s="27"/>
      <c r="YS58" s="30"/>
      <c r="YT58" s="27"/>
      <c r="YU58" s="92"/>
      <c r="YV58" s="94"/>
      <c r="YW58" s="94"/>
      <c r="YX58" s="94"/>
      <c r="YY58" s="94"/>
      <c r="YZ58" s="94"/>
      <c r="ZA58" s="94"/>
      <c r="ZB58" s="94"/>
      <c r="ZC58" s="27"/>
      <c r="ZD58" s="99">
        <v>-0.4132146455406987</v>
      </c>
      <c r="ZE58" s="98">
        <v>9.2013175727442906</v>
      </c>
      <c r="ZG58" s="88">
        <f t="shared" si="131"/>
        <v>40994</v>
      </c>
      <c r="ZH58" s="90">
        <v>17.5</v>
      </c>
      <c r="ZI58" s="28"/>
      <c r="ZJ58" s="25"/>
      <c r="ZK58" s="30"/>
      <c r="ZL58" s="27"/>
      <c r="ZM58" s="30"/>
      <c r="ZN58" s="27"/>
      <c r="ZO58" s="30"/>
      <c r="ZP58" s="27"/>
      <c r="ZQ58" s="92"/>
      <c r="ZR58" s="94"/>
      <c r="ZS58" s="94"/>
      <c r="ZT58" s="94"/>
      <c r="ZU58" s="94"/>
      <c r="ZV58" s="94"/>
      <c r="ZW58" s="94"/>
      <c r="ZX58" s="94"/>
      <c r="ZY58" s="27"/>
      <c r="ZZ58" s="99">
        <v>-0.43045481487814746</v>
      </c>
      <c r="AAA58" s="98">
        <v>10.563780634323575</v>
      </c>
      <c r="AAC58" s="88">
        <f t="shared" si="132"/>
        <v>40996.5</v>
      </c>
      <c r="AAD58" s="90">
        <v>17.5</v>
      </c>
      <c r="AAE58" s="28"/>
      <c r="AAF58" s="25"/>
      <c r="AAG58" s="30"/>
      <c r="AAH58" s="27"/>
      <c r="AAI58" s="30"/>
      <c r="AAJ58" s="27"/>
      <c r="AAK58" s="30"/>
      <c r="AAL58" s="27"/>
      <c r="AAM58" s="92"/>
      <c r="AAN58" s="94"/>
      <c r="AAO58" s="94"/>
      <c r="AAP58" s="94"/>
      <c r="AAQ58" s="94"/>
      <c r="AAR58" s="94"/>
      <c r="AAS58" s="94"/>
      <c r="AAT58" s="94"/>
      <c r="AAU58" s="27"/>
      <c r="AAV58" s="99">
        <v>-1.0353209619672783</v>
      </c>
      <c r="AAW58" s="98">
        <v>4.5266144836866626</v>
      </c>
      <c r="AAY58" s="88">
        <f t="shared" si="133"/>
        <v>40997.5</v>
      </c>
      <c r="AAZ58" s="90">
        <v>17.5</v>
      </c>
      <c r="ABA58" s="28"/>
      <c r="ABB58" s="25"/>
      <c r="ABC58" s="30"/>
      <c r="ABD58" s="27"/>
      <c r="ABE58" s="30"/>
      <c r="ABF58" s="27"/>
      <c r="ABG58" s="30"/>
      <c r="ABH58" s="27"/>
      <c r="ABI58" s="92"/>
      <c r="ABJ58" s="94"/>
      <c r="ABK58" s="94"/>
      <c r="ABL58" s="94"/>
      <c r="ABM58" s="94"/>
      <c r="ABN58" s="94"/>
      <c r="ABO58" s="94"/>
      <c r="ABP58" s="94"/>
      <c r="ABQ58" s="27"/>
      <c r="ABR58" s="99">
        <v>-1.2305918728141567</v>
      </c>
      <c r="ABS58" s="98">
        <v>5.3042728536067978</v>
      </c>
      <c r="ABU58" s="88">
        <f t="shared" si="134"/>
        <v>40995.5</v>
      </c>
      <c r="ABV58" s="90">
        <v>17.5</v>
      </c>
      <c r="ABW58" s="28"/>
      <c r="ABX58" s="25"/>
      <c r="ABY58" s="30"/>
      <c r="ABZ58" s="27"/>
      <c r="ACA58" s="30"/>
      <c r="ACB58" s="27"/>
      <c r="ACC58" s="30"/>
      <c r="ACD58" s="27"/>
      <c r="ACE58" s="92"/>
      <c r="ACF58" s="94"/>
      <c r="ACG58" s="94"/>
      <c r="ACH58" s="94"/>
      <c r="ACI58" s="94"/>
      <c r="ACJ58" s="94"/>
      <c r="ACK58" s="94"/>
      <c r="ACL58" s="94"/>
      <c r="ACM58" s="27"/>
      <c r="ACN58" s="99">
        <v>-1.2859136015405632</v>
      </c>
      <c r="ACO58" s="98">
        <v>4.2603708357142267</v>
      </c>
      <c r="ACQ58" s="88">
        <f t="shared" si="135"/>
        <v>40996.5</v>
      </c>
      <c r="ACR58" s="90">
        <v>17.5</v>
      </c>
      <c r="ACS58" s="28"/>
      <c r="ACT58" s="25"/>
      <c r="ACU58" s="30"/>
      <c r="ACV58" s="27"/>
      <c r="ACW58" s="30"/>
      <c r="ACX58" s="27"/>
      <c r="ACY58" s="30"/>
      <c r="ACZ58" s="27"/>
      <c r="ADA58" s="92"/>
      <c r="ADB58" s="94"/>
      <c r="ADC58" s="94"/>
      <c r="ADD58" s="94"/>
      <c r="ADE58" s="94"/>
      <c r="ADF58" s="94"/>
      <c r="ADG58" s="94"/>
      <c r="ADH58" s="94"/>
      <c r="ADI58" s="27"/>
      <c r="ADJ58" s="99">
        <v>-1.1965579365448935</v>
      </c>
      <c r="ADK58" s="98">
        <v>6.4164742041227054</v>
      </c>
      <c r="ADM58" s="88">
        <f t="shared" si="136"/>
        <v>40992.5</v>
      </c>
      <c r="ADN58" s="90">
        <v>17.5</v>
      </c>
      <c r="ADO58" s="28"/>
      <c r="ADP58" s="25"/>
      <c r="ADQ58" s="30"/>
      <c r="ADR58" s="27"/>
      <c r="ADS58" s="30"/>
      <c r="ADT58" s="27"/>
      <c r="ADU58" s="30"/>
      <c r="ADV58" s="27"/>
      <c r="ADW58" s="92"/>
      <c r="ADX58" s="94"/>
      <c r="ADY58" s="94"/>
      <c r="ADZ58" s="94"/>
      <c r="AEA58" s="94"/>
      <c r="AEB58" s="94"/>
      <c r="AEC58" s="94"/>
      <c r="AED58" s="94"/>
      <c r="AEE58" s="27"/>
      <c r="AEF58" s="99"/>
      <c r="AEG58" s="98"/>
      <c r="AEI58" s="88">
        <f t="shared" si="137"/>
        <v>40995.5</v>
      </c>
      <c r="AEJ58" s="90">
        <v>17.5</v>
      </c>
      <c r="AEK58" s="28"/>
      <c r="AEL58" s="25"/>
      <c r="AEM58" s="30"/>
      <c r="AEN58" s="27"/>
      <c r="AEO58" s="30"/>
      <c r="AEP58" s="27"/>
      <c r="AEQ58" s="30"/>
      <c r="AER58" s="27"/>
      <c r="AES58" s="92"/>
      <c r="AET58" s="94"/>
      <c r="AEU58" s="94"/>
      <c r="AEV58" s="94"/>
      <c r="AEW58" s="94"/>
      <c r="AEX58" s="94"/>
      <c r="AEY58" s="94"/>
      <c r="AEZ58" s="94"/>
      <c r="AFA58" s="27"/>
      <c r="AFB58" s="99">
        <v>-1.2875289959575724</v>
      </c>
      <c r="AFC58" s="98">
        <v>5.0506933460377548</v>
      </c>
      <c r="AFE58" s="88">
        <f t="shared" si="138"/>
        <v>40994</v>
      </c>
      <c r="AFF58" s="90">
        <v>17.5</v>
      </c>
      <c r="AFG58" s="28"/>
      <c r="AFH58" s="25"/>
      <c r="AFI58" s="30"/>
      <c r="AFJ58" s="27"/>
      <c r="AFK58" s="30"/>
      <c r="AFL58" s="27"/>
      <c r="AFM58" s="30"/>
      <c r="AFN58" s="27"/>
      <c r="AFO58" s="92"/>
      <c r="AFP58" s="94"/>
      <c r="AFQ58" s="94"/>
      <c r="AFR58" s="94"/>
      <c r="AFS58" s="94"/>
      <c r="AFT58" s="94"/>
      <c r="AFU58" s="94"/>
      <c r="AFV58" s="94"/>
      <c r="AFW58" s="27"/>
      <c r="AFX58" s="99"/>
      <c r="AFY58" s="98"/>
      <c r="AGA58" s="88">
        <f t="shared" si="139"/>
        <v>40992.5</v>
      </c>
      <c r="AGB58" s="90">
        <v>17.5</v>
      </c>
      <c r="AGC58" s="28"/>
      <c r="AGD58" s="25"/>
      <c r="AGE58" s="30"/>
      <c r="AGF58" s="27"/>
      <c r="AGG58" s="30"/>
      <c r="AGH58" s="27"/>
      <c r="AGI58" s="30"/>
      <c r="AGJ58" s="27"/>
      <c r="AGK58" s="92"/>
      <c r="AGL58" s="94"/>
      <c r="AGM58" s="94"/>
      <c r="AGN58" s="94"/>
      <c r="AGO58" s="94"/>
      <c r="AGP58" s="94"/>
      <c r="AGQ58" s="94"/>
      <c r="AGR58" s="94"/>
      <c r="AGS58" s="27"/>
      <c r="AGT58" s="99">
        <v>-1.2758140182605775</v>
      </c>
      <c r="AGU58" s="98">
        <v>5.771064487725571</v>
      </c>
      <c r="AGW58" s="88">
        <f t="shared" si="140"/>
        <v>40995.5</v>
      </c>
      <c r="AGX58" s="90">
        <v>17.5</v>
      </c>
      <c r="AGY58" s="28"/>
      <c r="AGZ58" s="25"/>
      <c r="AHA58" s="30"/>
      <c r="AHB58" s="27"/>
      <c r="AHC58" s="30"/>
      <c r="AHD58" s="27"/>
      <c r="AHE58" s="30"/>
      <c r="AHF58" s="27"/>
      <c r="AHG58" s="92"/>
      <c r="AHH58" s="94"/>
      <c r="AHI58" s="94"/>
      <c r="AHJ58" s="94"/>
      <c r="AHK58" s="94"/>
      <c r="AHL58" s="94"/>
      <c r="AHM58" s="94"/>
      <c r="AHN58" s="94"/>
      <c r="AHO58" s="27"/>
      <c r="AHP58" s="99">
        <v>-1.2676361539407446</v>
      </c>
      <c r="AHQ58" s="98">
        <v>3.6764986478098476</v>
      </c>
      <c r="AHS58" s="88">
        <f t="shared" si="141"/>
        <v>40994.5</v>
      </c>
      <c r="AHT58" s="90">
        <v>17.5</v>
      </c>
      <c r="AHU58" s="28">
        <v>0.5</v>
      </c>
      <c r="AHV58" s="25">
        <v>14.5</v>
      </c>
      <c r="AHW58" s="30"/>
      <c r="AHX58" s="27"/>
      <c r="AHY58" s="30"/>
      <c r="AHZ58" s="27"/>
      <c r="AIA58" s="30"/>
      <c r="AIB58" s="27"/>
      <c r="AIC58" s="92"/>
      <c r="AID58" s="94"/>
      <c r="AIE58" s="94"/>
      <c r="AIF58" s="94"/>
      <c r="AIG58" s="94"/>
      <c r="AIH58" s="94"/>
      <c r="AII58" s="94"/>
      <c r="AIJ58" s="94"/>
      <c r="AIK58" s="27"/>
      <c r="AIL58" s="99">
        <v>0.49759571536095554</v>
      </c>
      <c r="AIM58" s="98">
        <v>19.63052605401635</v>
      </c>
      <c r="AIO58" s="88">
        <f t="shared" si="142"/>
        <v>40995</v>
      </c>
      <c r="AIP58" s="90">
        <v>17.5</v>
      </c>
      <c r="AIQ58" s="28"/>
      <c r="AIR58" s="25"/>
      <c r="AIS58" s="30"/>
      <c r="AIT58" s="27"/>
      <c r="AIU58" s="30"/>
      <c r="AIV58" s="27"/>
      <c r="AIW58" s="30"/>
      <c r="AIX58" s="27"/>
      <c r="AIY58" s="92"/>
      <c r="AIZ58" s="94"/>
      <c r="AJA58" s="94"/>
      <c r="AJB58" s="94"/>
      <c r="AJC58" s="94"/>
      <c r="AJD58" s="94"/>
      <c r="AJE58" s="94"/>
      <c r="AJF58" s="94"/>
      <c r="AJG58" s="27"/>
      <c r="AJH58" s="99">
        <v>-1.1878612448162811</v>
      </c>
      <c r="AJI58" s="98">
        <v>2.1469131921611222</v>
      </c>
      <c r="AJK58" s="88">
        <f t="shared" si="143"/>
        <v>40995</v>
      </c>
      <c r="AJL58" s="90">
        <v>17.5</v>
      </c>
      <c r="AJM58" s="28"/>
      <c r="AJN58" s="25"/>
      <c r="AJO58" s="30"/>
      <c r="AJP58" s="27"/>
      <c r="AJQ58" s="30"/>
      <c r="AJR58" s="27"/>
      <c r="AJS58" s="30"/>
      <c r="AJT58" s="27"/>
      <c r="AJU58" s="92"/>
      <c r="AJV58" s="94"/>
      <c r="AJW58" s="94"/>
      <c r="AJX58" s="94"/>
      <c r="AJY58" s="94"/>
      <c r="AJZ58" s="94"/>
      <c r="AKA58" s="94"/>
      <c r="AKB58" s="94"/>
      <c r="AKC58" s="27"/>
      <c r="AKD58" s="99">
        <v>-1.2838144133994567</v>
      </c>
      <c r="AKE58" s="98">
        <v>-0.27120291819534165</v>
      </c>
      <c r="AKG58" s="88">
        <f t="shared" si="144"/>
        <v>40993.5</v>
      </c>
      <c r="AKH58" s="90">
        <v>17.5</v>
      </c>
      <c r="AKI58" s="28"/>
      <c r="AKJ58" s="25"/>
      <c r="AKK58" s="30"/>
      <c r="AKL58" s="27"/>
      <c r="AKM58" s="30"/>
      <c r="AKN58" s="27"/>
      <c r="AKO58" s="30"/>
      <c r="AKP58" s="27"/>
      <c r="AKQ58" s="92"/>
      <c r="AKR58" s="94"/>
      <c r="AKS58" s="94"/>
      <c r="AKT58" s="94"/>
      <c r="AKU58" s="94"/>
      <c r="AKV58" s="94"/>
      <c r="AKW58" s="94"/>
      <c r="AKX58" s="94"/>
      <c r="AKY58" s="27"/>
      <c r="AKZ58" s="99"/>
      <c r="ALA58" s="98"/>
      <c r="ALC58" s="88">
        <f t="shared" si="145"/>
        <v>40997</v>
      </c>
      <c r="ALD58" s="90">
        <v>17.5</v>
      </c>
      <c r="ALE58" s="28"/>
      <c r="ALF58" s="25">
        <v>23.2</v>
      </c>
      <c r="ALG58" s="30"/>
      <c r="ALH58" s="27"/>
      <c r="ALI58" s="30"/>
      <c r="ALJ58" s="27"/>
      <c r="ALK58" s="30"/>
      <c r="ALL58" s="27"/>
      <c r="ALM58" s="92"/>
      <c r="ALN58" s="94"/>
      <c r="ALO58" s="94"/>
      <c r="ALP58" s="94"/>
      <c r="ALQ58" s="94"/>
      <c r="ALR58" s="94"/>
      <c r="ALS58" s="94"/>
      <c r="ALT58" s="94"/>
      <c r="ALU58" s="27"/>
      <c r="ALV58" s="99">
        <v>-1.1792320591774583</v>
      </c>
      <c r="ALW58" s="98">
        <v>-0.68008752726149169</v>
      </c>
      <c r="ALY58" s="88">
        <f t="shared" si="146"/>
        <v>40995.5</v>
      </c>
      <c r="ALZ58" s="90">
        <v>17.5</v>
      </c>
      <c r="AMA58" s="28"/>
      <c r="AMB58" s="25">
        <v>18.899999999999999</v>
      </c>
      <c r="AMC58" s="30"/>
      <c r="AMD58" s="27"/>
      <c r="AME58" s="30"/>
      <c r="AMF58" s="27"/>
      <c r="AMG58" s="30"/>
      <c r="AMH58" s="27"/>
      <c r="AMI58" s="92"/>
      <c r="AMJ58" s="94"/>
      <c r="AMK58" s="94"/>
      <c r="AML58" s="94"/>
      <c r="AMM58" s="94"/>
      <c r="AMN58" s="94"/>
      <c r="AMO58" s="94"/>
      <c r="AMP58" s="94"/>
      <c r="AMQ58" s="27"/>
      <c r="AMR58" s="99">
        <v>-1.2195018795251957</v>
      </c>
      <c r="AMS58" s="98">
        <v>4.9156005499202937</v>
      </c>
      <c r="AMU58" s="88">
        <f t="shared" si="147"/>
        <v>40993.5</v>
      </c>
      <c r="AMV58" s="90">
        <v>17.5</v>
      </c>
      <c r="AMW58" s="28"/>
      <c r="AMX58" s="25"/>
      <c r="AMY58" s="30"/>
      <c r="AMZ58" s="27"/>
      <c r="ANA58" s="30"/>
      <c r="ANB58" s="27"/>
      <c r="ANC58" s="30"/>
      <c r="AND58" s="27"/>
      <c r="ANE58" s="92"/>
      <c r="ANF58" s="94"/>
      <c r="ANG58" s="94"/>
      <c r="ANH58" s="94"/>
      <c r="ANI58" s="94"/>
      <c r="ANJ58" s="94"/>
      <c r="ANK58" s="94"/>
      <c r="ANL58" s="94"/>
      <c r="ANM58" s="27"/>
      <c r="ANN58" s="99">
        <v>-1.2917635048024414</v>
      </c>
      <c r="ANO58" s="98">
        <v>5.1378237895083902</v>
      </c>
      <c r="ANQ58" s="88">
        <f t="shared" si="148"/>
        <v>40995</v>
      </c>
      <c r="ANR58" s="90">
        <v>17.5</v>
      </c>
      <c r="ANS58" s="28"/>
      <c r="ANT58" s="25"/>
      <c r="ANU58" s="30"/>
      <c r="ANV58" s="27"/>
      <c r="ANW58" s="30"/>
      <c r="ANX58" s="27"/>
      <c r="ANY58" s="30"/>
      <c r="ANZ58" s="27"/>
      <c r="AOA58" s="92"/>
      <c r="AOB58" s="94"/>
      <c r="AOC58" s="94"/>
      <c r="AOD58" s="94"/>
      <c r="AOE58" s="94"/>
      <c r="AOF58" s="94"/>
      <c r="AOG58" s="94"/>
      <c r="AOH58" s="94"/>
      <c r="AOI58" s="27"/>
      <c r="AOJ58" s="99">
        <v>-1.3133038327241877</v>
      </c>
      <c r="AOK58" s="98">
        <v>-1.2445161390201727</v>
      </c>
      <c r="AOM58" s="88">
        <f t="shared" si="149"/>
        <v>40995</v>
      </c>
      <c r="AON58" s="90">
        <v>17.5</v>
      </c>
      <c r="AOO58" s="28"/>
      <c r="AOP58" s="25"/>
      <c r="AOQ58" s="30"/>
      <c r="AOR58" s="27"/>
      <c r="AOS58" s="30"/>
      <c r="AOT58" s="27"/>
      <c r="AOU58" s="30"/>
      <c r="AOV58" s="27"/>
      <c r="AOW58" s="92"/>
      <c r="AOX58" s="94"/>
      <c r="AOY58" s="94"/>
      <c r="AOZ58" s="94"/>
      <c r="APA58" s="94"/>
      <c r="APB58" s="94"/>
      <c r="APC58" s="94"/>
      <c r="APD58" s="94"/>
      <c r="APE58" s="27"/>
      <c r="APF58" s="99">
        <v>-1.2746299210244678</v>
      </c>
      <c r="APG58" s="98">
        <v>0.13750873134242458</v>
      </c>
      <c r="API58" s="88">
        <f t="shared" si="150"/>
        <v>40994.5</v>
      </c>
      <c r="APJ58" s="90">
        <v>17.5</v>
      </c>
      <c r="APK58" s="28"/>
      <c r="APL58" s="25"/>
      <c r="APM58" s="30"/>
      <c r="APN58" s="27"/>
      <c r="APO58" s="30"/>
      <c r="APP58" s="27"/>
      <c r="APQ58" s="30"/>
      <c r="APR58" s="27"/>
      <c r="APS58" s="92"/>
      <c r="APT58" s="94"/>
      <c r="APU58" s="94"/>
      <c r="APV58" s="94"/>
      <c r="APW58" s="94"/>
      <c r="APX58" s="94"/>
      <c r="APY58" s="94"/>
      <c r="APZ58" s="94"/>
      <c r="AQA58" s="27"/>
      <c r="AQB58" s="99">
        <v>-0.41210847808424067</v>
      </c>
      <c r="AQC58" s="98">
        <v>9.2144335951225518</v>
      </c>
      <c r="AQE58" s="88">
        <f t="shared" si="151"/>
        <v>40994</v>
      </c>
      <c r="AQF58" s="90">
        <v>17.5</v>
      </c>
      <c r="AQG58" s="28"/>
      <c r="AQH58" s="25"/>
      <c r="AQI58" s="30"/>
      <c r="AQJ58" s="27"/>
      <c r="AQK58" s="30"/>
      <c r="AQL58" s="27"/>
      <c r="AQM58" s="30"/>
      <c r="AQN58" s="27"/>
      <c r="AQO58" s="92"/>
      <c r="AQP58" s="94"/>
      <c r="AQQ58" s="94"/>
      <c r="AQR58" s="94"/>
      <c r="AQS58" s="94"/>
      <c r="AQT58" s="94"/>
      <c r="AQU58" s="94"/>
      <c r="AQV58" s="94"/>
      <c r="AQW58" s="27"/>
      <c r="AQX58" s="99">
        <v>-0.4658046668907273</v>
      </c>
      <c r="AQY58" s="98">
        <v>10.499015220411973</v>
      </c>
      <c r="ARA58" s="88">
        <f t="shared" si="152"/>
        <v>40996.5</v>
      </c>
      <c r="ARB58" s="90">
        <v>17.5</v>
      </c>
      <c r="ARC58" s="28"/>
      <c r="ARD58" s="25"/>
      <c r="ARE58" s="30"/>
      <c r="ARF58" s="27"/>
      <c r="ARG58" s="30"/>
      <c r="ARH58" s="27"/>
      <c r="ARI58" s="30"/>
      <c r="ARJ58" s="27"/>
      <c r="ARK58" s="92"/>
      <c r="ARL58" s="94"/>
      <c r="ARM58" s="94"/>
      <c r="ARN58" s="94"/>
      <c r="ARO58" s="94"/>
      <c r="ARP58" s="94"/>
      <c r="ARQ58" s="94"/>
      <c r="ARR58" s="94"/>
      <c r="ARS58" s="27"/>
      <c r="ART58" s="99">
        <v>-1.038709595009548</v>
      </c>
      <c r="ARU58" s="98">
        <v>4.5291160910667516</v>
      </c>
      <c r="ARW58" s="88">
        <f t="shared" si="153"/>
        <v>40997.5</v>
      </c>
      <c r="ARX58" s="90">
        <v>17.5</v>
      </c>
      <c r="ARY58" s="28"/>
      <c r="ARZ58" s="25"/>
      <c r="ASA58" s="30"/>
      <c r="ASB58" s="27"/>
      <c r="ASC58" s="30"/>
      <c r="ASD58" s="27"/>
      <c r="ASE58" s="30"/>
      <c r="ASF58" s="27"/>
      <c r="ASG58" s="92"/>
      <c r="ASH58" s="94"/>
      <c r="ASI58" s="94"/>
      <c r="ASJ58" s="94"/>
      <c r="ASK58" s="94"/>
      <c r="ASL58" s="94"/>
      <c r="ASM58" s="94"/>
      <c r="ASN58" s="94"/>
      <c r="ASO58" s="27"/>
      <c r="ASP58" s="99">
        <v>-1.2441024947681396</v>
      </c>
      <c r="ASQ58" s="98">
        <v>5.2599883717541411</v>
      </c>
      <c r="ASS58" s="88">
        <f t="shared" si="154"/>
        <v>40995.5</v>
      </c>
      <c r="AST58" s="90">
        <v>17.5</v>
      </c>
      <c r="ASU58" s="28"/>
      <c r="ASV58" s="25"/>
      <c r="ASW58" s="30"/>
      <c r="ASX58" s="27"/>
      <c r="ASY58" s="30"/>
      <c r="ASZ58" s="27"/>
      <c r="ATA58" s="30"/>
      <c r="ATB58" s="27"/>
      <c r="ATC58" s="92"/>
      <c r="ATD58" s="94"/>
      <c r="ATE58" s="94"/>
      <c r="ATF58" s="94"/>
      <c r="ATG58" s="94"/>
      <c r="ATH58" s="94"/>
      <c r="ATI58" s="94"/>
      <c r="ATJ58" s="94"/>
      <c r="ATK58" s="27"/>
      <c r="ATL58" s="99">
        <v>-1.3075071347659444</v>
      </c>
      <c r="ATM58" s="98">
        <v>4.19526448437498</v>
      </c>
      <c r="ATO58" s="88">
        <f t="shared" si="155"/>
        <v>40996.5</v>
      </c>
      <c r="ATP58" s="90">
        <v>17.5</v>
      </c>
      <c r="ATQ58" s="28"/>
      <c r="ATR58" s="25"/>
      <c r="ATS58" s="30"/>
      <c r="ATT58" s="27"/>
      <c r="ATU58" s="30"/>
      <c r="ATV58" s="27"/>
      <c r="ATW58" s="30"/>
      <c r="ATX58" s="27"/>
      <c r="ATY58" s="92"/>
      <c r="ATZ58" s="94"/>
      <c r="AUA58" s="94"/>
      <c r="AUB58" s="94"/>
      <c r="AUC58" s="94"/>
      <c r="AUD58" s="94"/>
      <c r="AUE58" s="94"/>
      <c r="AUF58" s="94"/>
      <c r="AUG58" s="27"/>
      <c r="AUH58" s="99">
        <v>-1.1922357658284266</v>
      </c>
      <c r="AUI58" s="98">
        <v>6.4296275125500726</v>
      </c>
      <c r="AUK58" s="88">
        <f t="shared" si="156"/>
        <v>40992.5</v>
      </c>
      <c r="AUL58" s="90">
        <v>17.5</v>
      </c>
      <c r="AUM58" s="28"/>
      <c r="AUN58" s="25"/>
      <c r="AUO58" s="30"/>
      <c r="AUP58" s="27"/>
      <c r="AUQ58" s="30"/>
      <c r="AUR58" s="27"/>
      <c r="AUS58" s="30"/>
      <c r="AUT58" s="27"/>
      <c r="AUU58" s="92"/>
      <c r="AUV58" s="94"/>
      <c r="AUW58" s="94"/>
      <c r="AUX58" s="94"/>
      <c r="AUY58" s="94"/>
      <c r="AUZ58" s="94"/>
      <c r="AVA58" s="94"/>
      <c r="AVB58" s="94"/>
      <c r="AVC58" s="27"/>
      <c r="AVD58" s="99"/>
      <c r="AVE58" s="98"/>
      <c r="AVG58" s="88">
        <f t="shared" si="157"/>
        <v>40995.5</v>
      </c>
      <c r="AVH58" s="90">
        <v>17.5</v>
      </c>
      <c r="AVI58" s="28"/>
      <c r="AVJ58" s="25"/>
      <c r="AVK58" s="30"/>
      <c r="AVL58" s="27"/>
      <c r="AVM58" s="30"/>
      <c r="AVN58" s="27"/>
      <c r="AVO58" s="30"/>
      <c r="AVP58" s="27"/>
      <c r="AVQ58" s="92"/>
      <c r="AVR58" s="94"/>
      <c r="AVS58" s="94"/>
      <c r="AVT58" s="94"/>
      <c r="AVU58" s="94"/>
      <c r="AVV58" s="94"/>
      <c r="AVW58" s="94"/>
      <c r="AVX58" s="94"/>
      <c r="AVY58" s="27"/>
      <c r="AVZ58" s="99">
        <v>-1.2632451858186882</v>
      </c>
      <c r="AWA58" s="98">
        <v>5.1232651946941594</v>
      </c>
      <c r="AWC58" s="88">
        <f t="shared" si="158"/>
        <v>40994</v>
      </c>
      <c r="AWD58" s="90">
        <v>17.5</v>
      </c>
      <c r="AWE58" s="28"/>
      <c r="AWF58" s="25"/>
      <c r="AWG58" s="30"/>
      <c r="AWH58" s="27"/>
      <c r="AWI58" s="30"/>
      <c r="AWJ58" s="27"/>
      <c r="AWK58" s="30"/>
      <c r="AWL58" s="27"/>
      <c r="AWM58" s="92"/>
      <c r="AWN58" s="94"/>
      <c r="AWO58" s="94"/>
      <c r="AWP58" s="94"/>
      <c r="AWQ58" s="94"/>
      <c r="AWR58" s="94"/>
      <c r="AWS58" s="94"/>
      <c r="AWT58" s="94"/>
      <c r="AWU58" s="27"/>
      <c r="AWV58" s="99"/>
      <c r="AWW58" s="98"/>
      <c r="AWY58" s="88">
        <f t="shared" si="159"/>
        <v>40992.5</v>
      </c>
      <c r="AWZ58" s="90">
        <v>17.5</v>
      </c>
      <c r="AXA58" s="28"/>
      <c r="AXB58" s="25"/>
      <c r="AXC58" s="30"/>
      <c r="AXD58" s="27"/>
      <c r="AXE58" s="30"/>
      <c r="AXF58" s="27"/>
      <c r="AXG58" s="30"/>
      <c r="AXH58" s="27"/>
      <c r="AXI58" s="92"/>
      <c r="AXJ58" s="94"/>
      <c r="AXK58" s="94"/>
      <c r="AXL58" s="94"/>
      <c r="AXM58" s="94"/>
      <c r="AXN58" s="94"/>
      <c r="AXO58" s="94"/>
      <c r="AXP58" s="94"/>
      <c r="AXQ58" s="27"/>
      <c r="AXR58" s="99">
        <v>-1.2936390020432111</v>
      </c>
      <c r="AXS58" s="98">
        <v>5.7055218947166724</v>
      </c>
      <c r="AXU58" s="88">
        <f t="shared" si="160"/>
        <v>40995.5</v>
      </c>
      <c r="AXV58" s="90">
        <v>17.5</v>
      </c>
      <c r="AXW58" s="28"/>
      <c r="AXX58" s="25"/>
      <c r="AXY58" s="30"/>
      <c r="AXZ58" s="27"/>
      <c r="AYA58" s="30"/>
      <c r="AYB58" s="27"/>
      <c r="AYC58" s="30"/>
      <c r="AYD58" s="27"/>
      <c r="AYE58" s="92"/>
      <c r="AYF58" s="94"/>
      <c r="AYG58" s="94"/>
      <c r="AYH58" s="94"/>
      <c r="AYI58" s="94"/>
      <c r="AYJ58" s="94"/>
      <c r="AYK58" s="94"/>
      <c r="AYL58" s="94"/>
      <c r="AYM58" s="27"/>
      <c r="AYN58" s="99">
        <v>-1.2626299568158161</v>
      </c>
      <c r="AYO58" s="98">
        <v>3.6980892958831575</v>
      </c>
      <c r="AYQ58" s="88">
        <f t="shared" si="161"/>
        <v>40994.5</v>
      </c>
      <c r="AYR58" s="90">
        <v>17.5</v>
      </c>
      <c r="AYS58" s="28">
        <v>0.5</v>
      </c>
      <c r="AYT58" s="25">
        <v>14.5</v>
      </c>
      <c r="AYU58" s="30"/>
      <c r="AYV58" s="27"/>
      <c r="AYW58" s="30"/>
      <c r="AYX58" s="27"/>
      <c r="AYY58" s="30"/>
      <c r="AYZ58" s="27"/>
      <c r="AZA58" s="92"/>
      <c r="AZB58" s="94"/>
      <c r="AZC58" s="94"/>
      <c r="AZD58" s="94"/>
      <c r="AZE58" s="94"/>
      <c r="AZF58" s="94"/>
      <c r="AZG58" s="94"/>
      <c r="AZH58" s="94"/>
      <c r="AZI58" s="27"/>
      <c r="AZJ58" s="99">
        <v>0.50563592267246926</v>
      </c>
      <c r="AZK58" s="98">
        <v>19.679048962001726</v>
      </c>
      <c r="AZM58" s="88">
        <f t="shared" si="162"/>
        <v>40995</v>
      </c>
      <c r="AZN58" s="90">
        <v>17.5</v>
      </c>
      <c r="AZO58" s="28"/>
      <c r="AZP58" s="25"/>
      <c r="AZQ58" s="30"/>
      <c r="AZR58" s="27"/>
      <c r="AZS58" s="30"/>
      <c r="AZT58" s="27"/>
      <c r="AZU58" s="30"/>
      <c r="AZV58" s="27"/>
      <c r="AZW58" s="92"/>
      <c r="AZX58" s="94"/>
      <c r="AZY58" s="94"/>
      <c r="AZZ58" s="94"/>
      <c r="BAA58" s="94"/>
      <c r="BAB58" s="94"/>
      <c r="BAC58" s="94"/>
      <c r="BAD58" s="94"/>
      <c r="BAE58" s="27"/>
      <c r="BAF58" s="99">
        <v>-1.1895796031925037</v>
      </c>
      <c r="BAG58" s="98">
        <v>2.1378931185105028</v>
      </c>
      <c r="BAI58" s="88">
        <f t="shared" si="163"/>
        <v>40995</v>
      </c>
      <c r="BAJ58" s="90">
        <v>17.5</v>
      </c>
      <c r="BAK58" s="28"/>
      <c r="BAL58" s="25"/>
      <c r="BAM58" s="30"/>
      <c r="BAN58" s="27"/>
      <c r="BAO58" s="30"/>
      <c r="BAP58" s="27"/>
      <c r="BAQ58" s="30"/>
      <c r="BAR58" s="27"/>
      <c r="BAS58" s="92"/>
      <c r="BAT58" s="94"/>
      <c r="BAU58" s="94"/>
      <c r="BAV58" s="94"/>
      <c r="BAW58" s="94"/>
      <c r="BAX58" s="94"/>
      <c r="BAY58" s="94"/>
      <c r="BAZ58" s="94"/>
      <c r="BBA58" s="27"/>
      <c r="BBB58" s="99">
        <v>-1.2813617002016628</v>
      </c>
      <c r="BBC58" s="98">
        <v>-0.26589665830672604</v>
      </c>
      <c r="BBE58" s="88">
        <f t="shared" si="164"/>
        <v>40993.5</v>
      </c>
      <c r="BBF58" s="90">
        <v>17.5</v>
      </c>
      <c r="BBG58" s="28"/>
      <c r="BBH58" s="25"/>
      <c r="BBI58" s="30"/>
      <c r="BBJ58" s="27"/>
      <c r="BBK58" s="30"/>
      <c r="BBL58" s="27"/>
      <c r="BBM58" s="30"/>
      <c r="BBN58" s="27"/>
      <c r="BBO58" s="92"/>
      <c r="BBP58" s="94"/>
      <c r="BBQ58" s="94"/>
      <c r="BBR58" s="94"/>
      <c r="BBS58" s="94"/>
      <c r="BBT58" s="94"/>
      <c r="BBU58" s="94"/>
      <c r="BBV58" s="94"/>
      <c r="BBW58" s="27"/>
      <c r="BBX58" s="99"/>
      <c r="BBY58" s="98"/>
      <c r="BCA58" s="88">
        <f t="shared" si="165"/>
        <v>40997</v>
      </c>
      <c r="BCB58" s="90">
        <v>17.5</v>
      </c>
      <c r="BCC58" s="28"/>
      <c r="BCD58" s="25">
        <v>23.2</v>
      </c>
      <c r="BCE58" s="30"/>
      <c r="BCF58" s="27"/>
      <c r="BCG58" s="30"/>
      <c r="BCH58" s="27"/>
      <c r="BCI58" s="30"/>
      <c r="BCJ58" s="27"/>
      <c r="BCK58" s="92"/>
      <c r="BCL58" s="94"/>
      <c r="BCM58" s="94"/>
      <c r="BCN58" s="94"/>
      <c r="BCO58" s="94"/>
      <c r="BCP58" s="94"/>
      <c r="BCQ58" s="94"/>
      <c r="BCR58" s="94"/>
      <c r="BCS58" s="27"/>
      <c r="BCT58" s="99">
        <v>-1.1904373156935875</v>
      </c>
      <c r="BCU58" s="98">
        <v>-0.7219039432452935</v>
      </c>
      <c r="BCW58" s="88">
        <f t="shared" si="166"/>
        <v>40995.5</v>
      </c>
      <c r="BCX58" s="90">
        <v>17.5</v>
      </c>
      <c r="BCY58" s="28"/>
      <c r="BCZ58" s="25">
        <v>18.899999999999999</v>
      </c>
      <c r="BDA58" s="30"/>
      <c r="BDB58" s="27"/>
      <c r="BDC58" s="30"/>
      <c r="BDD58" s="27"/>
      <c r="BDE58" s="30"/>
      <c r="BDF58" s="27"/>
      <c r="BDG58" s="92"/>
      <c r="BDH58" s="94"/>
      <c r="BDI58" s="94"/>
      <c r="BDJ58" s="94"/>
      <c r="BDK58" s="94"/>
      <c r="BDL58" s="94"/>
      <c r="BDM58" s="94"/>
      <c r="BDN58" s="94"/>
      <c r="BDO58" s="27"/>
      <c r="BDP58" s="99">
        <v>-1.0363694057339188</v>
      </c>
      <c r="BDQ58" s="98">
        <v>5.5500236407117622</v>
      </c>
      <c r="BDS58" s="88">
        <f t="shared" si="167"/>
        <v>40993.5</v>
      </c>
      <c r="BDT58" s="90">
        <v>17.5</v>
      </c>
      <c r="BDU58" s="28"/>
      <c r="BDV58" s="25"/>
      <c r="BDW58" s="30"/>
      <c r="BDX58" s="27"/>
      <c r="BDY58" s="30"/>
      <c r="BDZ58" s="27"/>
      <c r="BEA58" s="30"/>
      <c r="BEB58" s="27"/>
      <c r="BEC58" s="92"/>
      <c r="BED58" s="94"/>
      <c r="BEE58" s="94"/>
      <c r="BEF58" s="94"/>
      <c r="BEG58" s="94"/>
      <c r="BEH58" s="94"/>
      <c r="BEI58" s="94"/>
      <c r="BEJ58" s="94"/>
      <c r="BEK58" s="27"/>
      <c r="BEL58" s="99">
        <v>-1.2815259649173663</v>
      </c>
      <c r="BEM58" s="98">
        <v>5.1685903724352311</v>
      </c>
      <c r="BEO58" s="88">
        <f t="shared" si="168"/>
        <v>40995</v>
      </c>
      <c r="BEP58" s="90">
        <v>17.5</v>
      </c>
      <c r="BEQ58" s="28"/>
      <c r="BER58" s="25"/>
      <c r="BES58" s="30"/>
      <c r="BET58" s="27"/>
      <c r="BEU58" s="30"/>
      <c r="BEV58" s="27"/>
      <c r="BEW58" s="30"/>
      <c r="BEX58" s="27"/>
      <c r="BEY58" s="92"/>
      <c r="BEZ58" s="94"/>
      <c r="BFA58" s="94"/>
      <c r="BFB58" s="94"/>
      <c r="BFC58" s="94"/>
      <c r="BFD58" s="94"/>
      <c r="BFE58" s="94"/>
      <c r="BFF58" s="94"/>
      <c r="BFG58" s="27"/>
      <c r="BFH58" s="99">
        <v>-1.3121659001310857</v>
      </c>
      <c r="BFI58" s="98">
        <v>-1.2432109748025686</v>
      </c>
      <c r="BFK58" s="88">
        <f t="shared" si="169"/>
        <v>40995</v>
      </c>
      <c r="BFL58" s="90">
        <v>17.5</v>
      </c>
      <c r="BFM58" s="28"/>
      <c r="BFN58" s="25"/>
      <c r="BFO58" s="30"/>
      <c r="BFP58" s="27"/>
      <c r="BFQ58" s="30"/>
      <c r="BFR58" s="27"/>
      <c r="BFS58" s="30"/>
      <c r="BFT58" s="27"/>
      <c r="BFU58" s="92"/>
      <c r="BFV58" s="94"/>
      <c r="BFW58" s="94"/>
      <c r="BFX58" s="94"/>
      <c r="BFY58" s="94"/>
      <c r="BFZ58" s="94"/>
      <c r="BGA58" s="94"/>
      <c r="BGB58" s="94"/>
      <c r="BGC58" s="27"/>
      <c r="BGD58" s="99">
        <v>-1.2437625787263473</v>
      </c>
      <c r="BGE58" s="98">
        <v>0.23245055361502451</v>
      </c>
      <c r="BGG58" s="88">
        <f t="shared" si="170"/>
        <v>40994.5</v>
      </c>
      <c r="BGH58" s="90">
        <v>17.5</v>
      </c>
      <c r="BGI58" s="28"/>
      <c r="BGJ58" s="25"/>
      <c r="BGK58" s="30"/>
      <c r="BGL58" s="27"/>
      <c r="BGM58" s="30"/>
      <c r="BGN58" s="27"/>
      <c r="BGO58" s="30"/>
      <c r="BGP58" s="27"/>
      <c r="BGQ58" s="92"/>
      <c r="BGR58" s="94"/>
      <c r="BGS58" s="94"/>
      <c r="BGT58" s="94"/>
      <c r="BGU58" s="94"/>
      <c r="BGV58" s="94"/>
      <c r="BGW58" s="94"/>
      <c r="BGX58" s="94"/>
      <c r="BGY58" s="27"/>
      <c r="BGZ58" s="99">
        <v>-0.47157023110015256</v>
      </c>
      <c r="BHA58" s="98">
        <v>9.1115282305252077</v>
      </c>
      <c r="BHC58" s="88">
        <f t="shared" si="171"/>
        <v>40994</v>
      </c>
      <c r="BHD58" s="90">
        <v>17.5</v>
      </c>
      <c r="BHE58" s="28"/>
      <c r="BHF58" s="25"/>
      <c r="BHG58" s="30"/>
      <c r="BHH58" s="27"/>
      <c r="BHI58" s="30"/>
      <c r="BHJ58" s="27"/>
      <c r="BHK58" s="30"/>
      <c r="BHL58" s="27"/>
      <c r="BHM58" s="92"/>
      <c r="BHN58" s="94"/>
      <c r="BHO58" s="94"/>
      <c r="BHP58" s="94"/>
      <c r="BHQ58" s="94"/>
      <c r="BHR58" s="94"/>
      <c r="BHS58" s="94"/>
      <c r="BHT58" s="94"/>
      <c r="BHU58" s="27"/>
      <c r="BHV58" s="99">
        <v>-0.445717700248491</v>
      </c>
      <c r="BHW58" s="98">
        <v>10.512836449031782</v>
      </c>
      <c r="BHY58" s="88">
        <f t="shared" si="172"/>
        <v>40996.5</v>
      </c>
      <c r="BHZ58" s="90">
        <v>17.5</v>
      </c>
      <c r="BIA58" s="28"/>
      <c r="BIB58" s="25"/>
      <c r="BIC58" s="30"/>
      <c r="BID58" s="27"/>
      <c r="BIE58" s="30"/>
      <c r="BIF58" s="27"/>
      <c r="BIG58" s="30"/>
      <c r="BIH58" s="27"/>
      <c r="BII58" s="92"/>
      <c r="BIJ58" s="94"/>
      <c r="BIK58" s="94"/>
      <c r="BIL58" s="94"/>
      <c r="BIM58" s="94"/>
      <c r="BIN58" s="94"/>
      <c r="BIO58" s="94"/>
      <c r="BIP58" s="94"/>
      <c r="BIQ58" s="27"/>
      <c r="BIR58" s="99">
        <v>-1.0545607660485352</v>
      </c>
      <c r="BIS58" s="98">
        <v>4.4769218713031016</v>
      </c>
      <c r="BIU58" s="88">
        <f t="shared" si="173"/>
        <v>40997.5</v>
      </c>
      <c r="BIV58" s="90">
        <v>17.5</v>
      </c>
      <c r="BIW58" s="28"/>
      <c r="BIX58" s="25"/>
      <c r="BIY58" s="30"/>
      <c r="BIZ58" s="27"/>
      <c r="BJA58" s="30"/>
      <c r="BJB58" s="27"/>
      <c r="BJC58" s="30"/>
      <c r="BJD58" s="27"/>
      <c r="BJE58" s="92"/>
      <c r="BJF58" s="94"/>
      <c r="BJG58" s="94"/>
      <c r="BJH58" s="94"/>
      <c r="BJI58" s="94"/>
      <c r="BJJ58" s="94"/>
      <c r="BJK58" s="94"/>
      <c r="BJL58" s="94"/>
      <c r="BJM58" s="27"/>
      <c r="BJN58" s="99">
        <v>-1.2395653680819501</v>
      </c>
      <c r="BJO58" s="98">
        <v>5.2753177336026189</v>
      </c>
      <c r="BJQ58" s="88">
        <f t="shared" si="174"/>
        <v>40995.5</v>
      </c>
      <c r="BJR58" s="90">
        <v>17.5</v>
      </c>
      <c r="BJS58" s="28"/>
      <c r="BJT58" s="25"/>
      <c r="BJU58" s="30"/>
      <c r="BJV58" s="27"/>
      <c r="BJW58" s="30"/>
      <c r="BJX58" s="27"/>
      <c r="BJY58" s="30"/>
      <c r="BJZ58" s="27"/>
      <c r="BKA58" s="92"/>
      <c r="BKB58" s="94"/>
      <c r="BKC58" s="94"/>
      <c r="BKD58" s="94"/>
      <c r="BKE58" s="94"/>
      <c r="BKF58" s="94"/>
      <c r="BKG58" s="94"/>
      <c r="BKH58" s="94"/>
      <c r="BKI58" s="27"/>
      <c r="BKJ58" s="99">
        <v>-1.3071516835475954</v>
      </c>
      <c r="BKK58" s="98">
        <v>4.1962897402678943</v>
      </c>
      <c r="BKM58" s="88">
        <f t="shared" si="175"/>
        <v>40996.5</v>
      </c>
      <c r="BKN58" s="90">
        <v>17.5</v>
      </c>
      <c r="BKO58" s="28"/>
      <c r="BKP58" s="25"/>
      <c r="BKQ58" s="30"/>
      <c r="BKR58" s="27"/>
      <c r="BKS58" s="30"/>
      <c r="BKT58" s="27"/>
      <c r="BKU58" s="30"/>
      <c r="BKV58" s="27"/>
      <c r="BKW58" s="92"/>
      <c r="BKX58" s="94"/>
      <c r="BKY58" s="94"/>
      <c r="BKZ58" s="94"/>
      <c r="BLA58" s="94"/>
      <c r="BLB58" s="94"/>
      <c r="BLC58" s="94"/>
      <c r="BLD58" s="94"/>
      <c r="BLE58" s="27"/>
      <c r="BLF58" s="99">
        <v>-1.2025533920957019</v>
      </c>
      <c r="BLG58" s="98">
        <v>6.4174445822542774</v>
      </c>
      <c r="BLI58" s="88">
        <f t="shared" si="176"/>
        <v>40992.5</v>
      </c>
      <c r="BLJ58" s="90">
        <v>17.5</v>
      </c>
      <c r="BLK58" s="28"/>
      <c r="BLL58" s="25"/>
      <c r="BLM58" s="30"/>
      <c r="BLN58" s="27"/>
      <c r="BLO58" s="30"/>
      <c r="BLP58" s="27"/>
      <c r="BLQ58" s="30"/>
      <c r="BLR58" s="27"/>
      <c r="BLS58" s="92"/>
      <c r="BLT58" s="94"/>
      <c r="BLU58" s="94"/>
      <c r="BLV58" s="94"/>
      <c r="BLW58" s="94"/>
      <c r="BLX58" s="94"/>
      <c r="BLY58" s="94"/>
      <c r="BLZ58" s="94"/>
      <c r="BMA58" s="27"/>
      <c r="BMB58" s="99"/>
      <c r="BMC58" s="98"/>
      <c r="BME58" s="88">
        <f t="shared" si="177"/>
        <v>40995.5</v>
      </c>
      <c r="BMF58" s="90">
        <v>17.5</v>
      </c>
      <c r="BMG58" s="28"/>
      <c r="BMH58" s="25"/>
      <c r="BMI58" s="30"/>
      <c r="BMJ58" s="27"/>
      <c r="BMK58" s="30"/>
      <c r="BML58" s="27"/>
      <c r="BMM58" s="30"/>
      <c r="BMN58" s="27"/>
      <c r="BMO58" s="92"/>
      <c r="BMP58" s="94"/>
      <c r="BMQ58" s="94"/>
      <c r="BMR58" s="94"/>
      <c r="BMS58" s="94"/>
      <c r="BMT58" s="94"/>
      <c r="BMU58" s="94"/>
      <c r="BMV58" s="94"/>
      <c r="BMW58" s="27"/>
      <c r="BMX58" s="99">
        <v>-1.2106421665819573</v>
      </c>
      <c r="BMY58" s="98">
        <v>5.282463113623626</v>
      </c>
      <c r="BNA58" s="88">
        <f t="shared" si="178"/>
        <v>40994</v>
      </c>
      <c r="BNB58" s="90">
        <v>17.5</v>
      </c>
      <c r="BNC58" s="28"/>
      <c r="BND58" s="25"/>
      <c r="BNE58" s="30"/>
      <c r="BNF58" s="27"/>
      <c r="BNG58" s="30"/>
      <c r="BNH58" s="27"/>
      <c r="BNI58" s="30"/>
      <c r="BNJ58" s="27"/>
      <c r="BNK58" s="92"/>
      <c r="BNL58" s="94"/>
      <c r="BNM58" s="94"/>
      <c r="BNN58" s="94"/>
      <c r="BNO58" s="94"/>
      <c r="BNP58" s="94"/>
      <c r="BNQ58" s="94"/>
      <c r="BNR58" s="94"/>
      <c r="BNS58" s="27"/>
      <c r="BNT58" s="99"/>
      <c r="BNU58" s="98"/>
      <c r="BNW58" s="88">
        <f t="shared" si="179"/>
        <v>40992.5</v>
      </c>
      <c r="BNX58" s="90">
        <v>17.5</v>
      </c>
      <c r="BNY58" s="28"/>
      <c r="BNZ58" s="25"/>
      <c r="BOA58" s="30"/>
      <c r="BOB58" s="27"/>
      <c r="BOC58" s="30"/>
      <c r="BOD58" s="27"/>
      <c r="BOE58" s="30"/>
      <c r="BOF58" s="27"/>
      <c r="BOG58" s="92"/>
      <c r="BOH58" s="94"/>
      <c r="BOI58" s="94"/>
      <c r="BOJ58" s="94"/>
      <c r="BOK58" s="94"/>
      <c r="BOL58" s="94"/>
      <c r="BOM58" s="94"/>
      <c r="BON58" s="94"/>
      <c r="BOO58" s="27"/>
      <c r="BOP58" s="99">
        <v>-1.2932233520257348</v>
      </c>
      <c r="BOQ58" s="98">
        <v>5.7024506996552091</v>
      </c>
      <c r="BOS58" s="88">
        <f t="shared" si="180"/>
        <v>40995.5</v>
      </c>
      <c r="BOT58" s="90">
        <v>17.5</v>
      </c>
      <c r="BOU58" s="28"/>
      <c r="BOV58" s="25"/>
      <c r="BOW58" s="30"/>
      <c r="BOX58" s="27"/>
      <c r="BOY58" s="30"/>
      <c r="BOZ58" s="27"/>
      <c r="BPA58" s="30"/>
      <c r="BPB58" s="27"/>
      <c r="BPC58" s="92"/>
      <c r="BPD58" s="94"/>
      <c r="BPE58" s="94"/>
      <c r="BPF58" s="94"/>
      <c r="BPG58" s="94"/>
      <c r="BPH58" s="94"/>
      <c r="BPI58" s="94"/>
      <c r="BPJ58" s="94"/>
      <c r="BPK58" s="27"/>
      <c r="BPL58" s="99">
        <v>-1.2924212618562063</v>
      </c>
      <c r="BPM58" s="98">
        <v>3.5836281728233361</v>
      </c>
      <c r="BPO58" s="88">
        <f t="shared" si="181"/>
        <v>40994.5</v>
      </c>
      <c r="BPP58" s="90">
        <v>17.5</v>
      </c>
      <c r="BPQ58" s="28">
        <v>0.5</v>
      </c>
      <c r="BPR58" s="25">
        <v>14.5</v>
      </c>
      <c r="BPS58" s="30"/>
      <c r="BPT58" s="27"/>
      <c r="BPU58" s="30"/>
      <c r="BPV58" s="27"/>
      <c r="BPW58" s="30"/>
      <c r="BPX58" s="27"/>
      <c r="BPY58" s="92"/>
      <c r="BPZ58" s="94"/>
      <c r="BQA58" s="94"/>
      <c r="BQB58" s="94"/>
      <c r="BQC58" s="94"/>
      <c r="BQD58" s="94"/>
      <c r="BQE58" s="94"/>
      <c r="BQF58" s="94"/>
      <c r="BQG58" s="27"/>
      <c r="BQH58" s="99">
        <v>0.55544737041541192</v>
      </c>
      <c r="BQI58" s="98">
        <v>19.970720058580117</v>
      </c>
      <c r="BQK58" s="88">
        <f t="shared" si="182"/>
        <v>40995</v>
      </c>
      <c r="BQL58" s="90">
        <v>17.5</v>
      </c>
      <c r="BQM58" s="28"/>
      <c r="BQN58" s="25"/>
      <c r="BQO58" s="30"/>
      <c r="BQP58" s="27"/>
      <c r="BQQ58" s="30"/>
      <c r="BQR58" s="27"/>
      <c r="BQS58" s="30"/>
      <c r="BQT58" s="27"/>
      <c r="BQU58" s="92"/>
      <c r="BQV58" s="94"/>
      <c r="BQW58" s="94"/>
      <c r="BQX58" s="94"/>
      <c r="BQY58" s="94"/>
      <c r="BQZ58" s="94"/>
      <c r="BRA58" s="94"/>
      <c r="BRB58" s="94"/>
      <c r="BRC58" s="27"/>
      <c r="BRD58" s="99">
        <v>-1.1897205218866103</v>
      </c>
      <c r="BRE58" s="98">
        <v>2.1395301165096465</v>
      </c>
      <c r="BRG58" s="88">
        <f t="shared" si="183"/>
        <v>40995</v>
      </c>
      <c r="BRH58" s="90">
        <v>17.5</v>
      </c>
      <c r="BRI58" s="28"/>
      <c r="BRJ58" s="25"/>
      <c r="BRK58" s="30"/>
      <c r="BRL58" s="27"/>
      <c r="BRM58" s="30"/>
      <c r="BRN58" s="27"/>
      <c r="BRO58" s="30"/>
      <c r="BRP58" s="27"/>
      <c r="BRQ58" s="92"/>
      <c r="BRR58" s="94"/>
      <c r="BRS58" s="94"/>
      <c r="BRT58" s="94"/>
      <c r="BRU58" s="94"/>
      <c r="BRV58" s="94"/>
      <c r="BRW58" s="94"/>
      <c r="BRX58" s="94"/>
      <c r="BRY58" s="27"/>
      <c r="BRZ58" s="99">
        <v>-1.2770745966811674</v>
      </c>
      <c r="BSA58" s="98">
        <v>-0.25232562774519773</v>
      </c>
      <c r="BSC58" s="88">
        <f t="shared" si="184"/>
        <v>40993.5</v>
      </c>
      <c r="BSD58" s="90">
        <v>17.5</v>
      </c>
      <c r="BSE58" s="28"/>
      <c r="BSF58" s="25"/>
      <c r="BSG58" s="30"/>
      <c r="BSH58" s="27"/>
      <c r="BSI58" s="30"/>
      <c r="BSJ58" s="27"/>
      <c r="BSK58" s="30"/>
      <c r="BSL58" s="27"/>
      <c r="BSM58" s="92"/>
      <c r="BSN58" s="94"/>
      <c r="BSO58" s="94"/>
      <c r="BSP58" s="94"/>
      <c r="BSQ58" s="94"/>
      <c r="BSR58" s="94"/>
      <c r="BSS58" s="94"/>
      <c r="BST58" s="94"/>
      <c r="BSU58" s="27"/>
      <c r="BSV58" s="99"/>
      <c r="BSW58" s="98"/>
      <c r="BSY58" s="88">
        <f t="shared" si="185"/>
        <v>40997</v>
      </c>
      <c r="BSZ58" s="90">
        <v>17.5</v>
      </c>
      <c r="BTA58" s="28"/>
      <c r="BTB58" s="25">
        <v>23.2</v>
      </c>
      <c r="BTC58" s="30"/>
      <c r="BTD58" s="27"/>
      <c r="BTE58" s="30"/>
      <c r="BTF58" s="27"/>
      <c r="BTG58" s="30"/>
      <c r="BTH58" s="27"/>
      <c r="BTI58" s="92"/>
      <c r="BTJ58" s="94"/>
      <c r="BTK58" s="94"/>
      <c r="BTL58" s="94"/>
      <c r="BTM58" s="94"/>
      <c r="BTN58" s="94"/>
      <c r="BTO58" s="94"/>
      <c r="BTP58" s="94"/>
      <c r="BTQ58" s="27"/>
      <c r="BTR58" s="99">
        <v>-1.1822541726303717</v>
      </c>
      <c r="BTS58" s="98">
        <v>-0.68081720204062279</v>
      </c>
      <c r="BTU58" s="88">
        <f t="shared" si="186"/>
        <v>40995.5</v>
      </c>
      <c r="BTV58" s="90">
        <v>17.5</v>
      </c>
      <c r="BTW58" s="28"/>
      <c r="BTX58" s="25">
        <v>18.899999999999999</v>
      </c>
      <c r="BTY58" s="30"/>
      <c r="BTZ58" s="27"/>
      <c r="BUA58" s="30"/>
      <c r="BUB58" s="27"/>
      <c r="BUC58" s="30"/>
      <c r="BUD58" s="27"/>
      <c r="BUE58" s="92"/>
      <c r="BUF58" s="94"/>
      <c r="BUG58" s="94"/>
      <c r="BUH58" s="94"/>
      <c r="BUI58" s="94"/>
      <c r="BUJ58" s="94"/>
      <c r="BUK58" s="94"/>
      <c r="BUL58" s="94"/>
      <c r="BUM58" s="27"/>
      <c r="BUN58" s="99">
        <v>-1.2318218839033068</v>
      </c>
      <c r="BUO58" s="98">
        <v>4.8756357892945008</v>
      </c>
      <c r="BUQ58" s="88">
        <f t="shared" si="187"/>
        <v>40993.5</v>
      </c>
      <c r="BUR58" s="90">
        <v>17.5</v>
      </c>
      <c r="BUS58" s="28"/>
      <c r="BUT58" s="25"/>
      <c r="BUU58" s="30"/>
      <c r="BUV58" s="27"/>
      <c r="BUW58" s="30"/>
      <c r="BUX58" s="27"/>
      <c r="BUY58" s="30"/>
      <c r="BUZ58" s="27"/>
      <c r="BVA58" s="92"/>
      <c r="BVB58" s="94"/>
      <c r="BVC58" s="94"/>
      <c r="BVD58" s="94"/>
      <c r="BVE58" s="94"/>
      <c r="BVF58" s="94"/>
      <c r="BVG58" s="94"/>
      <c r="BVH58" s="94"/>
      <c r="BVI58" s="27"/>
      <c r="BVJ58" s="99">
        <v>-1.2653847691210514</v>
      </c>
      <c r="BVK58" s="98">
        <v>5.2181104776990983</v>
      </c>
      <c r="BVM58" s="88">
        <f t="shared" si="188"/>
        <v>40995</v>
      </c>
      <c r="BVN58" s="90">
        <v>17.5</v>
      </c>
      <c r="BVO58" s="28"/>
      <c r="BVP58" s="25"/>
      <c r="BVQ58" s="30"/>
      <c r="BVR58" s="27"/>
      <c r="BVS58" s="30"/>
      <c r="BVT58" s="27"/>
      <c r="BVU58" s="30"/>
      <c r="BVV58" s="27"/>
      <c r="BVW58" s="92"/>
      <c r="BVX58" s="94"/>
      <c r="BVY58" s="94"/>
      <c r="BVZ58" s="94"/>
      <c r="BWA58" s="94"/>
      <c r="BWB58" s="94"/>
      <c r="BWC58" s="94"/>
      <c r="BWD58" s="94"/>
      <c r="BWE58" s="27"/>
      <c r="BWF58" s="99">
        <v>-1.3134875501563832</v>
      </c>
      <c r="BWG58" s="98">
        <v>-1.2450657237362281</v>
      </c>
      <c r="BWI58" s="88">
        <f t="shared" si="189"/>
        <v>40995</v>
      </c>
      <c r="BWJ58" s="90">
        <v>17.5</v>
      </c>
      <c r="BWK58" s="28"/>
      <c r="BWL58" s="25"/>
      <c r="BWM58" s="30"/>
      <c r="BWN58" s="27"/>
      <c r="BWO58" s="30"/>
      <c r="BWP58" s="27"/>
      <c r="BWQ58" s="30"/>
      <c r="BWR58" s="27"/>
      <c r="BWS58" s="92"/>
      <c r="BWT58" s="94"/>
      <c r="BWU58" s="94"/>
      <c r="BWV58" s="94"/>
      <c r="BWW58" s="94"/>
      <c r="BWX58" s="94"/>
      <c r="BWY58" s="94"/>
      <c r="BWZ58" s="94"/>
      <c r="BXA58" s="27"/>
      <c r="BXB58" s="99">
        <v>-1.2693068685653193</v>
      </c>
      <c r="BXC58" s="98">
        <v>0.15613383363255423</v>
      </c>
      <c r="BXE58" s="88">
        <f t="shared" si="190"/>
        <v>40994.5</v>
      </c>
      <c r="BXF58" s="90">
        <v>17.5</v>
      </c>
      <c r="BXG58" s="28"/>
      <c r="BXH58" s="25"/>
      <c r="BXI58" s="30"/>
      <c r="BXJ58" s="27"/>
      <c r="BXK58" s="30"/>
      <c r="BXL58" s="27"/>
      <c r="BXM58" s="30"/>
      <c r="BXN58" s="27"/>
      <c r="BXO58" s="92"/>
      <c r="BXP58" s="94"/>
      <c r="BXQ58" s="94"/>
      <c r="BXR58" s="94"/>
      <c r="BXS58" s="94"/>
      <c r="BXT58" s="94"/>
      <c r="BXU58" s="94"/>
      <c r="BXV58" s="94"/>
      <c r="BXW58" s="27"/>
      <c r="BXX58" s="99">
        <v>-0.45644501080146871</v>
      </c>
      <c r="BXY58" s="98">
        <v>9.176269466985822</v>
      </c>
      <c r="BYA58" s="88">
        <f t="shared" si="191"/>
        <v>40994</v>
      </c>
      <c r="BYB58" s="90">
        <v>17.5</v>
      </c>
      <c r="BYC58" s="28"/>
      <c r="BYD58" s="25"/>
      <c r="BYE58" s="30"/>
      <c r="BYF58" s="27"/>
      <c r="BYG58" s="30"/>
      <c r="BYH58" s="27"/>
      <c r="BYI58" s="30"/>
      <c r="BYJ58" s="27"/>
      <c r="BYK58" s="92"/>
      <c r="BYL58" s="94"/>
      <c r="BYM58" s="94"/>
      <c r="BYN58" s="94"/>
      <c r="BYO58" s="94"/>
      <c r="BYP58" s="94"/>
      <c r="BYQ58" s="94"/>
      <c r="BYR58" s="94"/>
      <c r="BYS58" s="27"/>
      <c r="BYT58" s="99">
        <v>-0.46575044388918202</v>
      </c>
      <c r="BYU58" s="98">
        <v>10.521373792617437</v>
      </c>
      <c r="BYW58" s="88">
        <f t="shared" si="192"/>
        <v>40996.5</v>
      </c>
      <c r="BYX58" s="90">
        <v>17.5</v>
      </c>
      <c r="BYY58" s="28"/>
      <c r="BYZ58" s="25"/>
      <c r="BZA58" s="30"/>
      <c r="BZB58" s="27"/>
      <c r="BZC58" s="30"/>
      <c r="BZD58" s="27"/>
      <c r="BZE58" s="30"/>
      <c r="BZF58" s="27"/>
      <c r="BZG58" s="92"/>
      <c r="BZH58" s="94"/>
      <c r="BZI58" s="94"/>
      <c r="BZJ58" s="94"/>
      <c r="BZK58" s="94"/>
      <c r="BZL58" s="94"/>
      <c r="BZM58" s="94"/>
      <c r="BZN58" s="94"/>
      <c r="BZO58" s="27"/>
      <c r="BZP58" s="99">
        <v>-1.0399179654182469</v>
      </c>
      <c r="BZQ58" s="98">
        <v>4.5136948179642919</v>
      </c>
      <c r="BZS58" s="88">
        <f t="shared" si="193"/>
        <v>40997.5</v>
      </c>
      <c r="BZT58" s="90">
        <v>17.5</v>
      </c>
      <c r="BZU58" s="28"/>
      <c r="BZV58" s="25"/>
      <c r="BZW58" s="30"/>
      <c r="BZX58" s="27"/>
      <c r="BZY58" s="30"/>
      <c r="BZZ58" s="27"/>
      <c r="CAA58" s="30"/>
      <c r="CAB58" s="27"/>
      <c r="CAC58" s="92"/>
      <c r="CAD58" s="94"/>
      <c r="CAE58" s="94"/>
      <c r="CAF58" s="94"/>
      <c r="CAG58" s="94"/>
      <c r="CAH58" s="94"/>
      <c r="CAI58" s="94"/>
      <c r="CAJ58" s="94"/>
      <c r="CAK58" s="27"/>
      <c r="CAL58" s="99">
        <v>-1.2284395189166704</v>
      </c>
      <c r="CAM58" s="98">
        <v>5.3103729418088372</v>
      </c>
      <c r="CAO58" s="88">
        <f t="shared" si="194"/>
        <v>40995.5</v>
      </c>
      <c r="CAP58" s="90">
        <v>17.5</v>
      </c>
      <c r="CAQ58" s="28"/>
      <c r="CAR58" s="25"/>
      <c r="CAS58" s="30"/>
      <c r="CAT58" s="27"/>
      <c r="CAU58" s="30"/>
      <c r="CAV58" s="27"/>
      <c r="CAW58" s="30"/>
      <c r="CAX58" s="27"/>
      <c r="CAY58" s="92"/>
      <c r="CAZ58" s="94"/>
      <c r="CBA58" s="94"/>
      <c r="CBB58" s="94"/>
      <c r="CBC58" s="94"/>
      <c r="CBD58" s="94"/>
      <c r="CBE58" s="94"/>
      <c r="CBF58" s="94"/>
      <c r="CBG58" s="27"/>
      <c r="CBH58" s="99">
        <v>-1.2666184592510823</v>
      </c>
      <c r="CBI58" s="98">
        <v>4.3103060545906713</v>
      </c>
      <c r="CBK58" s="88">
        <f t="shared" si="195"/>
        <v>40996.5</v>
      </c>
      <c r="CBL58" s="90">
        <v>17.5</v>
      </c>
      <c r="CBM58" s="28"/>
      <c r="CBN58" s="25"/>
      <c r="CBO58" s="30"/>
      <c r="CBP58" s="27"/>
      <c r="CBQ58" s="30"/>
      <c r="CBR58" s="27"/>
      <c r="CBS58" s="30"/>
      <c r="CBT58" s="27"/>
      <c r="CBU58" s="92"/>
      <c r="CBV58" s="94"/>
      <c r="CBW58" s="94"/>
      <c r="CBX58" s="94"/>
      <c r="CBY58" s="94"/>
      <c r="CBZ58" s="94"/>
      <c r="CCA58" s="94"/>
      <c r="CCB58" s="94"/>
      <c r="CCC58" s="27"/>
      <c r="CCD58" s="99">
        <v>-1.1964593709611013</v>
      </c>
      <c r="CCE58" s="98">
        <v>6.4159009648828089</v>
      </c>
      <c r="CCG58" s="88">
        <f t="shared" si="196"/>
        <v>40992.5</v>
      </c>
      <c r="CCH58" s="90">
        <v>17.5</v>
      </c>
      <c r="CCI58" s="28"/>
      <c r="CCJ58" s="25"/>
      <c r="CCK58" s="30"/>
      <c r="CCL58" s="27"/>
      <c r="CCM58" s="30"/>
      <c r="CCN58" s="27"/>
      <c r="CCO58" s="30"/>
      <c r="CCP58" s="27"/>
      <c r="CCQ58" s="92"/>
      <c r="CCR58" s="94"/>
      <c r="CCS58" s="94"/>
      <c r="CCT58" s="94"/>
      <c r="CCU58" s="94"/>
      <c r="CCV58" s="94"/>
      <c r="CCW58" s="94"/>
      <c r="CCX58" s="94"/>
      <c r="CCY58" s="27"/>
      <c r="CCZ58" s="99"/>
      <c r="CDA58" s="98"/>
      <c r="CDC58" s="88">
        <f t="shared" si="197"/>
        <v>40995.5</v>
      </c>
      <c r="CDD58" s="90">
        <v>17.5</v>
      </c>
      <c r="CDE58" s="28"/>
      <c r="CDF58" s="25"/>
      <c r="CDG58" s="30"/>
      <c r="CDH58" s="27"/>
      <c r="CDI58" s="30"/>
      <c r="CDJ58" s="27"/>
      <c r="CDK58" s="30"/>
      <c r="CDL58" s="27"/>
      <c r="CDM58" s="92"/>
      <c r="CDN58" s="94"/>
      <c r="CDO58" s="94"/>
      <c r="CDP58" s="94"/>
      <c r="CDQ58" s="94"/>
      <c r="CDR58" s="94"/>
      <c r="CDS58" s="94"/>
      <c r="CDT58" s="94"/>
      <c r="CDU58" s="27"/>
      <c r="CDV58" s="99">
        <v>-1.2436492628820754</v>
      </c>
      <c r="CDW58" s="98">
        <v>5.186408919165868</v>
      </c>
      <c r="CDY58" s="88">
        <f t="shared" si="198"/>
        <v>40994</v>
      </c>
      <c r="CDZ58" s="90">
        <v>17.5</v>
      </c>
      <c r="CEA58" s="28"/>
      <c r="CEB58" s="25"/>
      <c r="CEC58" s="30"/>
      <c r="CED58" s="27"/>
      <c r="CEE58" s="30"/>
      <c r="CEF58" s="27"/>
      <c r="CEG58" s="30"/>
      <c r="CEH58" s="27"/>
      <c r="CEI58" s="92"/>
      <c r="CEJ58" s="94"/>
      <c r="CEK58" s="94"/>
      <c r="CEL58" s="94"/>
      <c r="CEM58" s="94"/>
      <c r="CEN58" s="94"/>
      <c r="CEO58" s="94"/>
      <c r="CEP58" s="94"/>
      <c r="CEQ58" s="27"/>
      <c r="CER58" s="99"/>
      <c r="CES58" s="98"/>
      <c r="CEU58" s="88">
        <f t="shared" si="199"/>
        <v>40992.5</v>
      </c>
      <c r="CEV58" s="90">
        <v>17.5</v>
      </c>
      <c r="CEW58" s="28"/>
      <c r="CEX58" s="25"/>
      <c r="CEY58" s="30"/>
      <c r="CEZ58" s="27"/>
      <c r="CFA58" s="30"/>
      <c r="CFB58" s="27"/>
      <c r="CFC58" s="30"/>
      <c r="CFD58" s="27"/>
      <c r="CFE58" s="92"/>
      <c r="CFF58" s="94"/>
      <c r="CFG58" s="94"/>
      <c r="CFH58" s="94"/>
      <c r="CFI58" s="94"/>
      <c r="CFJ58" s="94"/>
      <c r="CFK58" s="94"/>
      <c r="CFL58" s="94"/>
      <c r="CFM58" s="27"/>
      <c r="CFN58" s="99">
        <v>-1.2918913254423248</v>
      </c>
      <c r="CFO58" s="98">
        <v>5.7088338353195756</v>
      </c>
    </row>
    <row r="59" spans="1:2199">
      <c r="A59" s="88">
        <f t="shared" si="100"/>
        <v>40996</v>
      </c>
      <c r="B59" s="89">
        <v>18</v>
      </c>
      <c r="C59" s="28"/>
      <c r="D59" s="25"/>
      <c r="E59" s="30"/>
      <c r="F59" s="27"/>
      <c r="G59" s="30"/>
      <c r="H59" s="27"/>
      <c r="I59" s="30"/>
      <c r="J59" s="27"/>
      <c r="K59" s="92"/>
      <c r="L59" s="94"/>
      <c r="M59" s="94"/>
      <c r="N59" s="94"/>
      <c r="O59" s="94"/>
      <c r="P59" s="94"/>
      <c r="Q59" s="94"/>
      <c r="R59" s="94"/>
      <c r="S59" s="27"/>
      <c r="T59" s="97">
        <v>-2.0199720268219052</v>
      </c>
      <c r="U59" s="98">
        <v>-0.68928305486912533</v>
      </c>
      <c r="W59" s="88">
        <f t="shared" si="101"/>
        <v>40995</v>
      </c>
      <c r="X59" s="89">
        <v>18</v>
      </c>
      <c r="Y59" s="28"/>
      <c r="Z59" s="25"/>
      <c r="AA59" s="30"/>
      <c r="AB59" s="27"/>
      <c r="AC59" s="30"/>
      <c r="AD59" s="27"/>
      <c r="AE59" s="30"/>
      <c r="AF59" s="27"/>
      <c r="AG59" s="92"/>
      <c r="AH59" s="94"/>
      <c r="AI59" s="94"/>
      <c r="AJ59" s="94"/>
      <c r="AK59" s="94"/>
      <c r="AL59" s="94"/>
      <c r="AM59" s="94"/>
      <c r="AN59" s="94"/>
      <c r="AO59" s="27"/>
      <c r="AP59" s="97">
        <v>-1.0944401844771849</v>
      </c>
      <c r="AQ59" s="98">
        <v>-3.4933588923940624</v>
      </c>
      <c r="AS59" s="88">
        <f t="shared" si="102"/>
        <v>40995.5</v>
      </c>
      <c r="AT59" s="89">
        <v>18</v>
      </c>
      <c r="AU59" s="28"/>
      <c r="AV59" s="25"/>
      <c r="AW59" s="30"/>
      <c r="AX59" s="27"/>
      <c r="AY59" s="30"/>
      <c r="AZ59" s="27"/>
      <c r="BA59" s="30"/>
      <c r="BB59" s="27"/>
      <c r="BC59" s="92"/>
      <c r="BD59" s="94"/>
      <c r="BE59" s="94"/>
      <c r="BF59" s="94"/>
      <c r="BG59" s="94"/>
      <c r="BH59" s="94"/>
      <c r="BI59" s="94"/>
      <c r="BJ59" s="94"/>
      <c r="BK59" s="27"/>
      <c r="BL59" s="97">
        <v>4.7314984998443305E-2</v>
      </c>
      <c r="BM59" s="98">
        <v>10.037409848190039</v>
      </c>
      <c r="BO59" s="88">
        <f t="shared" si="103"/>
        <v>40995.5</v>
      </c>
      <c r="BP59" s="89">
        <v>18</v>
      </c>
      <c r="BQ59" s="28"/>
      <c r="BR59" s="25"/>
      <c r="BS59" s="30"/>
      <c r="BT59" s="27"/>
      <c r="BU59" s="30"/>
      <c r="BV59" s="27"/>
      <c r="BW59" s="30"/>
      <c r="BX59" s="27"/>
      <c r="BY59" s="92"/>
      <c r="BZ59" s="94"/>
      <c r="CA59" s="94"/>
      <c r="CB59" s="94"/>
      <c r="CC59" s="94"/>
      <c r="CD59" s="94"/>
      <c r="CE59" s="94"/>
      <c r="CF59" s="94"/>
      <c r="CG59" s="27"/>
      <c r="CH59" s="97">
        <v>-1.0210200563456218</v>
      </c>
      <c r="CI59" s="98">
        <v>4.0572619843619133</v>
      </c>
      <c r="CK59" s="88">
        <f t="shared" si="104"/>
        <v>40994</v>
      </c>
      <c r="CL59" s="89">
        <v>18</v>
      </c>
      <c r="CM59" s="28"/>
      <c r="CN59" s="25"/>
      <c r="CO59" s="30"/>
      <c r="CP59" s="27"/>
      <c r="CQ59" s="30"/>
      <c r="CR59" s="27"/>
      <c r="CS59" s="30"/>
      <c r="CT59" s="27"/>
      <c r="CU59" s="92"/>
      <c r="CV59" s="94"/>
      <c r="CW59" s="94"/>
      <c r="CX59" s="94"/>
      <c r="CY59" s="94"/>
      <c r="CZ59" s="94"/>
      <c r="DA59" s="94"/>
      <c r="DB59" s="94"/>
      <c r="DC59" s="27"/>
      <c r="DD59" s="97">
        <v>-1.2684772474453641</v>
      </c>
      <c r="DE59" s="98">
        <v>-1.4577888274050039</v>
      </c>
      <c r="DG59" s="88">
        <f t="shared" si="105"/>
        <v>40997.5</v>
      </c>
      <c r="DH59" s="89">
        <v>18</v>
      </c>
      <c r="DI59" s="28"/>
      <c r="DJ59" s="25">
        <v>23.2</v>
      </c>
      <c r="DK59" s="30"/>
      <c r="DL59" s="27"/>
      <c r="DM59" s="30"/>
      <c r="DN59" s="27"/>
      <c r="DO59" s="30"/>
      <c r="DP59" s="27"/>
      <c r="DQ59" s="92"/>
      <c r="DR59" s="94"/>
      <c r="DS59" s="94"/>
      <c r="DT59" s="94"/>
      <c r="DU59" s="94"/>
      <c r="DV59" s="94"/>
      <c r="DW59" s="94"/>
      <c r="DX59" s="94"/>
      <c r="DY59" s="27"/>
      <c r="DZ59" s="97">
        <v>-1.1808113918929319</v>
      </c>
      <c r="EA59" s="98">
        <v>1.4543096163739955</v>
      </c>
      <c r="EC59" s="88">
        <f t="shared" si="106"/>
        <v>40996</v>
      </c>
      <c r="ED59" s="89">
        <v>18</v>
      </c>
      <c r="EE59" s="28"/>
      <c r="EF59" s="25">
        <v>18.899999999999999</v>
      </c>
      <c r="EG59" s="30"/>
      <c r="EH59" s="27"/>
      <c r="EI59" s="30"/>
      <c r="EJ59" s="27"/>
      <c r="EK59" s="30"/>
      <c r="EL59" s="27"/>
      <c r="EM59" s="92"/>
      <c r="EN59" s="94"/>
      <c r="EO59" s="94"/>
      <c r="EP59" s="94"/>
      <c r="EQ59" s="94"/>
      <c r="ER59" s="94"/>
      <c r="ES59" s="94"/>
      <c r="ET59" s="94"/>
      <c r="EU59" s="27"/>
      <c r="EV59" s="97">
        <v>-1.2411248543412585</v>
      </c>
      <c r="EW59" s="98">
        <v>-1.8848573256409225</v>
      </c>
      <c r="EY59" s="88">
        <f t="shared" si="107"/>
        <v>40994</v>
      </c>
      <c r="EZ59" s="89">
        <v>18</v>
      </c>
      <c r="FA59" s="28"/>
      <c r="FB59" s="25"/>
      <c r="FC59" s="30"/>
      <c r="FD59" s="27"/>
      <c r="FE59" s="30"/>
      <c r="FF59" s="27"/>
      <c r="FG59" s="30"/>
      <c r="FH59" s="27"/>
      <c r="FI59" s="92"/>
      <c r="FJ59" s="94"/>
      <c r="FK59" s="94"/>
      <c r="FL59" s="94"/>
      <c r="FM59" s="94"/>
      <c r="FN59" s="94"/>
      <c r="FO59" s="94"/>
      <c r="FP59" s="94"/>
      <c r="FQ59" s="27"/>
      <c r="FR59" s="97">
        <v>-1.2956506702610928</v>
      </c>
      <c r="FS59" s="98">
        <v>-1.5221138811187476</v>
      </c>
      <c r="FU59" s="88">
        <f t="shared" si="108"/>
        <v>40995.5</v>
      </c>
      <c r="FV59" s="89">
        <v>18</v>
      </c>
      <c r="FW59" s="28"/>
      <c r="FX59" s="25"/>
      <c r="FY59" s="30"/>
      <c r="FZ59" s="27"/>
      <c r="GA59" s="30"/>
      <c r="GB59" s="27"/>
      <c r="GC59" s="30"/>
      <c r="GD59" s="27"/>
      <c r="GE59" s="92"/>
      <c r="GF59" s="94"/>
      <c r="GG59" s="94"/>
      <c r="GH59" s="94"/>
      <c r="GI59" s="94"/>
      <c r="GJ59" s="94"/>
      <c r="GK59" s="94"/>
      <c r="GL59" s="94"/>
      <c r="GM59" s="27"/>
      <c r="GN59" s="97">
        <v>-1.3093517709064979</v>
      </c>
      <c r="GO59" s="98">
        <v>5.4065597799280605</v>
      </c>
      <c r="GQ59" s="88">
        <f t="shared" si="109"/>
        <v>40995.5</v>
      </c>
      <c r="GR59" s="89">
        <v>18</v>
      </c>
      <c r="GS59" s="28"/>
      <c r="GT59" s="25"/>
      <c r="GU59" s="30"/>
      <c r="GV59" s="27"/>
      <c r="GW59" s="30"/>
      <c r="GX59" s="27"/>
      <c r="GY59" s="30"/>
      <c r="GZ59" s="27"/>
      <c r="HA59" s="92"/>
      <c r="HB59" s="94"/>
      <c r="HC59" s="94"/>
      <c r="HD59" s="94"/>
      <c r="HE59" s="94"/>
      <c r="HF59" s="94"/>
      <c r="HG59" s="94"/>
      <c r="HH59" s="94"/>
      <c r="HI59" s="27"/>
      <c r="HJ59" s="97">
        <v>-1.2380871773122211</v>
      </c>
      <c r="HK59" s="98">
        <v>6.8688840756233391</v>
      </c>
      <c r="HM59" s="88">
        <f t="shared" si="110"/>
        <v>40995</v>
      </c>
      <c r="HN59" s="89">
        <v>18</v>
      </c>
      <c r="HO59" s="28"/>
      <c r="HP59" s="25"/>
      <c r="HQ59" s="30"/>
      <c r="HR59" s="27"/>
      <c r="HS59" s="30"/>
      <c r="HT59" s="27"/>
      <c r="HU59" s="30"/>
      <c r="HV59" s="27"/>
      <c r="HW59" s="92"/>
      <c r="HX59" s="94"/>
      <c r="HY59" s="94"/>
      <c r="HZ59" s="94"/>
      <c r="IA59" s="94"/>
      <c r="IB59" s="94"/>
      <c r="IC59" s="94"/>
      <c r="ID59" s="94"/>
      <c r="IE59" s="27"/>
      <c r="IF59" s="97">
        <v>-0.51292273062214377</v>
      </c>
      <c r="IG59" s="98">
        <v>2.1993759647069226</v>
      </c>
      <c r="II59" s="88">
        <f t="shared" si="111"/>
        <v>40994.5</v>
      </c>
      <c r="IJ59" s="89">
        <v>18</v>
      </c>
      <c r="IK59" s="28"/>
      <c r="IL59" s="25"/>
      <c r="IM59" s="30"/>
      <c r="IN59" s="27"/>
      <c r="IO59" s="30"/>
      <c r="IP59" s="27"/>
      <c r="IQ59" s="30"/>
      <c r="IR59" s="27"/>
      <c r="IS59" s="92"/>
      <c r="IT59" s="94"/>
      <c r="IU59" s="94"/>
      <c r="IV59" s="94"/>
      <c r="IW59" s="94"/>
      <c r="IX59" s="94"/>
      <c r="IY59" s="94"/>
      <c r="IZ59" s="94"/>
      <c r="JA59" s="27"/>
      <c r="JB59" s="97">
        <v>-0.4945883711652142</v>
      </c>
      <c r="JC59" s="98">
        <v>12.318391977138306</v>
      </c>
      <c r="JE59" s="88">
        <f t="shared" si="112"/>
        <v>40997</v>
      </c>
      <c r="JF59" s="89">
        <v>18</v>
      </c>
      <c r="JG59" s="28"/>
      <c r="JH59" s="25"/>
      <c r="JI59" s="30"/>
      <c r="JJ59" s="27"/>
      <c r="JK59" s="30"/>
      <c r="JL59" s="27"/>
      <c r="JM59" s="30"/>
      <c r="JN59" s="27"/>
      <c r="JO59" s="92"/>
      <c r="JP59" s="94"/>
      <c r="JQ59" s="94"/>
      <c r="JR59" s="94"/>
      <c r="JS59" s="94"/>
      <c r="JT59" s="94"/>
      <c r="JU59" s="94"/>
      <c r="JV59" s="94"/>
      <c r="JW59" s="27"/>
      <c r="JX59" s="97">
        <v>-1.0625790630059484</v>
      </c>
      <c r="JY59" s="98">
        <v>2.1743668644215752</v>
      </c>
      <c r="KA59" s="88">
        <f t="shared" si="113"/>
        <v>40998</v>
      </c>
      <c r="KB59" s="89">
        <v>18</v>
      </c>
      <c r="KC59" s="28"/>
      <c r="KD59" s="25"/>
      <c r="KE59" s="30"/>
      <c r="KF59" s="27"/>
      <c r="KG59" s="30"/>
      <c r="KH59" s="27"/>
      <c r="KI59" s="30"/>
      <c r="KJ59" s="27"/>
      <c r="KK59" s="92"/>
      <c r="KL59" s="94"/>
      <c r="KM59" s="94"/>
      <c r="KN59" s="94"/>
      <c r="KO59" s="94"/>
      <c r="KP59" s="94"/>
      <c r="KQ59" s="94"/>
      <c r="KR59" s="94"/>
      <c r="KS59" s="27"/>
      <c r="KT59" s="97">
        <v>-1.2005406307472042</v>
      </c>
      <c r="KU59" s="98">
        <v>-1.276364504801093</v>
      </c>
      <c r="KW59" s="88">
        <f t="shared" si="114"/>
        <v>40996</v>
      </c>
      <c r="KX59" s="89">
        <v>18</v>
      </c>
      <c r="KY59" s="28"/>
      <c r="KZ59" s="25"/>
      <c r="LA59" s="30"/>
      <c r="LB59" s="27"/>
      <c r="LC59" s="30"/>
      <c r="LD59" s="27"/>
      <c r="LE59" s="30"/>
      <c r="LF59" s="27"/>
      <c r="LG59" s="92"/>
      <c r="LH59" s="94"/>
      <c r="LI59" s="94"/>
      <c r="LJ59" s="94"/>
      <c r="LK59" s="94"/>
      <c r="LL59" s="94"/>
      <c r="LM59" s="94"/>
      <c r="LN59" s="94"/>
      <c r="LO59" s="27"/>
      <c r="LP59" s="97">
        <v>-1.2581707428320046</v>
      </c>
      <c r="LQ59" s="98">
        <v>-2.3261558194409577</v>
      </c>
      <c r="LS59" s="88">
        <f t="shared" si="115"/>
        <v>40997</v>
      </c>
      <c r="LT59" s="89">
        <v>18</v>
      </c>
      <c r="LU59" s="28"/>
      <c r="LV59" s="25"/>
      <c r="LW59" s="30"/>
      <c r="LX59" s="27"/>
      <c r="LY59" s="30"/>
      <c r="LZ59" s="27"/>
      <c r="MA59" s="30"/>
      <c r="MB59" s="27"/>
      <c r="MC59" s="92"/>
      <c r="MD59" s="94"/>
      <c r="ME59" s="94"/>
      <c r="MF59" s="94"/>
      <c r="MG59" s="94"/>
      <c r="MH59" s="94"/>
      <c r="MI59" s="94"/>
      <c r="MJ59" s="94"/>
      <c r="MK59" s="27"/>
      <c r="ML59" s="97">
        <v>-1.1963670681132228</v>
      </c>
      <c r="MM59" s="98">
        <v>-0.2302565584300621</v>
      </c>
      <c r="MO59" s="88">
        <f t="shared" si="116"/>
        <v>40993</v>
      </c>
      <c r="MP59" s="89">
        <v>18</v>
      </c>
      <c r="MQ59" s="28"/>
      <c r="MR59" s="25"/>
      <c r="MS59" s="30"/>
      <c r="MT59" s="27"/>
      <c r="MU59" s="30"/>
      <c r="MV59" s="27"/>
      <c r="MW59" s="30"/>
      <c r="MX59" s="27"/>
      <c r="MY59" s="92"/>
      <c r="MZ59" s="94"/>
      <c r="NA59" s="94"/>
      <c r="NB59" s="94"/>
      <c r="NC59" s="94"/>
      <c r="ND59" s="94"/>
      <c r="NE59" s="94"/>
      <c r="NF59" s="94"/>
      <c r="NG59" s="27"/>
      <c r="NH59" s="97"/>
      <c r="NI59" s="98"/>
      <c r="NK59" s="88">
        <f t="shared" si="117"/>
        <v>40996</v>
      </c>
      <c r="NL59" s="89">
        <v>18</v>
      </c>
      <c r="NM59" s="28"/>
      <c r="NN59" s="25"/>
      <c r="NO59" s="30"/>
      <c r="NP59" s="27"/>
      <c r="NQ59" s="30"/>
      <c r="NR59" s="27"/>
      <c r="NS59" s="30"/>
      <c r="NT59" s="27"/>
      <c r="NU59" s="92"/>
      <c r="NV59" s="94"/>
      <c r="NW59" s="94"/>
      <c r="NX59" s="94"/>
      <c r="NY59" s="94"/>
      <c r="NZ59" s="94"/>
      <c r="OA59" s="94"/>
      <c r="OB59" s="94"/>
      <c r="OC59" s="27"/>
      <c r="OD59" s="97">
        <v>-1.2073252389458113</v>
      </c>
      <c r="OE59" s="98">
        <v>-1.3843319529933431</v>
      </c>
      <c r="OG59" s="88">
        <f t="shared" si="118"/>
        <v>40994.5</v>
      </c>
      <c r="OH59" s="89">
        <v>18</v>
      </c>
      <c r="OI59" s="28"/>
      <c r="OJ59" s="25"/>
      <c r="OK59" s="30"/>
      <c r="OL59" s="27"/>
      <c r="OM59" s="30"/>
      <c r="ON59" s="27"/>
      <c r="OO59" s="30"/>
      <c r="OP59" s="27"/>
      <c r="OQ59" s="92"/>
      <c r="OR59" s="94"/>
      <c r="OS59" s="94"/>
      <c r="OT59" s="94"/>
      <c r="OU59" s="94"/>
      <c r="OV59" s="94"/>
      <c r="OW59" s="94"/>
      <c r="OX59" s="94"/>
      <c r="OY59" s="27"/>
      <c r="OZ59" s="97"/>
      <c r="PA59" s="98"/>
      <c r="PC59" s="88">
        <f t="shared" si="119"/>
        <v>40993</v>
      </c>
      <c r="PD59" s="89">
        <v>18</v>
      </c>
      <c r="PE59" s="28"/>
      <c r="PF59" s="25"/>
      <c r="PG59" s="30"/>
      <c r="PH59" s="27"/>
      <c r="PI59" s="30"/>
      <c r="PJ59" s="27"/>
      <c r="PK59" s="30"/>
      <c r="PL59" s="27"/>
      <c r="PM59" s="92"/>
      <c r="PN59" s="94"/>
      <c r="PO59" s="94"/>
      <c r="PP59" s="94"/>
      <c r="PQ59" s="94"/>
      <c r="PR59" s="94"/>
      <c r="PS59" s="94"/>
      <c r="PT59" s="94"/>
      <c r="PU59" s="27"/>
      <c r="PV59" s="97">
        <v>-1.2744669501994195</v>
      </c>
      <c r="PW59" s="98">
        <v>-0.86384963325209119</v>
      </c>
      <c r="PY59" s="88">
        <f t="shared" si="120"/>
        <v>40996</v>
      </c>
      <c r="PZ59" s="89">
        <v>18</v>
      </c>
      <c r="QA59" s="28"/>
      <c r="QB59" s="25"/>
      <c r="QC59" s="30"/>
      <c r="QD59" s="27"/>
      <c r="QE59" s="30"/>
      <c r="QF59" s="27"/>
      <c r="QG59" s="30"/>
      <c r="QH59" s="27"/>
      <c r="QI59" s="92"/>
      <c r="QJ59" s="94"/>
      <c r="QK59" s="94"/>
      <c r="QL59" s="94"/>
      <c r="QM59" s="94"/>
      <c r="QN59" s="94"/>
      <c r="QO59" s="94"/>
      <c r="QP59" s="94"/>
      <c r="QQ59" s="27"/>
      <c r="QR59" s="97">
        <v>-1.301360058425219</v>
      </c>
      <c r="QS59" s="98">
        <v>1.2398496093376177</v>
      </c>
      <c r="QU59" s="88">
        <f t="shared" si="121"/>
        <v>40995</v>
      </c>
      <c r="QV59" s="89">
        <v>18</v>
      </c>
      <c r="QW59" s="28"/>
      <c r="QX59" s="25"/>
      <c r="QY59" s="30"/>
      <c r="QZ59" s="27"/>
      <c r="RA59" s="30"/>
      <c r="RB59" s="27"/>
      <c r="RC59" s="30"/>
      <c r="RD59" s="27"/>
      <c r="RE59" s="92"/>
      <c r="RF59" s="94"/>
      <c r="RG59" s="94"/>
      <c r="RH59" s="94"/>
      <c r="RI59" s="94"/>
      <c r="RJ59" s="94"/>
      <c r="RK59" s="94"/>
      <c r="RL59" s="94"/>
      <c r="RM59" s="27"/>
      <c r="RN59" s="97">
        <v>0.33240999836102203</v>
      </c>
      <c r="RO59" s="98">
        <v>12.257347404084278</v>
      </c>
      <c r="RQ59" s="88">
        <f t="shared" si="122"/>
        <v>40995.5</v>
      </c>
      <c r="RR59" s="89">
        <v>18</v>
      </c>
      <c r="RS59" s="28"/>
      <c r="RT59" s="25"/>
      <c r="RU59" s="30"/>
      <c r="RV59" s="27"/>
      <c r="RW59" s="30"/>
      <c r="RX59" s="27"/>
      <c r="RY59" s="30"/>
      <c r="RZ59" s="27"/>
      <c r="SA59" s="92"/>
      <c r="SB59" s="94"/>
      <c r="SC59" s="94"/>
      <c r="SD59" s="94"/>
      <c r="SE59" s="94"/>
      <c r="SF59" s="94"/>
      <c r="SG59" s="94"/>
      <c r="SH59" s="94"/>
      <c r="SI59" s="27"/>
      <c r="SJ59" s="97">
        <v>-1.2111677970491528</v>
      </c>
      <c r="SK59" s="98">
        <v>4.2753223824932576</v>
      </c>
      <c r="SM59" s="88">
        <f t="shared" si="123"/>
        <v>40995.5</v>
      </c>
      <c r="SN59" s="89">
        <v>18</v>
      </c>
      <c r="SO59" s="28"/>
      <c r="SP59" s="25"/>
      <c r="SQ59" s="30"/>
      <c r="SR59" s="27"/>
      <c r="SS59" s="30"/>
      <c r="ST59" s="27"/>
      <c r="SU59" s="30"/>
      <c r="SV59" s="27"/>
      <c r="SW59" s="92"/>
      <c r="SX59" s="94"/>
      <c r="SY59" s="94"/>
      <c r="SZ59" s="94"/>
      <c r="TA59" s="94"/>
      <c r="TB59" s="94"/>
      <c r="TC59" s="94"/>
      <c r="TD59" s="94"/>
      <c r="TE59" s="27"/>
      <c r="TF59" s="97">
        <v>-1.2922760195636485</v>
      </c>
      <c r="TG59" s="98">
        <v>1.9138367447344853</v>
      </c>
      <c r="TI59" s="88">
        <f t="shared" si="124"/>
        <v>40994</v>
      </c>
      <c r="TJ59" s="89">
        <v>18</v>
      </c>
      <c r="TK59" s="28"/>
      <c r="TL59" s="25"/>
      <c r="TM59" s="30"/>
      <c r="TN59" s="27"/>
      <c r="TO59" s="30"/>
      <c r="TP59" s="27"/>
      <c r="TQ59" s="30"/>
      <c r="TR59" s="27"/>
      <c r="TS59" s="92"/>
      <c r="TT59" s="94"/>
      <c r="TU59" s="94"/>
      <c r="TV59" s="94"/>
      <c r="TW59" s="94"/>
      <c r="TX59" s="94"/>
      <c r="TY59" s="94"/>
      <c r="TZ59" s="94"/>
      <c r="UA59" s="27"/>
      <c r="UB59" s="97"/>
      <c r="UC59" s="98"/>
      <c r="UE59" s="88">
        <f t="shared" si="125"/>
        <v>40997.5</v>
      </c>
      <c r="UF59" s="89">
        <v>18</v>
      </c>
      <c r="UG59" s="28"/>
      <c r="UH59" s="25">
        <v>23.2</v>
      </c>
      <c r="UI59" s="30"/>
      <c r="UJ59" s="27"/>
      <c r="UK59" s="30"/>
      <c r="UL59" s="27"/>
      <c r="UM59" s="30"/>
      <c r="UN59" s="27"/>
      <c r="UO59" s="92"/>
      <c r="UP59" s="94"/>
      <c r="UQ59" s="94"/>
      <c r="UR59" s="94"/>
      <c r="US59" s="94"/>
      <c r="UT59" s="94"/>
      <c r="UU59" s="94"/>
      <c r="UV59" s="94"/>
      <c r="UW59" s="27"/>
      <c r="UX59" s="97">
        <v>-1.2007750390028324</v>
      </c>
      <c r="UY59" s="98">
        <v>1.409872672785405</v>
      </c>
      <c r="VA59" s="88">
        <f t="shared" si="126"/>
        <v>40996</v>
      </c>
      <c r="VB59" s="89">
        <v>18</v>
      </c>
      <c r="VC59" s="28"/>
      <c r="VD59" s="25">
        <v>18.899999999999999</v>
      </c>
      <c r="VE59" s="30"/>
      <c r="VF59" s="27"/>
      <c r="VG59" s="30"/>
      <c r="VH59" s="27"/>
      <c r="VI59" s="30"/>
      <c r="VJ59" s="27"/>
      <c r="VK59" s="92"/>
      <c r="VL59" s="94"/>
      <c r="VM59" s="94"/>
      <c r="VN59" s="94"/>
      <c r="VO59" s="94"/>
      <c r="VP59" s="94"/>
      <c r="VQ59" s="94"/>
      <c r="VR59" s="94"/>
      <c r="VS59" s="27"/>
      <c r="VT59" s="97">
        <v>-1.2279239761358511</v>
      </c>
      <c r="VU59" s="98">
        <v>-1.7513380470144599</v>
      </c>
      <c r="VW59" s="88">
        <f t="shared" si="127"/>
        <v>40994</v>
      </c>
      <c r="VX59" s="89">
        <v>18</v>
      </c>
      <c r="VY59" s="28"/>
      <c r="VZ59" s="25"/>
      <c r="WA59" s="30"/>
      <c r="WB59" s="27"/>
      <c r="WC59" s="30"/>
      <c r="WD59" s="27"/>
      <c r="WE59" s="30"/>
      <c r="WF59" s="27"/>
      <c r="WG59" s="92"/>
      <c r="WH59" s="94"/>
      <c r="WI59" s="94"/>
      <c r="WJ59" s="94"/>
      <c r="WK59" s="94"/>
      <c r="WL59" s="94"/>
      <c r="WM59" s="94"/>
      <c r="WN59" s="94"/>
      <c r="WO59" s="27"/>
      <c r="WP59" s="97">
        <v>-1.2770466095242918</v>
      </c>
      <c r="WQ59" s="98">
        <v>-1.4647266549705555</v>
      </c>
      <c r="WS59" s="88">
        <f t="shared" si="128"/>
        <v>40995.5</v>
      </c>
      <c r="WT59" s="89">
        <v>18</v>
      </c>
      <c r="WU59" s="28"/>
      <c r="WV59" s="25"/>
      <c r="WW59" s="30"/>
      <c r="WX59" s="27"/>
      <c r="WY59" s="30"/>
      <c r="WZ59" s="27"/>
      <c r="XA59" s="30"/>
      <c r="XB59" s="27"/>
      <c r="XC59" s="92"/>
      <c r="XD59" s="94"/>
      <c r="XE59" s="94"/>
      <c r="XF59" s="94"/>
      <c r="XG59" s="94"/>
      <c r="XH59" s="94"/>
      <c r="XI59" s="94"/>
      <c r="XJ59" s="94"/>
      <c r="XK59" s="27"/>
      <c r="XL59" s="97">
        <v>-1.3127854487178319</v>
      </c>
      <c r="XM59" s="98">
        <v>5.3971294675637305</v>
      </c>
      <c r="XO59" s="88">
        <f t="shared" si="129"/>
        <v>40995.5</v>
      </c>
      <c r="XP59" s="89">
        <v>18</v>
      </c>
      <c r="XQ59" s="28"/>
      <c r="XR59" s="25"/>
      <c r="XS59" s="30"/>
      <c r="XT59" s="27"/>
      <c r="XU59" s="30"/>
      <c r="XV59" s="27"/>
      <c r="XW59" s="30"/>
      <c r="XX59" s="27"/>
      <c r="XY59" s="92"/>
      <c r="XZ59" s="94"/>
      <c r="YA59" s="94"/>
      <c r="YB59" s="94"/>
      <c r="YC59" s="94"/>
      <c r="YD59" s="94"/>
      <c r="YE59" s="94"/>
      <c r="YF59" s="94"/>
      <c r="YG59" s="27"/>
      <c r="YH59" s="97">
        <v>-1.2408241039626722</v>
      </c>
      <c r="YI59" s="98">
        <v>6.8629420520898146</v>
      </c>
      <c r="YK59" s="88">
        <f t="shared" si="130"/>
        <v>40995</v>
      </c>
      <c r="YL59" s="89">
        <v>18</v>
      </c>
      <c r="YM59" s="28"/>
      <c r="YN59" s="25"/>
      <c r="YO59" s="30"/>
      <c r="YP59" s="27"/>
      <c r="YQ59" s="30"/>
      <c r="YR59" s="27"/>
      <c r="YS59" s="30"/>
      <c r="YT59" s="27"/>
      <c r="YU59" s="92"/>
      <c r="YV59" s="94"/>
      <c r="YW59" s="94"/>
      <c r="YX59" s="94"/>
      <c r="YY59" s="94"/>
      <c r="YZ59" s="94"/>
      <c r="ZA59" s="94"/>
      <c r="ZB59" s="94"/>
      <c r="ZC59" s="27"/>
      <c r="ZD59" s="97">
        <v>-0.46679350858051716</v>
      </c>
      <c r="ZE59" s="98">
        <v>2.2433866565753746</v>
      </c>
      <c r="ZG59" s="88">
        <f t="shared" si="131"/>
        <v>40994.5</v>
      </c>
      <c r="ZH59" s="89">
        <v>18</v>
      </c>
      <c r="ZI59" s="28"/>
      <c r="ZJ59" s="25"/>
      <c r="ZK59" s="30"/>
      <c r="ZL59" s="27"/>
      <c r="ZM59" s="30"/>
      <c r="ZN59" s="27"/>
      <c r="ZO59" s="30"/>
      <c r="ZP59" s="27"/>
      <c r="ZQ59" s="92"/>
      <c r="ZR59" s="94"/>
      <c r="ZS59" s="94"/>
      <c r="ZT59" s="94"/>
      <c r="ZU59" s="94"/>
      <c r="ZV59" s="94"/>
      <c r="ZW59" s="94"/>
      <c r="ZX59" s="94"/>
      <c r="ZY59" s="27"/>
      <c r="ZZ59" s="97">
        <v>-0.50778102376175083</v>
      </c>
      <c r="AAA59" s="98">
        <v>12.232721908711685</v>
      </c>
      <c r="AAC59" s="88">
        <f t="shared" si="132"/>
        <v>40997</v>
      </c>
      <c r="AAD59" s="89">
        <v>18</v>
      </c>
      <c r="AAE59" s="28"/>
      <c r="AAF59" s="25"/>
      <c r="AAG59" s="30"/>
      <c r="AAH59" s="27"/>
      <c r="AAI59" s="30"/>
      <c r="AAJ59" s="27"/>
      <c r="AAK59" s="30"/>
      <c r="AAL59" s="27"/>
      <c r="AAM59" s="92"/>
      <c r="AAN59" s="94"/>
      <c r="AAO59" s="94"/>
      <c r="AAP59" s="94"/>
      <c r="AAQ59" s="94"/>
      <c r="AAR59" s="94"/>
      <c r="AAS59" s="94"/>
      <c r="AAT59" s="94"/>
      <c r="AAU59" s="27"/>
      <c r="AAV59" s="97">
        <v>-1.0530301142847223</v>
      </c>
      <c r="AAW59" s="98">
        <v>2.1907121393889151</v>
      </c>
      <c r="AAY59" s="88">
        <f t="shared" si="133"/>
        <v>40998</v>
      </c>
      <c r="AAZ59" s="89">
        <v>18</v>
      </c>
      <c r="ABA59" s="28"/>
      <c r="ABB59" s="25"/>
      <c r="ABC59" s="30"/>
      <c r="ABD59" s="27"/>
      <c r="ABE59" s="30"/>
      <c r="ABF59" s="27"/>
      <c r="ABG59" s="30"/>
      <c r="ABH59" s="27"/>
      <c r="ABI59" s="92"/>
      <c r="ABJ59" s="94"/>
      <c r="ABK59" s="94"/>
      <c r="ABL59" s="94"/>
      <c r="ABM59" s="94"/>
      <c r="ABN59" s="94"/>
      <c r="ABO59" s="94"/>
      <c r="ABP59" s="94"/>
      <c r="ABQ59" s="27"/>
      <c r="ABR59" s="97">
        <v>-1.2355795270886722</v>
      </c>
      <c r="ABS59" s="98">
        <v>-1.3701774060876826</v>
      </c>
      <c r="ABU59" s="88">
        <f t="shared" si="134"/>
        <v>40996</v>
      </c>
      <c r="ABV59" s="89">
        <v>18</v>
      </c>
      <c r="ABW59" s="28"/>
      <c r="ABX59" s="25"/>
      <c r="ABY59" s="30"/>
      <c r="ABZ59" s="27"/>
      <c r="ACA59" s="30"/>
      <c r="ACB59" s="27"/>
      <c r="ACC59" s="30"/>
      <c r="ACD59" s="27"/>
      <c r="ACE59" s="92"/>
      <c r="ACF59" s="94"/>
      <c r="ACG59" s="94"/>
      <c r="ACH59" s="94"/>
      <c r="ACI59" s="94"/>
      <c r="ACJ59" s="94"/>
      <c r="ACK59" s="94"/>
      <c r="ACL59" s="94"/>
      <c r="ACM59" s="27"/>
      <c r="ACN59" s="97">
        <v>-1.2876076191468391</v>
      </c>
      <c r="ACO59" s="98">
        <v>-2.3919496940282947</v>
      </c>
      <c r="ACQ59" s="88">
        <f t="shared" si="135"/>
        <v>40997</v>
      </c>
      <c r="ACR59" s="89">
        <v>18</v>
      </c>
      <c r="ACS59" s="28"/>
      <c r="ACT59" s="25"/>
      <c r="ACU59" s="30"/>
      <c r="ACV59" s="27"/>
      <c r="ACW59" s="30"/>
      <c r="ACX59" s="27"/>
      <c r="ACY59" s="30"/>
      <c r="ACZ59" s="27"/>
      <c r="ADA59" s="92"/>
      <c r="ADB59" s="94"/>
      <c r="ADC59" s="94"/>
      <c r="ADD59" s="94"/>
      <c r="ADE59" s="94"/>
      <c r="ADF59" s="94"/>
      <c r="ADG59" s="94"/>
      <c r="ADH59" s="94"/>
      <c r="ADI59" s="27"/>
      <c r="ADJ59" s="97">
        <v>-1.2025244854152772</v>
      </c>
      <c r="ADK59" s="98">
        <v>-0.25980796328789718</v>
      </c>
      <c r="ADM59" s="88">
        <f t="shared" si="136"/>
        <v>40993</v>
      </c>
      <c r="ADN59" s="89">
        <v>18</v>
      </c>
      <c r="ADO59" s="28"/>
      <c r="ADP59" s="25"/>
      <c r="ADQ59" s="30"/>
      <c r="ADR59" s="27"/>
      <c r="ADS59" s="30"/>
      <c r="ADT59" s="27"/>
      <c r="ADU59" s="30"/>
      <c r="ADV59" s="27"/>
      <c r="ADW59" s="92"/>
      <c r="ADX59" s="94"/>
      <c r="ADY59" s="94"/>
      <c r="ADZ59" s="94"/>
      <c r="AEA59" s="94"/>
      <c r="AEB59" s="94"/>
      <c r="AEC59" s="94"/>
      <c r="AED59" s="94"/>
      <c r="AEE59" s="27"/>
      <c r="AEF59" s="97"/>
      <c r="AEG59" s="98"/>
      <c r="AEI59" s="88">
        <f t="shared" si="137"/>
        <v>40996</v>
      </c>
      <c r="AEJ59" s="89">
        <v>18</v>
      </c>
      <c r="AEK59" s="28"/>
      <c r="AEL59" s="25"/>
      <c r="AEM59" s="30"/>
      <c r="AEN59" s="27"/>
      <c r="AEO59" s="30"/>
      <c r="AEP59" s="27"/>
      <c r="AEQ59" s="30"/>
      <c r="AER59" s="27"/>
      <c r="AES59" s="92"/>
      <c r="AET59" s="94"/>
      <c r="AEU59" s="94"/>
      <c r="AEV59" s="94"/>
      <c r="AEW59" s="94"/>
      <c r="AEX59" s="94"/>
      <c r="AEY59" s="94"/>
      <c r="AEZ59" s="94"/>
      <c r="AFA59" s="27"/>
      <c r="AFB59" s="97">
        <v>-1.2894478745647455</v>
      </c>
      <c r="AFC59" s="98">
        <v>-1.6042701520652569</v>
      </c>
      <c r="AFE59" s="88">
        <f t="shared" si="138"/>
        <v>40994.5</v>
      </c>
      <c r="AFF59" s="89">
        <v>18</v>
      </c>
      <c r="AFG59" s="28"/>
      <c r="AFH59" s="25"/>
      <c r="AFI59" s="30"/>
      <c r="AFJ59" s="27"/>
      <c r="AFK59" s="30"/>
      <c r="AFL59" s="27"/>
      <c r="AFM59" s="30"/>
      <c r="AFN59" s="27"/>
      <c r="AFO59" s="92"/>
      <c r="AFP59" s="94"/>
      <c r="AFQ59" s="94"/>
      <c r="AFR59" s="94"/>
      <c r="AFS59" s="94"/>
      <c r="AFT59" s="94"/>
      <c r="AFU59" s="94"/>
      <c r="AFV59" s="94"/>
      <c r="AFW59" s="27"/>
      <c r="AFX59" s="97"/>
      <c r="AFY59" s="98"/>
      <c r="AGA59" s="88">
        <f t="shared" si="139"/>
        <v>40993</v>
      </c>
      <c r="AGB59" s="89">
        <v>18</v>
      </c>
      <c r="AGC59" s="28"/>
      <c r="AGD59" s="25"/>
      <c r="AGE59" s="30"/>
      <c r="AGF59" s="27"/>
      <c r="AGG59" s="30"/>
      <c r="AGH59" s="27"/>
      <c r="AGI59" s="30"/>
      <c r="AGJ59" s="27"/>
      <c r="AGK59" s="92"/>
      <c r="AGL59" s="94"/>
      <c r="AGM59" s="94"/>
      <c r="AGN59" s="94"/>
      <c r="AGO59" s="94"/>
      <c r="AGP59" s="94"/>
      <c r="AGQ59" s="94"/>
      <c r="AGR59" s="94"/>
      <c r="AGS59" s="27"/>
      <c r="AGT59" s="97">
        <v>-1.2785905566059221</v>
      </c>
      <c r="AGU59" s="98">
        <v>-0.89038685437643283</v>
      </c>
      <c r="AGW59" s="88">
        <f t="shared" si="140"/>
        <v>40996</v>
      </c>
      <c r="AGX59" s="89">
        <v>18</v>
      </c>
      <c r="AGY59" s="28"/>
      <c r="AGZ59" s="25"/>
      <c r="AHA59" s="30"/>
      <c r="AHB59" s="27"/>
      <c r="AHC59" s="30"/>
      <c r="AHD59" s="27"/>
      <c r="AHE59" s="30"/>
      <c r="AHF59" s="27"/>
      <c r="AHG59" s="92"/>
      <c r="AHH59" s="94"/>
      <c r="AHI59" s="94"/>
      <c r="AHJ59" s="94"/>
      <c r="AHK59" s="94"/>
      <c r="AHL59" s="94"/>
      <c r="AHM59" s="94"/>
      <c r="AHN59" s="94"/>
      <c r="AHO59" s="27"/>
      <c r="AHP59" s="97">
        <v>-1.2706256148773625</v>
      </c>
      <c r="AHQ59" s="98">
        <v>1.342833356641516</v>
      </c>
      <c r="AHS59" s="88">
        <f t="shared" si="141"/>
        <v>40995</v>
      </c>
      <c r="AHT59" s="89">
        <v>18</v>
      </c>
      <c r="AHU59" s="28"/>
      <c r="AHV59" s="25"/>
      <c r="AHW59" s="30"/>
      <c r="AHX59" s="27"/>
      <c r="AHY59" s="30"/>
      <c r="AHZ59" s="27"/>
      <c r="AIA59" s="30"/>
      <c r="AIB59" s="27"/>
      <c r="AIC59" s="92"/>
      <c r="AID59" s="94"/>
      <c r="AIE59" s="94"/>
      <c r="AIF59" s="94"/>
      <c r="AIG59" s="94"/>
      <c r="AIH59" s="94"/>
      <c r="AII59" s="94"/>
      <c r="AIJ59" s="94"/>
      <c r="AIK59" s="27"/>
      <c r="AIL59" s="97">
        <v>0.29989301466430929</v>
      </c>
      <c r="AIM59" s="98">
        <v>11.864513402400044</v>
      </c>
      <c r="AIO59" s="88">
        <f t="shared" si="142"/>
        <v>40995.5</v>
      </c>
      <c r="AIP59" s="89">
        <v>18</v>
      </c>
      <c r="AIQ59" s="28"/>
      <c r="AIR59" s="25"/>
      <c r="AIS59" s="30"/>
      <c r="AIT59" s="27"/>
      <c r="AIU59" s="30"/>
      <c r="AIV59" s="27"/>
      <c r="AIW59" s="30"/>
      <c r="AIX59" s="27"/>
      <c r="AIY59" s="92"/>
      <c r="AIZ59" s="94"/>
      <c r="AJA59" s="94"/>
      <c r="AJB59" s="94"/>
      <c r="AJC59" s="94"/>
      <c r="AJD59" s="94"/>
      <c r="AJE59" s="94"/>
      <c r="AJF59" s="94"/>
      <c r="AJG59" s="27"/>
      <c r="AJH59" s="97">
        <v>-1.1953656060200475</v>
      </c>
      <c r="AJI59" s="98">
        <v>4.311360590957479</v>
      </c>
      <c r="AJK59" s="88">
        <f t="shared" si="143"/>
        <v>40995.5</v>
      </c>
      <c r="AJL59" s="89">
        <v>18</v>
      </c>
      <c r="AJM59" s="28"/>
      <c r="AJN59" s="25"/>
      <c r="AJO59" s="30"/>
      <c r="AJP59" s="27"/>
      <c r="AJQ59" s="30"/>
      <c r="AJR59" s="27"/>
      <c r="AJS59" s="30"/>
      <c r="AJT59" s="27"/>
      <c r="AJU59" s="92"/>
      <c r="AJV59" s="94"/>
      <c r="AJW59" s="94"/>
      <c r="AJX59" s="94"/>
      <c r="AJY59" s="94"/>
      <c r="AJZ59" s="94"/>
      <c r="AKA59" s="94"/>
      <c r="AKB59" s="94"/>
      <c r="AKC59" s="27"/>
      <c r="AKD59" s="97">
        <v>-1.2856171797710934</v>
      </c>
      <c r="AKE59" s="98">
        <v>1.9318961721316175</v>
      </c>
      <c r="AKG59" s="88">
        <f t="shared" si="144"/>
        <v>40994</v>
      </c>
      <c r="AKH59" s="89">
        <v>18</v>
      </c>
      <c r="AKI59" s="28"/>
      <c r="AKJ59" s="25"/>
      <c r="AKK59" s="30"/>
      <c r="AKL59" s="27"/>
      <c r="AKM59" s="30"/>
      <c r="AKN59" s="27"/>
      <c r="AKO59" s="30"/>
      <c r="AKP59" s="27"/>
      <c r="AKQ59" s="92"/>
      <c r="AKR59" s="94"/>
      <c r="AKS59" s="94"/>
      <c r="AKT59" s="94"/>
      <c r="AKU59" s="94"/>
      <c r="AKV59" s="94"/>
      <c r="AKW59" s="94"/>
      <c r="AKX59" s="94"/>
      <c r="AKY59" s="27"/>
      <c r="AKZ59" s="97"/>
      <c r="ALA59" s="98"/>
      <c r="ALC59" s="88">
        <f t="shared" si="145"/>
        <v>40997.5</v>
      </c>
      <c r="ALD59" s="89">
        <v>18</v>
      </c>
      <c r="ALE59" s="28"/>
      <c r="ALF59" s="25">
        <v>23.2</v>
      </c>
      <c r="ALG59" s="30"/>
      <c r="ALH59" s="27"/>
      <c r="ALI59" s="30"/>
      <c r="ALJ59" s="27"/>
      <c r="ALK59" s="30"/>
      <c r="ALL59" s="27"/>
      <c r="ALM59" s="92"/>
      <c r="ALN59" s="94"/>
      <c r="ALO59" s="94"/>
      <c r="ALP59" s="94"/>
      <c r="ALQ59" s="94"/>
      <c r="ALR59" s="94"/>
      <c r="ALS59" s="94"/>
      <c r="ALT59" s="94"/>
      <c r="ALU59" s="27"/>
      <c r="ALV59" s="97">
        <v>-1.1868418999082084</v>
      </c>
      <c r="ALW59" s="98">
        <v>1.442442200629227</v>
      </c>
      <c r="ALY59" s="88">
        <f t="shared" si="146"/>
        <v>40996</v>
      </c>
      <c r="ALZ59" s="89">
        <v>18</v>
      </c>
      <c r="AMA59" s="28"/>
      <c r="AMB59" s="25">
        <v>18.899999999999999</v>
      </c>
      <c r="AMC59" s="30"/>
      <c r="AMD59" s="27"/>
      <c r="AME59" s="30"/>
      <c r="AMF59" s="27"/>
      <c r="AMG59" s="30"/>
      <c r="AMH59" s="27"/>
      <c r="AMI59" s="92"/>
      <c r="AMJ59" s="94"/>
      <c r="AMK59" s="94"/>
      <c r="AML59" s="94"/>
      <c r="AMM59" s="94"/>
      <c r="AMN59" s="94"/>
      <c r="AMO59" s="94"/>
      <c r="AMP59" s="94"/>
      <c r="AMQ59" s="27"/>
      <c r="AMR59" s="97">
        <v>-1.2267343211442496</v>
      </c>
      <c r="AMS59" s="98">
        <v>-1.7463643461352381</v>
      </c>
      <c r="AMU59" s="88">
        <f t="shared" si="147"/>
        <v>40994</v>
      </c>
      <c r="AMV59" s="89">
        <v>18</v>
      </c>
      <c r="AMW59" s="28"/>
      <c r="AMX59" s="25"/>
      <c r="AMY59" s="30"/>
      <c r="AMZ59" s="27"/>
      <c r="ANA59" s="30"/>
      <c r="ANB59" s="27"/>
      <c r="ANC59" s="30"/>
      <c r="AND59" s="27"/>
      <c r="ANE59" s="92"/>
      <c r="ANF59" s="94"/>
      <c r="ANG59" s="94"/>
      <c r="ANH59" s="94"/>
      <c r="ANI59" s="94"/>
      <c r="ANJ59" s="94"/>
      <c r="ANK59" s="94"/>
      <c r="ANL59" s="94"/>
      <c r="ANM59" s="27"/>
      <c r="ANN59" s="97">
        <v>-1.2933247846151792</v>
      </c>
      <c r="ANO59" s="98">
        <v>-1.5141145213778042</v>
      </c>
      <c r="ANQ59" s="88">
        <f t="shared" si="148"/>
        <v>40995.5</v>
      </c>
      <c r="ANR59" s="89">
        <v>18</v>
      </c>
      <c r="ANS59" s="28"/>
      <c r="ANT59" s="25"/>
      <c r="ANU59" s="30"/>
      <c r="ANV59" s="27"/>
      <c r="ANW59" s="30"/>
      <c r="ANX59" s="27"/>
      <c r="ANY59" s="30"/>
      <c r="ANZ59" s="27"/>
      <c r="AOA59" s="92"/>
      <c r="AOB59" s="94"/>
      <c r="AOC59" s="94"/>
      <c r="AOD59" s="94"/>
      <c r="AOE59" s="94"/>
      <c r="AOF59" s="94"/>
      <c r="AOG59" s="94"/>
      <c r="AOH59" s="94"/>
      <c r="AOI59" s="27"/>
      <c r="AOJ59" s="97">
        <v>-1.3137544228373157</v>
      </c>
      <c r="AOK59" s="98">
        <v>5.3961921116861058</v>
      </c>
      <c r="AOM59" s="88">
        <f t="shared" si="149"/>
        <v>40995.5</v>
      </c>
      <c r="AON59" s="89">
        <v>18</v>
      </c>
      <c r="AOO59" s="28"/>
      <c r="AOP59" s="25"/>
      <c r="AOQ59" s="30"/>
      <c r="AOR59" s="27"/>
      <c r="AOS59" s="30"/>
      <c r="AOT59" s="27"/>
      <c r="AOU59" s="30"/>
      <c r="AOV59" s="27"/>
      <c r="AOW59" s="92"/>
      <c r="AOX59" s="94"/>
      <c r="AOY59" s="94"/>
      <c r="AOZ59" s="94"/>
      <c r="APA59" s="94"/>
      <c r="APB59" s="94"/>
      <c r="APC59" s="94"/>
      <c r="APD59" s="94"/>
      <c r="APE59" s="27"/>
      <c r="APF59" s="97">
        <v>-1.2767796727795637</v>
      </c>
      <c r="APG59" s="98">
        <v>6.768923728316353</v>
      </c>
      <c r="API59" s="88">
        <f t="shared" si="150"/>
        <v>40995</v>
      </c>
      <c r="APJ59" s="89">
        <v>18</v>
      </c>
      <c r="APK59" s="28"/>
      <c r="APL59" s="25"/>
      <c r="APM59" s="30"/>
      <c r="APN59" s="27"/>
      <c r="APO59" s="30"/>
      <c r="APP59" s="27"/>
      <c r="APQ59" s="30"/>
      <c r="APR59" s="27"/>
      <c r="APS59" s="92"/>
      <c r="APT59" s="94"/>
      <c r="APU59" s="94"/>
      <c r="APV59" s="94"/>
      <c r="APW59" s="94"/>
      <c r="APX59" s="94"/>
      <c r="APY59" s="94"/>
      <c r="APZ59" s="94"/>
      <c r="AQA59" s="27"/>
      <c r="AQB59" s="97">
        <v>-0.4659076100662588</v>
      </c>
      <c r="AQC59" s="98">
        <v>2.2568329645556093</v>
      </c>
      <c r="AQE59" s="88">
        <f t="shared" si="151"/>
        <v>40994.5</v>
      </c>
      <c r="AQF59" s="89">
        <v>18</v>
      </c>
      <c r="AQG59" s="28"/>
      <c r="AQH59" s="25"/>
      <c r="AQI59" s="30"/>
      <c r="AQJ59" s="27"/>
      <c r="AQK59" s="30"/>
      <c r="AQL59" s="27"/>
      <c r="AQM59" s="30"/>
      <c r="AQN59" s="27"/>
      <c r="AQO59" s="92"/>
      <c r="AQP59" s="94"/>
      <c r="AQQ59" s="94"/>
      <c r="AQR59" s="94"/>
      <c r="AQS59" s="94"/>
      <c r="AQT59" s="94"/>
      <c r="AQU59" s="94"/>
      <c r="AQV59" s="94"/>
      <c r="AQW59" s="27"/>
      <c r="AQX59" s="97">
        <v>-0.54200307056179686</v>
      </c>
      <c r="AQY59" s="98">
        <v>12.162601564878074</v>
      </c>
      <c r="ARA59" s="88">
        <f t="shared" si="152"/>
        <v>40997</v>
      </c>
      <c r="ARB59" s="89">
        <v>18</v>
      </c>
      <c r="ARC59" s="28"/>
      <c r="ARD59" s="25"/>
      <c r="ARE59" s="30"/>
      <c r="ARF59" s="27"/>
      <c r="ARG59" s="30"/>
      <c r="ARH59" s="27"/>
      <c r="ARI59" s="30"/>
      <c r="ARJ59" s="27"/>
      <c r="ARK59" s="92"/>
      <c r="ARL59" s="94"/>
      <c r="ARM59" s="94"/>
      <c r="ARN59" s="94"/>
      <c r="ARO59" s="94"/>
      <c r="ARP59" s="94"/>
      <c r="ARQ59" s="94"/>
      <c r="ARR59" s="94"/>
      <c r="ARS59" s="27"/>
      <c r="ART59" s="97">
        <v>-1.056444130459268</v>
      </c>
      <c r="ARU59" s="98">
        <v>2.1917203053215486</v>
      </c>
      <c r="ARW59" s="88">
        <f t="shared" si="153"/>
        <v>40998</v>
      </c>
      <c r="ARX59" s="89">
        <v>18</v>
      </c>
      <c r="ARY59" s="28"/>
      <c r="ARZ59" s="25"/>
      <c r="ASA59" s="30"/>
      <c r="ASB59" s="27"/>
      <c r="ASC59" s="30"/>
      <c r="ASD59" s="27"/>
      <c r="ASE59" s="30"/>
      <c r="ASF59" s="27"/>
      <c r="ASG59" s="92"/>
      <c r="ASH59" s="94"/>
      <c r="ASI59" s="94"/>
      <c r="ASJ59" s="94"/>
      <c r="ASK59" s="94"/>
      <c r="ASL59" s="94"/>
      <c r="ASM59" s="94"/>
      <c r="ASN59" s="94"/>
      <c r="ASO59" s="27"/>
      <c r="ASP59" s="97">
        <v>-1.248401881015873</v>
      </c>
      <c r="ASQ59" s="98">
        <v>-1.4103579514679452</v>
      </c>
      <c r="ASS59" s="88">
        <f t="shared" si="154"/>
        <v>40996</v>
      </c>
      <c r="AST59" s="89">
        <v>18</v>
      </c>
      <c r="ASU59" s="28"/>
      <c r="ASV59" s="25"/>
      <c r="ASW59" s="30"/>
      <c r="ASX59" s="27"/>
      <c r="ASY59" s="30"/>
      <c r="ASZ59" s="27"/>
      <c r="ATA59" s="30"/>
      <c r="ATB59" s="27"/>
      <c r="ATC59" s="92"/>
      <c r="ATD59" s="94"/>
      <c r="ATE59" s="94"/>
      <c r="ATF59" s="94"/>
      <c r="ATG59" s="94"/>
      <c r="ATH59" s="94"/>
      <c r="ATI59" s="94"/>
      <c r="ATJ59" s="94"/>
      <c r="ATK59" s="27"/>
      <c r="ATL59" s="97">
        <v>-1.3081847665995103</v>
      </c>
      <c r="ATM59" s="98">
        <v>-2.4514470654075584</v>
      </c>
      <c r="ATO59" s="88">
        <f t="shared" si="155"/>
        <v>40997</v>
      </c>
      <c r="ATP59" s="89">
        <v>18</v>
      </c>
      <c r="ATQ59" s="28"/>
      <c r="ATR59" s="25"/>
      <c r="ATS59" s="30"/>
      <c r="ATT59" s="27"/>
      <c r="ATU59" s="30"/>
      <c r="ATV59" s="27"/>
      <c r="ATW59" s="30"/>
      <c r="ATX59" s="27"/>
      <c r="ATY59" s="92"/>
      <c r="ATZ59" s="94"/>
      <c r="AUA59" s="94"/>
      <c r="AUB59" s="94"/>
      <c r="AUC59" s="94"/>
      <c r="AUD59" s="94"/>
      <c r="AUE59" s="94"/>
      <c r="AUF59" s="94"/>
      <c r="AUG59" s="27"/>
      <c r="AUH59" s="97">
        <v>-1.1984078371907116</v>
      </c>
      <c r="AUI59" s="98">
        <v>-0.24777108656106672</v>
      </c>
      <c r="AUK59" s="88">
        <f t="shared" si="156"/>
        <v>40993</v>
      </c>
      <c r="AUL59" s="89">
        <v>18</v>
      </c>
      <c r="AUM59" s="28"/>
      <c r="AUN59" s="25"/>
      <c r="AUO59" s="30"/>
      <c r="AUP59" s="27"/>
      <c r="AUQ59" s="30"/>
      <c r="AUR59" s="27"/>
      <c r="AUS59" s="30"/>
      <c r="AUT59" s="27"/>
      <c r="AUU59" s="92"/>
      <c r="AUV59" s="94"/>
      <c r="AUW59" s="94"/>
      <c r="AUX59" s="94"/>
      <c r="AUY59" s="94"/>
      <c r="AUZ59" s="94"/>
      <c r="AVA59" s="94"/>
      <c r="AVB59" s="94"/>
      <c r="AVC59" s="27"/>
      <c r="AVD59" s="97"/>
      <c r="AVE59" s="98"/>
      <c r="AVG59" s="88">
        <f t="shared" si="157"/>
        <v>40996</v>
      </c>
      <c r="AVH59" s="89">
        <v>18</v>
      </c>
      <c r="AVI59" s="28"/>
      <c r="AVJ59" s="25"/>
      <c r="AVK59" s="30"/>
      <c r="AVL59" s="27"/>
      <c r="AVM59" s="30"/>
      <c r="AVN59" s="27"/>
      <c r="AVO59" s="30"/>
      <c r="AVP59" s="27"/>
      <c r="AVQ59" s="92"/>
      <c r="AVR59" s="94"/>
      <c r="AVS59" s="94"/>
      <c r="AVT59" s="94"/>
      <c r="AVU59" s="94"/>
      <c r="AVV59" s="94"/>
      <c r="AVW59" s="94"/>
      <c r="AVX59" s="94"/>
      <c r="AVY59" s="27"/>
      <c r="AVZ59" s="97">
        <v>-1.266297382086651</v>
      </c>
      <c r="AWA59" s="98">
        <v>-1.5379158140903859</v>
      </c>
      <c r="AWC59" s="88">
        <f t="shared" si="158"/>
        <v>40994.5</v>
      </c>
      <c r="AWD59" s="89">
        <v>18</v>
      </c>
      <c r="AWE59" s="28"/>
      <c r="AWF59" s="25"/>
      <c r="AWG59" s="30"/>
      <c r="AWH59" s="27"/>
      <c r="AWI59" s="30"/>
      <c r="AWJ59" s="27"/>
      <c r="AWK59" s="30"/>
      <c r="AWL59" s="27"/>
      <c r="AWM59" s="92"/>
      <c r="AWN59" s="94"/>
      <c r="AWO59" s="94"/>
      <c r="AWP59" s="94"/>
      <c r="AWQ59" s="94"/>
      <c r="AWR59" s="94"/>
      <c r="AWS59" s="94"/>
      <c r="AWT59" s="94"/>
      <c r="AWU59" s="27"/>
      <c r="AWV59" s="97"/>
      <c r="AWW59" s="98"/>
      <c r="AWY59" s="88">
        <f t="shared" si="159"/>
        <v>40993</v>
      </c>
      <c r="AWZ59" s="89">
        <v>18</v>
      </c>
      <c r="AXA59" s="28"/>
      <c r="AXB59" s="25"/>
      <c r="AXC59" s="30"/>
      <c r="AXD59" s="27"/>
      <c r="AXE59" s="30"/>
      <c r="AXF59" s="27"/>
      <c r="AXG59" s="30"/>
      <c r="AXH59" s="27"/>
      <c r="AXI59" s="92"/>
      <c r="AXJ59" s="94"/>
      <c r="AXK59" s="94"/>
      <c r="AXL59" s="94"/>
      <c r="AXM59" s="94"/>
      <c r="AXN59" s="94"/>
      <c r="AXO59" s="94"/>
      <c r="AXP59" s="94"/>
      <c r="AXQ59" s="27"/>
      <c r="AXR59" s="97">
        <v>-1.295402417493613</v>
      </c>
      <c r="AXS59" s="98">
        <v>-0.94933875205480167</v>
      </c>
      <c r="AXU59" s="88">
        <f t="shared" si="160"/>
        <v>40996</v>
      </c>
      <c r="AXV59" s="89">
        <v>18</v>
      </c>
      <c r="AXW59" s="28"/>
      <c r="AXX59" s="25"/>
      <c r="AXY59" s="30"/>
      <c r="AXZ59" s="27"/>
      <c r="AYA59" s="30"/>
      <c r="AYB59" s="27"/>
      <c r="AYC59" s="30"/>
      <c r="AYD59" s="27"/>
      <c r="AYE59" s="92"/>
      <c r="AYF59" s="94"/>
      <c r="AYG59" s="94"/>
      <c r="AYH59" s="94"/>
      <c r="AYI59" s="94"/>
      <c r="AYJ59" s="94"/>
      <c r="AYK59" s="94"/>
      <c r="AYL59" s="94"/>
      <c r="AYM59" s="27"/>
      <c r="AYN59" s="97">
        <v>-1.2659303556199761</v>
      </c>
      <c r="AYO59" s="98">
        <v>1.3620981982931415</v>
      </c>
      <c r="AYQ59" s="88">
        <f t="shared" si="161"/>
        <v>40995</v>
      </c>
      <c r="AYR59" s="89">
        <v>18</v>
      </c>
      <c r="AYS59" s="28"/>
      <c r="AYT59" s="25"/>
      <c r="AYU59" s="30"/>
      <c r="AYV59" s="27"/>
      <c r="AYW59" s="30"/>
      <c r="AYX59" s="27"/>
      <c r="AYY59" s="30"/>
      <c r="AYZ59" s="27"/>
      <c r="AZA59" s="92"/>
      <c r="AZB59" s="94"/>
      <c r="AZC59" s="94"/>
      <c r="AZD59" s="94"/>
      <c r="AZE59" s="94"/>
      <c r="AZF59" s="94"/>
      <c r="AZG59" s="94"/>
      <c r="AZH59" s="94"/>
      <c r="AZI59" s="27"/>
      <c r="AZJ59" s="97">
        <v>0.30713492908114831</v>
      </c>
      <c r="AZK59" s="98">
        <v>11.912236818502906</v>
      </c>
      <c r="AZM59" s="88">
        <f t="shared" si="162"/>
        <v>40995.5</v>
      </c>
      <c r="AZN59" s="89">
        <v>18</v>
      </c>
      <c r="AZO59" s="28"/>
      <c r="AZP59" s="25"/>
      <c r="AZQ59" s="30"/>
      <c r="AZR59" s="27"/>
      <c r="AZS59" s="30"/>
      <c r="AZT59" s="27"/>
      <c r="AZU59" s="30"/>
      <c r="AZV59" s="27"/>
      <c r="AZW59" s="92"/>
      <c r="AZX59" s="94"/>
      <c r="AZY59" s="94"/>
      <c r="AZZ59" s="94"/>
      <c r="BAA59" s="94"/>
      <c r="BAB59" s="94"/>
      <c r="BAC59" s="94"/>
      <c r="BAD59" s="94"/>
      <c r="BAE59" s="27"/>
      <c r="BAF59" s="97">
        <v>-1.1969461315140646</v>
      </c>
      <c r="BAG59" s="98">
        <v>4.303396687987556</v>
      </c>
      <c r="BAI59" s="88">
        <f t="shared" si="163"/>
        <v>40995.5</v>
      </c>
      <c r="BAJ59" s="89">
        <v>18</v>
      </c>
      <c r="BAK59" s="28"/>
      <c r="BAL59" s="25"/>
      <c r="BAM59" s="30"/>
      <c r="BAN59" s="27"/>
      <c r="BAO59" s="30"/>
      <c r="BAP59" s="27"/>
      <c r="BAQ59" s="30"/>
      <c r="BAR59" s="27"/>
      <c r="BAS59" s="92"/>
      <c r="BAT59" s="94"/>
      <c r="BAU59" s="94"/>
      <c r="BAV59" s="94"/>
      <c r="BAW59" s="94"/>
      <c r="BAX59" s="94"/>
      <c r="BAY59" s="94"/>
      <c r="BAZ59" s="94"/>
      <c r="BBA59" s="27"/>
      <c r="BBB59" s="97">
        <v>-1.2832482391546167</v>
      </c>
      <c r="BBC59" s="98">
        <v>1.9368326386496026</v>
      </c>
      <c r="BBE59" s="88">
        <f t="shared" si="164"/>
        <v>40994</v>
      </c>
      <c r="BBF59" s="89">
        <v>18</v>
      </c>
      <c r="BBG59" s="28"/>
      <c r="BBH59" s="25"/>
      <c r="BBI59" s="30"/>
      <c r="BBJ59" s="27"/>
      <c r="BBK59" s="30"/>
      <c r="BBL59" s="27"/>
      <c r="BBM59" s="30"/>
      <c r="BBN59" s="27"/>
      <c r="BBO59" s="92"/>
      <c r="BBP59" s="94"/>
      <c r="BBQ59" s="94"/>
      <c r="BBR59" s="94"/>
      <c r="BBS59" s="94"/>
      <c r="BBT59" s="94"/>
      <c r="BBU59" s="94"/>
      <c r="BBV59" s="94"/>
      <c r="BBW59" s="27"/>
      <c r="BBX59" s="97"/>
      <c r="BBY59" s="98"/>
      <c r="BCA59" s="88">
        <f t="shared" si="165"/>
        <v>40997.5</v>
      </c>
      <c r="BCB59" s="89">
        <v>18</v>
      </c>
      <c r="BCC59" s="28"/>
      <c r="BCD59" s="25">
        <v>23.2</v>
      </c>
      <c r="BCE59" s="30"/>
      <c r="BCF59" s="27"/>
      <c r="BCG59" s="30"/>
      <c r="BCH59" s="27"/>
      <c r="BCI59" s="30"/>
      <c r="BCJ59" s="27"/>
      <c r="BCK59" s="92"/>
      <c r="BCL59" s="94"/>
      <c r="BCM59" s="94"/>
      <c r="BCN59" s="94"/>
      <c r="BCO59" s="94"/>
      <c r="BCP59" s="94"/>
      <c r="BCQ59" s="94"/>
      <c r="BCR59" s="94"/>
      <c r="BCS59" s="27"/>
      <c r="BCT59" s="97">
        <v>-1.1974000685034631</v>
      </c>
      <c r="BCU59" s="98">
        <v>1.4047760315988189</v>
      </c>
      <c r="BCW59" s="88">
        <f t="shared" si="166"/>
        <v>40996</v>
      </c>
      <c r="BCX59" s="89">
        <v>18</v>
      </c>
      <c r="BCY59" s="28"/>
      <c r="BCZ59" s="25">
        <v>18.899999999999999</v>
      </c>
      <c r="BDA59" s="30"/>
      <c r="BDB59" s="27"/>
      <c r="BDC59" s="30"/>
      <c r="BDD59" s="27"/>
      <c r="BDE59" s="30"/>
      <c r="BDF59" s="27"/>
      <c r="BDG59" s="92"/>
      <c r="BDH59" s="94"/>
      <c r="BDI59" s="94"/>
      <c r="BDJ59" s="94"/>
      <c r="BDK59" s="94"/>
      <c r="BDL59" s="94"/>
      <c r="BDM59" s="94"/>
      <c r="BDN59" s="94"/>
      <c r="BDO59" s="27"/>
      <c r="BDP59" s="97">
        <v>-1.0533982607632462</v>
      </c>
      <c r="BDQ59" s="98">
        <v>-1.176618370686829</v>
      </c>
      <c r="BDS59" s="88">
        <f t="shared" si="167"/>
        <v>40994</v>
      </c>
      <c r="BDT59" s="89">
        <v>18</v>
      </c>
      <c r="BDU59" s="28"/>
      <c r="BDV59" s="25"/>
      <c r="BDW59" s="30"/>
      <c r="BDX59" s="27"/>
      <c r="BDY59" s="30"/>
      <c r="BDZ59" s="27"/>
      <c r="BEA59" s="30"/>
      <c r="BEB59" s="27"/>
      <c r="BEC59" s="92"/>
      <c r="BED59" s="94"/>
      <c r="BEE59" s="94"/>
      <c r="BEF59" s="94"/>
      <c r="BEG59" s="94"/>
      <c r="BEH59" s="94"/>
      <c r="BEI59" s="94"/>
      <c r="BEJ59" s="94"/>
      <c r="BEK59" s="27"/>
      <c r="BEL59" s="97">
        <v>-1.2835650229581546</v>
      </c>
      <c r="BEM59" s="98">
        <v>-1.4862351495690449</v>
      </c>
      <c r="BEO59" s="88">
        <f t="shared" si="168"/>
        <v>40995.5</v>
      </c>
      <c r="BEP59" s="89">
        <v>18</v>
      </c>
      <c r="BEQ59" s="28"/>
      <c r="BER59" s="25"/>
      <c r="BES59" s="30"/>
      <c r="BET59" s="27"/>
      <c r="BEU59" s="30"/>
      <c r="BEV59" s="27"/>
      <c r="BEW59" s="30"/>
      <c r="BEX59" s="27"/>
      <c r="BEY59" s="92"/>
      <c r="BEZ59" s="94"/>
      <c r="BFA59" s="94"/>
      <c r="BFB59" s="94"/>
      <c r="BFC59" s="94"/>
      <c r="BFD59" s="94"/>
      <c r="BFE59" s="94"/>
      <c r="BFF59" s="94"/>
      <c r="BFG59" s="27"/>
      <c r="BFH59" s="97">
        <v>-1.3126370591990228</v>
      </c>
      <c r="BFI59" s="98">
        <v>5.3974030956061165</v>
      </c>
      <c r="BFK59" s="88">
        <f t="shared" si="169"/>
        <v>40995.5</v>
      </c>
      <c r="BFL59" s="89">
        <v>18</v>
      </c>
      <c r="BFM59" s="28"/>
      <c r="BFN59" s="25"/>
      <c r="BFO59" s="30"/>
      <c r="BFP59" s="27"/>
      <c r="BFQ59" s="30"/>
      <c r="BFR59" s="27"/>
      <c r="BFS59" s="30"/>
      <c r="BFT59" s="27"/>
      <c r="BFU59" s="92"/>
      <c r="BFV59" s="94"/>
      <c r="BFW59" s="94"/>
      <c r="BFX59" s="94"/>
      <c r="BFY59" s="94"/>
      <c r="BFZ59" s="94"/>
      <c r="BGA59" s="94"/>
      <c r="BGB59" s="94"/>
      <c r="BGC59" s="27"/>
      <c r="BGD59" s="97">
        <v>-1.2473989210440375</v>
      </c>
      <c r="BGE59" s="98">
        <v>6.8561016475768666</v>
      </c>
      <c r="BGG59" s="88">
        <f t="shared" si="170"/>
        <v>40995</v>
      </c>
      <c r="BGH59" s="89">
        <v>18</v>
      </c>
      <c r="BGI59" s="28"/>
      <c r="BGJ59" s="25"/>
      <c r="BGK59" s="30"/>
      <c r="BGL59" s="27"/>
      <c r="BGM59" s="30"/>
      <c r="BGN59" s="27"/>
      <c r="BGO59" s="30"/>
      <c r="BGP59" s="27"/>
      <c r="BGQ59" s="92"/>
      <c r="BGR59" s="94"/>
      <c r="BGS59" s="94"/>
      <c r="BGT59" s="94"/>
      <c r="BGU59" s="94"/>
      <c r="BGV59" s="94"/>
      <c r="BGW59" s="94"/>
      <c r="BGX59" s="94"/>
      <c r="BGY59" s="27"/>
      <c r="BGZ59" s="97">
        <v>-0.52367047862156735</v>
      </c>
      <c r="BHA59" s="98">
        <v>2.1541159564909504</v>
      </c>
      <c r="BHC59" s="88">
        <f t="shared" si="171"/>
        <v>40994.5</v>
      </c>
      <c r="BHD59" s="89">
        <v>18</v>
      </c>
      <c r="BHE59" s="28"/>
      <c r="BHF59" s="25"/>
      <c r="BHG59" s="30"/>
      <c r="BHH59" s="27"/>
      <c r="BHI59" s="30"/>
      <c r="BHJ59" s="27"/>
      <c r="BHK59" s="30"/>
      <c r="BHL59" s="27"/>
      <c r="BHM59" s="92"/>
      <c r="BHN59" s="94"/>
      <c r="BHO59" s="94"/>
      <c r="BHP59" s="94"/>
      <c r="BHQ59" s="94"/>
      <c r="BHR59" s="94"/>
      <c r="BHS59" s="94"/>
      <c r="BHT59" s="94"/>
      <c r="BHU59" s="27"/>
      <c r="BHV59" s="97">
        <v>-0.52222874907479511</v>
      </c>
      <c r="BHW59" s="98">
        <v>12.184359539398113</v>
      </c>
      <c r="BHY59" s="88">
        <f t="shared" si="172"/>
        <v>40997</v>
      </c>
      <c r="BHZ59" s="89">
        <v>18</v>
      </c>
      <c r="BIA59" s="28"/>
      <c r="BIB59" s="25"/>
      <c r="BIC59" s="30"/>
      <c r="BID59" s="27"/>
      <c r="BIE59" s="30"/>
      <c r="BIF59" s="27"/>
      <c r="BIG59" s="30"/>
      <c r="BIH59" s="27"/>
      <c r="BII59" s="92"/>
      <c r="BIJ59" s="94"/>
      <c r="BIK59" s="94"/>
      <c r="BIL59" s="94"/>
      <c r="BIM59" s="94"/>
      <c r="BIN59" s="94"/>
      <c r="BIO59" s="94"/>
      <c r="BIP59" s="94"/>
      <c r="BIQ59" s="27"/>
      <c r="BIR59" s="97">
        <v>-1.0714780827911503</v>
      </c>
      <c r="BIS59" s="98">
        <v>2.1438071414744817</v>
      </c>
      <c r="BIU59" s="88">
        <f t="shared" si="173"/>
        <v>40998</v>
      </c>
      <c r="BIV59" s="89">
        <v>18</v>
      </c>
      <c r="BIW59" s="28"/>
      <c r="BIX59" s="25"/>
      <c r="BIY59" s="30"/>
      <c r="BIZ59" s="27"/>
      <c r="BJA59" s="30"/>
      <c r="BJB59" s="27"/>
      <c r="BJC59" s="30"/>
      <c r="BJD59" s="27"/>
      <c r="BJE59" s="92"/>
      <c r="BJF59" s="94"/>
      <c r="BJG59" s="94"/>
      <c r="BJH59" s="94"/>
      <c r="BJI59" s="94"/>
      <c r="BJJ59" s="94"/>
      <c r="BJK59" s="94"/>
      <c r="BJL59" s="94"/>
      <c r="BJM59" s="27"/>
      <c r="BJN59" s="97">
        <v>-1.2441022986505583</v>
      </c>
      <c r="BJO59" s="98">
        <v>-1.3965151188626748</v>
      </c>
      <c r="BJQ59" s="88">
        <f t="shared" si="174"/>
        <v>40996</v>
      </c>
      <c r="BJR59" s="89">
        <v>18</v>
      </c>
      <c r="BJS59" s="28"/>
      <c r="BJT59" s="25"/>
      <c r="BJU59" s="30"/>
      <c r="BJV59" s="27"/>
      <c r="BJW59" s="30"/>
      <c r="BJX59" s="27"/>
      <c r="BJY59" s="30"/>
      <c r="BJZ59" s="27"/>
      <c r="BKA59" s="92"/>
      <c r="BKB59" s="94"/>
      <c r="BKC59" s="94"/>
      <c r="BKD59" s="94"/>
      <c r="BKE59" s="94"/>
      <c r="BKF59" s="94"/>
      <c r="BKG59" s="94"/>
      <c r="BKH59" s="94"/>
      <c r="BKI59" s="27"/>
      <c r="BKJ59" s="97">
        <v>-1.3078453358195949</v>
      </c>
      <c r="BKK59" s="98">
        <v>-2.4505087221380042</v>
      </c>
      <c r="BKM59" s="88">
        <f t="shared" si="175"/>
        <v>40997</v>
      </c>
      <c r="BKN59" s="89">
        <v>18</v>
      </c>
      <c r="BKO59" s="28"/>
      <c r="BKP59" s="25"/>
      <c r="BKQ59" s="30"/>
      <c r="BKR59" s="27"/>
      <c r="BKS59" s="30"/>
      <c r="BKT59" s="27"/>
      <c r="BKU59" s="30"/>
      <c r="BKV59" s="27"/>
      <c r="BKW59" s="92"/>
      <c r="BKX59" s="94"/>
      <c r="BKY59" s="94"/>
      <c r="BKZ59" s="94"/>
      <c r="BLA59" s="94"/>
      <c r="BLB59" s="94"/>
      <c r="BLC59" s="94"/>
      <c r="BLD59" s="94"/>
      <c r="BLE59" s="27"/>
      <c r="BLF59" s="97">
        <v>-1.2085322970643047</v>
      </c>
      <c r="BLG59" s="98">
        <v>-0.25918423781806071</v>
      </c>
      <c r="BLI59" s="88">
        <f t="shared" si="176"/>
        <v>40993</v>
      </c>
      <c r="BLJ59" s="89">
        <v>18</v>
      </c>
      <c r="BLK59" s="28"/>
      <c r="BLL59" s="25"/>
      <c r="BLM59" s="30"/>
      <c r="BLN59" s="27"/>
      <c r="BLO59" s="30"/>
      <c r="BLP59" s="27"/>
      <c r="BLQ59" s="30"/>
      <c r="BLR59" s="27"/>
      <c r="BLS59" s="92"/>
      <c r="BLT59" s="94"/>
      <c r="BLU59" s="94"/>
      <c r="BLV59" s="94"/>
      <c r="BLW59" s="94"/>
      <c r="BLX59" s="94"/>
      <c r="BLY59" s="94"/>
      <c r="BLZ59" s="94"/>
      <c r="BMA59" s="27"/>
      <c r="BMB59" s="97"/>
      <c r="BMC59" s="98"/>
      <c r="BME59" s="88">
        <f t="shared" si="177"/>
        <v>40996</v>
      </c>
      <c r="BMF59" s="89">
        <v>18</v>
      </c>
      <c r="BMG59" s="28"/>
      <c r="BMH59" s="25"/>
      <c r="BMI59" s="30"/>
      <c r="BMJ59" s="27"/>
      <c r="BMK59" s="30"/>
      <c r="BML59" s="27"/>
      <c r="BMM59" s="30"/>
      <c r="BMN59" s="27"/>
      <c r="BMO59" s="92"/>
      <c r="BMP59" s="94"/>
      <c r="BMQ59" s="94"/>
      <c r="BMR59" s="94"/>
      <c r="BMS59" s="94"/>
      <c r="BMT59" s="94"/>
      <c r="BMU59" s="94"/>
      <c r="BMV59" s="94"/>
      <c r="BMW59" s="27"/>
      <c r="BMX59" s="97">
        <v>-1.2161786625346851</v>
      </c>
      <c r="BMY59" s="98">
        <v>-1.3925277357656325</v>
      </c>
      <c r="BNA59" s="88">
        <f t="shared" si="178"/>
        <v>40994.5</v>
      </c>
      <c r="BNB59" s="89">
        <v>18</v>
      </c>
      <c r="BNC59" s="28"/>
      <c r="BND59" s="25"/>
      <c r="BNE59" s="30"/>
      <c r="BNF59" s="27"/>
      <c r="BNG59" s="30"/>
      <c r="BNH59" s="27"/>
      <c r="BNI59" s="30"/>
      <c r="BNJ59" s="27"/>
      <c r="BNK59" s="92"/>
      <c r="BNL59" s="94"/>
      <c r="BNM59" s="94"/>
      <c r="BNN59" s="94"/>
      <c r="BNO59" s="94"/>
      <c r="BNP59" s="94"/>
      <c r="BNQ59" s="94"/>
      <c r="BNR59" s="94"/>
      <c r="BNS59" s="27"/>
      <c r="BNT59" s="97"/>
      <c r="BNU59" s="98"/>
      <c r="BNW59" s="88">
        <f t="shared" si="179"/>
        <v>40993</v>
      </c>
      <c r="BNX59" s="89">
        <v>18</v>
      </c>
      <c r="BNY59" s="28"/>
      <c r="BNZ59" s="25"/>
      <c r="BOA59" s="30"/>
      <c r="BOB59" s="27"/>
      <c r="BOC59" s="30"/>
      <c r="BOD59" s="27"/>
      <c r="BOE59" s="30"/>
      <c r="BOF59" s="27"/>
      <c r="BOG59" s="92"/>
      <c r="BOH59" s="94"/>
      <c r="BOI59" s="94"/>
      <c r="BOJ59" s="94"/>
      <c r="BOK59" s="94"/>
      <c r="BOL59" s="94"/>
      <c r="BOM59" s="94"/>
      <c r="BON59" s="94"/>
      <c r="BOO59" s="27"/>
      <c r="BOP59" s="97">
        <v>-1.2949403202205245</v>
      </c>
      <c r="BOQ59" s="98">
        <v>-0.95200519950296136</v>
      </c>
      <c r="BOS59" s="88">
        <f t="shared" si="180"/>
        <v>40996</v>
      </c>
      <c r="BOT59" s="89">
        <v>18</v>
      </c>
      <c r="BOU59" s="28"/>
      <c r="BOV59" s="25"/>
      <c r="BOW59" s="30"/>
      <c r="BOX59" s="27"/>
      <c r="BOY59" s="30"/>
      <c r="BOZ59" s="27"/>
      <c r="BPA59" s="30"/>
      <c r="BPB59" s="27"/>
      <c r="BPC59" s="92"/>
      <c r="BPD59" s="94"/>
      <c r="BPE59" s="94"/>
      <c r="BPF59" s="94"/>
      <c r="BPG59" s="94"/>
      <c r="BPH59" s="94"/>
      <c r="BPI59" s="94"/>
      <c r="BPJ59" s="94"/>
      <c r="BPK59" s="27"/>
      <c r="BPL59" s="97">
        <v>-1.2940618381096638</v>
      </c>
      <c r="BPM59" s="98">
        <v>1.2588271367968999</v>
      </c>
      <c r="BPO59" s="88">
        <f t="shared" si="181"/>
        <v>40995</v>
      </c>
      <c r="BPP59" s="89">
        <v>18</v>
      </c>
      <c r="BPQ59" s="28"/>
      <c r="BPR59" s="25"/>
      <c r="BPS59" s="30"/>
      <c r="BPT59" s="27"/>
      <c r="BPU59" s="30"/>
      <c r="BPV59" s="27"/>
      <c r="BPW59" s="30"/>
      <c r="BPX59" s="27"/>
      <c r="BPY59" s="92"/>
      <c r="BPZ59" s="94"/>
      <c r="BQA59" s="94"/>
      <c r="BQB59" s="94"/>
      <c r="BQC59" s="94"/>
      <c r="BQD59" s="94"/>
      <c r="BQE59" s="94"/>
      <c r="BQF59" s="94"/>
      <c r="BQG59" s="27"/>
      <c r="BQH59" s="97">
        <v>0.35211919711175527</v>
      </c>
      <c r="BQI59" s="98">
        <v>12.201800104378083</v>
      </c>
      <c r="BQK59" s="88">
        <f t="shared" si="182"/>
        <v>40995.5</v>
      </c>
      <c r="BQL59" s="89">
        <v>18</v>
      </c>
      <c r="BQM59" s="28"/>
      <c r="BQN59" s="25"/>
      <c r="BQO59" s="30"/>
      <c r="BQP59" s="27"/>
      <c r="BQQ59" s="30"/>
      <c r="BQR59" s="27"/>
      <c r="BQS59" s="30"/>
      <c r="BQT59" s="27"/>
      <c r="BQU59" s="92"/>
      <c r="BQV59" s="94"/>
      <c r="BQW59" s="94"/>
      <c r="BQX59" s="94"/>
      <c r="BQY59" s="94"/>
      <c r="BQZ59" s="94"/>
      <c r="BRA59" s="94"/>
      <c r="BRB59" s="94"/>
      <c r="BRC59" s="27"/>
      <c r="BRD59" s="97">
        <v>-1.1971111860779746</v>
      </c>
      <c r="BRE59" s="98">
        <v>4.3047600058224926</v>
      </c>
      <c r="BRG59" s="88">
        <f t="shared" si="183"/>
        <v>40995.5</v>
      </c>
      <c r="BRH59" s="89">
        <v>18</v>
      </c>
      <c r="BRI59" s="28"/>
      <c r="BRJ59" s="25"/>
      <c r="BRK59" s="30"/>
      <c r="BRL59" s="27"/>
      <c r="BRM59" s="30"/>
      <c r="BRN59" s="27"/>
      <c r="BRO59" s="30"/>
      <c r="BRP59" s="27"/>
      <c r="BRQ59" s="92"/>
      <c r="BRR59" s="94"/>
      <c r="BRS59" s="94"/>
      <c r="BRT59" s="94"/>
      <c r="BRU59" s="94"/>
      <c r="BRV59" s="94"/>
      <c r="BRW59" s="94"/>
      <c r="BRX59" s="94"/>
      <c r="BRY59" s="27"/>
      <c r="BRZ59" s="97">
        <v>-1.2791704376407491</v>
      </c>
      <c r="BSA59" s="98">
        <v>1.9489949887102309</v>
      </c>
      <c r="BSC59" s="88">
        <f t="shared" si="184"/>
        <v>40994</v>
      </c>
      <c r="BSD59" s="89">
        <v>18</v>
      </c>
      <c r="BSE59" s="28"/>
      <c r="BSF59" s="25"/>
      <c r="BSG59" s="30"/>
      <c r="BSH59" s="27"/>
      <c r="BSI59" s="30"/>
      <c r="BSJ59" s="27"/>
      <c r="BSK59" s="30"/>
      <c r="BSL59" s="27"/>
      <c r="BSM59" s="92"/>
      <c r="BSN59" s="94"/>
      <c r="BSO59" s="94"/>
      <c r="BSP59" s="94"/>
      <c r="BSQ59" s="94"/>
      <c r="BSR59" s="94"/>
      <c r="BSS59" s="94"/>
      <c r="BST59" s="94"/>
      <c r="BSU59" s="27"/>
      <c r="BSV59" s="97"/>
      <c r="BSW59" s="98"/>
      <c r="BSY59" s="88">
        <f t="shared" si="185"/>
        <v>40997.5</v>
      </c>
      <c r="BSZ59" s="89">
        <v>18</v>
      </c>
      <c r="BTA59" s="28"/>
      <c r="BTB59" s="25">
        <v>23.2</v>
      </c>
      <c r="BTC59" s="30"/>
      <c r="BTD59" s="27"/>
      <c r="BTE59" s="30"/>
      <c r="BTF59" s="27"/>
      <c r="BTG59" s="30"/>
      <c r="BTH59" s="27"/>
      <c r="BTI59" s="92"/>
      <c r="BTJ59" s="94"/>
      <c r="BTK59" s="94"/>
      <c r="BTL59" s="94"/>
      <c r="BTM59" s="94"/>
      <c r="BTN59" s="94"/>
      <c r="BTO59" s="94"/>
      <c r="BTP59" s="94"/>
      <c r="BTQ59" s="27"/>
      <c r="BTR59" s="97">
        <v>-1.1898525527488815</v>
      </c>
      <c r="BTS59" s="98">
        <v>1.4417779975682328</v>
      </c>
      <c r="BTU59" s="88">
        <f t="shared" si="186"/>
        <v>40996</v>
      </c>
      <c r="BTV59" s="89">
        <v>18</v>
      </c>
      <c r="BTW59" s="28"/>
      <c r="BTX59" s="25">
        <v>18.899999999999999</v>
      </c>
      <c r="BTY59" s="30"/>
      <c r="BTZ59" s="27"/>
      <c r="BUA59" s="30"/>
      <c r="BUB59" s="27"/>
      <c r="BUC59" s="30"/>
      <c r="BUD59" s="27"/>
      <c r="BUE59" s="92"/>
      <c r="BUF59" s="94"/>
      <c r="BUG59" s="94"/>
      <c r="BUH59" s="94"/>
      <c r="BUI59" s="94"/>
      <c r="BUJ59" s="94"/>
      <c r="BUK59" s="94"/>
      <c r="BUL59" s="94"/>
      <c r="BUM59" s="27"/>
      <c r="BUN59" s="97">
        <v>-1.2384479192448394</v>
      </c>
      <c r="BUO59" s="98">
        <v>-1.7812676497558386</v>
      </c>
      <c r="BUQ59" s="88">
        <f t="shared" si="187"/>
        <v>40994</v>
      </c>
      <c r="BUR59" s="89">
        <v>18</v>
      </c>
      <c r="BUS59" s="28"/>
      <c r="BUT59" s="25"/>
      <c r="BUU59" s="30"/>
      <c r="BUV59" s="27"/>
      <c r="BUW59" s="30"/>
      <c r="BUX59" s="27"/>
      <c r="BUY59" s="30"/>
      <c r="BUZ59" s="27"/>
      <c r="BVA59" s="92"/>
      <c r="BVB59" s="94"/>
      <c r="BVC59" s="94"/>
      <c r="BVD59" s="94"/>
      <c r="BVE59" s="94"/>
      <c r="BVF59" s="94"/>
      <c r="BVG59" s="94"/>
      <c r="BVH59" s="94"/>
      <c r="BVI59" s="27"/>
      <c r="BVJ59" s="97">
        <v>-1.2681923624165903</v>
      </c>
      <c r="BVK59" s="98">
        <v>-1.4414063195299243</v>
      </c>
      <c r="BVM59" s="88">
        <f t="shared" si="188"/>
        <v>40995.5</v>
      </c>
      <c r="BVN59" s="89">
        <v>18</v>
      </c>
      <c r="BVO59" s="28"/>
      <c r="BVP59" s="25"/>
      <c r="BVQ59" s="30"/>
      <c r="BVR59" s="27"/>
      <c r="BVS59" s="30"/>
      <c r="BVT59" s="27"/>
      <c r="BVU59" s="30"/>
      <c r="BVV59" s="27"/>
      <c r="BVW59" s="92"/>
      <c r="BVX59" s="94"/>
      <c r="BVY59" s="94"/>
      <c r="BVZ59" s="94"/>
      <c r="BWA59" s="94"/>
      <c r="BWB59" s="94"/>
      <c r="BWC59" s="94"/>
      <c r="BWD59" s="94"/>
      <c r="BWE59" s="27"/>
      <c r="BWF59" s="97">
        <v>-1.3139295495875556</v>
      </c>
      <c r="BWG59" s="98">
        <v>5.3956888421252707</v>
      </c>
      <c r="BWI59" s="88">
        <f t="shared" si="189"/>
        <v>40995.5</v>
      </c>
      <c r="BWJ59" s="89">
        <v>18</v>
      </c>
      <c r="BWK59" s="28"/>
      <c r="BWL59" s="25"/>
      <c r="BWM59" s="30"/>
      <c r="BWN59" s="27"/>
      <c r="BWO59" s="30"/>
      <c r="BWP59" s="27"/>
      <c r="BWQ59" s="30"/>
      <c r="BWR59" s="27"/>
      <c r="BWS59" s="92"/>
      <c r="BWT59" s="94"/>
      <c r="BWU59" s="94"/>
      <c r="BWV59" s="94"/>
      <c r="BWW59" s="94"/>
      <c r="BWX59" s="94"/>
      <c r="BWY59" s="94"/>
      <c r="BWZ59" s="94"/>
      <c r="BXA59" s="27"/>
      <c r="BXB59" s="97">
        <v>-1.2717502313483946</v>
      </c>
      <c r="BXC59" s="98">
        <v>6.7862119637108655</v>
      </c>
      <c r="BXE59" s="88">
        <f t="shared" si="190"/>
        <v>40995</v>
      </c>
      <c r="BXF59" s="89">
        <v>18</v>
      </c>
      <c r="BXG59" s="28"/>
      <c r="BXH59" s="25"/>
      <c r="BXI59" s="30"/>
      <c r="BXJ59" s="27"/>
      <c r="BXK59" s="30"/>
      <c r="BXL59" s="27"/>
      <c r="BXM59" s="30"/>
      <c r="BXN59" s="27"/>
      <c r="BXO59" s="92"/>
      <c r="BXP59" s="94"/>
      <c r="BXQ59" s="94"/>
      <c r="BXR59" s="94"/>
      <c r="BXS59" s="94"/>
      <c r="BXT59" s="94"/>
      <c r="BXU59" s="94"/>
      <c r="BXV59" s="94"/>
      <c r="BXW59" s="27"/>
      <c r="BXX59" s="97">
        <v>-0.5095591253479419</v>
      </c>
      <c r="BXY59" s="98">
        <v>2.213546960780493</v>
      </c>
      <c r="BYA59" s="88">
        <f t="shared" si="191"/>
        <v>40994.5</v>
      </c>
      <c r="BYB59" s="89">
        <v>18</v>
      </c>
      <c r="BYC59" s="28"/>
      <c r="BYD59" s="25"/>
      <c r="BYE59" s="30"/>
      <c r="BYF59" s="27"/>
      <c r="BYG59" s="30"/>
      <c r="BYH59" s="27"/>
      <c r="BYI59" s="30"/>
      <c r="BYJ59" s="27"/>
      <c r="BYK59" s="92"/>
      <c r="BYL59" s="94"/>
      <c r="BYM59" s="94"/>
      <c r="BYN59" s="94"/>
      <c r="BYO59" s="94"/>
      <c r="BYP59" s="94"/>
      <c r="BYQ59" s="94"/>
      <c r="BYR59" s="94"/>
      <c r="BYS59" s="27"/>
      <c r="BYT59" s="97">
        <v>-0.54229069231262084</v>
      </c>
      <c r="BYU59" s="98">
        <v>12.18231230065242</v>
      </c>
      <c r="BYW59" s="88">
        <f t="shared" si="192"/>
        <v>40997</v>
      </c>
      <c r="BYX59" s="89">
        <v>18</v>
      </c>
      <c r="BYY59" s="28"/>
      <c r="BYZ59" s="25"/>
      <c r="BZA59" s="30"/>
      <c r="BZB59" s="27"/>
      <c r="BZC59" s="30"/>
      <c r="BZD59" s="27"/>
      <c r="BZE59" s="30"/>
      <c r="BZF59" s="27"/>
      <c r="BZG59" s="92"/>
      <c r="BZH59" s="94"/>
      <c r="BZI59" s="94"/>
      <c r="BZJ59" s="94"/>
      <c r="BZK59" s="94"/>
      <c r="BZL59" s="94"/>
      <c r="BZM59" s="94"/>
      <c r="BZN59" s="94"/>
      <c r="BZO59" s="27"/>
      <c r="BZP59" s="97">
        <v>-1.0574228752635246</v>
      </c>
      <c r="BZQ59" s="98">
        <v>2.178670034796423</v>
      </c>
      <c r="BZS59" s="88">
        <f t="shared" si="193"/>
        <v>40998</v>
      </c>
      <c r="BZT59" s="89">
        <v>18</v>
      </c>
      <c r="BZU59" s="28"/>
      <c r="BZV59" s="25"/>
      <c r="BZW59" s="30"/>
      <c r="BZX59" s="27"/>
      <c r="BZY59" s="30"/>
      <c r="BZZ59" s="27"/>
      <c r="CAA59" s="30"/>
      <c r="CAB59" s="27"/>
      <c r="CAC59" s="92"/>
      <c r="CAD59" s="94"/>
      <c r="CAE59" s="94"/>
      <c r="CAF59" s="94"/>
      <c r="CAG59" s="94"/>
      <c r="CAH59" s="94"/>
      <c r="CAI59" s="94"/>
      <c r="CAJ59" s="94"/>
      <c r="CAK59" s="27"/>
      <c r="CAL59" s="97">
        <v>-1.2335227936845148</v>
      </c>
      <c r="CAM59" s="98">
        <v>-1.3645665564108127</v>
      </c>
      <c r="CAO59" s="88">
        <f t="shared" si="194"/>
        <v>40996</v>
      </c>
      <c r="CAP59" s="89">
        <v>18</v>
      </c>
      <c r="CAQ59" s="28"/>
      <c r="CAR59" s="25"/>
      <c r="CAS59" s="30"/>
      <c r="CAT59" s="27"/>
      <c r="CAU59" s="30"/>
      <c r="CAV59" s="27"/>
      <c r="CAW59" s="30"/>
      <c r="CAX59" s="27"/>
      <c r="CAY59" s="92"/>
      <c r="CAZ59" s="94"/>
      <c r="CBA59" s="94"/>
      <c r="CBB59" s="94"/>
      <c r="CBC59" s="94"/>
      <c r="CBD59" s="94"/>
      <c r="CBE59" s="94"/>
      <c r="CBF59" s="94"/>
      <c r="CBG59" s="27"/>
      <c r="CBH59" s="97">
        <v>-1.2690938353406098</v>
      </c>
      <c r="CBI59" s="98">
        <v>-2.3461465881008321</v>
      </c>
      <c r="CBK59" s="88">
        <f t="shared" si="195"/>
        <v>40997</v>
      </c>
      <c r="CBL59" s="89">
        <v>18</v>
      </c>
      <c r="CBM59" s="28"/>
      <c r="CBN59" s="25"/>
      <c r="CBO59" s="30"/>
      <c r="CBP59" s="27"/>
      <c r="CBQ59" s="30"/>
      <c r="CBR59" s="27"/>
      <c r="CBS59" s="30"/>
      <c r="CBT59" s="27"/>
      <c r="CBU59" s="92"/>
      <c r="CBV59" s="94"/>
      <c r="CBW59" s="94"/>
      <c r="CBX59" s="94"/>
      <c r="CBY59" s="94"/>
      <c r="CBZ59" s="94"/>
      <c r="CCA59" s="94"/>
      <c r="CCB59" s="94"/>
      <c r="CCC59" s="27"/>
      <c r="CCD59" s="97">
        <v>-1.2024175882415034</v>
      </c>
      <c r="CCE59" s="98">
        <v>-0.26027381803550226</v>
      </c>
      <c r="CCG59" s="88">
        <f t="shared" si="196"/>
        <v>40993</v>
      </c>
      <c r="CCH59" s="89">
        <v>18</v>
      </c>
      <c r="CCI59" s="28"/>
      <c r="CCJ59" s="25"/>
      <c r="CCK59" s="30"/>
      <c r="CCL59" s="27"/>
      <c r="CCM59" s="30"/>
      <c r="CCN59" s="27"/>
      <c r="CCO59" s="30"/>
      <c r="CCP59" s="27"/>
      <c r="CCQ59" s="92"/>
      <c r="CCR59" s="94"/>
      <c r="CCS59" s="94"/>
      <c r="CCT59" s="94"/>
      <c r="CCU59" s="94"/>
      <c r="CCV59" s="94"/>
      <c r="CCW59" s="94"/>
      <c r="CCX59" s="94"/>
      <c r="CCY59" s="27"/>
      <c r="CCZ59" s="97"/>
      <c r="CDA59" s="98"/>
      <c r="CDC59" s="88">
        <f t="shared" si="197"/>
        <v>40996</v>
      </c>
      <c r="CDD59" s="89">
        <v>18</v>
      </c>
      <c r="CDE59" s="28"/>
      <c r="CDF59" s="25"/>
      <c r="CDG59" s="30"/>
      <c r="CDH59" s="27"/>
      <c r="CDI59" s="30"/>
      <c r="CDJ59" s="27"/>
      <c r="CDK59" s="30"/>
      <c r="CDL59" s="27"/>
      <c r="CDM59" s="92"/>
      <c r="CDN59" s="94"/>
      <c r="CDO59" s="94"/>
      <c r="CDP59" s="94"/>
      <c r="CDQ59" s="94"/>
      <c r="CDR59" s="94"/>
      <c r="CDS59" s="94"/>
      <c r="CDT59" s="94"/>
      <c r="CDU59" s="27"/>
      <c r="CDV59" s="97">
        <v>-1.247684072317004</v>
      </c>
      <c r="CDW59" s="98">
        <v>-1.4805075018280947</v>
      </c>
      <c r="CDY59" s="88">
        <f t="shared" si="198"/>
        <v>40994.5</v>
      </c>
      <c r="CDZ59" s="89">
        <v>18</v>
      </c>
      <c r="CEA59" s="28"/>
      <c r="CEB59" s="25"/>
      <c r="CEC59" s="30"/>
      <c r="CED59" s="27"/>
      <c r="CEE59" s="30"/>
      <c r="CEF59" s="27"/>
      <c r="CEG59" s="30"/>
      <c r="CEH59" s="27"/>
      <c r="CEI59" s="92"/>
      <c r="CEJ59" s="94"/>
      <c r="CEK59" s="94"/>
      <c r="CEL59" s="94"/>
      <c r="CEM59" s="94"/>
      <c r="CEN59" s="94"/>
      <c r="CEO59" s="94"/>
      <c r="CEP59" s="94"/>
      <c r="CEQ59" s="27"/>
      <c r="CER59" s="97"/>
      <c r="CES59" s="98"/>
      <c r="CEU59" s="88">
        <f t="shared" si="199"/>
        <v>40993</v>
      </c>
      <c r="CEV59" s="89">
        <v>18</v>
      </c>
      <c r="CEW59" s="28"/>
      <c r="CEX59" s="25"/>
      <c r="CEY59" s="30"/>
      <c r="CEZ59" s="27"/>
      <c r="CFA59" s="30"/>
      <c r="CFB59" s="27"/>
      <c r="CFC59" s="30"/>
      <c r="CFD59" s="27"/>
      <c r="CFE59" s="92"/>
      <c r="CFF59" s="94"/>
      <c r="CFG59" s="94"/>
      <c r="CFH59" s="94"/>
      <c r="CFI59" s="94"/>
      <c r="CFJ59" s="94"/>
      <c r="CFK59" s="94"/>
      <c r="CFL59" s="94"/>
      <c r="CFM59" s="27"/>
      <c r="CFN59" s="97">
        <v>-1.2937057552893938</v>
      </c>
      <c r="CFO59" s="98">
        <v>-0.94637639320701517</v>
      </c>
    </row>
    <row r="60" spans="1:2199">
      <c r="A60" s="88">
        <f t="shared" si="100"/>
        <v>40996.5</v>
      </c>
      <c r="B60" s="90">
        <v>18.5</v>
      </c>
      <c r="C60" s="28"/>
      <c r="D60" s="25"/>
      <c r="E60" s="30"/>
      <c r="F60" s="27"/>
      <c r="G60" s="30"/>
      <c r="H60" s="27"/>
      <c r="I60" s="30"/>
      <c r="J60" s="27"/>
      <c r="K60" s="92"/>
      <c r="L60" s="94"/>
      <c r="M60" s="94"/>
      <c r="N60" s="94"/>
      <c r="O60" s="94"/>
      <c r="P60" s="94"/>
      <c r="Q60" s="94"/>
      <c r="R60" s="94"/>
      <c r="S60" s="27"/>
      <c r="T60" s="99">
        <v>-2.0266575386897707</v>
      </c>
      <c r="U60" s="98">
        <v>1.56926198517475</v>
      </c>
      <c r="W60" s="88">
        <f t="shared" si="101"/>
        <v>40995.5</v>
      </c>
      <c r="X60" s="90">
        <v>18.5</v>
      </c>
      <c r="Y60" s="28"/>
      <c r="Z60" s="25"/>
      <c r="AA60" s="30"/>
      <c r="AB60" s="27"/>
      <c r="AC60" s="30"/>
      <c r="AD60" s="27"/>
      <c r="AE60" s="30"/>
      <c r="AF60" s="27"/>
      <c r="AG60" s="92"/>
      <c r="AH60" s="94"/>
      <c r="AI60" s="94"/>
      <c r="AJ60" s="94"/>
      <c r="AK60" s="94"/>
      <c r="AL60" s="94"/>
      <c r="AM60" s="94"/>
      <c r="AN60" s="94"/>
      <c r="AO60" s="27"/>
      <c r="AP60" s="99">
        <v>-1.1086927209634052</v>
      </c>
      <c r="AQ60" s="98">
        <v>3.0365242923830591</v>
      </c>
      <c r="AS60" s="88">
        <f t="shared" si="102"/>
        <v>40996</v>
      </c>
      <c r="AT60" s="90">
        <v>18.5</v>
      </c>
      <c r="AU60" s="28"/>
      <c r="AV60" s="25"/>
      <c r="AW60" s="30"/>
      <c r="AX60" s="27"/>
      <c r="AY60" s="30"/>
      <c r="AZ60" s="27"/>
      <c r="BA60" s="30"/>
      <c r="BB60" s="27"/>
      <c r="BC60" s="92"/>
      <c r="BD60" s="94"/>
      <c r="BE60" s="94"/>
      <c r="BF60" s="94"/>
      <c r="BG60" s="94"/>
      <c r="BH60" s="94"/>
      <c r="BI60" s="94"/>
      <c r="BJ60" s="94"/>
      <c r="BK60" s="27"/>
      <c r="BL60" s="99">
        <v>-5.9712655921234398E-2</v>
      </c>
      <c r="BM60" s="98">
        <v>7.0184401755703112</v>
      </c>
      <c r="BO60" s="88">
        <f t="shared" si="103"/>
        <v>40996</v>
      </c>
      <c r="BP60" s="90">
        <v>18.5</v>
      </c>
      <c r="BQ60" s="28"/>
      <c r="BR60" s="25"/>
      <c r="BS60" s="30"/>
      <c r="BT60" s="27"/>
      <c r="BU60" s="30"/>
      <c r="BV60" s="27"/>
      <c r="BW60" s="30"/>
      <c r="BX60" s="27"/>
      <c r="BY60" s="92"/>
      <c r="BZ60" s="94"/>
      <c r="CA60" s="94"/>
      <c r="CB60" s="94"/>
      <c r="CC60" s="94"/>
      <c r="CD60" s="94"/>
      <c r="CE60" s="94"/>
      <c r="CF60" s="94"/>
      <c r="CG60" s="27"/>
      <c r="CH60" s="99">
        <v>-1.0522023553921591</v>
      </c>
      <c r="CI60" s="98">
        <v>1.4833722814845878</v>
      </c>
      <c r="CK60" s="88">
        <f t="shared" si="104"/>
        <v>40994.5</v>
      </c>
      <c r="CL60" s="90">
        <v>18.5</v>
      </c>
      <c r="CM60" s="28"/>
      <c r="CN60" s="25"/>
      <c r="CO60" s="30"/>
      <c r="CP60" s="27"/>
      <c r="CQ60" s="30"/>
      <c r="CR60" s="27"/>
      <c r="CS60" s="30"/>
      <c r="CT60" s="27"/>
      <c r="CU60" s="92"/>
      <c r="CV60" s="94"/>
      <c r="CW60" s="94"/>
      <c r="CX60" s="94"/>
      <c r="CY60" s="94"/>
      <c r="CZ60" s="94"/>
      <c r="DA60" s="94"/>
      <c r="DB60" s="94"/>
      <c r="DC60" s="27"/>
      <c r="DD60" s="99">
        <v>-1.2707927269671297</v>
      </c>
      <c r="DE60" s="98">
        <v>5.1735328002464644</v>
      </c>
      <c r="DG60" s="88">
        <f t="shared" si="105"/>
        <v>40998</v>
      </c>
      <c r="DH60" s="90">
        <v>18.5</v>
      </c>
      <c r="DI60" s="28"/>
      <c r="DJ60" s="25">
        <v>23.3</v>
      </c>
      <c r="DK60" s="30"/>
      <c r="DL60" s="27"/>
      <c r="DM60" s="30"/>
      <c r="DN60" s="27"/>
      <c r="DO60" s="30"/>
      <c r="DP60" s="27"/>
      <c r="DQ60" s="92"/>
      <c r="DR60" s="94"/>
      <c r="DS60" s="94"/>
      <c r="DT60" s="94"/>
      <c r="DU60" s="94"/>
      <c r="DV60" s="94"/>
      <c r="DW60" s="94"/>
      <c r="DX60" s="94"/>
      <c r="DY60" s="27"/>
      <c r="DZ60" s="99">
        <v>-1.1878773079859826</v>
      </c>
      <c r="EA60" s="98">
        <v>-0.81528045831606155</v>
      </c>
      <c r="EC60" s="88">
        <f t="shared" si="106"/>
        <v>40996.5</v>
      </c>
      <c r="ED60" s="90">
        <v>18.5</v>
      </c>
      <c r="EE60" s="28"/>
      <c r="EF60" s="25">
        <v>19</v>
      </c>
      <c r="EG60" s="30"/>
      <c r="EH60" s="27"/>
      <c r="EI60" s="30"/>
      <c r="EJ60" s="27"/>
      <c r="EK60" s="30"/>
      <c r="EL60" s="27"/>
      <c r="EM60" s="92"/>
      <c r="EN60" s="94"/>
      <c r="EO60" s="94"/>
      <c r="EP60" s="94"/>
      <c r="EQ60" s="94"/>
      <c r="ER60" s="94"/>
      <c r="ES60" s="94"/>
      <c r="ET60" s="94"/>
      <c r="EU60" s="27"/>
      <c r="EV60" s="99">
        <v>-1.2454003608915725</v>
      </c>
      <c r="EW60" s="98">
        <v>4.7246065665330912</v>
      </c>
      <c r="EY60" s="88">
        <f t="shared" si="107"/>
        <v>40994.5</v>
      </c>
      <c r="EZ60" s="90">
        <v>18.5</v>
      </c>
      <c r="FA60" s="28"/>
      <c r="FB60" s="25"/>
      <c r="FC60" s="30"/>
      <c r="FD60" s="27"/>
      <c r="FE60" s="30"/>
      <c r="FF60" s="27"/>
      <c r="FG60" s="30"/>
      <c r="FH60" s="27"/>
      <c r="FI60" s="92"/>
      <c r="FJ60" s="94"/>
      <c r="FK60" s="94"/>
      <c r="FL60" s="94"/>
      <c r="FM60" s="94"/>
      <c r="FN60" s="94"/>
      <c r="FO60" s="94"/>
      <c r="FP60" s="94"/>
      <c r="FQ60" s="27"/>
      <c r="FR60" s="99">
        <v>-1.2969512062894295</v>
      </c>
      <c r="FS60" s="98">
        <v>5.1137391746000995</v>
      </c>
      <c r="FU60" s="88">
        <f t="shared" si="108"/>
        <v>40996</v>
      </c>
      <c r="FV60" s="90">
        <v>18.5</v>
      </c>
      <c r="FW60" s="28"/>
      <c r="FX60" s="25"/>
      <c r="FY60" s="30"/>
      <c r="FZ60" s="27"/>
      <c r="GA60" s="30"/>
      <c r="GB60" s="27"/>
      <c r="GC60" s="30"/>
      <c r="GD60" s="27"/>
      <c r="GE60" s="92"/>
      <c r="GF60" s="94"/>
      <c r="GG60" s="94"/>
      <c r="GH60" s="94"/>
      <c r="GI60" s="94"/>
      <c r="GJ60" s="94"/>
      <c r="GK60" s="94"/>
      <c r="GL60" s="94"/>
      <c r="GM60" s="27"/>
      <c r="GN60" s="99">
        <v>-1.3099300435180963</v>
      </c>
      <c r="GO60" s="98">
        <v>-1.2392642220107797</v>
      </c>
      <c r="GQ60" s="88">
        <f t="shared" si="109"/>
        <v>40996</v>
      </c>
      <c r="GR60" s="90">
        <v>18.5</v>
      </c>
      <c r="GS60" s="28"/>
      <c r="GT60" s="25"/>
      <c r="GU60" s="30"/>
      <c r="GV60" s="27"/>
      <c r="GW60" s="30"/>
      <c r="GX60" s="27"/>
      <c r="GY60" s="30"/>
      <c r="GZ60" s="27"/>
      <c r="HA60" s="92"/>
      <c r="HB60" s="94"/>
      <c r="HC60" s="94"/>
      <c r="HD60" s="94"/>
      <c r="HE60" s="94"/>
      <c r="HF60" s="94"/>
      <c r="HG60" s="94"/>
      <c r="HH60" s="94"/>
      <c r="HI60" s="27"/>
      <c r="HJ60" s="99">
        <v>-1.2416286344271383</v>
      </c>
      <c r="HK60" s="98">
        <v>0.20783044817196292</v>
      </c>
      <c r="HM60" s="88">
        <f t="shared" si="110"/>
        <v>40995.5</v>
      </c>
      <c r="HN60" s="90">
        <v>18.5</v>
      </c>
      <c r="HO60" s="28"/>
      <c r="HP60" s="25"/>
      <c r="HQ60" s="30"/>
      <c r="HR60" s="27"/>
      <c r="HS60" s="30"/>
      <c r="HT60" s="27"/>
      <c r="HU60" s="30"/>
      <c r="HV60" s="27"/>
      <c r="HW60" s="92"/>
      <c r="HX60" s="94"/>
      <c r="HY60" s="94"/>
      <c r="HZ60" s="94"/>
      <c r="IA60" s="94"/>
      <c r="IB60" s="94"/>
      <c r="IC60" s="94"/>
      <c r="ID60" s="94"/>
      <c r="IE60" s="27"/>
      <c r="IF60" s="99">
        <v>-0.56090804719655674</v>
      </c>
      <c r="IG60" s="98">
        <v>8.5593909491868416</v>
      </c>
      <c r="II60" s="88">
        <f t="shared" si="111"/>
        <v>40995</v>
      </c>
      <c r="IJ60" s="90">
        <v>18.5</v>
      </c>
      <c r="IK60" s="28"/>
      <c r="IL60" s="25"/>
      <c r="IM60" s="30"/>
      <c r="IN60" s="27"/>
      <c r="IO60" s="30"/>
      <c r="IP60" s="27"/>
      <c r="IQ60" s="30"/>
      <c r="IR60" s="27"/>
      <c r="IS60" s="92"/>
      <c r="IT60" s="94"/>
      <c r="IU60" s="94"/>
      <c r="IV60" s="94"/>
      <c r="IW60" s="94"/>
      <c r="IX60" s="94"/>
      <c r="IY60" s="94"/>
      <c r="IZ60" s="94"/>
      <c r="JA60" s="27"/>
      <c r="JB60" s="99">
        <v>-0.56486101189761684</v>
      </c>
      <c r="JC60" s="98">
        <v>9.6103049749242562</v>
      </c>
      <c r="JE60" s="88">
        <f t="shared" si="112"/>
        <v>40997.5</v>
      </c>
      <c r="JF60" s="90">
        <v>18.5</v>
      </c>
      <c r="JG60" s="28"/>
      <c r="JH60" s="25"/>
      <c r="JI60" s="30"/>
      <c r="JJ60" s="27"/>
      <c r="JK60" s="30"/>
      <c r="JL60" s="27"/>
      <c r="JM60" s="30"/>
      <c r="JN60" s="27"/>
      <c r="JO60" s="92"/>
      <c r="JP60" s="94"/>
      <c r="JQ60" s="94"/>
      <c r="JR60" s="94"/>
      <c r="JS60" s="94"/>
      <c r="JT60" s="94"/>
      <c r="JU60" s="94"/>
      <c r="JV60" s="94"/>
      <c r="JW60" s="27"/>
      <c r="JX60" s="99">
        <v>-1.0781844881578015</v>
      </c>
      <c r="JY60" s="98">
        <v>4.283623226166001</v>
      </c>
      <c r="KA60" s="88">
        <f t="shared" si="113"/>
        <v>40998.5</v>
      </c>
      <c r="KB60" s="90">
        <v>18.5</v>
      </c>
      <c r="KC60" s="28"/>
      <c r="KD60" s="25"/>
      <c r="KE60" s="30"/>
      <c r="KF60" s="27"/>
      <c r="KG60" s="30"/>
      <c r="KH60" s="27"/>
      <c r="KI60" s="30"/>
      <c r="KJ60" s="27"/>
      <c r="KK60" s="92"/>
      <c r="KL60" s="94"/>
      <c r="KM60" s="94"/>
      <c r="KN60" s="94"/>
      <c r="KO60" s="94"/>
      <c r="KP60" s="94"/>
      <c r="KQ60" s="94"/>
      <c r="KR60" s="94"/>
      <c r="KS60" s="27"/>
      <c r="KT60" s="99">
        <v>-1.2065249739805666</v>
      </c>
      <c r="KU60" s="98">
        <v>5.3319636541184643</v>
      </c>
      <c r="KW60" s="88">
        <f t="shared" si="114"/>
        <v>40996.5</v>
      </c>
      <c r="KX60" s="90">
        <v>18.5</v>
      </c>
      <c r="KY60" s="28"/>
      <c r="KZ60" s="25"/>
      <c r="LA60" s="30"/>
      <c r="LB60" s="27"/>
      <c r="LC60" s="30"/>
      <c r="LD60" s="27"/>
      <c r="LE60" s="30"/>
      <c r="LF60" s="27"/>
      <c r="LG60" s="92"/>
      <c r="LH60" s="94"/>
      <c r="LI60" s="94"/>
      <c r="LJ60" s="94"/>
      <c r="LK60" s="94"/>
      <c r="LL60" s="94"/>
      <c r="LM60" s="94"/>
      <c r="LN60" s="94"/>
      <c r="LO60" s="27"/>
      <c r="LP60" s="99">
        <v>-1.260753285568335</v>
      </c>
      <c r="LQ60" s="98">
        <v>4.3032946214011094</v>
      </c>
      <c r="LS60" s="88">
        <f t="shared" si="115"/>
        <v>40997.5</v>
      </c>
      <c r="LT60" s="90">
        <v>18.5</v>
      </c>
      <c r="LU60" s="28"/>
      <c r="LV60" s="25"/>
      <c r="LW60" s="30"/>
      <c r="LX60" s="27"/>
      <c r="LY60" s="30"/>
      <c r="LZ60" s="27"/>
      <c r="MA60" s="30"/>
      <c r="MB60" s="27"/>
      <c r="MC60" s="92"/>
      <c r="MD60" s="94"/>
      <c r="ME60" s="94"/>
      <c r="MF60" s="94"/>
      <c r="MG60" s="94"/>
      <c r="MH60" s="94"/>
      <c r="MI60" s="94"/>
      <c r="MJ60" s="94"/>
      <c r="MK60" s="27"/>
      <c r="ML60" s="99">
        <v>-1.2022841090259733</v>
      </c>
      <c r="MM60" s="98">
        <v>6.3805897975722052</v>
      </c>
      <c r="MO60" s="88">
        <f t="shared" si="116"/>
        <v>40993.5</v>
      </c>
      <c r="MP60" s="90">
        <v>18.5</v>
      </c>
      <c r="MQ60" s="28"/>
      <c r="MR60" s="25"/>
      <c r="MS60" s="30"/>
      <c r="MT60" s="27"/>
      <c r="MU60" s="30"/>
      <c r="MV60" s="27"/>
      <c r="MW60" s="30"/>
      <c r="MX60" s="27"/>
      <c r="MY60" s="92"/>
      <c r="MZ60" s="94"/>
      <c r="NA60" s="94"/>
      <c r="NB60" s="94"/>
      <c r="NC60" s="94"/>
      <c r="ND60" s="94"/>
      <c r="NE60" s="94"/>
      <c r="NF60" s="94"/>
      <c r="NG60" s="27"/>
      <c r="NH60" s="99"/>
      <c r="NI60" s="98"/>
      <c r="NK60" s="88">
        <f t="shared" si="117"/>
        <v>40996.5</v>
      </c>
      <c r="NL60" s="90">
        <v>18.5</v>
      </c>
      <c r="NM60" s="28"/>
      <c r="NN60" s="25"/>
      <c r="NO60" s="30"/>
      <c r="NP60" s="27"/>
      <c r="NQ60" s="30"/>
      <c r="NR60" s="27"/>
      <c r="NS60" s="30"/>
      <c r="NT60" s="27"/>
      <c r="NU60" s="92"/>
      <c r="NV60" s="94"/>
      <c r="NW60" s="94"/>
      <c r="NX60" s="94"/>
      <c r="NY60" s="94"/>
      <c r="NZ60" s="94"/>
      <c r="OA60" s="94"/>
      <c r="OB60" s="94"/>
      <c r="OC60" s="27"/>
      <c r="OD60" s="99">
        <v>-1.2125033604124311</v>
      </c>
      <c r="OE60" s="98">
        <v>5.2299438522238795</v>
      </c>
      <c r="OG60" s="88">
        <f t="shared" si="118"/>
        <v>40995</v>
      </c>
      <c r="OH60" s="90">
        <v>18.5</v>
      </c>
      <c r="OI60" s="28"/>
      <c r="OJ60" s="25"/>
      <c r="OK60" s="30"/>
      <c r="OL60" s="27"/>
      <c r="OM60" s="30"/>
      <c r="ON60" s="27"/>
      <c r="OO60" s="30"/>
      <c r="OP60" s="27"/>
      <c r="OQ60" s="92"/>
      <c r="OR60" s="94"/>
      <c r="OS60" s="94"/>
      <c r="OT60" s="94"/>
      <c r="OU60" s="94"/>
      <c r="OV60" s="94"/>
      <c r="OW60" s="94"/>
      <c r="OX60" s="94"/>
      <c r="OY60" s="27"/>
      <c r="OZ60" s="99"/>
      <c r="PA60" s="98"/>
      <c r="PC60" s="88">
        <f t="shared" si="119"/>
        <v>40993.5</v>
      </c>
      <c r="PD60" s="90">
        <v>18.5</v>
      </c>
      <c r="PE60" s="28"/>
      <c r="PF60" s="25"/>
      <c r="PG60" s="30"/>
      <c r="PH60" s="27"/>
      <c r="PI60" s="30"/>
      <c r="PJ60" s="27"/>
      <c r="PK60" s="30"/>
      <c r="PL60" s="27"/>
      <c r="PM60" s="92"/>
      <c r="PN60" s="94"/>
      <c r="PO60" s="94"/>
      <c r="PP60" s="94"/>
      <c r="PQ60" s="94"/>
      <c r="PR60" s="94"/>
      <c r="PS60" s="94"/>
      <c r="PT60" s="94"/>
      <c r="PU60" s="27"/>
      <c r="PV60" s="99">
        <v>-1.2773659529954482</v>
      </c>
      <c r="PW60" s="98">
        <v>5.7596370142952411</v>
      </c>
      <c r="PY60" s="88">
        <f t="shared" si="120"/>
        <v>40996.5</v>
      </c>
      <c r="PZ60" s="90">
        <v>18.5</v>
      </c>
      <c r="QA60" s="28"/>
      <c r="QB60" s="25"/>
      <c r="QC60" s="30"/>
      <c r="QD60" s="27"/>
      <c r="QE60" s="30"/>
      <c r="QF60" s="27"/>
      <c r="QG60" s="30"/>
      <c r="QH60" s="27"/>
      <c r="QI60" s="92"/>
      <c r="QJ60" s="94"/>
      <c r="QK60" s="94"/>
      <c r="QL60" s="94"/>
      <c r="QM60" s="94"/>
      <c r="QN60" s="94"/>
      <c r="QO60" s="94"/>
      <c r="QP60" s="94"/>
      <c r="QQ60" s="27"/>
      <c r="QR60" s="99">
        <v>-1.3025641153691161</v>
      </c>
      <c r="QS60" s="98">
        <v>3.5453096271018762</v>
      </c>
      <c r="QU60" s="88">
        <f t="shared" si="121"/>
        <v>40995.5</v>
      </c>
      <c r="QV60" s="90">
        <v>18.5</v>
      </c>
      <c r="QW60" s="28"/>
      <c r="QX60" s="25"/>
      <c r="QY60" s="30"/>
      <c r="QZ60" s="27"/>
      <c r="RA60" s="30"/>
      <c r="RB60" s="27"/>
      <c r="RC60" s="30"/>
      <c r="RD60" s="27"/>
      <c r="RE60" s="92"/>
      <c r="RF60" s="94"/>
      <c r="RG60" s="94"/>
      <c r="RH60" s="94"/>
      <c r="RI60" s="94"/>
      <c r="RJ60" s="94"/>
      <c r="RK60" s="94"/>
      <c r="RL60" s="94"/>
      <c r="RM60" s="27"/>
      <c r="RN60" s="99">
        <v>0.14851298672411256</v>
      </c>
      <c r="RO60" s="98">
        <v>17.466533598080748</v>
      </c>
      <c r="RQ60" s="88">
        <f t="shared" si="122"/>
        <v>40996</v>
      </c>
      <c r="RR60" s="90">
        <v>18.5</v>
      </c>
      <c r="RS60" s="28"/>
      <c r="RT60" s="25"/>
      <c r="RU60" s="30"/>
      <c r="RV60" s="27"/>
      <c r="RW60" s="30"/>
      <c r="RX60" s="27"/>
      <c r="RY60" s="30"/>
      <c r="RZ60" s="27"/>
      <c r="SA60" s="92"/>
      <c r="SB60" s="94"/>
      <c r="SC60" s="94"/>
      <c r="SD60" s="94"/>
      <c r="SE60" s="94"/>
      <c r="SF60" s="94"/>
      <c r="SG60" s="94"/>
      <c r="SH60" s="94"/>
      <c r="SI60" s="27"/>
      <c r="SJ60" s="99">
        <v>-1.2173616828832767</v>
      </c>
      <c r="SK60" s="98">
        <v>2.0214000636883513</v>
      </c>
      <c r="SM60" s="88">
        <f t="shared" si="123"/>
        <v>40996</v>
      </c>
      <c r="SN60" s="90">
        <v>18.5</v>
      </c>
      <c r="SO60" s="28"/>
      <c r="SP60" s="25"/>
      <c r="SQ60" s="30"/>
      <c r="SR60" s="27"/>
      <c r="SS60" s="30"/>
      <c r="ST60" s="27"/>
      <c r="SU60" s="30"/>
      <c r="SV60" s="27"/>
      <c r="SW60" s="92"/>
      <c r="SX60" s="94"/>
      <c r="SY60" s="94"/>
      <c r="SZ60" s="94"/>
      <c r="TA60" s="94"/>
      <c r="TB60" s="94"/>
      <c r="TC60" s="94"/>
      <c r="TD60" s="94"/>
      <c r="TE60" s="27"/>
      <c r="TF60" s="99">
        <v>-1.2936280405196592</v>
      </c>
      <c r="TG60" s="98">
        <v>-0.30858880444825493</v>
      </c>
      <c r="TI60" s="88">
        <f t="shared" si="124"/>
        <v>40994.5</v>
      </c>
      <c r="TJ60" s="90">
        <v>18.5</v>
      </c>
      <c r="TK60" s="28"/>
      <c r="TL60" s="25"/>
      <c r="TM60" s="30"/>
      <c r="TN60" s="27"/>
      <c r="TO60" s="30"/>
      <c r="TP60" s="27"/>
      <c r="TQ60" s="30"/>
      <c r="TR60" s="27"/>
      <c r="TS60" s="92"/>
      <c r="TT60" s="94"/>
      <c r="TU60" s="94"/>
      <c r="TV60" s="94"/>
      <c r="TW60" s="94"/>
      <c r="TX60" s="94"/>
      <c r="TY60" s="94"/>
      <c r="TZ60" s="94"/>
      <c r="UA60" s="27"/>
      <c r="UB60" s="99"/>
      <c r="UC60" s="98"/>
      <c r="UE60" s="88">
        <f t="shared" si="125"/>
        <v>40998</v>
      </c>
      <c r="UF60" s="90">
        <v>18.5</v>
      </c>
      <c r="UG60" s="28"/>
      <c r="UH60" s="25">
        <v>23.3</v>
      </c>
      <c r="UI60" s="30"/>
      <c r="UJ60" s="27"/>
      <c r="UK60" s="30"/>
      <c r="UL60" s="27"/>
      <c r="UM60" s="30"/>
      <c r="UN60" s="27"/>
      <c r="UO60" s="92"/>
      <c r="UP60" s="94"/>
      <c r="UQ60" s="94"/>
      <c r="UR60" s="94"/>
      <c r="US60" s="94"/>
      <c r="UT60" s="94"/>
      <c r="UU60" s="94"/>
      <c r="UV60" s="94"/>
      <c r="UW60" s="27"/>
      <c r="UX60" s="99">
        <v>-1.2071456411649764</v>
      </c>
      <c r="UY60" s="98">
        <v>-0.85591162045451163</v>
      </c>
      <c r="VA60" s="88">
        <f t="shared" si="126"/>
        <v>40996.5</v>
      </c>
      <c r="VB60" s="90">
        <v>18.5</v>
      </c>
      <c r="VC60" s="28"/>
      <c r="VD60" s="25">
        <v>19</v>
      </c>
      <c r="VE60" s="30"/>
      <c r="VF60" s="27"/>
      <c r="VG60" s="30"/>
      <c r="VH60" s="27"/>
      <c r="VI60" s="30"/>
      <c r="VJ60" s="27"/>
      <c r="VK60" s="92"/>
      <c r="VL60" s="94"/>
      <c r="VM60" s="94"/>
      <c r="VN60" s="94"/>
      <c r="VO60" s="94"/>
      <c r="VP60" s="94"/>
      <c r="VQ60" s="94"/>
      <c r="VR60" s="94"/>
      <c r="VS60" s="27"/>
      <c r="VT60" s="99">
        <v>-1.2341621904994866</v>
      </c>
      <c r="VU60" s="98">
        <v>4.8354700916054485</v>
      </c>
      <c r="VW60" s="88">
        <f t="shared" si="127"/>
        <v>40994.5</v>
      </c>
      <c r="VX60" s="90">
        <v>18.5</v>
      </c>
      <c r="VY60" s="28"/>
      <c r="VZ60" s="25"/>
      <c r="WA60" s="30"/>
      <c r="WB60" s="27"/>
      <c r="WC60" s="30"/>
      <c r="WD60" s="27"/>
      <c r="WE60" s="30"/>
      <c r="WF60" s="27"/>
      <c r="WG60" s="92"/>
      <c r="WH60" s="94"/>
      <c r="WI60" s="94"/>
      <c r="WJ60" s="94"/>
      <c r="WK60" s="94"/>
      <c r="WL60" s="94"/>
      <c r="WM60" s="94"/>
      <c r="WN60" s="94"/>
      <c r="WO60" s="27"/>
      <c r="WP60" s="99">
        <v>-1.2792406102755927</v>
      </c>
      <c r="WQ60" s="98">
        <v>5.1659554333190334</v>
      </c>
      <c r="WS60" s="88">
        <f t="shared" si="128"/>
        <v>40996</v>
      </c>
      <c r="WT60" s="90">
        <v>18.5</v>
      </c>
      <c r="WU60" s="28"/>
      <c r="WV60" s="25"/>
      <c r="WW60" s="30"/>
      <c r="WX60" s="27"/>
      <c r="WY60" s="30"/>
      <c r="WZ60" s="27"/>
      <c r="XA60" s="30"/>
      <c r="XB60" s="27"/>
      <c r="XC60" s="92"/>
      <c r="XD60" s="94"/>
      <c r="XE60" s="94"/>
      <c r="XF60" s="94"/>
      <c r="XG60" s="94"/>
      <c r="XH60" s="94"/>
      <c r="XI60" s="94"/>
      <c r="XJ60" s="94"/>
      <c r="XK60" s="27"/>
      <c r="XL60" s="99">
        <v>-1.3132160373226764</v>
      </c>
      <c r="XM60" s="98">
        <v>-1.2479258342527715</v>
      </c>
      <c r="XO60" s="88">
        <f t="shared" si="129"/>
        <v>40996</v>
      </c>
      <c r="XP60" s="90">
        <v>18.5</v>
      </c>
      <c r="XQ60" s="28"/>
      <c r="XR60" s="25"/>
      <c r="XS60" s="30"/>
      <c r="XT60" s="27"/>
      <c r="XU60" s="30"/>
      <c r="XV60" s="27"/>
      <c r="XW60" s="30"/>
      <c r="XX60" s="27"/>
      <c r="XY60" s="92"/>
      <c r="XZ60" s="94"/>
      <c r="YA60" s="94"/>
      <c r="YB60" s="94"/>
      <c r="YC60" s="94"/>
      <c r="YD60" s="94"/>
      <c r="YE60" s="94"/>
      <c r="YF60" s="94"/>
      <c r="YG60" s="27"/>
      <c r="YH60" s="99">
        <v>-1.2442719254282071</v>
      </c>
      <c r="YI60" s="98">
        <v>0.20231828521500514</v>
      </c>
      <c r="YK60" s="88">
        <f t="shared" si="130"/>
        <v>40995.5</v>
      </c>
      <c r="YL60" s="90">
        <v>18.5</v>
      </c>
      <c r="YM60" s="28"/>
      <c r="YN60" s="25"/>
      <c r="YO60" s="30"/>
      <c r="YP60" s="27"/>
      <c r="YQ60" s="30"/>
      <c r="YR60" s="27"/>
      <c r="YS60" s="30"/>
      <c r="YT60" s="27"/>
      <c r="YU60" s="92"/>
      <c r="YV60" s="94"/>
      <c r="YW60" s="94"/>
      <c r="YX60" s="94"/>
      <c r="YY60" s="94"/>
      <c r="YZ60" s="94"/>
      <c r="ZA60" s="94"/>
      <c r="ZB60" s="94"/>
      <c r="ZC60" s="27"/>
      <c r="ZD60" s="99">
        <v>-0.51553313905252929</v>
      </c>
      <c r="ZE60" s="98">
        <v>8.6059408015002639</v>
      </c>
      <c r="ZG60" s="88">
        <f t="shared" si="131"/>
        <v>40995</v>
      </c>
      <c r="ZH60" s="90">
        <v>18.5</v>
      </c>
      <c r="ZI60" s="28"/>
      <c r="ZJ60" s="25"/>
      <c r="ZK60" s="30"/>
      <c r="ZL60" s="27"/>
      <c r="ZM60" s="30"/>
      <c r="ZN60" s="27"/>
      <c r="ZO60" s="30"/>
      <c r="ZP60" s="27"/>
      <c r="ZQ60" s="92"/>
      <c r="ZR60" s="94"/>
      <c r="ZS60" s="94"/>
      <c r="ZT60" s="94"/>
      <c r="ZU60" s="94"/>
      <c r="ZV60" s="94"/>
      <c r="ZW60" s="94"/>
      <c r="ZX60" s="94"/>
      <c r="ZY60" s="27"/>
      <c r="ZZ60" s="99">
        <v>-0.5767152667389992</v>
      </c>
      <c r="AAA60" s="98">
        <v>9.5320141025638208</v>
      </c>
      <c r="AAC60" s="88">
        <f t="shared" si="132"/>
        <v>40997.5</v>
      </c>
      <c r="AAD60" s="90">
        <v>18.5</v>
      </c>
      <c r="AAE60" s="28"/>
      <c r="AAF60" s="25"/>
      <c r="AAG60" s="30"/>
      <c r="AAH60" s="27"/>
      <c r="AAI60" s="30"/>
      <c r="AAJ60" s="27"/>
      <c r="AAK60" s="30"/>
      <c r="AAL60" s="27"/>
      <c r="AAM60" s="92"/>
      <c r="AAN60" s="94"/>
      <c r="AAO60" s="94"/>
      <c r="AAP60" s="94"/>
      <c r="AAQ60" s="94"/>
      <c r="AAR60" s="94"/>
      <c r="AAS60" s="94"/>
      <c r="AAT60" s="94"/>
      <c r="AAU60" s="27"/>
      <c r="AAV60" s="99">
        <v>-1.0689096060675716</v>
      </c>
      <c r="AAW60" s="98">
        <v>4.3003252466547046</v>
      </c>
      <c r="AAY60" s="88">
        <f t="shared" si="133"/>
        <v>40998.5</v>
      </c>
      <c r="AAZ60" s="90">
        <v>18.5</v>
      </c>
      <c r="ABA60" s="28"/>
      <c r="ABB60" s="25"/>
      <c r="ABC60" s="30"/>
      <c r="ABD60" s="27"/>
      <c r="ABE60" s="30"/>
      <c r="ABF60" s="27"/>
      <c r="ABG60" s="30"/>
      <c r="ABH60" s="27"/>
      <c r="ABI60" s="92"/>
      <c r="ABJ60" s="94"/>
      <c r="ABK60" s="94"/>
      <c r="ABL60" s="94"/>
      <c r="ABM60" s="94"/>
      <c r="ABN60" s="94"/>
      <c r="ABO60" s="94"/>
      <c r="ABP60" s="94"/>
      <c r="ABQ60" s="27"/>
      <c r="ABR60" s="99">
        <v>-1.2400910047548703</v>
      </c>
      <c r="ABS60" s="98">
        <v>5.2454546202771208</v>
      </c>
      <c r="ABU60" s="88">
        <f t="shared" si="134"/>
        <v>40996.5</v>
      </c>
      <c r="ABV60" s="90">
        <v>18.5</v>
      </c>
      <c r="ABW60" s="28"/>
      <c r="ABX60" s="25"/>
      <c r="ABY60" s="30"/>
      <c r="ABZ60" s="27"/>
      <c r="ACA60" s="30"/>
      <c r="ACB60" s="27"/>
      <c r="ACC60" s="30"/>
      <c r="ACD60" s="27"/>
      <c r="ACE60" s="92"/>
      <c r="ACF60" s="94"/>
      <c r="ACG60" s="94"/>
      <c r="ACH60" s="94"/>
      <c r="ACI60" s="94"/>
      <c r="ACJ60" s="94"/>
      <c r="ACK60" s="94"/>
      <c r="ACL60" s="94"/>
      <c r="ACM60" s="27"/>
      <c r="ACN60" s="99">
        <v>-1.2891588217935277</v>
      </c>
      <c r="ACO60" s="98">
        <v>4.2427729524296236</v>
      </c>
      <c r="ACQ60" s="88">
        <f t="shared" si="135"/>
        <v>40997.5</v>
      </c>
      <c r="ACR60" s="90">
        <v>18.5</v>
      </c>
      <c r="ACS60" s="28"/>
      <c r="ACT60" s="25"/>
      <c r="ACU60" s="30"/>
      <c r="ACV60" s="27"/>
      <c r="ACW60" s="30"/>
      <c r="ACX60" s="27"/>
      <c r="ACY60" s="30"/>
      <c r="ACZ60" s="27"/>
      <c r="ADA60" s="92"/>
      <c r="ADB60" s="94"/>
      <c r="ADC60" s="94"/>
      <c r="ADD60" s="94"/>
      <c r="ADE60" s="94"/>
      <c r="ADF60" s="94"/>
      <c r="ADG60" s="94"/>
      <c r="ADH60" s="94"/>
      <c r="ADI60" s="27"/>
      <c r="ADJ60" s="99">
        <v>-1.2079821332926097</v>
      </c>
      <c r="ADK60" s="98">
        <v>6.353767788459459</v>
      </c>
      <c r="ADM60" s="88">
        <f t="shared" si="136"/>
        <v>40993.5</v>
      </c>
      <c r="ADN60" s="90">
        <v>18.5</v>
      </c>
      <c r="ADO60" s="28"/>
      <c r="ADP60" s="25"/>
      <c r="ADQ60" s="30"/>
      <c r="ADR60" s="27"/>
      <c r="ADS60" s="30"/>
      <c r="ADT60" s="27"/>
      <c r="ADU60" s="30"/>
      <c r="ADV60" s="27"/>
      <c r="ADW60" s="92"/>
      <c r="ADX60" s="94"/>
      <c r="ADY60" s="94"/>
      <c r="ADZ60" s="94"/>
      <c r="AEA60" s="94"/>
      <c r="AEB60" s="94"/>
      <c r="AEC60" s="94"/>
      <c r="AED60" s="94"/>
      <c r="AEE60" s="27"/>
      <c r="AEF60" s="99"/>
      <c r="AEG60" s="98"/>
      <c r="AEI60" s="88">
        <f t="shared" si="137"/>
        <v>40996.5</v>
      </c>
      <c r="AEJ60" s="90">
        <v>18.5</v>
      </c>
      <c r="AEK60" s="28"/>
      <c r="AEL60" s="25"/>
      <c r="AEM60" s="30"/>
      <c r="AEN60" s="27"/>
      <c r="AEO60" s="30"/>
      <c r="AEP60" s="27"/>
      <c r="AEQ60" s="30"/>
      <c r="AER60" s="27"/>
      <c r="AES60" s="92"/>
      <c r="AET60" s="94"/>
      <c r="AEU60" s="94"/>
      <c r="AEV60" s="94"/>
      <c r="AEW60" s="94"/>
      <c r="AEX60" s="94"/>
      <c r="AEY60" s="94"/>
      <c r="AEZ60" s="94"/>
      <c r="AFA60" s="27"/>
      <c r="AFB60" s="99">
        <v>-1.291185306659951</v>
      </c>
      <c r="AFC60" s="98">
        <v>5.0282822051038174</v>
      </c>
      <c r="AFE60" s="88">
        <f t="shared" si="138"/>
        <v>40995</v>
      </c>
      <c r="AFF60" s="90">
        <v>18.5</v>
      </c>
      <c r="AFG60" s="28"/>
      <c r="AFH60" s="25"/>
      <c r="AFI60" s="30"/>
      <c r="AFJ60" s="27"/>
      <c r="AFK60" s="30"/>
      <c r="AFL60" s="27"/>
      <c r="AFM60" s="30"/>
      <c r="AFN60" s="27"/>
      <c r="AFO60" s="92"/>
      <c r="AFP60" s="94"/>
      <c r="AFQ60" s="94"/>
      <c r="AFR60" s="94"/>
      <c r="AFS60" s="94"/>
      <c r="AFT60" s="94"/>
      <c r="AFU60" s="94"/>
      <c r="AFV60" s="94"/>
      <c r="AFW60" s="27"/>
      <c r="AFX60" s="99"/>
      <c r="AFY60" s="98"/>
      <c r="AGA60" s="88">
        <f t="shared" si="139"/>
        <v>40993.5</v>
      </c>
      <c r="AGB60" s="90">
        <v>18.5</v>
      </c>
      <c r="AGC60" s="28"/>
      <c r="AGD60" s="25"/>
      <c r="AGE60" s="30"/>
      <c r="AGF60" s="27"/>
      <c r="AGG60" s="30"/>
      <c r="AGH60" s="27"/>
      <c r="AGI60" s="30"/>
      <c r="AGJ60" s="27"/>
      <c r="AGK60" s="92"/>
      <c r="AGL60" s="94"/>
      <c r="AGM60" s="94"/>
      <c r="AGN60" s="94"/>
      <c r="AGO60" s="94"/>
      <c r="AGP60" s="94"/>
      <c r="AGQ60" s="94"/>
      <c r="AGR60" s="94"/>
      <c r="AGS60" s="27"/>
      <c r="AGT60" s="99">
        <v>-1.2810889395041274</v>
      </c>
      <c r="AGU60" s="98">
        <v>5.7366630563862877</v>
      </c>
      <c r="AGW60" s="88">
        <f t="shared" si="140"/>
        <v>40996.5</v>
      </c>
      <c r="AGX60" s="90">
        <v>18.5</v>
      </c>
      <c r="AGY60" s="28"/>
      <c r="AGZ60" s="25"/>
      <c r="AHA60" s="30"/>
      <c r="AHB60" s="27"/>
      <c r="AHC60" s="30"/>
      <c r="AHD60" s="27"/>
      <c r="AHE60" s="30"/>
      <c r="AHF60" s="27"/>
      <c r="AHG60" s="92"/>
      <c r="AHH60" s="94"/>
      <c r="AHI60" s="94"/>
      <c r="AHJ60" s="94"/>
      <c r="AHK60" s="94"/>
      <c r="AHL60" s="94"/>
      <c r="AHM60" s="94"/>
      <c r="AHN60" s="94"/>
      <c r="AHO60" s="27"/>
      <c r="AHP60" s="99">
        <v>-1.2733309902192156</v>
      </c>
      <c r="AHQ60" s="98">
        <v>3.6390182076051367</v>
      </c>
      <c r="AHS60" s="88">
        <f t="shared" si="141"/>
        <v>40995.5</v>
      </c>
      <c r="AHT60" s="90">
        <v>18.5</v>
      </c>
      <c r="AHU60" s="28"/>
      <c r="AHV60" s="25"/>
      <c r="AHW60" s="30"/>
      <c r="AHX60" s="27"/>
      <c r="AHY60" s="30"/>
      <c r="AHZ60" s="27"/>
      <c r="AIA60" s="30"/>
      <c r="AIB60" s="27"/>
      <c r="AIC60" s="92"/>
      <c r="AID60" s="94"/>
      <c r="AIE60" s="94"/>
      <c r="AIF60" s="94"/>
      <c r="AIG60" s="94"/>
      <c r="AIH60" s="94"/>
      <c r="AII60" s="94"/>
      <c r="AIJ60" s="94"/>
      <c r="AIK60" s="27"/>
      <c r="AIL60" s="99">
        <v>0.12209022006894585</v>
      </c>
      <c r="AIM60" s="98">
        <v>17.115350680341614</v>
      </c>
      <c r="AIO60" s="88">
        <f t="shared" si="142"/>
        <v>40996</v>
      </c>
      <c r="AIP60" s="90">
        <v>18.5</v>
      </c>
      <c r="AIQ60" s="28"/>
      <c r="AIR60" s="25"/>
      <c r="AIS60" s="30"/>
      <c r="AIT60" s="27"/>
      <c r="AIU60" s="30"/>
      <c r="AIV60" s="27"/>
      <c r="AIW60" s="30"/>
      <c r="AIX60" s="27"/>
      <c r="AIY60" s="92"/>
      <c r="AIZ60" s="94"/>
      <c r="AJA60" s="94"/>
      <c r="AJB60" s="94"/>
      <c r="AJC60" s="94"/>
      <c r="AJD60" s="94"/>
      <c r="AJE60" s="94"/>
      <c r="AJF60" s="94"/>
      <c r="AJG60" s="27"/>
      <c r="AJH60" s="99">
        <v>-1.2021185905406933</v>
      </c>
      <c r="AJI60" s="98">
        <v>2.0540050626225379</v>
      </c>
      <c r="AJK60" s="88">
        <f t="shared" si="143"/>
        <v>40996</v>
      </c>
      <c r="AJL60" s="90">
        <v>18.5</v>
      </c>
      <c r="AJM60" s="28"/>
      <c r="AJN60" s="25"/>
      <c r="AJO60" s="30"/>
      <c r="AJP60" s="27"/>
      <c r="AJQ60" s="30"/>
      <c r="AJR60" s="27"/>
      <c r="AJS60" s="30"/>
      <c r="AJT60" s="27"/>
      <c r="AJU60" s="92"/>
      <c r="AJV60" s="94"/>
      <c r="AJW60" s="94"/>
      <c r="AJX60" s="94"/>
      <c r="AJY60" s="94"/>
      <c r="AJZ60" s="94"/>
      <c r="AKA60" s="94"/>
      <c r="AKB60" s="94"/>
      <c r="AKC60" s="27"/>
      <c r="AKD60" s="99">
        <v>-1.2872500731433503</v>
      </c>
      <c r="AKE60" s="98">
        <v>-0.29218433519312847</v>
      </c>
      <c r="AKG60" s="88">
        <f t="shared" si="144"/>
        <v>40994.5</v>
      </c>
      <c r="AKH60" s="90">
        <v>18.5</v>
      </c>
      <c r="AKI60" s="28"/>
      <c r="AKJ60" s="25"/>
      <c r="AKK60" s="30"/>
      <c r="AKL60" s="27"/>
      <c r="AKM60" s="30"/>
      <c r="AKN60" s="27"/>
      <c r="AKO60" s="30"/>
      <c r="AKP60" s="27"/>
      <c r="AKQ60" s="92"/>
      <c r="AKR60" s="94"/>
      <c r="AKS60" s="94"/>
      <c r="AKT60" s="94"/>
      <c r="AKU60" s="94"/>
      <c r="AKV60" s="94"/>
      <c r="AKW60" s="94"/>
      <c r="AKX60" s="94"/>
      <c r="AKY60" s="27"/>
      <c r="AKZ60" s="99"/>
      <c r="ALA60" s="98"/>
      <c r="ALC60" s="88">
        <f t="shared" si="145"/>
        <v>40998</v>
      </c>
      <c r="ALD60" s="90">
        <v>18.5</v>
      </c>
      <c r="ALE60" s="28"/>
      <c r="ALF60" s="25">
        <v>23.3</v>
      </c>
      <c r="ALG60" s="30"/>
      <c r="ALH60" s="27"/>
      <c r="ALI60" s="30"/>
      <c r="ALJ60" s="27"/>
      <c r="ALK60" s="30"/>
      <c r="ALL60" s="27"/>
      <c r="ALM60" s="92"/>
      <c r="ALN60" s="94"/>
      <c r="ALO60" s="94"/>
      <c r="ALP60" s="94"/>
      <c r="ALQ60" s="94"/>
      <c r="ALR60" s="94"/>
      <c r="ALS60" s="94"/>
      <c r="ALT60" s="94"/>
      <c r="ALU60" s="27"/>
      <c r="ALV60" s="99">
        <v>-1.1937216544657938</v>
      </c>
      <c r="ALW60" s="98">
        <v>-0.82617320314462728</v>
      </c>
      <c r="ALY60" s="88">
        <f t="shared" si="146"/>
        <v>40996.5</v>
      </c>
      <c r="ALZ60" s="90">
        <v>18.5</v>
      </c>
      <c r="AMA60" s="28"/>
      <c r="AMB60" s="25">
        <v>19</v>
      </c>
      <c r="AMC60" s="30"/>
      <c r="AMD60" s="27"/>
      <c r="AME60" s="30"/>
      <c r="AMF60" s="27"/>
      <c r="AMG60" s="30"/>
      <c r="AMH60" s="27"/>
      <c r="AMI60" s="92"/>
      <c r="AMJ60" s="94"/>
      <c r="AMK60" s="94"/>
      <c r="AML60" s="94"/>
      <c r="AMM60" s="94"/>
      <c r="AMN60" s="94"/>
      <c r="AMO60" s="94"/>
      <c r="AMP60" s="94"/>
      <c r="AMQ60" s="27"/>
      <c r="AMR60" s="99">
        <v>-1.23304775303633</v>
      </c>
      <c r="AMS60" s="98">
        <v>4.8397952649026204</v>
      </c>
      <c r="AMU60" s="88">
        <f t="shared" si="147"/>
        <v>40994.5</v>
      </c>
      <c r="AMV60" s="90">
        <v>18.5</v>
      </c>
      <c r="AMW60" s="28"/>
      <c r="AMX60" s="25"/>
      <c r="AMY60" s="30"/>
      <c r="AMZ60" s="27"/>
      <c r="ANA60" s="30"/>
      <c r="ANB60" s="27"/>
      <c r="ANC60" s="30"/>
      <c r="AND60" s="27"/>
      <c r="ANE60" s="92"/>
      <c r="ANF60" s="94"/>
      <c r="ANG60" s="94"/>
      <c r="ANH60" s="94"/>
      <c r="ANI60" s="94"/>
      <c r="ANJ60" s="94"/>
      <c r="ANK60" s="94"/>
      <c r="ANL60" s="94"/>
      <c r="ANM60" s="27"/>
      <c r="ANN60" s="99">
        <v>-1.2947495127336979</v>
      </c>
      <c r="ANO60" s="98">
        <v>5.1209848408382532</v>
      </c>
      <c r="ANQ60" s="88">
        <f t="shared" si="148"/>
        <v>40996</v>
      </c>
      <c r="ANR60" s="90">
        <v>18.5</v>
      </c>
      <c r="ANS60" s="28"/>
      <c r="ANT60" s="25"/>
      <c r="ANU60" s="30"/>
      <c r="ANV60" s="27"/>
      <c r="ANW60" s="30"/>
      <c r="ANX60" s="27"/>
      <c r="ANY60" s="30"/>
      <c r="ANZ60" s="27"/>
      <c r="AOA60" s="92"/>
      <c r="AOB60" s="94"/>
      <c r="AOC60" s="94"/>
      <c r="AOD60" s="94"/>
      <c r="AOE60" s="94"/>
      <c r="AOF60" s="94"/>
      <c r="AOG60" s="94"/>
      <c r="AOH60" s="94"/>
      <c r="AOI60" s="27"/>
      <c r="AOJ60" s="99">
        <v>-1.3141701916612691</v>
      </c>
      <c r="AOK60" s="98">
        <v>-1.2488000176259431</v>
      </c>
      <c r="AOM60" s="88">
        <f t="shared" si="149"/>
        <v>40996</v>
      </c>
      <c r="AON60" s="90">
        <v>18.5</v>
      </c>
      <c r="AOO60" s="28"/>
      <c r="AOP60" s="25"/>
      <c r="AOQ60" s="30"/>
      <c r="AOR60" s="27"/>
      <c r="AOS60" s="30"/>
      <c r="AOT60" s="27"/>
      <c r="AOU60" s="30"/>
      <c r="AOV60" s="27"/>
      <c r="AOW60" s="92"/>
      <c r="AOX60" s="94"/>
      <c r="AOY60" s="94"/>
      <c r="AOZ60" s="94"/>
      <c r="APA60" s="94"/>
      <c r="APB60" s="94"/>
      <c r="APC60" s="94"/>
      <c r="APD60" s="94"/>
      <c r="APE60" s="27"/>
      <c r="APF60" s="99">
        <v>-1.2787524788898899</v>
      </c>
      <c r="APG60" s="98">
        <v>0.11571654838501799</v>
      </c>
      <c r="API60" s="88">
        <f t="shared" si="150"/>
        <v>40995.5</v>
      </c>
      <c r="APJ60" s="90">
        <v>18.5</v>
      </c>
      <c r="APK60" s="28"/>
      <c r="APL60" s="25"/>
      <c r="APM60" s="30"/>
      <c r="APN60" s="27"/>
      <c r="APO60" s="30"/>
      <c r="APP60" s="27"/>
      <c r="APQ60" s="30"/>
      <c r="APR60" s="27"/>
      <c r="APS60" s="92"/>
      <c r="APT60" s="94"/>
      <c r="APU60" s="94"/>
      <c r="APV60" s="94"/>
      <c r="APW60" s="94"/>
      <c r="APX60" s="94"/>
      <c r="APY60" s="94"/>
      <c r="APZ60" s="94"/>
      <c r="AQA60" s="27"/>
      <c r="AQB60" s="99">
        <v>-0.51487106273596672</v>
      </c>
      <c r="AQC60" s="98">
        <v>8.6195376891939119</v>
      </c>
      <c r="AQE60" s="88">
        <f t="shared" si="151"/>
        <v>40995</v>
      </c>
      <c r="AQF60" s="90">
        <v>18.5</v>
      </c>
      <c r="AQG60" s="28"/>
      <c r="AQH60" s="25"/>
      <c r="AQI60" s="30"/>
      <c r="AQJ60" s="27"/>
      <c r="AQK60" s="30"/>
      <c r="AQL60" s="27"/>
      <c r="AQM60" s="30"/>
      <c r="AQN60" s="27"/>
      <c r="AQO60" s="92"/>
      <c r="AQP60" s="94"/>
      <c r="AQQ60" s="94"/>
      <c r="AQR60" s="94"/>
      <c r="AQS60" s="94"/>
      <c r="AQT60" s="94"/>
      <c r="AQU60" s="94"/>
      <c r="AQV60" s="94"/>
      <c r="AQW60" s="27"/>
      <c r="AQX60" s="99">
        <v>-0.609743453192926</v>
      </c>
      <c r="AQY60" s="98">
        <v>9.4586630193486325</v>
      </c>
      <c r="ARA60" s="88">
        <f t="shared" si="152"/>
        <v>40997.5</v>
      </c>
      <c r="ARB60" s="90">
        <v>18.5</v>
      </c>
      <c r="ARC60" s="28"/>
      <c r="ARD60" s="25"/>
      <c r="ARE60" s="30"/>
      <c r="ARF60" s="27"/>
      <c r="ARG60" s="30"/>
      <c r="ARH60" s="27"/>
      <c r="ARI60" s="30"/>
      <c r="ARJ60" s="27"/>
      <c r="ARK60" s="92"/>
      <c r="ARL60" s="94"/>
      <c r="ARM60" s="94"/>
      <c r="ARN60" s="94"/>
      <c r="ARO60" s="94"/>
      <c r="ARP60" s="94"/>
      <c r="ARQ60" s="94"/>
      <c r="ARR60" s="94"/>
      <c r="ARS60" s="27"/>
      <c r="ART60" s="99">
        <v>-1.0723280958276655</v>
      </c>
      <c r="ARU60" s="98">
        <v>4.3001923694610955</v>
      </c>
      <c r="ARW60" s="88">
        <f t="shared" si="153"/>
        <v>40998.5</v>
      </c>
      <c r="ARX60" s="90">
        <v>18.5</v>
      </c>
      <c r="ARY60" s="28"/>
      <c r="ARZ60" s="25"/>
      <c r="ASA60" s="30"/>
      <c r="ASB60" s="27"/>
      <c r="ASC60" s="30"/>
      <c r="ASD60" s="27"/>
      <c r="ASE60" s="30"/>
      <c r="ASF60" s="27"/>
      <c r="ASG60" s="92"/>
      <c r="ASH60" s="94"/>
      <c r="ASI60" s="94"/>
      <c r="ASJ60" s="94"/>
      <c r="ASK60" s="94"/>
      <c r="ASL60" s="94"/>
      <c r="ASM60" s="94"/>
      <c r="ASN60" s="94"/>
      <c r="ASO60" s="27"/>
      <c r="ASP60" s="99">
        <v>-1.2522875301843592</v>
      </c>
      <c r="ASQ60" s="98">
        <v>5.2088716100344419</v>
      </c>
      <c r="ASS60" s="88">
        <f t="shared" si="154"/>
        <v>40996.5</v>
      </c>
      <c r="AST60" s="90">
        <v>18.5</v>
      </c>
      <c r="ASU60" s="28"/>
      <c r="ASV60" s="25"/>
      <c r="ASW60" s="30"/>
      <c r="ASX60" s="27"/>
      <c r="ASY60" s="30"/>
      <c r="ASZ60" s="27"/>
      <c r="ATA60" s="30"/>
      <c r="ATB60" s="27"/>
      <c r="ATC60" s="92"/>
      <c r="ATD60" s="94"/>
      <c r="ATE60" s="94"/>
      <c r="ATF60" s="94"/>
      <c r="ATG60" s="94"/>
      <c r="ATH60" s="94"/>
      <c r="ATI60" s="94"/>
      <c r="ATJ60" s="94"/>
      <c r="ATK60" s="27"/>
      <c r="ATL60" s="99">
        <v>-1.3088052816925202</v>
      </c>
      <c r="ATM60" s="98">
        <v>4.1882262379236321</v>
      </c>
      <c r="ATO60" s="88">
        <f t="shared" si="155"/>
        <v>40997.5</v>
      </c>
      <c r="ATP60" s="90">
        <v>18.5</v>
      </c>
      <c r="ATQ60" s="28"/>
      <c r="ATR60" s="25"/>
      <c r="ATS60" s="30"/>
      <c r="ATT60" s="27"/>
      <c r="ATU60" s="30"/>
      <c r="ATV60" s="27"/>
      <c r="ATW60" s="30"/>
      <c r="ATX60" s="27"/>
      <c r="ATY60" s="92"/>
      <c r="ATZ60" s="94"/>
      <c r="AUA60" s="94"/>
      <c r="AUB60" s="94"/>
      <c r="AUC60" s="94"/>
      <c r="AUD60" s="94"/>
      <c r="AUE60" s="94"/>
      <c r="AUF60" s="94"/>
      <c r="AUG60" s="27"/>
      <c r="AUH60" s="99">
        <v>-1.2040538911094631</v>
      </c>
      <c r="AUI60" s="98">
        <v>6.3648138669142673</v>
      </c>
      <c r="AUK60" s="88">
        <f t="shared" si="156"/>
        <v>40993.5</v>
      </c>
      <c r="AUL60" s="90">
        <v>18.5</v>
      </c>
      <c r="AUM60" s="28"/>
      <c r="AUN60" s="25"/>
      <c r="AUO60" s="30"/>
      <c r="AUP60" s="27"/>
      <c r="AUQ60" s="30"/>
      <c r="AUR60" s="27"/>
      <c r="AUS60" s="30"/>
      <c r="AUT60" s="27"/>
      <c r="AUU60" s="92"/>
      <c r="AUV60" s="94"/>
      <c r="AUW60" s="94"/>
      <c r="AUX60" s="94"/>
      <c r="AUY60" s="94"/>
      <c r="AUZ60" s="94"/>
      <c r="AVA60" s="94"/>
      <c r="AVB60" s="94"/>
      <c r="AVC60" s="27"/>
      <c r="AVD60" s="99"/>
      <c r="AVE60" s="98"/>
      <c r="AVG60" s="88">
        <f t="shared" si="157"/>
        <v>40996.5</v>
      </c>
      <c r="AVH60" s="90">
        <v>18.5</v>
      </c>
      <c r="AVI60" s="28"/>
      <c r="AVJ60" s="25"/>
      <c r="AVK60" s="30"/>
      <c r="AVL60" s="27"/>
      <c r="AVM60" s="30"/>
      <c r="AVN60" s="27"/>
      <c r="AVO60" s="30"/>
      <c r="AVP60" s="27"/>
      <c r="AVQ60" s="92"/>
      <c r="AVR60" s="94"/>
      <c r="AVS60" s="94"/>
      <c r="AVT60" s="94"/>
      <c r="AVU60" s="94"/>
      <c r="AVV60" s="94"/>
      <c r="AVW60" s="94"/>
      <c r="AVX60" s="94"/>
      <c r="AVY60" s="27"/>
      <c r="AVZ60" s="99">
        <v>-1.2690729750613434</v>
      </c>
      <c r="AWA60" s="98">
        <v>5.0891340471149915</v>
      </c>
      <c r="AWC60" s="88">
        <f t="shared" si="158"/>
        <v>40995</v>
      </c>
      <c r="AWD60" s="90">
        <v>18.5</v>
      </c>
      <c r="AWE60" s="28"/>
      <c r="AWF60" s="25"/>
      <c r="AWG60" s="30"/>
      <c r="AWH60" s="27"/>
      <c r="AWI60" s="30"/>
      <c r="AWJ60" s="27"/>
      <c r="AWK60" s="30"/>
      <c r="AWL60" s="27"/>
      <c r="AWM60" s="92"/>
      <c r="AWN60" s="94"/>
      <c r="AWO60" s="94"/>
      <c r="AWP60" s="94"/>
      <c r="AWQ60" s="94"/>
      <c r="AWR60" s="94"/>
      <c r="AWS60" s="94"/>
      <c r="AWT60" s="94"/>
      <c r="AWU60" s="27"/>
      <c r="AWV60" s="99"/>
      <c r="AWW60" s="98"/>
      <c r="AWY60" s="88">
        <f t="shared" si="159"/>
        <v>40993.5</v>
      </c>
      <c r="AWZ60" s="90">
        <v>18.5</v>
      </c>
      <c r="AXA60" s="28"/>
      <c r="AXB60" s="25"/>
      <c r="AXC60" s="30"/>
      <c r="AXD60" s="27"/>
      <c r="AXE60" s="30"/>
      <c r="AXF60" s="27"/>
      <c r="AXG60" s="30"/>
      <c r="AXH60" s="27"/>
      <c r="AXI60" s="92"/>
      <c r="AXJ60" s="94"/>
      <c r="AXK60" s="94"/>
      <c r="AXL60" s="94"/>
      <c r="AXM60" s="94"/>
      <c r="AXN60" s="94"/>
      <c r="AXO60" s="94"/>
      <c r="AXP60" s="94"/>
      <c r="AXQ60" s="27"/>
      <c r="AXR60" s="99">
        <v>-1.2969871466855625</v>
      </c>
      <c r="AXS60" s="98">
        <v>5.6834141760762957</v>
      </c>
      <c r="AXU60" s="88">
        <f t="shared" si="160"/>
        <v>40996.5</v>
      </c>
      <c r="AXV60" s="90">
        <v>18.5</v>
      </c>
      <c r="AXW60" s="28"/>
      <c r="AXX60" s="25"/>
      <c r="AXY60" s="30"/>
      <c r="AXZ60" s="27"/>
      <c r="AYA60" s="30"/>
      <c r="AYB60" s="27"/>
      <c r="AYC60" s="30"/>
      <c r="AYD60" s="27"/>
      <c r="AYE60" s="92"/>
      <c r="AYF60" s="94"/>
      <c r="AYG60" s="94"/>
      <c r="AYH60" s="94"/>
      <c r="AYI60" s="94"/>
      <c r="AYJ60" s="94"/>
      <c r="AYK60" s="94"/>
      <c r="AYL60" s="94"/>
      <c r="AYM60" s="27"/>
      <c r="AYN60" s="99">
        <v>-1.2689139896414738</v>
      </c>
      <c r="AYO60" s="98">
        <v>3.6562890551994802</v>
      </c>
      <c r="AYQ60" s="88">
        <f t="shared" si="161"/>
        <v>40995.5</v>
      </c>
      <c r="AYR60" s="90">
        <v>18.5</v>
      </c>
      <c r="AYS60" s="28"/>
      <c r="AYT60" s="25"/>
      <c r="AYU60" s="30"/>
      <c r="AYV60" s="27"/>
      <c r="AYW60" s="30"/>
      <c r="AYX60" s="27"/>
      <c r="AYY60" s="30"/>
      <c r="AYZ60" s="27"/>
      <c r="AZA60" s="92"/>
      <c r="AZB60" s="94"/>
      <c r="AZC60" s="94"/>
      <c r="AZD60" s="94"/>
      <c r="AZE60" s="94"/>
      <c r="AZF60" s="94"/>
      <c r="AZG60" s="94"/>
      <c r="AZH60" s="94"/>
      <c r="AZI60" s="27"/>
      <c r="AZJ60" s="99">
        <v>0.12857644689522266</v>
      </c>
      <c r="AZK60" s="98">
        <v>17.159450683405943</v>
      </c>
      <c r="AZM60" s="88">
        <f t="shared" si="162"/>
        <v>40996</v>
      </c>
      <c r="AZN60" s="90">
        <v>18.5</v>
      </c>
      <c r="AZO60" s="28"/>
      <c r="AZP60" s="25"/>
      <c r="AZQ60" s="30"/>
      <c r="AZR60" s="27"/>
      <c r="AZS60" s="30"/>
      <c r="AZT60" s="27"/>
      <c r="AZU60" s="30"/>
      <c r="AZV60" s="27"/>
      <c r="AZW60" s="92"/>
      <c r="AZX60" s="94"/>
      <c r="AZY60" s="94"/>
      <c r="AZZ60" s="94"/>
      <c r="BAA60" s="94"/>
      <c r="BAB60" s="94"/>
      <c r="BAC60" s="94"/>
      <c r="BAD60" s="94"/>
      <c r="BAE60" s="27"/>
      <c r="BAF60" s="99">
        <v>-1.2035770341296457</v>
      </c>
      <c r="BAG60" s="98">
        <v>2.046937538679984</v>
      </c>
      <c r="BAI60" s="88">
        <f t="shared" si="163"/>
        <v>40996</v>
      </c>
      <c r="BAJ60" s="90">
        <v>18.5</v>
      </c>
      <c r="BAK60" s="28"/>
      <c r="BAL60" s="25"/>
      <c r="BAM60" s="30"/>
      <c r="BAN60" s="27"/>
      <c r="BAO60" s="30"/>
      <c r="BAP60" s="27"/>
      <c r="BAQ60" s="30"/>
      <c r="BAR60" s="27"/>
      <c r="BAS60" s="92"/>
      <c r="BAT60" s="94"/>
      <c r="BAU60" s="94"/>
      <c r="BAV60" s="94"/>
      <c r="BAW60" s="94"/>
      <c r="BAX60" s="94"/>
      <c r="BAY60" s="94"/>
      <c r="BAZ60" s="94"/>
      <c r="BBA60" s="27"/>
      <c r="BBB60" s="99">
        <v>-1.2849591163171352</v>
      </c>
      <c r="BBC60" s="98">
        <v>-0.28758710260504122</v>
      </c>
      <c r="BBE60" s="88">
        <f t="shared" si="164"/>
        <v>40994.5</v>
      </c>
      <c r="BBF60" s="90">
        <v>18.5</v>
      </c>
      <c r="BBG60" s="28"/>
      <c r="BBH60" s="25"/>
      <c r="BBI60" s="30"/>
      <c r="BBJ60" s="27"/>
      <c r="BBK60" s="30"/>
      <c r="BBL60" s="27"/>
      <c r="BBM60" s="30"/>
      <c r="BBN60" s="27"/>
      <c r="BBO60" s="92"/>
      <c r="BBP60" s="94"/>
      <c r="BBQ60" s="94"/>
      <c r="BBR60" s="94"/>
      <c r="BBS60" s="94"/>
      <c r="BBT60" s="94"/>
      <c r="BBU60" s="94"/>
      <c r="BBV60" s="94"/>
      <c r="BBW60" s="27"/>
      <c r="BBX60" s="99"/>
      <c r="BBY60" s="98"/>
      <c r="BCA60" s="88">
        <f t="shared" si="165"/>
        <v>40998</v>
      </c>
      <c r="BCB60" s="90">
        <v>18.5</v>
      </c>
      <c r="BCC60" s="28"/>
      <c r="BCD60" s="25">
        <v>23.3</v>
      </c>
      <c r="BCE60" s="30"/>
      <c r="BCF60" s="27"/>
      <c r="BCG60" s="30"/>
      <c r="BCH60" s="27"/>
      <c r="BCI60" s="30"/>
      <c r="BCJ60" s="27"/>
      <c r="BCK60" s="92"/>
      <c r="BCL60" s="94"/>
      <c r="BCM60" s="94"/>
      <c r="BCN60" s="94"/>
      <c r="BCO60" s="94"/>
      <c r="BCP60" s="94"/>
      <c r="BCQ60" s="94"/>
      <c r="BCR60" s="94"/>
      <c r="BCS60" s="27"/>
      <c r="BCT60" s="99">
        <v>-1.2036964487293886</v>
      </c>
      <c r="BCU60" s="98">
        <v>-0.86007244891627521</v>
      </c>
      <c r="BCW60" s="88">
        <f t="shared" si="166"/>
        <v>40996.5</v>
      </c>
      <c r="BCX60" s="90">
        <v>18.5</v>
      </c>
      <c r="BCY60" s="28"/>
      <c r="BCZ60" s="25">
        <v>19</v>
      </c>
      <c r="BDA60" s="30"/>
      <c r="BDB60" s="27"/>
      <c r="BDC60" s="30"/>
      <c r="BDD60" s="27"/>
      <c r="BDE60" s="30"/>
      <c r="BDF60" s="27"/>
      <c r="BDG60" s="92"/>
      <c r="BDH60" s="94"/>
      <c r="BDI60" s="94"/>
      <c r="BDJ60" s="94"/>
      <c r="BDK60" s="94"/>
      <c r="BDL60" s="94"/>
      <c r="BDM60" s="94"/>
      <c r="BDN60" s="94"/>
      <c r="BDO60" s="27"/>
      <c r="BDP60" s="99">
        <v>-1.0685400347909242</v>
      </c>
      <c r="BDQ60" s="98">
        <v>5.3549151512328654</v>
      </c>
      <c r="BDS60" s="88">
        <f t="shared" si="167"/>
        <v>40994.5</v>
      </c>
      <c r="BDT60" s="90">
        <v>18.5</v>
      </c>
      <c r="BDU60" s="28"/>
      <c r="BDV60" s="25"/>
      <c r="BDW60" s="30"/>
      <c r="BDX60" s="27"/>
      <c r="BDY60" s="30"/>
      <c r="BDZ60" s="27"/>
      <c r="BEA60" s="30"/>
      <c r="BEB60" s="27"/>
      <c r="BEC60" s="92"/>
      <c r="BED60" s="94"/>
      <c r="BEE60" s="94"/>
      <c r="BEF60" s="94"/>
      <c r="BEG60" s="94"/>
      <c r="BEH60" s="94"/>
      <c r="BEI60" s="94"/>
      <c r="BEJ60" s="94"/>
      <c r="BEK60" s="27"/>
      <c r="BEL60" s="99">
        <v>-1.2854237179291965</v>
      </c>
      <c r="BEM60" s="98">
        <v>5.1463438886838588</v>
      </c>
      <c r="BEO60" s="88">
        <f t="shared" si="168"/>
        <v>40996</v>
      </c>
      <c r="BEP60" s="90">
        <v>18.5</v>
      </c>
      <c r="BEQ60" s="28"/>
      <c r="BER60" s="25"/>
      <c r="BES60" s="30"/>
      <c r="BET60" s="27"/>
      <c r="BEU60" s="30"/>
      <c r="BEV60" s="27"/>
      <c r="BEW60" s="30"/>
      <c r="BEX60" s="27"/>
      <c r="BEY60" s="92"/>
      <c r="BEZ60" s="94"/>
      <c r="BFA60" s="94"/>
      <c r="BFB60" s="94"/>
      <c r="BFC60" s="94"/>
      <c r="BFD60" s="94"/>
      <c r="BFE60" s="94"/>
      <c r="BFF60" s="94"/>
      <c r="BFG60" s="27"/>
      <c r="BFH60" s="99">
        <v>-1.3130719409670926</v>
      </c>
      <c r="BFI60" s="98">
        <v>-1.2476737580736343</v>
      </c>
      <c r="BFK60" s="88">
        <f t="shared" si="169"/>
        <v>40996</v>
      </c>
      <c r="BFL60" s="90">
        <v>18.5</v>
      </c>
      <c r="BFM60" s="28"/>
      <c r="BFN60" s="25"/>
      <c r="BFO60" s="30"/>
      <c r="BFP60" s="27"/>
      <c r="BFQ60" s="30"/>
      <c r="BFR60" s="27"/>
      <c r="BFS60" s="30"/>
      <c r="BFT60" s="27"/>
      <c r="BFU60" s="92"/>
      <c r="BFV60" s="94"/>
      <c r="BFW60" s="94"/>
      <c r="BFX60" s="94"/>
      <c r="BFY60" s="94"/>
      <c r="BFZ60" s="94"/>
      <c r="BGA60" s="94"/>
      <c r="BGB60" s="94"/>
      <c r="BGC60" s="27"/>
      <c r="BGD60" s="99">
        <v>-1.2507391122259168</v>
      </c>
      <c r="BGE60" s="98">
        <v>0.19598770060656387</v>
      </c>
      <c r="BGG60" s="88">
        <f t="shared" si="170"/>
        <v>40995.5</v>
      </c>
      <c r="BGH60" s="90">
        <v>18.5</v>
      </c>
      <c r="BGI60" s="28"/>
      <c r="BGJ60" s="25"/>
      <c r="BGK60" s="30"/>
      <c r="BGL60" s="27"/>
      <c r="BGM60" s="30"/>
      <c r="BGN60" s="27"/>
      <c r="BGO60" s="30"/>
      <c r="BGP60" s="27"/>
      <c r="BGQ60" s="92"/>
      <c r="BGR60" s="94"/>
      <c r="BGS60" s="94"/>
      <c r="BGT60" s="94"/>
      <c r="BGU60" s="94"/>
      <c r="BGV60" s="94"/>
      <c r="BGW60" s="94"/>
      <c r="BGX60" s="94"/>
      <c r="BGY60" s="27"/>
      <c r="BGZ60" s="99">
        <v>-0.57094835347789652</v>
      </c>
      <c r="BHA60" s="98">
        <v>8.5179657995045925</v>
      </c>
      <c r="BHC60" s="88">
        <f t="shared" si="171"/>
        <v>40995</v>
      </c>
      <c r="BHD60" s="90">
        <v>18.5</v>
      </c>
      <c r="BHE60" s="28"/>
      <c r="BHF60" s="25"/>
      <c r="BHG60" s="30"/>
      <c r="BHH60" s="27"/>
      <c r="BHI60" s="30"/>
      <c r="BHJ60" s="27"/>
      <c r="BHK60" s="30"/>
      <c r="BHL60" s="27"/>
      <c r="BHM60" s="92"/>
      <c r="BHN60" s="94"/>
      <c r="BHO60" s="94"/>
      <c r="BHP60" s="94"/>
      <c r="BHQ60" s="94"/>
      <c r="BHR60" s="94"/>
      <c r="BHS60" s="94"/>
      <c r="BHT60" s="94"/>
      <c r="BHU60" s="27"/>
      <c r="BHV60" s="99">
        <v>-0.59039375995253518</v>
      </c>
      <c r="BHW60" s="98">
        <v>9.4865323768943135</v>
      </c>
      <c r="BHY60" s="88">
        <f t="shared" si="172"/>
        <v>40997.5</v>
      </c>
      <c r="BHZ60" s="90">
        <v>18.5</v>
      </c>
      <c r="BIA60" s="28"/>
      <c r="BIB60" s="25"/>
      <c r="BIC60" s="30"/>
      <c r="BID60" s="27"/>
      <c r="BIE60" s="30"/>
      <c r="BIF60" s="27"/>
      <c r="BIG60" s="30"/>
      <c r="BIH60" s="27"/>
      <c r="BII60" s="92"/>
      <c r="BIJ60" s="94"/>
      <c r="BIK60" s="94"/>
      <c r="BIL60" s="94"/>
      <c r="BIM60" s="94"/>
      <c r="BIN60" s="94"/>
      <c r="BIO60" s="94"/>
      <c r="BIP60" s="94"/>
      <c r="BIQ60" s="27"/>
      <c r="BIR60" s="99">
        <v>-1.0866112276295903</v>
      </c>
      <c r="BIS60" s="98">
        <v>4.256148114355284</v>
      </c>
      <c r="BIU60" s="88">
        <f t="shared" si="173"/>
        <v>40998.5</v>
      </c>
      <c r="BIV60" s="90">
        <v>18.5</v>
      </c>
      <c r="BIW60" s="28"/>
      <c r="BIX60" s="25"/>
      <c r="BIY60" s="30"/>
      <c r="BIZ60" s="27"/>
      <c r="BJA60" s="30"/>
      <c r="BJB60" s="27"/>
      <c r="BJC60" s="30"/>
      <c r="BJD60" s="27"/>
      <c r="BJE60" s="92"/>
      <c r="BJF60" s="94"/>
      <c r="BJG60" s="94"/>
      <c r="BJH60" s="94"/>
      <c r="BJI60" s="94"/>
      <c r="BJJ60" s="94"/>
      <c r="BJK60" s="94"/>
      <c r="BJL60" s="94"/>
      <c r="BJM60" s="27"/>
      <c r="BJN60" s="99">
        <v>-1.248202962092293</v>
      </c>
      <c r="BJO60" s="98">
        <v>5.2214193974940954</v>
      </c>
      <c r="BJQ60" s="88">
        <f t="shared" si="174"/>
        <v>40996.5</v>
      </c>
      <c r="BJR60" s="90">
        <v>18.5</v>
      </c>
      <c r="BJS60" s="28"/>
      <c r="BJT60" s="25"/>
      <c r="BJU60" s="30"/>
      <c r="BJV60" s="27"/>
      <c r="BJW60" s="30"/>
      <c r="BJX60" s="27"/>
      <c r="BJY60" s="30"/>
      <c r="BJZ60" s="27"/>
      <c r="BKA60" s="92"/>
      <c r="BKB60" s="94"/>
      <c r="BKC60" s="94"/>
      <c r="BKD60" s="94"/>
      <c r="BKE60" s="94"/>
      <c r="BKF60" s="94"/>
      <c r="BKG60" s="94"/>
      <c r="BKH60" s="94"/>
      <c r="BKI60" s="27"/>
      <c r="BKJ60" s="99">
        <v>-1.3084805421769763</v>
      </c>
      <c r="BKK60" s="98">
        <v>4.1890877517909146</v>
      </c>
      <c r="BKM60" s="88">
        <f t="shared" si="175"/>
        <v>40997.5</v>
      </c>
      <c r="BKN60" s="90">
        <v>18.5</v>
      </c>
      <c r="BKO60" s="28"/>
      <c r="BKP60" s="25"/>
      <c r="BKQ60" s="30"/>
      <c r="BKR60" s="27"/>
      <c r="BKS60" s="30"/>
      <c r="BKT60" s="27"/>
      <c r="BKU60" s="30"/>
      <c r="BKV60" s="27"/>
      <c r="BKW60" s="92"/>
      <c r="BKX60" s="94"/>
      <c r="BKY60" s="94"/>
      <c r="BKZ60" s="94"/>
      <c r="BLA60" s="94"/>
      <c r="BLB60" s="94"/>
      <c r="BLC60" s="94"/>
      <c r="BLD60" s="94"/>
      <c r="BLE60" s="27"/>
      <c r="BLF60" s="99">
        <v>-1.2139972533293821</v>
      </c>
      <c r="BLG60" s="98">
        <v>6.354108826095052</v>
      </c>
      <c r="BLI60" s="88">
        <f t="shared" si="176"/>
        <v>40993.5</v>
      </c>
      <c r="BLJ60" s="90">
        <v>18.5</v>
      </c>
      <c r="BLK60" s="28"/>
      <c r="BLL60" s="25"/>
      <c r="BLM60" s="30"/>
      <c r="BLN60" s="27"/>
      <c r="BLO60" s="30"/>
      <c r="BLP60" s="27"/>
      <c r="BLQ60" s="30"/>
      <c r="BLR60" s="27"/>
      <c r="BLS60" s="92"/>
      <c r="BLT60" s="94"/>
      <c r="BLU60" s="94"/>
      <c r="BLV60" s="94"/>
      <c r="BLW60" s="94"/>
      <c r="BLX60" s="94"/>
      <c r="BLY60" s="94"/>
      <c r="BLZ60" s="94"/>
      <c r="BMA60" s="27"/>
      <c r="BMB60" s="99"/>
      <c r="BMC60" s="98"/>
      <c r="BME60" s="88">
        <f t="shared" si="177"/>
        <v>40996.5</v>
      </c>
      <c r="BMF60" s="90">
        <v>18.5</v>
      </c>
      <c r="BMG60" s="28"/>
      <c r="BMH60" s="25"/>
      <c r="BMI60" s="30"/>
      <c r="BMJ60" s="27"/>
      <c r="BMK60" s="30"/>
      <c r="BML60" s="27"/>
      <c r="BMM60" s="30"/>
      <c r="BMN60" s="27"/>
      <c r="BMO60" s="92"/>
      <c r="BMP60" s="94"/>
      <c r="BMQ60" s="94"/>
      <c r="BMR60" s="94"/>
      <c r="BMS60" s="94"/>
      <c r="BMT60" s="94"/>
      <c r="BMU60" s="94"/>
      <c r="BMV60" s="94"/>
      <c r="BMW60" s="27"/>
      <c r="BMX60" s="99">
        <v>-1.2212273693970304</v>
      </c>
      <c r="BMY60" s="98">
        <v>5.2223161605801698</v>
      </c>
      <c r="BNA60" s="88">
        <f t="shared" si="178"/>
        <v>40995</v>
      </c>
      <c r="BNB60" s="90">
        <v>18.5</v>
      </c>
      <c r="BNC60" s="28"/>
      <c r="BND60" s="25"/>
      <c r="BNE60" s="30"/>
      <c r="BNF60" s="27"/>
      <c r="BNG60" s="30"/>
      <c r="BNH60" s="27"/>
      <c r="BNI60" s="30"/>
      <c r="BNJ60" s="27"/>
      <c r="BNK60" s="92"/>
      <c r="BNL60" s="94"/>
      <c r="BNM60" s="94"/>
      <c r="BNN60" s="94"/>
      <c r="BNO60" s="94"/>
      <c r="BNP60" s="94"/>
      <c r="BNQ60" s="94"/>
      <c r="BNR60" s="94"/>
      <c r="BNS60" s="27"/>
      <c r="BNT60" s="99"/>
      <c r="BNU60" s="98"/>
      <c r="BNW60" s="88">
        <f t="shared" si="179"/>
        <v>40993.5</v>
      </c>
      <c r="BNX60" s="90">
        <v>18.5</v>
      </c>
      <c r="BNY60" s="28"/>
      <c r="BNZ60" s="25"/>
      <c r="BOA60" s="30"/>
      <c r="BOB60" s="27"/>
      <c r="BOC60" s="30"/>
      <c r="BOD60" s="27"/>
      <c r="BOE60" s="30"/>
      <c r="BOF60" s="27"/>
      <c r="BOG60" s="92"/>
      <c r="BOH60" s="94"/>
      <c r="BOI60" s="94"/>
      <c r="BOJ60" s="94"/>
      <c r="BOK60" s="94"/>
      <c r="BOL60" s="94"/>
      <c r="BOM60" s="94"/>
      <c r="BON60" s="94"/>
      <c r="BOO60" s="27"/>
      <c r="BOP60" s="99">
        <v>-1.2964845891348742</v>
      </c>
      <c r="BOQ60" s="98">
        <v>5.6810867056864529</v>
      </c>
      <c r="BOS60" s="88">
        <f t="shared" si="180"/>
        <v>40996.5</v>
      </c>
      <c r="BOT60" s="90">
        <v>18.5</v>
      </c>
      <c r="BOU60" s="28"/>
      <c r="BOV60" s="25"/>
      <c r="BOW60" s="30"/>
      <c r="BOX60" s="27"/>
      <c r="BOY60" s="30"/>
      <c r="BOZ60" s="27"/>
      <c r="BPA60" s="30"/>
      <c r="BPB60" s="27"/>
      <c r="BPC60" s="92"/>
      <c r="BPD60" s="94"/>
      <c r="BPE60" s="94"/>
      <c r="BPF60" s="94"/>
      <c r="BPG60" s="94"/>
      <c r="BPH60" s="94"/>
      <c r="BPI60" s="94"/>
      <c r="BPJ60" s="94"/>
      <c r="BPK60" s="27"/>
      <c r="BPL60" s="99">
        <v>-1.2955441156749707</v>
      </c>
      <c r="BPM60" s="98">
        <v>3.5627341341150163</v>
      </c>
      <c r="BPO60" s="88">
        <f t="shared" si="181"/>
        <v>40995.5</v>
      </c>
      <c r="BPP60" s="90">
        <v>18.5</v>
      </c>
      <c r="BPQ60" s="28"/>
      <c r="BPR60" s="25"/>
      <c r="BPS60" s="30"/>
      <c r="BPT60" s="27"/>
      <c r="BPU60" s="30"/>
      <c r="BPV60" s="27"/>
      <c r="BPW60" s="30"/>
      <c r="BPX60" s="27"/>
      <c r="BPY60" s="92"/>
      <c r="BPZ60" s="94"/>
      <c r="BQA60" s="94"/>
      <c r="BQB60" s="94"/>
      <c r="BQC60" s="94"/>
      <c r="BQD60" s="94"/>
      <c r="BQE60" s="94"/>
      <c r="BQF60" s="94"/>
      <c r="BQG60" s="27"/>
      <c r="BQH60" s="99">
        <v>0.16895104052120208</v>
      </c>
      <c r="BQI60" s="98">
        <v>17.429307509709915</v>
      </c>
      <c r="BQK60" s="88">
        <f t="shared" si="182"/>
        <v>40996</v>
      </c>
      <c r="BQL60" s="90">
        <v>18.5</v>
      </c>
      <c r="BQM60" s="28"/>
      <c r="BQN60" s="25"/>
      <c r="BQO60" s="30"/>
      <c r="BQP60" s="27"/>
      <c r="BQQ60" s="30"/>
      <c r="BQR60" s="27"/>
      <c r="BQS60" s="30"/>
      <c r="BQT60" s="27"/>
      <c r="BQU60" s="92"/>
      <c r="BQV60" s="94"/>
      <c r="BQW60" s="94"/>
      <c r="BQX60" s="94"/>
      <c r="BQY60" s="94"/>
      <c r="BQZ60" s="94"/>
      <c r="BRA60" s="94"/>
      <c r="BRB60" s="94"/>
      <c r="BRC60" s="27"/>
      <c r="BRD60" s="99">
        <v>-1.2037622443580853</v>
      </c>
      <c r="BRE60" s="98">
        <v>2.0480779433705107</v>
      </c>
      <c r="BRG60" s="88">
        <f t="shared" si="183"/>
        <v>40996</v>
      </c>
      <c r="BRH60" s="90">
        <v>18.5</v>
      </c>
      <c r="BRI60" s="28"/>
      <c r="BRJ60" s="25"/>
      <c r="BRK60" s="30"/>
      <c r="BRL60" s="27"/>
      <c r="BRM60" s="30"/>
      <c r="BRN60" s="27"/>
      <c r="BRO60" s="30"/>
      <c r="BRP60" s="27"/>
      <c r="BRQ60" s="92"/>
      <c r="BRR60" s="94"/>
      <c r="BRS60" s="94"/>
      <c r="BRT60" s="94"/>
      <c r="BRU60" s="94"/>
      <c r="BRV60" s="94"/>
      <c r="BRW60" s="94"/>
      <c r="BRX60" s="94"/>
      <c r="BRY60" s="27"/>
      <c r="BRZ60" s="99">
        <v>-1.281069418070274</v>
      </c>
      <c r="BSA60" s="98">
        <v>-0.27663804510692713</v>
      </c>
      <c r="BSC60" s="88">
        <f t="shared" si="184"/>
        <v>40994.5</v>
      </c>
      <c r="BSD60" s="90">
        <v>18.5</v>
      </c>
      <c r="BSE60" s="28"/>
      <c r="BSF60" s="25"/>
      <c r="BSG60" s="30"/>
      <c r="BSH60" s="27"/>
      <c r="BSI60" s="30"/>
      <c r="BSJ60" s="27"/>
      <c r="BSK60" s="30"/>
      <c r="BSL60" s="27"/>
      <c r="BSM60" s="92"/>
      <c r="BSN60" s="94"/>
      <c r="BSO60" s="94"/>
      <c r="BSP60" s="94"/>
      <c r="BSQ60" s="94"/>
      <c r="BSR60" s="94"/>
      <c r="BSS60" s="94"/>
      <c r="BST60" s="94"/>
      <c r="BSU60" s="27"/>
      <c r="BSV60" s="99"/>
      <c r="BSW60" s="98"/>
      <c r="BSY60" s="88">
        <f t="shared" si="185"/>
        <v>40998</v>
      </c>
      <c r="BSZ60" s="90">
        <v>18.5</v>
      </c>
      <c r="BTA60" s="28"/>
      <c r="BTB60" s="25">
        <v>23.3</v>
      </c>
      <c r="BTC60" s="30"/>
      <c r="BTD60" s="27"/>
      <c r="BTE60" s="30"/>
      <c r="BTF60" s="27"/>
      <c r="BTG60" s="30"/>
      <c r="BTH60" s="27"/>
      <c r="BTI60" s="92"/>
      <c r="BTJ60" s="94"/>
      <c r="BTK60" s="94"/>
      <c r="BTL60" s="94"/>
      <c r="BTM60" s="94"/>
      <c r="BTN60" s="94"/>
      <c r="BTO60" s="94"/>
      <c r="BTP60" s="94"/>
      <c r="BTQ60" s="27"/>
      <c r="BTR60" s="99">
        <v>-1.1967218856562361</v>
      </c>
      <c r="BTS60" s="98">
        <v>-0.82677463559491504</v>
      </c>
      <c r="BTU60" s="88">
        <f t="shared" si="186"/>
        <v>40996.5</v>
      </c>
      <c r="BTV60" s="90">
        <v>18.5</v>
      </c>
      <c r="BTW60" s="28"/>
      <c r="BTX60" s="25">
        <v>19</v>
      </c>
      <c r="BTY60" s="30"/>
      <c r="BTZ60" s="27"/>
      <c r="BUA60" s="30"/>
      <c r="BUB60" s="27"/>
      <c r="BUC60" s="30"/>
      <c r="BUD60" s="27"/>
      <c r="BUE60" s="92"/>
      <c r="BUF60" s="94"/>
      <c r="BUG60" s="94"/>
      <c r="BUH60" s="94"/>
      <c r="BUI60" s="94"/>
      <c r="BUJ60" s="94"/>
      <c r="BUK60" s="94"/>
      <c r="BUL60" s="94"/>
      <c r="BUM60" s="27"/>
      <c r="BUN60" s="99">
        <v>-1.2442288253886951</v>
      </c>
      <c r="BUO60" s="98">
        <v>4.8090109429144174</v>
      </c>
      <c r="BUQ60" s="88">
        <f t="shared" si="187"/>
        <v>40994.5</v>
      </c>
      <c r="BUR60" s="90">
        <v>18.5</v>
      </c>
      <c r="BUS60" s="28"/>
      <c r="BUT60" s="25"/>
      <c r="BUU60" s="30"/>
      <c r="BUV60" s="27"/>
      <c r="BUW60" s="30"/>
      <c r="BUX60" s="27"/>
      <c r="BUY60" s="30"/>
      <c r="BUZ60" s="27"/>
      <c r="BVA60" s="92"/>
      <c r="BVB60" s="94"/>
      <c r="BVC60" s="94"/>
      <c r="BVD60" s="94"/>
      <c r="BVE60" s="94"/>
      <c r="BVF60" s="94"/>
      <c r="BVG60" s="94"/>
      <c r="BVH60" s="94"/>
      <c r="BVI60" s="27"/>
      <c r="BVJ60" s="99">
        <v>-1.270748441105096</v>
      </c>
      <c r="BVK60" s="98">
        <v>5.1870808798195487</v>
      </c>
      <c r="BVM60" s="88">
        <f t="shared" si="188"/>
        <v>40996</v>
      </c>
      <c r="BVN60" s="90">
        <v>18.5</v>
      </c>
      <c r="BVO60" s="28"/>
      <c r="BVP60" s="25"/>
      <c r="BVQ60" s="30"/>
      <c r="BVR60" s="27"/>
      <c r="BVS60" s="30"/>
      <c r="BVT60" s="27"/>
      <c r="BVU60" s="30"/>
      <c r="BVV60" s="27"/>
      <c r="BVW60" s="92"/>
      <c r="BVX60" s="94"/>
      <c r="BVY60" s="94"/>
      <c r="BVZ60" s="94"/>
      <c r="BWA60" s="94"/>
      <c r="BWB60" s="94"/>
      <c r="BWC60" s="94"/>
      <c r="BWD60" s="94"/>
      <c r="BWE60" s="27"/>
      <c r="BWF60" s="99">
        <v>-1.3143374368124632</v>
      </c>
      <c r="BWG60" s="98">
        <v>-1.2492622736680286</v>
      </c>
      <c r="BWI60" s="88">
        <f t="shared" si="189"/>
        <v>40996</v>
      </c>
      <c r="BWJ60" s="90">
        <v>18.5</v>
      </c>
      <c r="BWK60" s="28"/>
      <c r="BWL60" s="25"/>
      <c r="BWM60" s="30"/>
      <c r="BWN60" s="27"/>
      <c r="BWO60" s="30"/>
      <c r="BWP60" s="27"/>
      <c r="BWQ60" s="30"/>
      <c r="BWR60" s="27"/>
      <c r="BWS60" s="92"/>
      <c r="BWT60" s="94"/>
      <c r="BWU60" s="94"/>
      <c r="BWV60" s="94"/>
      <c r="BWW60" s="94"/>
      <c r="BWX60" s="94"/>
      <c r="BWY60" s="94"/>
      <c r="BWZ60" s="94"/>
      <c r="BXA60" s="27"/>
      <c r="BXB60" s="99">
        <v>-1.273995905840124</v>
      </c>
      <c r="BXC60" s="98">
        <v>0.13179532121025192</v>
      </c>
      <c r="BXE60" s="88">
        <f t="shared" si="190"/>
        <v>40995.5</v>
      </c>
      <c r="BXF60" s="90">
        <v>18.5</v>
      </c>
      <c r="BXG60" s="28"/>
      <c r="BXH60" s="25"/>
      <c r="BXI60" s="30"/>
      <c r="BXJ60" s="27"/>
      <c r="BXK60" s="30"/>
      <c r="BXL60" s="27"/>
      <c r="BXM60" s="30"/>
      <c r="BXN60" s="27"/>
      <c r="BXO60" s="92"/>
      <c r="BXP60" s="94"/>
      <c r="BXQ60" s="94"/>
      <c r="BXR60" s="94"/>
      <c r="BXS60" s="94"/>
      <c r="BXT60" s="94"/>
      <c r="BXU60" s="94"/>
      <c r="BXV60" s="94"/>
      <c r="BXW60" s="27"/>
      <c r="BXX60" s="99">
        <v>-0.55776714282511553</v>
      </c>
      <c r="BXY60" s="98">
        <v>8.5724721755814564</v>
      </c>
      <c r="BYA60" s="88">
        <f t="shared" si="191"/>
        <v>40995</v>
      </c>
      <c r="BYB60" s="90">
        <v>18.5</v>
      </c>
      <c r="BYC60" s="28"/>
      <c r="BYD60" s="25"/>
      <c r="BYE60" s="30"/>
      <c r="BYF60" s="27"/>
      <c r="BYG60" s="30"/>
      <c r="BYH60" s="27"/>
      <c r="BYI60" s="30"/>
      <c r="BYJ60" s="27"/>
      <c r="BYK60" s="92"/>
      <c r="BYL60" s="94"/>
      <c r="BYM60" s="94"/>
      <c r="BYN60" s="94"/>
      <c r="BYO60" s="94"/>
      <c r="BYP60" s="94"/>
      <c r="BYQ60" s="94"/>
      <c r="BYR60" s="94"/>
      <c r="BYS60" s="27"/>
      <c r="BYT60" s="99">
        <v>-0.61033006361862174</v>
      </c>
      <c r="BYU60" s="98">
        <v>9.4758207520244433</v>
      </c>
      <c r="BYW60" s="88">
        <f t="shared" si="192"/>
        <v>40997.5</v>
      </c>
      <c r="BYX60" s="90">
        <v>18.5</v>
      </c>
      <c r="BYY60" s="28"/>
      <c r="BYZ60" s="25"/>
      <c r="BZA60" s="30"/>
      <c r="BZB60" s="27"/>
      <c r="BZC60" s="30"/>
      <c r="BZD60" s="27"/>
      <c r="BZE60" s="30"/>
      <c r="BZF60" s="27"/>
      <c r="BZG60" s="92"/>
      <c r="BZH60" s="94"/>
      <c r="BZI60" s="94"/>
      <c r="BZJ60" s="94"/>
      <c r="BZK60" s="94"/>
      <c r="BZL60" s="94"/>
      <c r="BZM60" s="94"/>
      <c r="BZN60" s="94"/>
      <c r="BZO60" s="27"/>
      <c r="BZP60" s="99">
        <v>-1.0731120986778937</v>
      </c>
      <c r="BZQ60" s="98">
        <v>4.2891097323690834</v>
      </c>
      <c r="BZS60" s="88">
        <f t="shared" si="193"/>
        <v>40998.5</v>
      </c>
      <c r="BZT60" s="90">
        <v>18.5</v>
      </c>
      <c r="BZU60" s="28"/>
      <c r="BZV60" s="25"/>
      <c r="BZW60" s="30"/>
      <c r="BZX60" s="27"/>
      <c r="BZY60" s="30"/>
      <c r="BZZ60" s="27"/>
      <c r="CAA60" s="30"/>
      <c r="CAB60" s="27"/>
      <c r="CAC60" s="92"/>
      <c r="CAD60" s="94"/>
      <c r="CAE60" s="94"/>
      <c r="CAF60" s="94"/>
      <c r="CAG60" s="94"/>
      <c r="CAH60" s="94"/>
      <c r="CAI60" s="94"/>
      <c r="CAJ60" s="94"/>
      <c r="CAK60" s="27"/>
      <c r="CAL60" s="99">
        <v>-1.2381223440501921</v>
      </c>
      <c r="CAM60" s="98">
        <v>5.2506269377056469</v>
      </c>
      <c r="CAO60" s="88">
        <f t="shared" si="194"/>
        <v>40996.5</v>
      </c>
      <c r="CAP60" s="90">
        <v>18.5</v>
      </c>
      <c r="CAQ60" s="28"/>
      <c r="CAR60" s="25"/>
      <c r="CAS60" s="30"/>
      <c r="CAT60" s="27"/>
      <c r="CAU60" s="30"/>
      <c r="CAV60" s="27"/>
      <c r="CAW60" s="30"/>
      <c r="CAX60" s="27"/>
      <c r="CAY60" s="92"/>
      <c r="CAZ60" s="94"/>
      <c r="CBA60" s="94"/>
      <c r="CBB60" s="94"/>
      <c r="CBC60" s="94"/>
      <c r="CBD60" s="94"/>
      <c r="CBE60" s="94"/>
      <c r="CBF60" s="94"/>
      <c r="CBG60" s="27"/>
      <c r="CBH60" s="99">
        <v>-1.2713630445336797</v>
      </c>
      <c r="CBI60" s="98">
        <v>4.2849085976103911</v>
      </c>
      <c r="CBK60" s="88">
        <f t="shared" si="195"/>
        <v>40997.5</v>
      </c>
      <c r="CBL60" s="90">
        <v>18.5</v>
      </c>
      <c r="CBM60" s="28"/>
      <c r="CBN60" s="25"/>
      <c r="CBO60" s="30"/>
      <c r="CBP60" s="27"/>
      <c r="CBQ60" s="30"/>
      <c r="CBR60" s="27"/>
      <c r="CBS60" s="30"/>
      <c r="CBT60" s="27"/>
      <c r="CBU60" s="92"/>
      <c r="CBV60" s="94"/>
      <c r="CBW60" s="94"/>
      <c r="CBX60" s="94"/>
      <c r="CBY60" s="94"/>
      <c r="CBZ60" s="94"/>
      <c r="CCA60" s="94"/>
      <c r="CCB60" s="94"/>
      <c r="CCC60" s="27"/>
      <c r="CCD60" s="99">
        <v>-1.2078684795146275</v>
      </c>
      <c r="CCE60" s="98">
        <v>6.3533905883482822</v>
      </c>
      <c r="CCG60" s="88">
        <f t="shared" si="196"/>
        <v>40993.5</v>
      </c>
      <c r="CCH60" s="90">
        <v>18.5</v>
      </c>
      <c r="CCI60" s="28"/>
      <c r="CCJ60" s="25"/>
      <c r="CCK60" s="30"/>
      <c r="CCL60" s="27"/>
      <c r="CCM60" s="30"/>
      <c r="CCN60" s="27"/>
      <c r="CCO60" s="30"/>
      <c r="CCP60" s="27"/>
      <c r="CCQ60" s="92"/>
      <c r="CCR60" s="94"/>
      <c r="CCS60" s="94"/>
      <c r="CCT60" s="94"/>
      <c r="CCU60" s="94"/>
      <c r="CCV60" s="94"/>
      <c r="CCW60" s="94"/>
      <c r="CCX60" s="94"/>
      <c r="CCY60" s="27"/>
      <c r="CCZ60" s="99"/>
      <c r="CDA60" s="98"/>
      <c r="CDC60" s="88">
        <f t="shared" si="197"/>
        <v>40996.5</v>
      </c>
      <c r="CDD60" s="90">
        <v>18.5</v>
      </c>
      <c r="CDE60" s="28"/>
      <c r="CDF60" s="25"/>
      <c r="CDG60" s="30"/>
      <c r="CDH60" s="27"/>
      <c r="CDI60" s="30"/>
      <c r="CDJ60" s="27"/>
      <c r="CDK60" s="30"/>
      <c r="CDL60" s="27"/>
      <c r="CDM60" s="92"/>
      <c r="CDN60" s="94"/>
      <c r="CDO60" s="94"/>
      <c r="CDP60" s="94"/>
      <c r="CDQ60" s="94"/>
      <c r="CDR60" s="94"/>
      <c r="CDS60" s="94"/>
      <c r="CDT60" s="94"/>
      <c r="CDU60" s="27"/>
      <c r="CDV60" s="99">
        <v>-1.2513549045286945</v>
      </c>
      <c r="CDW60" s="98">
        <v>5.1415041372170798</v>
      </c>
      <c r="CDY60" s="88">
        <f t="shared" si="198"/>
        <v>40995</v>
      </c>
      <c r="CDZ60" s="90">
        <v>18.5</v>
      </c>
      <c r="CEA60" s="28"/>
      <c r="CEB60" s="25"/>
      <c r="CEC60" s="30"/>
      <c r="CED60" s="27"/>
      <c r="CEE60" s="30"/>
      <c r="CEF60" s="27"/>
      <c r="CEG60" s="30"/>
      <c r="CEH60" s="27"/>
      <c r="CEI60" s="92"/>
      <c r="CEJ60" s="94"/>
      <c r="CEK60" s="94"/>
      <c r="CEL60" s="94"/>
      <c r="CEM60" s="94"/>
      <c r="CEN60" s="94"/>
      <c r="CEO60" s="94"/>
      <c r="CEP60" s="94"/>
      <c r="CEQ60" s="27"/>
      <c r="CER60" s="99"/>
      <c r="CES60" s="98"/>
      <c r="CEU60" s="88">
        <f t="shared" si="199"/>
        <v>40993.5</v>
      </c>
      <c r="CEV60" s="90">
        <v>18.5</v>
      </c>
      <c r="CEW60" s="28"/>
      <c r="CEX60" s="25"/>
      <c r="CEY60" s="30"/>
      <c r="CEZ60" s="27"/>
      <c r="CFA60" s="30"/>
      <c r="CFB60" s="27"/>
      <c r="CFC60" s="30"/>
      <c r="CFD60" s="27"/>
      <c r="CFE60" s="92"/>
      <c r="CFF60" s="94"/>
      <c r="CFG60" s="94"/>
      <c r="CFH60" s="94"/>
      <c r="CFI60" s="94"/>
      <c r="CFJ60" s="94"/>
      <c r="CFK60" s="94"/>
      <c r="CFL60" s="94"/>
      <c r="CFM60" s="27"/>
      <c r="CFN60" s="99">
        <v>-1.2953362631891572</v>
      </c>
      <c r="CFO60" s="98">
        <v>5.6860777348987792</v>
      </c>
    </row>
    <row r="61" spans="1:2199">
      <c r="A61" s="88">
        <f t="shared" si="100"/>
        <v>40997</v>
      </c>
      <c r="B61" s="89">
        <v>19</v>
      </c>
      <c r="C61" s="28"/>
      <c r="D61" s="25"/>
      <c r="E61" s="30"/>
      <c r="F61" s="27"/>
      <c r="G61" s="30"/>
      <c r="H61" s="27"/>
      <c r="I61" s="30"/>
      <c r="J61" s="27"/>
      <c r="K61" s="92"/>
      <c r="L61" s="94"/>
      <c r="M61" s="94"/>
      <c r="N61" s="94"/>
      <c r="O61" s="94"/>
      <c r="P61" s="94"/>
      <c r="Q61" s="94"/>
      <c r="R61" s="94"/>
      <c r="S61" s="27"/>
      <c r="T61" s="97">
        <v>-2.0325775877241186</v>
      </c>
      <c r="U61" s="98">
        <v>-0.79074645861193393</v>
      </c>
      <c r="W61" s="88">
        <f t="shared" si="101"/>
        <v>40996</v>
      </c>
      <c r="X61" s="89">
        <v>19</v>
      </c>
      <c r="Y61" s="28"/>
      <c r="Z61" s="25"/>
      <c r="AA61" s="30"/>
      <c r="AB61" s="27"/>
      <c r="AC61" s="30"/>
      <c r="AD61" s="27"/>
      <c r="AE61" s="30"/>
      <c r="AF61" s="27"/>
      <c r="AG61" s="92"/>
      <c r="AH61" s="94"/>
      <c r="AI61" s="94"/>
      <c r="AJ61" s="94"/>
      <c r="AK61" s="94"/>
      <c r="AL61" s="94"/>
      <c r="AM61" s="94"/>
      <c r="AN61" s="94"/>
      <c r="AO61" s="27"/>
      <c r="AP61" s="97">
        <v>-1.1212697120100836</v>
      </c>
      <c r="AQ61" s="98">
        <v>-3.7014301141016048</v>
      </c>
      <c r="AS61" s="88">
        <f t="shared" si="102"/>
        <v>40996.5</v>
      </c>
      <c r="AT61" s="89">
        <v>19</v>
      </c>
      <c r="AU61" s="28"/>
      <c r="AV61" s="25"/>
      <c r="AW61" s="30"/>
      <c r="AX61" s="27"/>
      <c r="AY61" s="30"/>
      <c r="AZ61" s="27"/>
      <c r="BA61" s="30"/>
      <c r="BB61" s="27"/>
      <c r="BC61" s="92"/>
      <c r="BD61" s="94"/>
      <c r="BE61" s="94"/>
      <c r="BF61" s="94"/>
      <c r="BG61" s="94"/>
      <c r="BH61" s="94"/>
      <c r="BI61" s="94"/>
      <c r="BJ61" s="94"/>
      <c r="BK61" s="27"/>
      <c r="BL61" s="97">
        <v>-0.15457642544920711</v>
      </c>
      <c r="BM61" s="98">
        <v>8.5351009629750152</v>
      </c>
      <c r="BO61" s="88">
        <f t="shared" si="103"/>
        <v>40996.5</v>
      </c>
      <c r="BP61" s="89">
        <v>19</v>
      </c>
      <c r="BQ61" s="28"/>
      <c r="BR61" s="25"/>
      <c r="BS61" s="30"/>
      <c r="BT61" s="27"/>
      <c r="BU61" s="30"/>
      <c r="BV61" s="27"/>
      <c r="BW61" s="30"/>
      <c r="BX61" s="27"/>
      <c r="BY61" s="92"/>
      <c r="BZ61" s="94"/>
      <c r="CA61" s="94"/>
      <c r="CB61" s="94"/>
      <c r="CC61" s="94"/>
      <c r="CD61" s="94"/>
      <c r="CE61" s="94"/>
      <c r="CF61" s="94"/>
      <c r="CG61" s="27"/>
      <c r="CH61" s="97">
        <v>-1.0782596835913534</v>
      </c>
      <c r="CI61" s="98">
        <v>3.4142052095972186</v>
      </c>
      <c r="CK61" s="88">
        <f t="shared" si="104"/>
        <v>40995</v>
      </c>
      <c r="CL61" s="89">
        <v>19</v>
      </c>
      <c r="CM61" s="28"/>
      <c r="CN61" s="25"/>
      <c r="CO61" s="30"/>
      <c r="CP61" s="27"/>
      <c r="CQ61" s="30"/>
      <c r="CR61" s="27"/>
      <c r="CS61" s="30"/>
      <c r="CT61" s="27"/>
      <c r="CU61" s="92"/>
      <c r="CV61" s="94"/>
      <c r="CW61" s="94"/>
      <c r="CX61" s="94"/>
      <c r="CY61" s="94"/>
      <c r="CZ61" s="94"/>
      <c r="DA61" s="94"/>
      <c r="DB61" s="94"/>
      <c r="DC61" s="27"/>
      <c r="DD61" s="97">
        <v>-1.2729289949426377</v>
      </c>
      <c r="DE61" s="98">
        <v>-1.4798350559576341</v>
      </c>
      <c r="DG61" s="88">
        <f t="shared" si="105"/>
        <v>40998.5</v>
      </c>
      <c r="DH61" s="89">
        <v>19</v>
      </c>
      <c r="DI61" s="28"/>
      <c r="DJ61" s="25">
        <v>23.4</v>
      </c>
      <c r="DK61" s="30"/>
      <c r="DL61" s="27"/>
      <c r="DM61" s="30"/>
      <c r="DN61" s="27"/>
      <c r="DO61" s="30"/>
      <c r="DP61" s="27"/>
      <c r="DQ61" s="92"/>
      <c r="DR61" s="94"/>
      <c r="DS61" s="94"/>
      <c r="DT61" s="94"/>
      <c r="DU61" s="94"/>
      <c r="DV61" s="94"/>
      <c r="DW61" s="94"/>
      <c r="DX61" s="94"/>
      <c r="DY61" s="27"/>
      <c r="DZ61" s="97">
        <v>-1.1942822960451058</v>
      </c>
      <c r="EA61" s="98">
        <v>1.3092584610632334</v>
      </c>
      <c r="EC61" s="88">
        <f t="shared" si="106"/>
        <v>40997</v>
      </c>
      <c r="ED61" s="89">
        <v>19</v>
      </c>
      <c r="EE61" s="28"/>
      <c r="EF61" s="25">
        <v>19</v>
      </c>
      <c r="EG61" s="30"/>
      <c r="EH61" s="27"/>
      <c r="EI61" s="30"/>
      <c r="EJ61" s="27"/>
      <c r="EK61" s="30"/>
      <c r="EL61" s="27"/>
      <c r="EM61" s="92"/>
      <c r="EN61" s="94"/>
      <c r="EO61" s="94"/>
      <c r="EP61" s="94"/>
      <c r="EQ61" s="94"/>
      <c r="ER61" s="94"/>
      <c r="ES61" s="94"/>
      <c r="ET61" s="94"/>
      <c r="EU61" s="27"/>
      <c r="EV61" s="97">
        <v>-1.2492967264628241</v>
      </c>
      <c r="EW61" s="98">
        <v>-1.9834393012508855</v>
      </c>
      <c r="EY61" s="88">
        <f t="shared" si="107"/>
        <v>40995</v>
      </c>
      <c r="EZ61" s="89">
        <v>19</v>
      </c>
      <c r="FA61" s="28"/>
      <c r="FB61" s="25"/>
      <c r="FC61" s="30"/>
      <c r="FD61" s="27"/>
      <c r="FE61" s="30"/>
      <c r="FF61" s="27"/>
      <c r="FG61" s="30"/>
      <c r="FH61" s="27"/>
      <c r="FI61" s="92"/>
      <c r="FJ61" s="94"/>
      <c r="FK61" s="94"/>
      <c r="FL61" s="94"/>
      <c r="FM61" s="94"/>
      <c r="FN61" s="94"/>
      <c r="FO61" s="94"/>
      <c r="FP61" s="94"/>
      <c r="FQ61" s="27"/>
      <c r="FR61" s="97">
        <v>-1.2981429203857744</v>
      </c>
      <c r="FS61" s="98">
        <v>-1.5355214934219681</v>
      </c>
      <c r="FU61" s="88">
        <f t="shared" si="108"/>
        <v>40996.5</v>
      </c>
      <c r="FV61" s="89">
        <v>19</v>
      </c>
      <c r="FW61" s="28"/>
      <c r="FX61" s="25"/>
      <c r="FY61" s="30"/>
      <c r="FZ61" s="27"/>
      <c r="GA61" s="30"/>
      <c r="GB61" s="27"/>
      <c r="GC61" s="30"/>
      <c r="GD61" s="27"/>
      <c r="GE61" s="92"/>
      <c r="GF61" s="94"/>
      <c r="GG61" s="94"/>
      <c r="GH61" s="94"/>
      <c r="GI61" s="94"/>
      <c r="GJ61" s="94"/>
      <c r="GK61" s="94"/>
      <c r="GL61" s="94"/>
      <c r="GM61" s="27"/>
      <c r="GN61" s="97">
        <v>-1.3104644079656507</v>
      </c>
      <c r="GO61" s="98">
        <v>5.4011596751547053</v>
      </c>
      <c r="GQ61" s="88">
        <f t="shared" si="109"/>
        <v>40996.5</v>
      </c>
      <c r="GR61" s="89">
        <v>19</v>
      </c>
      <c r="GS61" s="28"/>
      <c r="GT61" s="25"/>
      <c r="GU61" s="30"/>
      <c r="GV61" s="27"/>
      <c r="GW61" s="30"/>
      <c r="GX61" s="27"/>
      <c r="GY61" s="30"/>
      <c r="GZ61" s="27"/>
      <c r="HA61" s="92"/>
      <c r="HB61" s="94"/>
      <c r="HC61" s="94"/>
      <c r="HD61" s="94"/>
      <c r="HE61" s="94"/>
      <c r="HF61" s="94"/>
      <c r="HG61" s="94"/>
      <c r="HH61" s="94"/>
      <c r="HI61" s="27"/>
      <c r="HJ61" s="97">
        <v>-1.2448921895813889</v>
      </c>
      <c r="HK61" s="98">
        <v>6.8346908007588345</v>
      </c>
      <c r="HM61" s="88">
        <f t="shared" si="110"/>
        <v>40996</v>
      </c>
      <c r="HN61" s="89">
        <v>19</v>
      </c>
      <c r="HO61" s="28"/>
      <c r="HP61" s="25"/>
      <c r="HQ61" s="30"/>
      <c r="HR61" s="27"/>
      <c r="HS61" s="30"/>
      <c r="HT61" s="27"/>
      <c r="HU61" s="30"/>
      <c r="HV61" s="27"/>
      <c r="HW61" s="92"/>
      <c r="HX61" s="94"/>
      <c r="HY61" s="94"/>
      <c r="HZ61" s="94"/>
      <c r="IA61" s="94"/>
      <c r="IB61" s="94"/>
      <c r="IC61" s="94"/>
      <c r="ID61" s="94"/>
      <c r="IE61" s="27"/>
      <c r="IF61" s="97">
        <v>-0.60454906896194172</v>
      </c>
      <c r="IG61" s="98">
        <v>1.6647911752854445</v>
      </c>
      <c r="II61" s="88">
        <f t="shared" si="111"/>
        <v>40995.5</v>
      </c>
      <c r="IJ61" s="89">
        <v>19</v>
      </c>
      <c r="IK61" s="28"/>
      <c r="IL61" s="25"/>
      <c r="IM61" s="30"/>
      <c r="IN61" s="27"/>
      <c r="IO61" s="30"/>
      <c r="IP61" s="27"/>
      <c r="IQ61" s="30"/>
      <c r="IR61" s="27"/>
      <c r="IS61" s="92"/>
      <c r="IT61" s="94"/>
      <c r="IU61" s="94"/>
      <c r="IV61" s="94"/>
      <c r="IW61" s="94"/>
      <c r="IX61" s="94"/>
      <c r="IY61" s="94"/>
      <c r="IZ61" s="94"/>
      <c r="JA61" s="27"/>
      <c r="JB61" s="97">
        <v>-0.62754872451038468</v>
      </c>
      <c r="JC61" s="98">
        <v>11.385436281988598</v>
      </c>
      <c r="JE61" s="88">
        <f t="shared" si="112"/>
        <v>40998</v>
      </c>
      <c r="JF61" s="89">
        <v>19</v>
      </c>
      <c r="JG61" s="28"/>
      <c r="JH61" s="25"/>
      <c r="JI61" s="30"/>
      <c r="JJ61" s="27"/>
      <c r="JK61" s="30"/>
      <c r="JL61" s="27"/>
      <c r="JM61" s="30"/>
      <c r="JN61" s="27"/>
      <c r="JO61" s="92"/>
      <c r="JP61" s="94"/>
      <c r="JQ61" s="94"/>
      <c r="JR61" s="94"/>
      <c r="JS61" s="94"/>
      <c r="JT61" s="94"/>
      <c r="JU61" s="94"/>
      <c r="JV61" s="94"/>
      <c r="JW61" s="27"/>
      <c r="JX61" s="97">
        <v>-1.0922062043038856</v>
      </c>
      <c r="JY61" s="98">
        <v>1.9785745995668356</v>
      </c>
      <c r="KA61" s="88">
        <f t="shared" si="113"/>
        <v>40999</v>
      </c>
      <c r="KB61" s="89">
        <v>19</v>
      </c>
      <c r="KC61" s="28"/>
      <c r="KD61" s="25"/>
      <c r="KE61" s="30"/>
      <c r="KF61" s="27"/>
      <c r="KG61" s="30"/>
      <c r="KH61" s="27"/>
      <c r="KI61" s="30"/>
      <c r="KJ61" s="27"/>
      <c r="KK61" s="92"/>
      <c r="KL61" s="94"/>
      <c r="KM61" s="94"/>
      <c r="KN61" s="94"/>
      <c r="KO61" s="94"/>
      <c r="KP61" s="94"/>
      <c r="KQ61" s="94"/>
      <c r="KR61" s="94"/>
      <c r="KS61" s="27"/>
      <c r="KT61" s="97">
        <v>-1.2119815284528188</v>
      </c>
      <c r="KU61" s="98">
        <v>-1.3414437939515651</v>
      </c>
      <c r="KW61" s="88">
        <f t="shared" si="114"/>
        <v>40997</v>
      </c>
      <c r="KX61" s="89">
        <v>19</v>
      </c>
      <c r="KY61" s="28"/>
      <c r="KZ61" s="25"/>
      <c r="LA61" s="30"/>
      <c r="LB61" s="27"/>
      <c r="LC61" s="30"/>
      <c r="LD61" s="27"/>
      <c r="LE61" s="30"/>
      <c r="LF61" s="27"/>
      <c r="LG61" s="92"/>
      <c r="LH61" s="94"/>
      <c r="LI61" s="94"/>
      <c r="LJ61" s="94"/>
      <c r="LK61" s="94"/>
      <c r="LL61" s="94"/>
      <c r="LM61" s="94"/>
      <c r="LN61" s="94"/>
      <c r="LO61" s="27"/>
      <c r="LP61" s="97">
        <v>-1.2631284011408774</v>
      </c>
      <c r="LQ61" s="98">
        <v>-2.3516899880403996</v>
      </c>
      <c r="LS61" s="88">
        <f t="shared" si="115"/>
        <v>40998</v>
      </c>
      <c r="LT61" s="89">
        <v>19</v>
      </c>
      <c r="LU61" s="28"/>
      <c r="LV61" s="25"/>
      <c r="LW61" s="30"/>
      <c r="LX61" s="27"/>
      <c r="LY61" s="30"/>
      <c r="LZ61" s="27"/>
      <c r="MA61" s="30"/>
      <c r="MB61" s="27"/>
      <c r="MC61" s="92"/>
      <c r="MD61" s="94"/>
      <c r="ME61" s="94"/>
      <c r="MF61" s="94"/>
      <c r="MG61" s="94"/>
      <c r="MH61" s="94"/>
      <c r="MI61" s="94"/>
      <c r="MJ61" s="94"/>
      <c r="MK61" s="27"/>
      <c r="ML61" s="97">
        <v>-1.2077092758420589</v>
      </c>
      <c r="MM61" s="98">
        <v>-0.29083313547323553</v>
      </c>
      <c r="MO61" s="88">
        <f t="shared" si="116"/>
        <v>40994</v>
      </c>
      <c r="MP61" s="89">
        <v>19</v>
      </c>
      <c r="MQ61" s="28"/>
      <c r="MR61" s="25"/>
      <c r="MS61" s="30"/>
      <c r="MT61" s="27"/>
      <c r="MU61" s="30"/>
      <c r="MV61" s="27"/>
      <c r="MW61" s="30"/>
      <c r="MX61" s="27"/>
      <c r="MY61" s="92"/>
      <c r="MZ61" s="94"/>
      <c r="NA61" s="94"/>
      <c r="NB61" s="94"/>
      <c r="NC61" s="94"/>
      <c r="ND61" s="94"/>
      <c r="NE61" s="94"/>
      <c r="NF61" s="94"/>
      <c r="NG61" s="27"/>
      <c r="NH61" s="97"/>
      <c r="NI61" s="98"/>
      <c r="NK61" s="88">
        <f t="shared" si="117"/>
        <v>40997</v>
      </c>
      <c r="NL61" s="89">
        <v>19</v>
      </c>
      <c r="NM61" s="28"/>
      <c r="NN61" s="25"/>
      <c r="NO61" s="30"/>
      <c r="NP61" s="27"/>
      <c r="NQ61" s="30"/>
      <c r="NR61" s="27"/>
      <c r="NS61" s="30"/>
      <c r="NT61" s="27"/>
      <c r="NU61" s="92"/>
      <c r="NV61" s="94"/>
      <c r="NW61" s="94"/>
      <c r="NX61" s="94"/>
      <c r="NY61" s="94"/>
      <c r="NZ61" s="94"/>
      <c r="OA61" s="94"/>
      <c r="OB61" s="94"/>
      <c r="OC61" s="27"/>
      <c r="OD61" s="97">
        <v>-1.2172429151434643</v>
      </c>
      <c r="OE61" s="98">
        <v>-1.4383678219559557</v>
      </c>
      <c r="OG61" s="88">
        <f t="shared" si="118"/>
        <v>40995.5</v>
      </c>
      <c r="OH61" s="89">
        <v>19</v>
      </c>
      <c r="OI61" s="28"/>
      <c r="OJ61" s="25"/>
      <c r="OK61" s="30"/>
      <c r="OL61" s="27"/>
      <c r="OM61" s="30"/>
      <c r="ON61" s="27"/>
      <c r="OO61" s="30"/>
      <c r="OP61" s="27"/>
      <c r="OQ61" s="92"/>
      <c r="OR61" s="94"/>
      <c r="OS61" s="94"/>
      <c r="OT61" s="94"/>
      <c r="OU61" s="94"/>
      <c r="OV61" s="94"/>
      <c r="OW61" s="94"/>
      <c r="OX61" s="94"/>
      <c r="OY61" s="27"/>
      <c r="OZ61" s="97"/>
      <c r="PA61" s="98"/>
      <c r="PC61" s="88">
        <f t="shared" si="119"/>
        <v>40994</v>
      </c>
      <c r="PD61" s="89">
        <v>19</v>
      </c>
      <c r="PE61" s="28"/>
      <c r="PF61" s="25"/>
      <c r="PG61" s="30"/>
      <c r="PH61" s="27"/>
      <c r="PI61" s="30"/>
      <c r="PJ61" s="27"/>
      <c r="PK61" s="30"/>
      <c r="PL61" s="27"/>
      <c r="PM61" s="92"/>
      <c r="PN61" s="94"/>
      <c r="PO61" s="94"/>
      <c r="PP61" s="94"/>
      <c r="PQ61" s="94"/>
      <c r="PR61" s="94"/>
      <c r="PS61" s="94"/>
      <c r="PT61" s="94"/>
      <c r="PU61" s="27"/>
      <c r="PV61" s="97">
        <v>-1.2799718147273487</v>
      </c>
      <c r="PW61" s="98">
        <v>-0.90010969810116659</v>
      </c>
      <c r="PY61" s="88">
        <f t="shared" si="120"/>
        <v>40997</v>
      </c>
      <c r="PZ61" s="89">
        <v>19</v>
      </c>
      <c r="QA61" s="28"/>
      <c r="QB61" s="25"/>
      <c r="QC61" s="30"/>
      <c r="QD61" s="27"/>
      <c r="QE61" s="30"/>
      <c r="QF61" s="27"/>
      <c r="QG61" s="30"/>
      <c r="QH61" s="27"/>
      <c r="QI61" s="92"/>
      <c r="QJ61" s="94"/>
      <c r="QK61" s="94"/>
      <c r="QL61" s="94"/>
      <c r="QM61" s="94"/>
      <c r="QN61" s="94"/>
      <c r="QO61" s="94"/>
      <c r="QP61" s="94"/>
      <c r="QQ61" s="27"/>
      <c r="QR61" s="97">
        <v>-1.3036529771428211</v>
      </c>
      <c r="QS61" s="98">
        <v>1.2246482432879058</v>
      </c>
      <c r="QU61" s="88">
        <f t="shared" si="121"/>
        <v>40996</v>
      </c>
      <c r="QV61" s="89">
        <v>19</v>
      </c>
      <c r="QW61" s="28"/>
      <c r="QX61" s="25"/>
      <c r="QY61" s="30"/>
      <c r="QZ61" s="27"/>
      <c r="RA61" s="30"/>
      <c r="RB61" s="27"/>
      <c r="RC61" s="30"/>
      <c r="RD61" s="27"/>
      <c r="RE61" s="92"/>
      <c r="RF61" s="94"/>
      <c r="RG61" s="94"/>
      <c r="RH61" s="94"/>
      <c r="RI61" s="94"/>
      <c r="RJ61" s="94"/>
      <c r="RK61" s="94"/>
      <c r="RL61" s="94"/>
      <c r="RM61" s="27"/>
      <c r="RN61" s="97">
        <v>-1.0126227870236945E-2</v>
      </c>
      <c r="RO61" s="98">
        <v>9.3451476062855292</v>
      </c>
      <c r="RQ61" s="88">
        <f t="shared" si="122"/>
        <v>40996.5</v>
      </c>
      <c r="RR61" s="89">
        <v>19</v>
      </c>
      <c r="RS61" s="28"/>
      <c r="RT61" s="25"/>
      <c r="RU61" s="30"/>
      <c r="RV61" s="27"/>
      <c r="RW61" s="30"/>
      <c r="RX61" s="27"/>
      <c r="RY61" s="30"/>
      <c r="RZ61" s="27"/>
      <c r="SA61" s="92"/>
      <c r="SB61" s="94"/>
      <c r="SC61" s="94"/>
      <c r="SD61" s="94"/>
      <c r="SE61" s="94"/>
      <c r="SF61" s="94"/>
      <c r="SG61" s="94"/>
      <c r="SH61" s="94"/>
      <c r="SI61" s="27"/>
      <c r="SJ61" s="97">
        <v>-1.2229570785096906</v>
      </c>
      <c r="SK61" s="98">
        <v>4.201379684965219</v>
      </c>
      <c r="SM61" s="88">
        <f t="shared" si="123"/>
        <v>40996.5</v>
      </c>
      <c r="SN61" s="89">
        <v>19</v>
      </c>
      <c r="SO61" s="28"/>
      <c r="SP61" s="25"/>
      <c r="SQ61" s="30"/>
      <c r="SR61" s="27"/>
      <c r="SS61" s="30"/>
      <c r="ST61" s="27"/>
      <c r="SU61" s="30"/>
      <c r="SV61" s="27"/>
      <c r="SW61" s="92"/>
      <c r="SX61" s="94"/>
      <c r="SY61" s="94"/>
      <c r="SZ61" s="94"/>
      <c r="TA61" s="94"/>
      <c r="TB61" s="94"/>
      <c r="TC61" s="94"/>
      <c r="TD61" s="94"/>
      <c r="TE61" s="27"/>
      <c r="TF61" s="97">
        <v>-1.294857071607604</v>
      </c>
      <c r="TG61" s="98">
        <v>1.8986579766656726</v>
      </c>
      <c r="TI61" s="88">
        <f t="shared" si="124"/>
        <v>40995</v>
      </c>
      <c r="TJ61" s="89">
        <v>19</v>
      </c>
      <c r="TK61" s="28"/>
      <c r="TL61" s="25"/>
      <c r="TM61" s="30"/>
      <c r="TN61" s="27"/>
      <c r="TO61" s="30"/>
      <c r="TP61" s="27"/>
      <c r="TQ61" s="30"/>
      <c r="TR61" s="27"/>
      <c r="TS61" s="92"/>
      <c r="TT61" s="94"/>
      <c r="TU61" s="94"/>
      <c r="TV61" s="94"/>
      <c r="TW61" s="94"/>
      <c r="TX61" s="94"/>
      <c r="TY61" s="94"/>
      <c r="TZ61" s="94"/>
      <c r="UA61" s="27"/>
      <c r="UB61" s="97"/>
      <c r="UC61" s="98"/>
      <c r="UE61" s="88">
        <f t="shared" si="125"/>
        <v>40998.5</v>
      </c>
      <c r="UF61" s="89">
        <v>19</v>
      </c>
      <c r="UG61" s="28"/>
      <c r="UH61" s="25">
        <v>23.4</v>
      </c>
      <c r="UI61" s="30"/>
      <c r="UJ61" s="27"/>
      <c r="UK61" s="30"/>
      <c r="UL61" s="27"/>
      <c r="UM61" s="30"/>
      <c r="UN61" s="27"/>
      <c r="UO61" s="92"/>
      <c r="UP61" s="94"/>
      <c r="UQ61" s="94"/>
      <c r="UR61" s="94"/>
      <c r="US61" s="94"/>
      <c r="UT61" s="94"/>
      <c r="UU61" s="94"/>
      <c r="UV61" s="94"/>
      <c r="UW61" s="27"/>
      <c r="UX61" s="97">
        <v>-1.2129128646539324</v>
      </c>
      <c r="UY61" s="98">
        <v>1.271876788567488</v>
      </c>
      <c r="VA61" s="88">
        <f t="shared" si="126"/>
        <v>40997</v>
      </c>
      <c r="VB61" s="89">
        <v>19</v>
      </c>
      <c r="VC61" s="28"/>
      <c r="VD61" s="25">
        <v>19</v>
      </c>
      <c r="VE61" s="30"/>
      <c r="VF61" s="27"/>
      <c r="VG61" s="30"/>
      <c r="VH61" s="27"/>
      <c r="VI61" s="30"/>
      <c r="VJ61" s="27"/>
      <c r="VK61" s="92"/>
      <c r="VL61" s="94"/>
      <c r="VM61" s="94"/>
      <c r="VN61" s="94"/>
      <c r="VO61" s="94"/>
      <c r="VP61" s="94"/>
      <c r="VQ61" s="94"/>
      <c r="VR61" s="94"/>
      <c r="VS61" s="27"/>
      <c r="VT61" s="97">
        <v>-1.2397088258099382</v>
      </c>
      <c r="VU61" s="98">
        <v>-1.8896248109256841</v>
      </c>
      <c r="VW61" s="88">
        <f t="shared" si="127"/>
        <v>40995</v>
      </c>
      <c r="VX61" s="89">
        <v>19</v>
      </c>
      <c r="VY61" s="28"/>
      <c r="VZ61" s="25"/>
      <c r="WA61" s="30"/>
      <c r="WB61" s="27"/>
      <c r="WC61" s="30"/>
      <c r="WD61" s="27"/>
      <c r="WE61" s="30"/>
      <c r="WF61" s="27"/>
      <c r="WG61" s="92"/>
      <c r="WH61" s="94"/>
      <c r="WI61" s="94"/>
      <c r="WJ61" s="94"/>
      <c r="WK61" s="94"/>
      <c r="WL61" s="94"/>
      <c r="WM61" s="94"/>
      <c r="WN61" s="94"/>
      <c r="WO61" s="27"/>
      <c r="WP61" s="97">
        <v>-1.281247041962926</v>
      </c>
      <c r="WQ61" s="98">
        <v>-1.4878451999797075</v>
      </c>
      <c r="WS61" s="88">
        <f t="shared" si="128"/>
        <v>40996.5</v>
      </c>
      <c r="WT61" s="89">
        <v>19</v>
      </c>
      <c r="WU61" s="28"/>
      <c r="WV61" s="25"/>
      <c r="WW61" s="30"/>
      <c r="WX61" s="27"/>
      <c r="WY61" s="30"/>
      <c r="WZ61" s="27"/>
      <c r="XA61" s="30"/>
      <c r="XB61" s="27"/>
      <c r="XC61" s="92"/>
      <c r="XD61" s="94"/>
      <c r="XE61" s="94"/>
      <c r="XF61" s="94"/>
      <c r="XG61" s="94"/>
      <c r="XH61" s="94"/>
      <c r="XI61" s="94"/>
      <c r="XJ61" s="94"/>
      <c r="XK61" s="27"/>
      <c r="XL61" s="97">
        <v>-1.3136145148637115</v>
      </c>
      <c r="XM61" s="98">
        <v>5.3931814144391677</v>
      </c>
      <c r="XO61" s="88">
        <f t="shared" si="129"/>
        <v>40996.5</v>
      </c>
      <c r="XP61" s="89">
        <v>19</v>
      </c>
      <c r="XQ61" s="28"/>
      <c r="XR61" s="25"/>
      <c r="XS61" s="30"/>
      <c r="XT61" s="27"/>
      <c r="XU61" s="30"/>
      <c r="XV61" s="27"/>
      <c r="XW61" s="30"/>
      <c r="XX61" s="27"/>
      <c r="XY61" s="92"/>
      <c r="XZ61" s="94"/>
      <c r="YA61" s="94"/>
      <c r="YB61" s="94"/>
      <c r="YC61" s="94"/>
      <c r="YD61" s="94"/>
      <c r="YE61" s="94"/>
      <c r="YF61" s="94"/>
      <c r="YG61" s="27"/>
      <c r="YH61" s="97">
        <v>-1.2474485085171798</v>
      </c>
      <c r="YI61" s="98">
        <v>6.8295669785892086</v>
      </c>
      <c r="YK61" s="88">
        <f t="shared" si="130"/>
        <v>40996</v>
      </c>
      <c r="YL61" s="89">
        <v>19</v>
      </c>
      <c r="YM61" s="28"/>
      <c r="YN61" s="25"/>
      <c r="YO61" s="30"/>
      <c r="YP61" s="27"/>
      <c r="YQ61" s="30"/>
      <c r="YR61" s="27"/>
      <c r="YS61" s="30"/>
      <c r="YT61" s="27"/>
      <c r="YU61" s="92"/>
      <c r="YV61" s="94"/>
      <c r="YW61" s="94"/>
      <c r="YX61" s="94"/>
      <c r="YY61" s="94"/>
      <c r="YZ61" s="94"/>
      <c r="ZA61" s="94"/>
      <c r="ZB61" s="94"/>
      <c r="ZC61" s="27"/>
      <c r="ZD61" s="97">
        <v>-0.55996082234296474</v>
      </c>
      <c r="ZE61" s="98">
        <v>1.7129749817943662</v>
      </c>
      <c r="ZG61" s="88">
        <f t="shared" si="131"/>
        <v>40995.5</v>
      </c>
      <c r="ZH61" s="89">
        <v>19</v>
      </c>
      <c r="ZI61" s="28"/>
      <c r="ZJ61" s="25"/>
      <c r="ZK61" s="30"/>
      <c r="ZL61" s="27"/>
      <c r="ZM61" s="30"/>
      <c r="ZN61" s="27"/>
      <c r="ZO61" s="30"/>
      <c r="ZP61" s="27"/>
      <c r="ZQ61" s="92"/>
      <c r="ZR61" s="94"/>
      <c r="ZS61" s="94"/>
      <c r="ZT61" s="94"/>
      <c r="ZU61" s="94"/>
      <c r="ZV61" s="94"/>
      <c r="ZW61" s="94"/>
      <c r="ZX61" s="94"/>
      <c r="ZY61" s="27"/>
      <c r="ZZ61" s="97">
        <v>-0.63818397850287212</v>
      </c>
      <c r="AAA61" s="98">
        <v>11.314267838696205</v>
      </c>
      <c r="AAC61" s="88">
        <f t="shared" si="132"/>
        <v>40998</v>
      </c>
      <c r="AAD61" s="89">
        <v>19</v>
      </c>
      <c r="AAE61" s="28"/>
      <c r="AAF61" s="25"/>
      <c r="AAG61" s="30"/>
      <c r="AAH61" s="27"/>
      <c r="AAI61" s="30"/>
      <c r="AAJ61" s="27"/>
      <c r="AAK61" s="30"/>
      <c r="AAL61" s="27"/>
      <c r="AAM61" s="92"/>
      <c r="AAN61" s="94"/>
      <c r="AAO61" s="94"/>
      <c r="AAP61" s="94"/>
      <c r="AAQ61" s="94"/>
      <c r="AAR61" s="94"/>
      <c r="AAS61" s="94"/>
      <c r="AAT61" s="94"/>
      <c r="AAU61" s="27"/>
      <c r="AAV61" s="97">
        <v>-1.0832080796902903</v>
      </c>
      <c r="AAW61" s="98">
        <v>1.9953356483853539</v>
      </c>
      <c r="AAY61" s="88">
        <f t="shared" si="133"/>
        <v>40999</v>
      </c>
      <c r="AAZ61" s="89">
        <v>19</v>
      </c>
      <c r="ABA61" s="28"/>
      <c r="ABB61" s="25"/>
      <c r="ABC61" s="30"/>
      <c r="ABD61" s="27"/>
      <c r="ABE61" s="30"/>
      <c r="ABF61" s="27"/>
      <c r="ABG61" s="30"/>
      <c r="ABH61" s="27"/>
      <c r="ABI61" s="92"/>
      <c r="ABJ61" s="94"/>
      <c r="ABK61" s="94"/>
      <c r="ABL61" s="94"/>
      <c r="ABM61" s="94"/>
      <c r="ABN61" s="94"/>
      <c r="ABO61" s="94"/>
      <c r="ABP61" s="94"/>
      <c r="ABQ61" s="27"/>
      <c r="ABR61" s="97">
        <v>-1.2441875316555511</v>
      </c>
      <c r="ABS61" s="98">
        <v>-1.421391014449207</v>
      </c>
      <c r="ABU61" s="88">
        <f t="shared" si="134"/>
        <v>40997</v>
      </c>
      <c r="ABV61" s="89">
        <v>19</v>
      </c>
      <c r="ABW61" s="28"/>
      <c r="ABX61" s="25"/>
      <c r="ABY61" s="30"/>
      <c r="ABZ61" s="27"/>
      <c r="ACA61" s="30"/>
      <c r="ACB61" s="27"/>
      <c r="ACC61" s="30"/>
      <c r="ACD61" s="27"/>
      <c r="ACE61" s="92"/>
      <c r="ACF61" s="94"/>
      <c r="ACG61" s="94"/>
      <c r="ACH61" s="94"/>
      <c r="ACI61" s="94"/>
      <c r="ACJ61" s="94"/>
      <c r="ACK61" s="94"/>
      <c r="ACL61" s="94"/>
      <c r="ACM61" s="27"/>
      <c r="ACN61" s="97">
        <v>-1.290583643282506</v>
      </c>
      <c r="ACO61" s="98">
        <v>-2.4075122595661327</v>
      </c>
      <c r="ACQ61" s="88">
        <f t="shared" si="135"/>
        <v>40998</v>
      </c>
      <c r="ACR61" s="89">
        <v>19</v>
      </c>
      <c r="ACS61" s="28"/>
      <c r="ACT61" s="25"/>
      <c r="ACU61" s="30"/>
      <c r="ACV61" s="27"/>
      <c r="ACW61" s="30"/>
      <c r="ACX61" s="27"/>
      <c r="ACY61" s="30"/>
      <c r="ACZ61" s="27"/>
      <c r="ADA61" s="92"/>
      <c r="ADB61" s="94"/>
      <c r="ADC61" s="94"/>
      <c r="ADD61" s="94"/>
      <c r="ADE61" s="94"/>
      <c r="ADF61" s="94"/>
      <c r="ADG61" s="94"/>
      <c r="ADH61" s="94"/>
      <c r="ADI61" s="27"/>
      <c r="ADJ61" s="97">
        <v>-1.2129894993213397</v>
      </c>
      <c r="ADK61" s="98">
        <v>-0.3152564935558283</v>
      </c>
      <c r="ADM61" s="88">
        <f t="shared" si="136"/>
        <v>40994</v>
      </c>
      <c r="ADN61" s="89">
        <v>19</v>
      </c>
      <c r="ADO61" s="28"/>
      <c r="ADP61" s="25"/>
      <c r="ADQ61" s="30"/>
      <c r="ADR61" s="27"/>
      <c r="ADS61" s="30"/>
      <c r="ADT61" s="27"/>
      <c r="ADU61" s="30"/>
      <c r="ADV61" s="27"/>
      <c r="ADW61" s="92"/>
      <c r="ADX61" s="94"/>
      <c r="ADY61" s="94"/>
      <c r="ADZ61" s="94"/>
      <c r="AEA61" s="94"/>
      <c r="AEB61" s="94"/>
      <c r="AEC61" s="94"/>
      <c r="AED61" s="94"/>
      <c r="AEE61" s="27"/>
      <c r="AEF61" s="97"/>
      <c r="AEG61" s="98"/>
      <c r="AEI61" s="88">
        <f t="shared" si="137"/>
        <v>40997</v>
      </c>
      <c r="AEJ61" s="89">
        <v>19</v>
      </c>
      <c r="AEK61" s="28"/>
      <c r="AEL61" s="25"/>
      <c r="AEM61" s="30"/>
      <c r="AEN61" s="27"/>
      <c r="AEO61" s="30"/>
      <c r="AEP61" s="27"/>
      <c r="AEQ61" s="30"/>
      <c r="AER61" s="27"/>
      <c r="AES61" s="92"/>
      <c r="AET61" s="94"/>
      <c r="AEU61" s="94"/>
      <c r="AEV61" s="94"/>
      <c r="AEW61" s="94"/>
      <c r="AEX61" s="94"/>
      <c r="AEY61" s="94"/>
      <c r="AEZ61" s="94"/>
      <c r="AFA61" s="27"/>
      <c r="AFB61" s="97">
        <v>-1.2927645329216662</v>
      </c>
      <c r="AFC61" s="98">
        <v>-1.6237944569709417</v>
      </c>
      <c r="AFE61" s="88">
        <f t="shared" si="138"/>
        <v>40995.5</v>
      </c>
      <c r="AFF61" s="89">
        <v>19</v>
      </c>
      <c r="AFG61" s="28"/>
      <c r="AFH61" s="25"/>
      <c r="AFI61" s="30"/>
      <c r="AFJ61" s="27"/>
      <c r="AFK61" s="30"/>
      <c r="AFL61" s="27"/>
      <c r="AFM61" s="30"/>
      <c r="AFN61" s="27"/>
      <c r="AFO61" s="92"/>
      <c r="AFP61" s="94"/>
      <c r="AFQ61" s="94"/>
      <c r="AFR61" s="94"/>
      <c r="AFS61" s="94"/>
      <c r="AFT61" s="94"/>
      <c r="AFU61" s="94"/>
      <c r="AFV61" s="94"/>
      <c r="AFW61" s="27"/>
      <c r="AFX61" s="97"/>
      <c r="AFY61" s="98"/>
      <c r="AGA61" s="88">
        <f t="shared" si="139"/>
        <v>40994</v>
      </c>
      <c r="AGB61" s="89">
        <v>19</v>
      </c>
      <c r="AGC61" s="28"/>
      <c r="AGD61" s="25"/>
      <c r="AGE61" s="30"/>
      <c r="AGF61" s="27"/>
      <c r="AGG61" s="30"/>
      <c r="AGH61" s="27"/>
      <c r="AGI61" s="30"/>
      <c r="AGJ61" s="27"/>
      <c r="AGK61" s="92"/>
      <c r="AGL61" s="94"/>
      <c r="AGM61" s="94"/>
      <c r="AGN61" s="94"/>
      <c r="AGO61" s="94"/>
      <c r="AGP61" s="94"/>
      <c r="AGQ61" s="94"/>
      <c r="AGR61" s="94"/>
      <c r="AGS61" s="27"/>
      <c r="AGT61" s="97">
        <v>-1.2833467514773482</v>
      </c>
      <c r="AGU61" s="98">
        <v>-0.92011205519135941</v>
      </c>
      <c r="AGW61" s="88">
        <f t="shared" si="140"/>
        <v>40997</v>
      </c>
      <c r="AGX61" s="89">
        <v>19</v>
      </c>
      <c r="AGY61" s="28"/>
      <c r="AGZ61" s="25"/>
      <c r="AHA61" s="30"/>
      <c r="AHB61" s="27"/>
      <c r="AHC61" s="30"/>
      <c r="AHD61" s="27"/>
      <c r="AHE61" s="30"/>
      <c r="AHF61" s="27"/>
      <c r="AHG61" s="92"/>
      <c r="AHH61" s="94"/>
      <c r="AHI61" s="94"/>
      <c r="AHJ61" s="94"/>
      <c r="AHK61" s="94"/>
      <c r="AHL61" s="94"/>
      <c r="AHM61" s="94"/>
      <c r="AHN61" s="94"/>
      <c r="AHO61" s="27"/>
      <c r="AHP61" s="97">
        <v>-1.2757888964930959</v>
      </c>
      <c r="AHQ61" s="98">
        <v>1.3102117185872351</v>
      </c>
      <c r="AHS61" s="88">
        <f t="shared" si="141"/>
        <v>40996</v>
      </c>
      <c r="AHT61" s="89">
        <v>19</v>
      </c>
      <c r="AHU61" s="28"/>
      <c r="AHV61" s="25"/>
      <c r="AHW61" s="30"/>
      <c r="AHX61" s="27"/>
      <c r="AHY61" s="30"/>
      <c r="AHZ61" s="27"/>
      <c r="AIA61" s="30"/>
      <c r="AIB61" s="27"/>
      <c r="AIC61" s="92"/>
      <c r="AID61" s="94"/>
      <c r="AIE61" s="94"/>
      <c r="AIF61" s="94"/>
      <c r="AIG61" s="94"/>
      <c r="AIH61" s="94"/>
      <c r="AII61" s="94"/>
      <c r="AIJ61" s="94"/>
      <c r="AIK61" s="27"/>
      <c r="AIL61" s="97">
        <v>-3.1251333243467933E-2</v>
      </c>
      <c r="AIM61" s="98">
        <v>9.0421819112938557</v>
      </c>
      <c r="AIO61" s="88">
        <f t="shared" si="142"/>
        <v>40996.5</v>
      </c>
      <c r="AIP61" s="89">
        <v>19</v>
      </c>
      <c r="AIQ61" s="28"/>
      <c r="AIR61" s="25"/>
      <c r="AIS61" s="30"/>
      <c r="AIT61" s="27"/>
      <c r="AIU61" s="30"/>
      <c r="AIV61" s="27"/>
      <c r="AIW61" s="30"/>
      <c r="AIX61" s="27"/>
      <c r="AIY61" s="92"/>
      <c r="AIZ61" s="94"/>
      <c r="AJA61" s="94"/>
      <c r="AJB61" s="94"/>
      <c r="AJC61" s="94"/>
      <c r="AJD61" s="94"/>
      <c r="AJE61" s="94"/>
      <c r="AJF61" s="94"/>
      <c r="AJG61" s="27"/>
      <c r="AJH61" s="97">
        <v>-1.2082210227065215</v>
      </c>
      <c r="AJI61" s="98">
        <v>4.2309909756439641</v>
      </c>
      <c r="AJK61" s="88">
        <f t="shared" si="143"/>
        <v>40996.5</v>
      </c>
      <c r="AJL61" s="89">
        <v>19</v>
      </c>
      <c r="AJM61" s="28"/>
      <c r="AJN61" s="25"/>
      <c r="AJO61" s="30"/>
      <c r="AJP61" s="27"/>
      <c r="AJQ61" s="30"/>
      <c r="AJR61" s="27"/>
      <c r="AJS61" s="30"/>
      <c r="AJT61" s="27"/>
      <c r="AJU61" s="92"/>
      <c r="AJV61" s="94"/>
      <c r="AJW61" s="94"/>
      <c r="AJX61" s="94"/>
      <c r="AJY61" s="94"/>
      <c r="AJZ61" s="94"/>
      <c r="AKA61" s="94"/>
      <c r="AKB61" s="94"/>
      <c r="AKC61" s="27"/>
      <c r="AKD61" s="97">
        <v>-1.2887348102633223</v>
      </c>
      <c r="AKE61" s="98">
        <v>1.9136128002149266</v>
      </c>
      <c r="AKG61" s="88">
        <f t="shared" si="144"/>
        <v>40995</v>
      </c>
      <c r="AKH61" s="89">
        <v>19</v>
      </c>
      <c r="AKI61" s="28"/>
      <c r="AKJ61" s="25"/>
      <c r="AKK61" s="30"/>
      <c r="AKL61" s="27"/>
      <c r="AKM61" s="30"/>
      <c r="AKN61" s="27"/>
      <c r="AKO61" s="30"/>
      <c r="AKP61" s="27"/>
      <c r="AKQ61" s="92"/>
      <c r="AKR61" s="94"/>
      <c r="AKS61" s="94"/>
      <c r="AKT61" s="94"/>
      <c r="AKU61" s="94"/>
      <c r="AKV61" s="94"/>
      <c r="AKW61" s="94"/>
      <c r="AKX61" s="94"/>
      <c r="AKY61" s="27"/>
      <c r="AKZ61" s="97"/>
      <c r="ALA61" s="98"/>
      <c r="ALC61" s="88">
        <f t="shared" si="145"/>
        <v>40998.5</v>
      </c>
      <c r="ALD61" s="89">
        <v>19</v>
      </c>
      <c r="ALE61" s="28"/>
      <c r="ALF61" s="25">
        <v>23.4</v>
      </c>
      <c r="ALG61" s="30"/>
      <c r="ALH61" s="27"/>
      <c r="ALI61" s="30"/>
      <c r="ALJ61" s="27"/>
      <c r="ALK61" s="30"/>
      <c r="ALL61" s="27"/>
      <c r="ALM61" s="92"/>
      <c r="ALN61" s="94"/>
      <c r="ALO61" s="94"/>
      <c r="ALP61" s="94"/>
      <c r="ALQ61" s="94"/>
      <c r="ALR61" s="94"/>
      <c r="ALS61" s="94"/>
      <c r="ALT61" s="94"/>
      <c r="ALU61" s="27"/>
      <c r="ALV61" s="97">
        <v>-1.199955276097785</v>
      </c>
      <c r="ALW61" s="98">
        <v>1.2992038469649971</v>
      </c>
      <c r="ALY61" s="88">
        <f t="shared" si="146"/>
        <v>40997</v>
      </c>
      <c r="ALZ61" s="89">
        <v>19</v>
      </c>
      <c r="AMA61" s="28"/>
      <c r="AMB61" s="25">
        <v>19</v>
      </c>
      <c r="AMC61" s="30"/>
      <c r="AMD61" s="27"/>
      <c r="AME61" s="30"/>
      <c r="AMF61" s="27"/>
      <c r="AMG61" s="30"/>
      <c r="AMH61" s="27"/>
      <c r="AMI61" s="92"/>
      <c r="AMJ61" s="94"/>
      <c r="AMK61" s="94"/>
      <c r="AML61" s="94"/>
      <c r="AMM61" s="94"/>
      <c r="AMN61" s="94"/>
      <c r="AMO61" s="94"/>
      <c r="AMP61" s="94"/>
      <c r="AMQ61" s="27"/>
      <c r="AMR61" s="97">
        <v>-1.2386606864907082</v>
      </c>
      <c r="AMS61" s="98">
        <v>-1.8857873710940569</v>
      </c>
      <c r="AMU61" s="88">
        <f t="shared" si="147"/>
        <v>40995</v>
      </c>
      <c r="AMV61" s="89">
        <v>19</v>
      </c>
      <c r="AMW61" s="28"/>
      <c r="AMX61" s="25"/>
      <c r="AMY61" s="30"/>
      <c r="AMZ61" s="27"/>
      <c r="ANA61" s="30"/>
      <c r="ANB61" s="27"/>
      <c r="ANC61" s="30"/>
      <c r="AND61" s="27"/>
      <c r="ANE61" s="92"/>
      <c r="ANF61" s="94"/>
      <c r="ANG61" s="94"/>
      <c r="ANH61" s="94"/>
      <c r="ANI61" s="94"/>
      <c r="ANJ61" s="94"/>
      <c r="ANK61" s="94"/>
      <c r="ANL61" s="94"/>
      <c r="ANM61" s="27"/>
      <c r="ANN61" s="97">
        <v>-1.2960539779714795</v>
      </c>
      <c r="ANO61" s="98">
        <v>-1.5289341211513761</v>
      </c>
      <c r="ANQ61" s="88">
        <f t="shared" si="148"/>
        <v>40996.5</v>
      </c>
      <c r="ANR61" s="89">
        <v>19</v>
      </c>
      <c r="ANS61" s="28"/>
      <c r="ANT61" s="25"/>
      <c r="ANU61" s="30"/>
      <c r="ANV61" s="27"/>
      <c r="ANW61" s="30"/>
      <c r="ANX61" s="27"/>
      <c r="ANY61" s="30"/>
      <c r="ANZ61" s="27"/>
      <c r="AOA61" s="92"/>
      <c r="AOB61" s="94"/>
      <c r="AOC61" s="94"/>
      <c r="AOD61" s="94"/>
      <c r="AOE61" s="94"/>
      <c r="AOF61" s="94"/>
      <c r="AOG61" s="94"/>
      <c r="AOH61" s="94"/>
      <c r="AOI61" s="27"/>
      <c r="AOJ61" s="97">
        <v>-1.3145548306933943</v>
      </c>
      <c r="AOK61" s="98">
        <v>5.3923644955918002</v>
      </c>
      <c r="AOM61" s="88">
        <f t="shared" si="149"/>
        <v>40996.5</v>
      </c>
      <c r="AON61" s="89">
        <v>19</v>
      </c>
      <c r="AOO61" s="28"/>
      <c r="AOP61" s="25"/>
      <c r="AOQ61" s="30"/>
      <c r="AOR61" s="27"/>
      <c r="AOS61" s="30"/>
      <c r="AOT61" s="27"/>
      <c r="AOU61" s="30"/>
      <c r="AOV61" s="27"/>
      <c r="AOW61" s="92"/>
      <c r="AOX61" s="94"/>
      <c r="AOY61" s="94"/>
      <c r="AOZ61" s="94"/>
      <c r="APA61" s="94"/>
      <c r="APB61" s="94"/>
      <c r="APC61" s="94"/>
      <c r="APD61" s="94"/>
      <c r="APE61" s="27"/>
      <c r="APF61" s="97">
        <v>-1.2805681931448332</v>
      </c>
      <c r="APG61" s="98">
        <v>6.7495886543153567</v>
      </c>
      <c r="API61" s="88">
        <f t="shared" si="150"/>
        <v>40996</v>
      </c>
      <c r="APJ61" s="89">
        <v>19</v>
      </c>
      <c r="APK61" s="28"/>
      <c r="APL61" s="25"/>
      <c r="APM61" s="30"/>
      <c r="APN61" s="27"/>
      <c r="APO61" s="30"/>
      <c r="APP61" s="27"/>
      <c r="APQ61" s="30"/>
      <c r="APR61" s="27"/>
      <c r="APS61" s="92"/>
      <c r="APT61" s="94"/>
      <c r="APU61" s="94"/>
      <c r="APV61" s="94"/>
      <c r="APW61" s="94"/>
      <c r="APX61" s="94"/>
      <c r="APY61" s="94"/>
      <c r="APZ61" s="94"/>
      <c r="AQA61" s="27"/>
      <c r="AQB61" s="97">
        <v>-0.55952350863617006</v>
      </c>
      <c r="AQC61" s="98">
        <v>1.7265765974320866</v>
      </c>
      <c r="AQE61" s="88">
        <f t="shared" si="151"/>
        <v>40995.5</v>
      </c>
      <c r="AQF61" s="89">
        <v>19</v>
      </c>
      <c r="AQG61" s="28"/>
      <c r="AQH61" s="25"/>
      <c r="AQI61" s="30"/>
      <c r="AQJ61" s="27"/>
      <c r="AQK61" s="30"/>
      <c r="AQL61" s="27"/>
      <c r="AQM61" s="30"/>
      <c r="AQN61" s="27"/>
      <c r="AQO61" s="92"/>
      <c r="AQP61" s="94"/>
      <c r="AQQ61" s="94"/>
      <c r="AQR61" s="94"/>
      <c r="AQS61" s="94"/>
      <c r="AQT61" s="94"/>
      <c r="AQU61" s="94"/>
      <c r="AQV61" s="94"/>
      <c r="AQW61" s="27"/>
      <c r="AQX61" s="97">
        <v>-0.66998366309893365</v>
      </c>
      <c r="AQY61" s="98">
        <v>11.239454490453738</v>
      </c>
      <c r="ARA61" s="88">
        <f t="shared" si="152"/>
        <v>40998</v>
      </c>
      <c r="ARB61" s="89">
        <v>19</v>
      </c>
      <c r="ARC61" s="28"/>
      <c r="ARD61" s="25"/>
      <c r="ARE61" s="30"/>
      <c r="ARF61" s="27"/>
      <c r="ARG61" s="30"/>
      <c r="ARH61" s="27"/>
      <c r="ARI61" s="30"/>
      <c r="ARJ61" s="27"/>
      <c r="ARK61" s="92"/>
      <c r="ARL61" s="94"/>
      <c r="ARM61" s="94"/>
      <c r="ARN61" s="94"/>
      <c r="ARO61" s="94"/>
      <c r="ARP61" s="94"/>
      <c r="ARQ61" s="94"/>
      <c r="ARR61" s="94"/>
      <c r="ARS61" s="27"/>
      <c r="ART61" s="97">
        <v>-1.0866151063552161</v>
      </c>
      <c r="ARU61" s="98">
        <v>1.9943347261942332</v>
      </c>
      <c r="ARW61" s="88">
        <f t="shared" si="153"/>
        <v>40999</v>
      </c>
      <c r="ARX61" s="89">
        <v>19</v>
      </c>
      <c r="ARY61" s="28"/>
      <c r="ARZ61" s="25"/>
      <c r="ASA61" s="30"/>
      <c r="ASB61" s="27"/>
      <c r="ASC61" s="30"/>
      <c r="ASD61" s="27"/>
      <c r="ASE61" s="30"/>
      <c r="ASF61" s="27"/>
      <c r="ASG61" s="92"/>
      <c r="ASH61" s="94"/>
      <c r="ASI61" s="94"/>
      <c r="ASJ61" s="94"/>
      <c r="ASK61" s="94"/>
      <c r="ASL61" s="94"/>
      <c r="ASM61" s="94"/>
      <c r="ASN61" s="94"/>
      <c r="ASO61" s="27"/>
      <c r="ASP61" s="97">
        <v>-1.2558131103133565</v>
      </c>
      <c r="ASQ61" s="98">
        <v>-1.4548067267060176</v>
      </c>
      <c r="ASS61" s="88">
        <f t="shared" si="154"/>
        <v>40997</v>
      </c>
      <c r="AST61" s="89">
        <v>19</v>
      </c>
      <c r="ASU61" s="28"/>
      <c r="ASV61" s="25"/>
      <c r="ASW61" s="30"/>
      <c r="ASX61" s="27"/>
      <c r="ASY61" s="30"/>
      <c r="ASZ61" s="27"/>
      <c r="ATA61" s="30"/>
      <c r="ATB61" s="27"/>
      <c r="ATC61" s="92"/>
      <c r="ATD61" s="94"/>
      <c r="ATE61" s="94"/>
      <c r="ATF61" s="94"/>
      <c r="ATG61" s="94"/>
      <c r="ATH61" s="94"/>
      <c r="ATI61" s="94"/>
      <c r="ATJ61" s="94"/>
      <c r="ATK61" s="27"/>
      <c r="ATL61" s="97">
        <v>-1.3093752581485298</v>
      </c>
      <c r="ATM61" s="98">
        <v>-2.4576705012954334</v>
      </c>
      <c r="ATO61" s="88">
        <f t="shared" si="155"/>
        <v>40998</v>
      </c>
      <c r="ATP61" s="89">
        <v>19</v>
      </c>
      <c r="ATQ61" s="28"/>
      <c r="ATR61" s="25"/>
      <c r="ATS61" s="30"/>
      <c r="ATT61" s="27"/>
      <c r="ATU61" s="30"/>
      <c r="ATV61" s="27"/>
      <c r="ATW61" s="30"/>
      <c r="ATX61" s="27"/>
      <c r="ATY61" s="92"/>
      <c r="ATZ61" s="94"/>
      <c r="AUA61" s="94"/>
      <c r="AUB61" s="94"/>
      <c r="AUC61" s="94"/>
      <c r="AUD61" s="94"/>
      <c r="AUE61" s="94"/>
      <c r="AUF61" s="94"/>
      <c r="AUG61" s="27"/>
      <c r="AUH61" s="97">
        <v>-1.2092344404401341</v>
      </c>
      <c r="AUI61" s="98">
        <v>-0.30509275008603254</v>
      </c>
      <c r="AUK61" s="88">
        <f t="shared" si="156"/>
        <v>40994</v>
      </c>
      <c r="AUL61" s="89">
        <v>19</v>
      </c>
      <c r="AUM61" s="28"/>
      <c r="AUN61" s="25"/>
      <c r="AUO61" s="30"/>
      <c r="AUP61" s="27"/>
      <c r="AUQ61" s="30"/>
      <c r="AUR61" s="27"/>
      <c r="AUS61" s="30"/>
      <c r="AUT61" s="27"/>
      <c r="AUU61" s="92"/>
      <c r="AUV61" s="94"/>
      <c r="AUW61" s="94"/>
      <c r="AUX61" s="94"/>
      <c r="AUY61" s="94"/>
      <c r="AUZ61" s="94"/>
      <c r="AVA61" s="94"/>
      <c r="AVB61" s="94"/>
      <c r="AVC61" s="27"/>
      <c r="AVD61" s="97"/>
      <c r="AVE61" s="98"/>
      <c r="AVG61" s="88">
        <f t="shared" si="157"/>
        <v>40997</v>
      </c>
      <c r="AVH61" s="89">
        <v>19</v>
      </c>
      <c r="AVI61" s="28"/>
      <c r="AVJ61" s="25"/>
      <c r="AVK61" s="30"/>
      <c r="AVL61" s="27"/>
      <c r="AVM61" s="30"/>
      <c r="AVN61" s="27"/>
      <c r="AVO61" s="30"/>
      <c r="AVP61" s="27"/>
      <c r="AVQ61" s="92"/>
      <c r="AVR61" s="94"/>
      <c r="AVS61" s="94"/>
      <c r="AVT61" s="94"/>
      <c r="AVU61" s="94"/>
      <c r="AVV61" s="94"/>
      <c r="AVW61" s="94"/>
      <c r="AVX61" s="94"/>
      <c r="AVY61" s="27"/>
      <c r="AVZ61" s="97">
        <v>-1.2716059492172329</v>
      </c>
      <c r="AWA61" s="98">
        <v>-1.5678309281032028</v>
      </c>
      <c r="AWC61" s="88">
        <f t="shared" si="158"/>
        <v>40995.5</v>
      </c>
      <c r="AWD61" s="89">
        <v>19</v>
      </c>
      <c r="AWE61" s="28"/>
      <c r="AWF61" s="25"/>
      <c r="AWG61" s="30"/>
      <c r="AWH61" s="27"/>
      <c r="AWI61" s="30"/>
      <c r="AWJ61" s="27"/>
      <c r="AWK61" s="30"/>
      <c r="AWL61" s="27"/>
      <c r="AWM61" s="92"/>
      <c r="AWN61" s="94"/>
      <c r="AWO61" s="94"/>
      <c r="AWP61" s="94"/>
      <c r="AWQ61" s="94"/>
      <c r="AWR61" s="94"/>
      <c r="AWS61" s="94"/>
      <c r="AWT61" s="94"/>
      <c r="AWU61" s="27"/>
      <c r="AWV61" s="97"/>
      <c r="AWW61" s="98"/>
      <c r="AWY61" s="88">
        <f t="shared" si="159"/>
        <v>40994</v>
      </c>
      <c r="AWZ61" s="89">
        <v>19</v>
      </c>
      <c r="AXA61" s="28"/>
      <c r="AXB61" s="25"/>
      <c r="AXC61" s="30"/>
      <c r="AXD61" s="27"/>
      <c r="AXE61" s="30"/>
      <c r="AXF61" s="27"/>
      <c r="AXG61" s="30"/>
      <c r="AXH61" s="27"/>
      <c r="AXI61" s="92"/>
      <c r="AXJ61" s="94"/>
      <c r="AXK61" s="94"/>
      <c r="AXL61" s="94"/>
      <c r="AXM61" s="94"/>
      <c r="AXN61" s="94"/>
      <c r="AXO61" s="94"/>
      <c r="AXP61" s="94"/>
      <c r="AXQ61" s="27"/>
      <c r="AXR61" s="97">
        <v>-1.2984176701497239</v>
      </c>
      <c r="AXS61" s="98">
        <v>-0.96839888064267843</v>
      </c>
      <c r="AXU61" s="88">
        <f t="shared" si="160"/>
        <v>40997</v>
      </c>
      <c r="AXV61" s="89">
        <v>19</v>
      </c>
      <c r="AXW61" s="28"/>
      <c r="AXX61" s="25"/>
      <c r="AXY61" s="30"/>
      <c r="AXZ61" s="27"/>
      <c r="AYA61" s="30"/>
      <c r="AYB61" s="27"/>
      <c r="AYC61" s="30"/>
      <c r="AYD61" s="27"/>
      <c r="AYE61" s="92"/>
      <c r="AYF61" s="94"/>
      <c r="AYG61" s="94"/>
      <c r="AYH61" s="94"/>
      <c r="AYI61" s="94"/>
      <c r="AYJ61" s="94"/>
      <c r="AYK61" s="94"/>
      <c r="AYL61" s="94"/>
      <c r="AYM61" s="27"/>
      <c r="AYN61" s="97">
        <v>-1.2716220324284562</v>
      </c>
      <c r="AYO61" s="98">
        <v>1.3257626710349129</v>
      </c>
      <c r="AYQ61" s="88">
        <f t="shared" si="161"/>
        <v>40996</v>
      </c>
      <c r="AYR61" s="89">
        <v>19</v>
      </c>
      <c r="AYS61" s="28"/>
      <c r="AYT61" s="25"/>
      <c r="AYU61" s="30"/>
      <c r="AYV61" s="27"/>
      <c r="AYW61" s="30"/>
      <c r="AYX61" s="27"/>
      <c r="AYY61" s="30"/>
      <c r="AYZ61" s="27"/>
      <c r="AZA61" s="92"/>
      <c r="AZB61" s="94"/>
      <c r="AZC61" s="94"/>
      <c r="AZD61" s="94"/>
      <c r="AZE61" s="94"/>
      <c r="AZF61" s="94"/>
      <c r="AZG61" s="94"/>
      <c r="AZH61" s="94"/>
      <c r="AZI61" s="27"/>
      <c r="AZJ61" s="97">
        <v>-2.5444332220795857E-2</v>
      </c>
      <c r="AZK61" s="98">
        <v>9.0815400605386696</v>
      </c>
      <c r="AZM61" s="88">
        <f t="shared" si="162"/>
        <v>40996.5</v>
      </c>
      <c r="AZN61" s="89">
        <v>19</v>
      </c>
      <c r="AZO61" s="28"/>
      <c r="AZP61" s="25"/>
      <c r="AZQ61" s="30"/>
      <c r="AZR61" s="27"/>
      <c r="AZS61" s="30"/>
      <c r="AZT61" s="27"/>
      <c r="AZU61" s="30"/>
      <c r="AZV61" s="27"/>
      <c r="AZW61" s="92"/>
      <c r="AZX61" s="94"/>
      <c r="AZY61" s="94"/>
      <c r="AZZ61" s="94"/>
      <c r="BAA61" s="94"/>
      <c r="BAB61" s="94"/>
      <c r="BAC61" s="94"/>
      <c r="BAD61" s="94"/>
      <c r="BAE61" s="27"/>
      <c r="BAF61" s="97">
        <v>-1.2095708036423047</v>
      </c>
      <c r="BAG61" s="98">
        <v>4.2246889452635115</v>
      </c>
      <c r="BAI61" s="88">
        <f t="shared" si="163"/>
        <v>40996.5</v>
      </c>
      <c r="BAJ61" s="89">
        <v>19</v>
      </c>
      <c r="BAK61" s="28"/>
      <c r="BAL61" s="25"/>
      <c r="BAM61" s="30"/>
      <c r="BAN61" s="27"/>
      <c r="BAO61" s="30"/>
      <c r="BAP61" s="27"/>
      <c r="BAQ61" s="30"/>
      <c r="BAR61" s="27"/>
      <c r="BAS61" s="92"/>
      <c r="BAT61" s="94"/>
      <c r="BAU61" s="94"/>
      <c r="BAV61" s="94"/>
      <c r="BAW61" s="94"/>
      <c r="BAX61" s="94"/>
      <c r="BAY61" s="94"/>
      <c r="BAZ61" s="94"/>
      <c r="BBA61" s="27"/>
      <c r="BBB61" s="97">
        <v>-1.2865165304186088</v>
      </c>
      <c r="BBC61" s="98">
        <v>1.9178991390813196</v>
      </c>
      <c r="BBE61" s="88">
        <f t="shared" si="164"/>
        <v>40995</v>
      </c>
      <c r="BBF61" s="89">
        <v>19</v>
      </c>
      <c r="BBG61" s="28"/>
      <c r="BBH61" s="25"/>
      <c r="BBI61" s="30"/>
      <c r="BBJ61" s="27"/>
      <c r="BBK61" s="30"/>
      <c r="BBL61" s="27"/>
      <c r="BBM61" s="30"/>
      <c r="BBN61" s="27"/>
      <c r="BBO61" s="92"/>
      <c r="BBP61" s="94"/>
      <c r="BBQ61" s="94"/>
      <c r="BBR61" s="94"/>
      <c r="BBS61" s="94"/>
      <c r="BBT61" s="94"/>
      <c r="BBU61" s="94"/>
      <c r="BBV61" s="94"/>
      <c r="BBW61" s="27"/>
      <c r="BBX61" s="97"/>
      <c r="BBY61" s="98"/>
      <c r="BCA61" s="88">
        <f t="shared" si="165"/>
        <v>40998.5</v>
      </c>
      <c r="BCB61" s="89">
        <v>19</v>
      </c>
      <c r="BCC61" s="28"/>
      <c r="BCD61" s="25">
        <v>23.4</v>
      </c>
      <c r="BCE61" s="30"/>
      <c r="BCF61" s="27"/>
      <c r="BCG61" s="30"/>
      <c r="BCH61" s="27"/>
      <c r="BCI61" s="30"/>
      <c r="BCJ61" s="27"/>
      <c r="BCK61" s="92"/>
      <c r="BCL61" s="94"/>
      <c r="BCM61" s="94"/>
      <c r="BCN61" s="94"/>
      <c r="BCO61" s="94"/>
      <c r="BCP61" s="94"/>
      <c r="BCQ61" s="94"/>
      <c r="BCR61" s="94"/>
      <c r="BCS61" s="27"/>
      <c r="BCT61" s="97">
        <v>-1.2094029837627691</v>
      </c>
      <c r="BCU61" s="98">
        <v>1.2684549599786112</v>
      </c>
      <c r="BCW61" s="88">
        <f t="shared" si="166"/>
        <v>40997</v>
      </c>
      <c r="BCX61" s="89">
        <v>19</v>
      </c>
      <c r="BCY61" s="28"/>
      <c r="BCZ61" s="25">
        <v>19</v>
      </c>
      <c r="BDA61" s="30"/>
      <c r="BDB61" s="27"/>
      <c r="BDC61" s="30"/>
      <c r="BDD61" s="27"/>
      <c r="BDE61" s="30"/>
      <c r="BDF61" s="27"/>
      <c r="BDG61" s="92"/>
      <c r="BDH61" s="94"/>
      <c r="BDI61" s="94"/>
      <c r="BDJ61" s="94"/>
      <c r="BDK61" s="94"/>
      <c r="BDL61" s="94"/>
      <c r="BDM61" s="94"/>
      <c r="BDN61" s="94"/>
      <c r="BDO61" s="27"/>
      <c r="BDP61" s="97">
        <v>-1.0822276640966826</v>
      </c>
      <c r="BDQ61" s="98">
        <v>-1.4121500163925169</v>
      </c>
      <c r="BDS61" s="88">
        <f t="shared" si="167"/>
        <v>40995</v>
      </c>
      <c r="BDT61" s="89">
        <v>19</v>
      </c>
      <c r="BDU61" s="28"/>
      <c r="BDV61" s="25"/>
      <c r="BDW61" s="30"/>
      <c r="BDX61" s="27"/>
      <c r="BDY61" s="30"/>
      <c r="BDZ61" s="27"/>
      <c r="BEA61" s="30"/>
      <c r="BEB61" s="27"/>
      <c r="BEC61" s="92"/>
      <c r="BED61" s="94"/>
      <c r="BEE61" s="94"/>
      <c r="BEF61" s="94"/>
      <c r="BEG61" s="94"/>
      <c r="BEH61" s="94"/>
      <c r="BEI61" s="94"/>
      <c r="BEJ61" s="94"/>
      <c r="BEK61" s="27"/>
      <c r="BEL61" s="97">
        <v>-1.2871237854105686</v>
      </c>
      <c r="BEM61" s="98">
        <v>-1.5057863143715629</v>
      </c>
      <c r="BEO61" s="88">
        <f t="shared" si="168"/>
        <v>40996.5</v>
      </c>
      <c r="BEP61" s="89">
        <v>19</v>
      </c>
      <c r="BEQ61" s="28"/>
      <c r="BER61" s="25"/>
      <c r="BES61" s="30"/>
      <c r="BET61" s="27"/>
      <c r="BEU61" s="30"/>
      <c r="BEV61" s="27"/>
      <c r="BEW61" s="30"/>
      <c r="BEX61" s="27"/>
      <c r="BEY61" s="92"/>
      <c r="BEZ61" s="94"/>
      <c r="BFA61" s="94"/>
      <c r="BFB61" s="94"/>
      <c r="BFC61" s="94"/>
      <c r="BFD61" s="94"/>
      <c r="BFE61" s="94"/>
      <c r="BFF61" s="94"/>
      <c r="BFG61" s="27"/>
      <c r="BFH61" s="97">
        <v>-1.3134743801167184</v>
      </c>
      <c r="BFI61" s="98">
        <v>5.3934142563172793</v>
      </c>
      <c r="BFK61" s="88">
        <f t="shared" si="169"/>
        <v>40996.5</v>
      </c>
      <c r="BFL61" s="89">
        <v>19</v>
      </c>
      <c r="BFM61" s="28"/>
      <c r="BFN61" s="25"/>
      <c r="BFO61" s="30"/>
      <c r="BFP61" s="27"/>
      <c r="BFQ61" s="30"/>
      <c r="BFR61" s="27"/>
      <c r="BFS61" s="30"/>
      <c r="BFT61" s="27"/>
      <c r="BFU61" s="92"/>
      <c r="BFV61" s="94"/>
      <c r="BFW61" s="94"/>
      <c r="BFX61" s="94"/>
      <c r="BFY61" s="94"/>
      <c r="BFZ61" s="94"/>
      <c r="BGA61" s="94"/>
      <c r="BGB61" s="94"/>
      <c r="BGC61" s="27"/>
      <c r="BGD61" s="97">
        <v>-1.2538159284148369</v>
      </c>
      <c r="BGE61" s="98">
        <v>6.8236933182466988</v>
      </c>
      <c r="BGG61" s="88">
        <f t="shared" si="170"/>
        <v>40996</v>
      </c>
      <c r="BGH61" s="89">
        <v>19</v>
      </c>
      <c r="BGI61" s="28"/>
      <c r="BGJ61" s="25"/>
      <c r="BGK61" s="30"/>
      <c r="BGL61" s="27"/>
      <c r="BGM61" s="30"/>
      <c r="BGN61" s="27"/>
      <c r="BGO61" s="30"/>
      <c r="BGP61" s="27"/>
      <c r="BGQ61" s="92"/>
      <c r="BGR61" s="94"/>
      <c r="BGS61" s="94"/>
      <c r="BGT61" s="94"/>
      <c r="BGU61" s="94"/>
      <c r="BGV61" s="94"/>
      <c r="BGW61" s="94"/>
      <c r="BGX61" s="94"/>
      <c r="BGY61" s="27"/>
      <c r="BGZ61" s="97">
        <v>-0.6139419283194294</v>
      </c>
      <c r="BHA61" s="98">
        <v>1.6268792871628581</v>
      </c>
      <c r="BHC61" s="88">
        <f t="shared" si="171"/>
        <v>40995.5</v>
      </c>
      <c r="BHD61" s="89">
        <v>19</v>
      </c>
      <c r="BHE61" s="28"/>
      <c r="BHF61" s="25"/>
      <c r="BHG61" s="30"/>
      <c r="BHH61" s="27"/>
      <c r="BHI61" s="30"/>
      <c r="BHJ61" s="27"/>
      <c r="BHK61" s="30"/>
      <c r="BHL61" s="27"/>
      <c r="BHM61" s="92"/>
      <c r="BHN61" s="94"/>
      <c r="BHO61" s="94"/>
      <c r="BHP61" s="94"/>
      <c r="BHQ61" s="94"/>
      <c r="BHR61" s="94"/>
      <c r="BHS61" s="94"/>
      <c r="BHT61" s="94"/>
      <c r="BHU61" s="27"/>
      <c r="BHV61" s="97">
        <v>-0.65114256268961757</v>
      </c>
      <c r="BHW61" s="98">
        <v>11.271819989435514</v>
      </c>
      <c r="BHY61" s="88">
        <f t="shared" si="172"/>
        <v>40998</v>
      </c>
      <c r="BHZ61" s="89">
        <v>19</v>
      </c>
      <c r="BIA61" s="28"/>
      <c r="BIB61" s="25"/>
      <c r="BIC61" s="30"/>
      <c r="BID61" s="27"/>
      <c r="BIE61" s="30"/>
      <c r="BIF61" s="27"/>
      <c r="BIG61" s="30"/>
      <c r="BIH61" s="27"/>
      <c r="BII61" s="92"/>
      <c r="BIJ61" s="94"/>
      <c r="BIK61" s="94"/>
      <c r="BIL61" s="94"/>
      <c r="BIM61" s="94"/>
      <c r="BIN61" s="94"/>
      <c r="BIO61" s="94"/>
      <c r="BIP61" s="94"/>
      <c r="BIQ61" s="27"/>
      <c r="BIR61" s="97">
        <v>-1.1002073904934095</v>
      </c>
      <c r="BIS61" s="98">
        <v>1.9537841921684733</v>
      </c>
      <c r="BIU61" s="88">
        <f t="shared" si="173"/>
        <v>40999</v>
      </c>
      <c r="BIV61" s="89">
        <v>19</v>
      </c>
      <c r="BIW61" s="28"/>
      <c r="BIX61" s="25"/>
      <c r="BIY61" s="30"/>
      <c r="BIZ61" s="27"/>
      <c r="BJA61" s="30"/>
      <c r="BJB61" s="27"/>
      <c r="BJC61" s="30"/>
      <c r="BJD61" s="27"/>
      <c r="BJE61" s="92"/>
      <c r="BJF61" s="94"/>
      <c r="BJG61" s="94"/>
      <c r="BJH61" s="94"/>
      <c r="BJI61" s="94"/>
      <c r="BJJ61" s="94"/>
      <c r="BJK61" s="94"/>
      <c r="BJL61" s="94"/>
      <c r="BJM61" s="27"/>
      <c r="BJN61" s="97">
        <v>-1.2519238707600422</v>
      </c>
      <c r="BJO61" s="98">
        <v>-1.4433925418779081</v>
      </c>
      <c r="BJQ61" s="88">
        <f t="shared" si="174"/>
        <v>40997</v>
      </c>
      <c r="BJR61" s="89">
        <v>19</v>
      </c>
      <c r="BJS61" s="28"/>
      <c r="BJT61" s="25"/>
      <c r="BJU61" s="30"/>
      <c r="BJV61" s="27"/>
      <c r="BJW61" s="30"/>
      <c r="BJX61" s="27"/>
      <c r="BJY61" s="30"/>
      <c r="BJZ61" s="27"/>
      <c r="BKA61" s="92"/>
      <c r="BKB61" s="94"/>
      <c r="BKC61" s="94"/>
      <c r="BKD61" s="94"/>
      <c r="BKE61" s="94"/>
      <c r="BKF61" s="94"/>
      <c r="BKG61" s="94"/>
      <c r="BKH61" s="94"/>
      <c r="BKI61" s="27"/>
      <c r="BKJ61" s="97">
        <v>-1.309064031810667</v>
      </c>
      <c r="BKK61" s="98">
        <v>-2.4568771938265543</v>
      </c>
      <c r="BKM61" s="88">
        <f t="shared" si="175"/>
        <v>40998</v>
      </c>
      <c r="BKN61" s="89">
        <v>19</v>
      </c>
      <c r="BKO61" s="28"/>
      <c r="BKP61" s="25"/>
      <c r="BKQ61" s="30"/>
      <c r="BKR61" s="27"/>
      <c r="BKS61" s="30"/>
      <c r="BKT61" s="27"/>
      <c r="BKU61" s="30"/>
      <c r="BKV61" s="27"/>
      <c r="BKW61" s="92"/>
      <c r="BKX61" s="94"/>
      <c r="BKY61" s="94"/>
      <c r="BKZ61" s="94"/>
      <c r="BLA61" s="94"/>
      <c r="BLB61" s="94"/>
      <c r="BLC61" s="94"/>
      <c r="BLD61" s="94"/>
      <c r="BLE61" s="27"/>
      <c r="BLF61" s="97">
        <v>-1.2190078120136718</v>
      </c>
      <c r="BLG61" s="98">
        <v>-0.3151459014434152</v>
      </c>
      <c r="BLI61" s="88">
        <f t="shared" si="176"/>
        <v>40994</v>
      </c>
      <c r="BLJ61" s="89">
        <v>19</v>
      </c>
      <c r="BLK61" s="28"/>
      <c r="BLL61" s="25"/>
      <c r="BLM61" s="30"/>
      <c r="BLN61" s="27"/>
      <c r="BLO61" s="30"/>
      <c r="BLP61" s="27"/>
      <c r="BLQ61" s="30"/>
      <c r="BLR61" s="27"/>
      <c r="BLS61" s="92"/>
      <c r="BLT61" s="94"/>
      <c r="BLU61" s="94"/>
      <c r="BLV61" s="94"/>
      <c r="BLW61" s="94"/>
      <c r="BLX61" s="94"/>
      <c r="BLY61" s="94"/>
      <c r="BLZ61" s="94"/>
      <c r="BMA61" s="27"/>
      <c r="BMB61" s="97"/>
      <c r="BMC61" s="98"/>
      <c r="BME61" s="88">
        <f t="shared" si="177"/>
        <v>40997</v>
      </c>
      <c r="BMF61" s="89">
        <v>19</v>
      </c>
      <c r="BMG61" s="28"/>
      <c r="BMH61" s="25"/>
      <c r="BMI61" s="30"/>
      <c r="BMJ61" s="27"/>
      <c r="BMK61" s="30"/>
      <c r="BML61" s="27"/>
      <c r="BMM61" s="30"/>
      <c r="BMN61" s="27"/>
      <c r="BMO61" s="92"/>
      <c r="BMP61" s="94"/>
      <c r="BMQ61" s="94"/>
      <c r="BMR61" s="94"/>
      <c r="BMS61" s="94"/>
      <c r="BMT61" s="94"/>
      <c r="BMU61" s="94"/>
      <c r="BMV61" s="94"/>
      <c r="BMW61" s="27"/>
      <c r="BMX61" s="97">
        <v>-1.2258463488368252</v>
      </c>
      <c r="BMY61" s="98">
        <v>-1.4454791660065263</v>
      </c>
      <c r="BNA61" s="88">
        <f t="shared" si="178"/>
        <v>40995.5</v>
      </c>
      <c r="BNB61" s="89">
        <v>19</v>
      </c>
      <c r="BNC61" s="28"/>
      <c r="BND61" s="25"/>
      <c r="BNE61" s="30"/>
      <c r="BNF61" s="27"/>
      <c r="BNG61" s="30"/>
      <c r="BNH61" s="27"/>
      <c r="BNI61" s="30"/>
      <c r="BNJ61" s="27"/>
      <c r="BNK61" s="92"/>
      <c r="BNL61" s="94"/>
      <c r="BNM61" s="94"/>
      <c r="BNN61" s="94"/>
      <c r="BNO61" s="94"/>
      <c r="BNP61" s="94"/>
      <c r="BNQ61" s="94"/>
      <c r="BNR61" s="94"/>
      <c r="BNS61" s="27"/>
      <c r="BNT61" s="97"/>
      <c r="BNU61" s="98"/>
      <c r="BNW61" s="88">
        <f t="shared" si="179"/>
        <v>40994</v>
      </c>
      <c r="BNX61" s="89">
        <v>19</v>
      </c>
      <c r="BNY61" s="28"/>
      <c r="BNZ61" s="25"/>
      <c r="BOA61" s="30"/>
      <c r="BOB61" s="27"/>
      <c r="BOC61" s="30"/>
      <c r="BOD61" s="27"/>
      <c r="BOE61" s="30"/>
      <c r="BOF61" s="27"/>
      <c r="BOG61" s="92"/>
      <c r="BOH61" s="94"/>
      <c r="BOI61" s="94"/>
      <c r="BOJ61" s="94"/>
      <c r="BOK61" s="94"/>
      <c r="BOL61" s="94"/>
      <c r="BOM61" s="94"/>
      <c r="BON61" s="94"/>
      <c r="BOO61" s="27"/>
      <c r="BOP61" s="97">
        <v>-1.2978796871674494</v>
      </c>
      <c r="BOQ61" s="98">
        <v>-0.97044055551916653</v>
      </c>
      <c r="BOS61" s="88">
        <f t="shared" si="180"/>
        <v>40997</v>
      </c>
      <c r="BOT61" s="89">
        <v>19</v>
      </c>
      <c r="BOU61" s="28"/>
      <c r="BOV61" s="25"/>
      <c r="BOW61" s="30"/>
      <c r="BOX61" s="27"/>
      <c r="BOY61" s="30"/>
      <c r="BOZ61" s="27"/>
      <c r="BPA61" s="30"/>
      <c r="BPB61" s="27"/>
      <c r="BPC61" s="92"/>
      <c r="BPD61" s="94"/>
      <c r="BPE61" s="94"/>
      <c r="BPF61" s="94"/>
      <c r="BPG61" s="94"/>
      <c r="BPH61" s="94"/>
      <c r="BPI61" s="94"/>
      <c r="BPJ61" s="94"/>
      <c r="BPK61" s="27"/>
      <c r="BPL61" s="97">
        <v>-1.2968888532189067</v>
      </c>
      <c r="BPM61" s="98">
        <v>1.2406894233517276</v>
      </c>
      <c r="BPO61" s="88">
        <f t="shared" si="181"/>
        <v>40996</v>
      </c>
      <c r="BPP61" s="89">
        <v>19</v>
      </c>
      <c r="BPQ61" s="28"/>
      <c r="BPR61" s="25"/>
      <c r="BPS61" s="30"/>
      <c r="BPT61" s="27"/>
      <c r="BPU61" s="30"/>
      <c r="BPV61" s="27"/>
      <c r="BPW61" s="30"/>
      <c r="BPX61" s="27"/>
      <c r="BPY61" s="92"/>
      <c r="BPZ61" s="94"/>
      <c r="BQA61" s="94"/>
      <c r="BQB61" s="94"/>
      <c r="BQC61" s="94"/>
      <c r="BQD61" s="94"/>
      <c r="BQE61" s="94"/>
      <c r="BQF61" s="94"/>
      <c r="BQG61" s="27"/>
      <c r="BQH61" s="97">
        <v>1.0754628862253722E-2</v>
      </c>
      <c r="BQI61" s="98">
        <v>9.3241666578448843</v>
      </c>
      <c r="BQK61" s="88">
        <f t="shared" si="182"/>
        <v>40996.5</v>
      </c>
      <c r="BQL61" s="89">
        <v>19</v>
      </c>
      <c r="BQM61" s="28"/>
      <c r="BQN61" s="25"/>
      <c r="BQO61" s="30"/>
      <c r="BQP61" s="27"/>
      <c r="BQQ61" s="30"/>
      <c r="BQR61" s="27"/>
      <c r="BQS61" s="30"/>
      <c r="BQT61" s="27"/>
      <c r="BQU61" s="92"/>
      <c r="BQV61" s="94"/>
      <c r="BQW61" s="94"/>
      <c r="BQX61" s="94"/>
      <c r="BQY61" s="94"/>
      <c r="BQZ61" s="94"/>
      <c r="BRA61" s="94"/>
      <c r="BRB61" s="94"/>
      <c r="BRC61" s="27"/>
      <c r="BRD61" s="97">
        <v>-1.2097729152247856</v>
      </c>
      <c r="BRE61" s="98">
        <v>4.225646655067905</v>
      </c>
      <c r="BRG61" s="88">
        <f t="shared" si="183"/>
        <v>40996.5</v>
      </c>
      <c r="BRH61" s="89">
        <v>19</v>
      </c>
      <c r="BRI61" s="28"/>
      <c r="BRJ61" s="25"/>
      <c r="BRK61" s="30"/>
      <c r="BRL61" s="27"/>
      <c r="BRM61" s="30"/>
      <c r="BRN61" s="27"/>
      <c r="BRO61" s="30"/>
      <c r="BRP61" s="27"/>
      <c r="BRQ61" s="92"/>
      <c r="BRR61" s="94"/>
      <c r="BRS61" s="94"/>
      <c r="BRT61" s="94"/>
      <c r="BRU61" s="94"/>
      <c r="BRV61" s="94"/>
      <c r="BRW61" s="94"/>
      <c r="BRX61" s="94"/>
      <c r="BRY61" s="27"/>
      <c r="BRZ61" s="97">
        <v>-1.2827966086825415</v>
      </c>
      <c r="BSA61" s="98">
        <v>1.9277968736048878</v>
      </c>
      <c r="BSC61" s="88">
        <f t="shared" si="184"/>
        <v>40995</v>
      </c>
      <c r="BSD61" s="89">
        <v>19</v>
      </c>
      <c r="BSE61" s="28"/>
      <c r="BSF61" s="25"/>
      <c r="BSG61" s="30"/>
      <c r="BSH61" s="27"/>
      <c r="BSI61" s="30"/>
      <c r="BSJ61" s="27"/>
      <c r="BSK61" s="30"/>
      <c r="BSL61" s="27"/>
      <c r="BSM61" s="92"/>
      <c r="BSN61" s="94"/>
      <c r="BSO61" s="94"/>
      <c r="BSP61" s="94"/>
      <c r="BSQ61" s="94"/>
      <c r="BSR61" s="94"/>
      <c r="BSS61" s="94"/>
      <c r="BST61" s="94"/>
      <c r="BSU61" s="27"/>
      <c r="BSV61" s="97"/>
      <c r="BSW61" s="98"/>
      <c r="BSY61" s="88">
        <f t="shared" si="185"/>
        <v>40998.5</v>
      </c>
      <c r="BSZ61" s="89">
        <v>19</v>
      </c>
      <c r="BTA61" s="28"/>
      <c r="BTB61" s="25">
        <v>23.4</v>
      </c>
      <c r="BTC61" s="30"/>
      <c r="BTD61" s="27"/>
      <c r="BTE61" s="30"/>
      <c r="BTF61" s="27"/>
      <c r="BTG61" s="30"/>
      <c r="BTH61" s="27"/>
      <c r="BTI61" s="92"/>
      <c r="BTJ61" s="94"/>
      <c r="BTK61" s="94"/>
      <c r="BTL61" s="94"/>
      <c r="BTM61" s="94"/>
      <c r="BTN61" s="94"/>
      <c r="BTO61" s="94"/>
      <c r="BTP61" s="94"/>
      <c r="BTQ61" s="27"/>
      <c r="BTR61" s="97">
        <v>-1.2029460503312077</v>
      </c>
      <c r="BTS61" s="98">
        <v>1.2986629705678361</v>
      </c>
      <c r="BTU61" s="88">
        <f t="shared" si="186"/>
        <v>40997</v>
      </c>
      <c r="BTV61" s="89">
        <v>19</v>
      </c>
      <c r="BTW61" s="28"/>
      <c r="BTX61" s="25">
        <v>19</v>
      </c>
      <c r="BTY61" s="30"/>
      <c r="BTZ61" s="27"/>
      <c r="BUA61" s="30"/>
      <c r="BUB61" s="27"/>
      <c r="BUC61" s="30"/>
      <c r="BUD61" s="27"/>
      <c r="BUE61" s="92"/>
      <c r="BUF61" s="94"/>
      <c r="BUG61" s="94"/>
      <c r="BUH61" s="94"/>
      <c r="BUI61" s="94"/>
      <c r="BUJ61" s="94"/>
      <c r="BUK61" s="94"/>
      <c r="BUL61" s="94"/>
      <c r="BUM61" s="27"/>
      <c r="BUN61" s="97">
        <v>-1.2493657665643267</v>
      </c>
      <c r="BUO61" s="98">
        <v>-1.9134755632114382</v>
      </c>
      <c r="BUQ61" s="88">
        <f t="shared" si="187"/>
        <v>40995</v>
      </c>
      <c r="BUR61" s="89">
        <v>19</v>
      </c>
      <c r="BUS61" s="28"/>
      <c r="BUT61" s="25"/>
      <c r="BUU61" s="30"/>
      <c r="BUV61" s="27"/>
      <c r="BUW61" s="30"/>
      <c r="BUX61" s="27"/>
      <c r="BUY61" s="30"/>
      <c r="BUZ61" s="27"/>
      <c r="BVA61" s="92"/>
      <c r="BVB61" s="94"/>
      <c r="BVC61" s="94"/>
      <c r="BVD61" s="94"/>
      <c r="BVE61" s="94"/>
      <c r="BVF61" s="94"/>
      <c r="BVG61" s="94"/>
      <c r="BVH61" s="94"/>
      <c r="BVI61" s="27"/>
      <c r="BVJ61" s="97">
        <v>-1.2730836369194638</v>
      </c>
      <c r="BVK61" s="98">
        <v>-1.4686364515425698</v>
      </c>
      <c r="BVM61" s="88">
        <f t="shared" si="188"/>
        <v>40996.5</v>
      </c>
      <c r="BVN61" s="89">
        <v>19</v>
      </c>
      <c r="BVO61" s="28"/>
      <c r="BVP61" s="25"/>
      <c r="BVQ61" s="30"/>
      <c r="BVR61" s="27"/>
      <c r="BVS61" s="30"/>
      <c r="BVT61" s="27"/>
      <c r="BVU61" s="30"/>
      <c r="BVV61" s="27"/>
      <c r="BVW61" s="92"/>
      <c r="BVX61" s="94"/>
      <c r="BVY61" s="94"/>
      <c r="BVZ61" s="94"/>
      <c r="BWA61" s="94"/>
      <c r="BWB61" s="94"/>
      <c r="BWC61" s="94"/>
      <c r="BWD61" s="94"/>
      <c r="BWE61" s="27"/>
      <c r="BWF61" s="97">
        <v>-1.3147148237455943</v>
      </c>
      <c r="BWG61" s="98">
        <v>5.3919387060523034</v>
      </c>
      <c r="BWI61" s="88">
        <f t="shared" si="189"/>
        <v>40996.5</v>
      </c>
      <c r="BWJ61" s="89">
        <v>19</v>
      </c>
      <c r="BWK61" s="28"/>
      <c r="BWL61" s="25"/>
      <c r="BWM61" s="30"/>
      <c r="BWN61" s="27"/>
      <c r="BWO61" s="30"/>
      <c r="BWP61" s="27"/>
      <c r="BWQ61" s="30"/>
      <c r="BWR61" s="27"/>
      <c r="BWS61" s="92"/>
      <c r="BWT61" s="94"/>
      <c r="BWU61" s="94"/>
      <c r="BWV61" s="94"/>
      <c r="BWW61" s="94"/>
      <c r="BWX61" s="94"/>
      <c r="BWY61" s="94"/>
      <c r="BWZ61" s="94"/>
      <c r="BXA61" s="27"/>
      <c r="BXB61" s="97">
        <v>-1.2760656975175171</v>
      </c>
      <c r="BXC61" s="98">
        <v>6.7645708579943751</v>
      </c>
      <c r="BXE61" s="88">
        <f t="shared" si="190"/>
        <v>40996</v>
      </c>
      <c r="BXF61" s="89">
        <v>19</v>
      </c>
      <c r="BXG61" s="28"/>
      <c r="BXH61" s="25"/>
      <c r="BXI61" s="30"/>
      <c r="BXJ61" s="27"/>
      <c r="BXK61" s="30"/>
      <c r="BXL61" s="27"/>
      <c r="BXM61" s="30"/>
      <c r="BXN61" s="27"/>
      <c r="BXO61" s="92"/>
      <c r="BXP61" s="94"/>
      <c r="BXQ61" s="94"/>
      <c r="BXR61" s="94"/>
      <c r="BXS61" s="94"/>
      <c r="BXT61" s="94"/>
      <c r="BXU61" s="94"/>
      <c r="BXV61" s="94"/>
      <c r="BXW61" s="27"/>
      <c r="BXX61" s="97">
        <v>-0.60161351996794477</v>
      </c>
      <c r="BXY61" s="98">
        <v>1.6768465847441716</v>
      </c>
      <c r="BYA61" s="88">
        <f t="shared" si="191"/>
        <v>40995.5</v>
      </c>
      <c r="BYB61" s="89">
        <v>19</v>
      </c>
      <c r="BYC61" s="28"/>
      <c r="BYD61" s="25"/>
      <c r="BYE61" s="30"/>
      <c r="BYF61" s="27"/>
      <c r="BYG61" s="30"/>
      <c r="BYH61" s="27"/>
      <c r="BYI61" s="30"/>
      <c r="BYJ61" s="27"/>
      <c r="BYK61" s="92"/>
      <c r="BYL61" s="94"/>
      <c r="BYM61" s="94"/>
      <c r="BYN61" s="94"/>
      <c r="BYO61" s="94"/>
      <c r="BYP61" s="94"/>
      <c r="BYQ61" s="94"/>
      <c r="BYR61" s="94"/>
      <c r="BYS61" s="27"/>
      <c r="BYT61" s="97">
        <v>-0.67082870950094475</v>
      </c>
      <c r="BYU61" s="98">
        <v>11.254221706952752</v>
      </c>
      <c r="BYW61" s="88">
        <f t="shared" si="192"/>
        <v>40998</v>
      </c>
      <c r="BYX61" s="89">
        <v>19</v>
      </c>
      <c r="BYY61" s="28"/>
      <c r="BYZ61" s="25"/>
      <c r="BZA61" s="30"/>
      <c r="BZB61" s="27"/>
      <c r="BZC61" s="30"/>
      <c r="BZD61" s="27"/>
      <c r="BZE61" s="30"/>
      <c r="BZF61" s="27"/>
      <c r="BZG61" s="92"/>
      <c r="BZH61" s="94"/>
      <c r="BZI61" s="94"/>
      <c r="BZJ61" s="94"/>
      <c r="BZK61" s="94"/>
      <c r="BZL61" s="94"/>
      <c r="BZM61" s="94"/>
      <c r="BZN61" s="94"/>
      <c r="BZO61" s="27"/>
      <c r="BZP61" s="97">
        <v>-1.0872333913955952</v>
      </c>
      <c r="BZQ61" s="98">
        <v>1.9848919102932607</v>
      </c>
      <c r="BZS61" s="88">
        <f t="shared" si="193"/>
        <v>40999</v>
      </c>
      <c r="BZT61" s="89">
        <v>19</v>
      </c>
      <c r="BZU61" s="28"/>
      <c r="BZV61" s="25"/>
      <c r="BZW61" s="30"/>
      <c r="BZX61" s="27"/>
      <c r="BZY61" s="30"/>
      <c r="BZZ61" s="27"/>
      <c r="CAA61" s="30"/>
      <c r="CAB61" s="27"/>
      <c r="CAC61" s="92"/>
      <c r="CAD61" s="94"/>
      <c r="CAE61" s="94"/>
      <c r="CAF61" s="94"/>
      <c r="CAG61" s="94"/>
      <c r="CAH61" s="94"/>
      <c r="CAI61" s="94"/>
      <c r="CAJ61" s="94"/>
      <c r="CAK61" s="27"/>
      <c r="CAL61" s="97">
        <v>-1.2423001694683633</v>
      </c>
      <c r="CAM61" s="98">
        <v>-1.4166126020361032</v>
      </c>
      <c r="CAO61" s="88">
        <f t="shared" si="194"/>
        <v>40997</v>
      </c>
      <c r="CAP61" s="89">
        <v>19</v>
      </c>
      <c r="CAQ61" s="28"/>
      <c r="CAR61" s="25"/>
      <c r="CAS61" s="30"/>
      <c r="CAT61" s="27"/>
      <c r="CAU61" s="30"/>
      <c r="CAV61" s="27"/>
      <c r="CAW61" s="30"/>
      <c r="CAX61" s="27"/>
      <c r="CAY61" s="92"/>
      <c r="CAZ61" s="94"/>
      <c r="CBA61" s="94"/>
      <c r="CBB61" s="94"/>
      <c r="CBC61" s="94"/>
      <c r="CBD61" s="94"/>
      <c r="CBE61" s="94"/>
      <c r="CBF61" s="94"/>
      <c r="CBG61" s="27"/>
      <c r="CBH61" s="97">
        <v>-1.2734495070343392</v>
      </c>
      <c r="CBI61" s="98">
        <v>-2.3686444986356858</v>
      </c>
      <c r="CBK61" s="88">
        <f t="shared" si="195"/>
        <v>40998</v>
      </c>
      <c r="CBL61" s="89">
        <v>19</v>
      </c>
      <c r="CBM61" s="28"/>
      <c r="CBN61" s="25"/>
      <c r="CBO61" s="30"/>
      <c r="CBP61" s="27"/>
      <c r="CBQ61" s="30"/>
      <c r="CBR61" s="27"/>
      <c r="CBS61" s="30"/>
      <c r="CBT61" s="27"/>
      <c r="CBU61" s="92"/>
      <c r="CBV61" s="94"/>
      <c r="CBW61" s="94"/>
      <c r="CBX61" s="94"/>
      <c r="CBY61" s="94"/>
      <c r="CBZ61" s="94"/>
      <c r="CCA61" s="94"/>
      <c r="CCB61" s="94"/>
      <c r="CCC61" s="27"/>
      <c r="CCD61" s="97">
        <v>-1.2128703920350761</v>
      </c>
      <c r="CCE61" s="98">
        <v>-0.31556024573041785</v>
      </c>
      <c r="CCG61" s="88">
        <f t="shared" si="196"/>
        <v>40994</v>
      </c>
      <c r="CCH61" s="89">
        <v>19</v>
      </c>
      <c r="CCI61" s="28"/>
      <c r="CCJ61" s="25"/>
      <c r="CCK61" s="30"/>
      <c r="CCL61" s="27"/>
      <c r="CCM61" s="30"/>
      <c r="CCN61" s="27"/>
      <c r="CCO61" s="30"/>
      <c r="CCP61" s="27"/>
      <c r="CCQ61" s="92"/>
      <c r="CCR61" s="94"/>
      <c r="CCS61" s="94"/>
      <c r="CCT61" s="94"/>
      <c r="CCU61" s="94"/>
      <c r="CCV61" s="94"/>
      <c r="CCW61" s="94"/>
      <c r="CCX61" s="94"/>
      <c r="CCY61" s="27"/>
      <c r="CCZ61" s="97"/>
      <c r="CDA61" s="98"/>
      <c r="CDC61" s="88">
        <f t="shared" si="197"/>
        <v>40997</v>
      </c>
      <c r="CDD61" s="89">
        <v>19</v>
      </c>
      <c r="CDE61" s="28"/>
      <c r="CDF61" s="25"/>
      <c r="CDG61" s="30"/>
      <c r="CDH61" s="27"/>
      <c r="CDI61" s="30"/>
      <c r="CDJ61" s="27"/>
      <c r="CDK61" s="30"/>
      <c r="CDL61" s="27"/>
      <c r="CDM61" s="92"/>
      <c r="CDN61" s="94"/>
      <c r="CDO61" s="94"/>
      <c r="CDP61" s="94"/>
      <c r="CDQ61" s="94"/>
      <c r="CDR61" s="94"/>
      <c r="CDS61" s="94"/>
      <c r="CDT61" s="94"/>
      <c r="CDU61" s="27"/>
      <c r="CDV61" s="97">
        <v>-1.2547061592728195</v>
      </c>
      <c r="CDW61" s="98">
        <v>-1.5199057810975773</v>
      </c>
      <c r="CDY61" s="88">
        <f t="shared" si="198"/>
        <v>40995.5</v>
      </c>
      <c r="CDZ61" s="89">
        <v>19</v>
      </c>
      <c r="CEA61" s="28"/>
      <c r="CEB61" s="25"/>
      <c r="CEC61" s="30"/>
      <c r="CED61" s="27"/>
      <c r="CEE61" s="30"/>
      <c r="CEF61" s="27"/>
      <c r="CEG61" s="30"/>
      <c r="CEH61" s="27"/>
      <c r="CEI61" s="92"/>
      <c r="CEJ61" s="94"/>
      <c r="CEK61" s="94"/>
      <c r="CEL61" s="94"/>
      <c r="CEM61" s="94"/>
      <c r="CEN61" s="94"/>
      <c r="CEO61" s="94"/>
      <c r="CEP61" s="94"/>
      <c r="CEQ61" s="27"/>
      <c r="CER61" s="97"/>
      <c r="CES61" s="98"/>
      <c r="CEU61" s="88">
        <f t="shared" si="199"/>
        <v>40994</v>
      </c>
      <c r="CEV61" s="89">
        <v>19</v>
      </c>
      <c r="CEW61" s="28"/>
      <c r="CEX61" s="25"/>
      <c r="CEY61" s="30"/>
      <c r="CEZ61" s="27"/>
      <c r="CFA61" s="30"/>
      <c r="CFB61" s="27"/>
      <c r="CFC61" s="30"/>
      <c r="CFD61" s="27"/>
      <c r="CFE61" s="92"/>
      <c r="CFF61" s="94"/>
      <c r="CFG61" s="94"/>
      <c r="CFH61" s="94"/>
      <c r="CFI61" s="94"/>
      <c r="CFJ61" s="94"/>
      <c r="CFK61" s="94"/>
      <c r="CFL61" s="94"/>
      <c r="CFM61" s="27"/>
      <c r="CFN61" s="97">
        <v>-1.2968080706736995</v>
      </c>
      <c r="CFO61" s="98">
        <v>-0.96599252192847129</v>
      </c>
    </row>
    <row r="62" spans="1:2199">
      <c r="A62" s="88">
        <f t="shared" si="100"/>
        <v>40997.5</v>
      </c>
      <c r="B62" s="90">
        <v>19.5</v>
      </c>
      <c r="C62" s="28"/>
      <c r="D62" s="25"/>
      <c r="E62" s="30"/>
      <c r="F62" s="27"/>
      <c r="G62" s="30"/>
      <c r="H62" s="27"/>
      <c r="I62" s="30"/>
      <c r="J62" s="27"/>
      <c r="K62" s="92"/>
      <c r="L62" s="94"/>
      <c r="M62" s="94"/>
      <c r="N62" s="94"/>
      <c r="O62" s="94"/>
      <c r="P62" s="94"/>
      <c r="Q62" s="94"/>
      <c r="R62" s="94"/>
      <c r="S62" s="27"/>
      <c r="T62" s="99">
        <v>-2.0378493432731042</v>
      </c>
      <c r="U62" s="98">
        <v>1.4834366247803259</v>
      </c>
      <c r="W62" s="88">
        <f t="shared" si="101"/>
        <v>40996.5</v>
      </c>
      <c r="X62" s="90">
        <v>19.5</v>
      </c>
      <c r="Y62" s="28"/>
      <c r="Z62" s="25"/>
      <c r="AA62" s="30"/>
      <c r="AB62" s="27"/>
      <c r="AC62" s="30"/>
      <c r="AD62" s="27"/>
      <c r="AE62" s="30"/>
      <c r="AF62" s="27"/>
      <c r="AG62" s="92"/>
      <c r="AH62" s="94"/>
      <c r="AI62" s="94"/>
      <c r="AJ62" s="94"/>
      <c r="AK62" s="94"/>
      <c r="AL62" s="94"/>
      <c r="AM62" s="94"/>
      <c r="AN62" s="94"/>
      <c r="AO62" s="27"/>
      <c r="AP62" s="99">
        <v>-1.1324325783166864</v>
      </c>
      <c r="AQ62" s="98">
        <v>2.8611387025429869</v>
      </c>
      <c r="AS62" s="88">
        <f t="shared" si="102"/>
        <v>40997</v>
      </c>
      <c r="AT62" s="90">
        <v>19.5</v>
      </c>
      <c r="AU62" s="28"/>
      <c r="AV62" s="25"/>
      <c r="AW62" s="30"/>
      <c r="AX62" s="27"/>
      <c r="AY62" s="30"/>
      <c r="AZ62" s="27"/>
      <c r="BA62" s="30"/>
      <c r="BB62" s="27"/>
      <c r="BC62" s="92"/>
      <c r="BD62" s="94"/>
      <c r="BE62" s="94"/>
      <c r="BF62" s="94"/>
      <c r="BG62" s="94"/>
      <c r="BH62" s="94"/>
      <c r="BI62" s="94"/>
      <c r="BJ62" s="94"/>
      <c r="BK62" s="27"/>
      <c r="BL62" s="99">
        <v>-0.23888861706623754</v>
      </c>
      <c r="BM62" s="98">
        <v>5.7153640762956179</v>
      </c>
      <c r="BO62" s="88">
        <f t="shared" si="103"/>
        <v>40997</v>
      </c>
      <c r="BP62" s="90">
        <v>19.5</v>
      </c>
      <c r="BQ62" s="28"/>
      <c r="BR62" s="25"/>
      <c r="BS62" s="30"/>
      <c r="BT62" s="27"/>
      <c r="BU62" s="30"/>
      <c r="BV62" s="27"/>
      <c r="BW62" s="30"/>
      <c r="BX62" s="27"/>
      <c r="BY62" s="92"/>
      <c r="BZ62" s="94"/>
      <c r="CA62" s="94"/>
      <c r="CB62" s="94"/>
      <c r="CC62" s="94"/>
      <c r="CD62" s="94"/>
      <c r="CE62" s="94"/>
      <c r="CF62" s="94"/>
      <c r="CG62" s="27"/>
      <c r="CH62" s="99">
        <v>-1.1002493846165424</v>
      </c>
      <c r="CI62" s="98">
        <v>0.97391600447001481</v>
      </c>
      <c r="CK62" s="88">
        <f t="shared" si="104"/>
        <v>40995.5</v>
      </c>
      <c r="CL62" s="90">
        <v>19.5</v>
      </c>
      <c r="CM62" s="28"/>
      <c r="CN62" s="25"/>
      <c r="CO62" s="30"/>
      <c r="CP62" s="27"/>
      <c r="CQ62" s="30"/>
      <c r="CR62" s="27"/>
      <c r="CS62" s="30"/>
      <c r="CT62" s="27"/>
      <c r="CU62" s="92"/>
      <c r="CV62" s="94"/>
      <c r="CW62" s="94"/>
      <c r="CX62" s="94"/>
      <c r="CY62" s="94"/>
      <c r="CZ62" s="94"/>
      <c r="DA62" s="94"/>
      <c r="DB62" s="94"/>
      <c r="DC62" s="27"/>
      <c r="DD62" s="99">
        <v>-1.2749050046747898</v>
      </c>
      <c r="DE62" s="98">
        <v>5.1538288115272017</v>
      </c>
      <c r="DG62" s="88">
        <f t="shared" si="105"/>
        <v>40999</v>
      </c>
      <c r="DH62" s="90">
        <v>19.5</v>
      </c>
      <c r="DI62" s="28"/>
      <c r="DJ62" s="25">
        <v>23.3</v>
      </c>
      <c r="DK62" s="30"/>
      <c r="DL62" s="27"/>
      <c r="DM62" s="30"/>
      <c r="DN62" s="27"/>
      <c r="DO62" s="30"/>
      <c r="DP62" s="27"/>
      <c r="DQ62" s="92"/>
      <c r="DR62" s="94"/>
      <c r="DS62" s="94"/>
      <c r="DT62" s="94"/>
      <c r="DU62" s="94"/>
      <c r="DV62" s="94"/>
      <c r="DW62" s="94"/>
      <c r="DX62" s="94"/>
      <c r="DY62" s="27"/>
      <c r="DZ62" s="99">
        <v>-1.2001459962680001</v>
      </c>
      <c r="EA62" s="98">
        <v>-0.97403823370687603</v>
      </c>
      <c r="EC62" s="88">
        <f t="shared" si="106"/>
        <v>40997.5</v>
      </c>
      <c r="ED62" s="90">
        <v>19.5</v>
      </c>
      <c r="EE62" s="28"/>
      <c r="EF62" s="25">
        <v>18.600000000000001</v>
      </c>
      <c r="EG62" s="30"/>
      <c r="EH62" s="27"/>
      <c r="EI62" s="30"/>
      <c r="EJ62" s="27"/>
      <c r="EK62" s="30"/>
      <c r="EL62" s="27"/>
      <c r="EM62" s="92"/>
      <c r="EN62" s="94"/>
      <c r="EO62" s="94"/>
      <c r="EP62" s="94"/>
      <c r="EQ62" s="94"/>
      <c r="ER62" s="94"/>
      <c r="ES62" s="94"/>
      <c r="ET62" s="94"/>
      <c r="EU62" s="27"/>
      <c r="EV62" s="99">
        <v>-1.2528695132304919</v>
      </c>
      <c r="EW62" s="98">
        <v>4.6721530710575987</v>
      </c>
      <c r="EY62" s="88">
        <f t="shared" si="107"/>
        <v>40995.5</v>
      </c>
      <c r="EZ62" s="90">
        <v>19.5</v>
      </c>
      <c r="FA62" s="28"/>
      <c r="FB62" s="25"/>
      <c r="FC62" s="30"/>
      <c r="FD62" s="27"/>
      <c r="FE62" s="30"/>
      <c r="FF62" s="27"/>
      <c r="FG62" s="30"/>
      <c r="FH62" s="27"/>
      <c r="FI62" s="92"/>
      <c r="FJ62" s="94"/>
      <c r="FK62" s="94"/>
      <c r="FL62" s="94"/>
      <c r="FM62" s="94"/>
      <c r="FN62" s="94"/>
      <c r="FO62" s="94"/>
      <c r="FP62" s="94"/>
      <c r="FQ62" s="27"/>
      <c r="FR62" s="99">
        <v>-1.2992382608150335</v>
      </c>
      <c r="FS62" s="98">
        <v>5.1018730660346483</v>
      </c>
      <c r="FU62" s="88">
        <f t="shared" si="108"/>
        <v>40997</v>
      </c>
      <c r="FV62" s="90">
        <v>19.5</v>
      </c>
      <c r="FW62" s="28"/>
      <c r="FX62" s="25"/>
      <c r="FY62" s="30"/>
      <c r="FZ62" s="27"/>
      <c r="GA62" s="30"/>
      <c r="GB62" s="27"/>
      <c r="GC62" s="30"/>
      <c r="GD62" s="27"/>
      <c r="GE62" s="92"/>
      <c r="GF62" s="94"/>
      <c r="GG62" s="94"/>
      <c r="GH62" s="94"/>
      <c r="GI62" s="94"/>
      <c r="GJ62" s="94"/>
      <c r="GK62" s="94"/>
      <c r="GL62" s="94"/>
      <c r="GM62" s="27"/>
      <c r="GN62" s="99">
        <v>-1.3109594399962012</v>
      </c>
      <c r="GO62" s="98">
        <v>-1.2440989937956048</v>
      </c>
      <c r="GQ62" s="88">
        <f t="shared" si="109"/>
        <v>40997</v>
      </c>
      <c r="GR62" s="90">
        <v>19.5</v>
      </c>
      <c r="GS62" s="28"/>
      <c r="GT62" s="25"/>
      <c r="GU62" s="30"/>
      <c r="GV62" s="27"/>
      <c r="GW62" s="30"/>
      <c r="GX62" s="27"/>
      <c r="GY62" s="30"/>
      <c r="GZ62" s="27"/>
      <c r="HA62" s="92"/>
      <c r="HB62" s="94"/>
      <c r="HC62" s="94"/>
      <c r="HD62" s="94"/>
      <c r="HE62" s="94"/>
      <c r="HF62" s="94"/>
      <c r="HG62" s="94"/>
      <c r="HH62" s="94"/>
      <c r="HI62" s="27"/>
      <c r="HJ62" s="99">
        <v>-1.2479075409539691</v>
      </c>
      <c r="HK62" s="98">
        <v>0.17730795229282917</v>
      </c>
      <c r="HM62" s="88">
        <f t="shared" si="110"/>
        <v>40996.5</v>
      </c>
      <c r="HN62" s="90">
        <v>19.5</v>
      </c>
      <c r="HO62" s="28"/>
      <c r="HP62" s="25"/>
      <c r="HQ62" s="30"/>
      <c r="HR62" s="27"/>
      <c r="HS62" s="30"/>
      <c r="HT62" s="27"/>
      <c r="HU62" s="30"/>
      <c r="HV62" s="27"/>
      <c r="HW62" s="92"/>
      <c r="HX62" s="94"/>
      <c r="HY62" s="94"/>
      <c r="HZ62" s="94"/>
      <c r="IA62" s="94"/>
      <c r="IB62" s="94"/>
      <c r="IC62" s="94"/>
      <c r="ID62" s="94"/>
      <c r="IE62" s="27"/>
      <c r="IF62" s="99">
        <v>-0.64432329877967054</v>
      </c>
      <c r="IG62" s="98">
        <v>8.0836620726092274</v>
      </c>
      <c r="II62" s="88">
        <f t="shared" si="111"/>
        <v>40996</v>
      </c>
      <c r="IJ62" s="90">
        <v>19.5</v>
      </c>
      <c r="IK62" s="28"/>
      <c r="IL62" s="25"/>
      <c r="IM62" s="30"/>
      <c r="IN62" s="27"/>
      <c r="IO62" s="30"/>
      <c r="IP62" s="27"/>
      <c r="IQ62" s="30"/>
      <c r="IR62" s="27"/>
      <c r="IS62" s="92"/>
      <c r="IT62" s="94"/>
      <c r="IU62" s="94"/>
      <c r="IV62" s="94"/>
      <c r="IW62" s="94"/>
      <c r="IX62" s="94"/>
      <c r="IY62" s="94"/>
      <c r="IZ62" s="94"/>
      <c r="JA62" s="27"/>
      <c r="JB62" s="99">
        <v>-0.68350342331909542</v>
      </c>
      <c r="JC62" s="98">
        <v>8.7816959484215484</v>
      </c>
      <c r="JE62" s="88">
        <f t="shared" si="112"/>
        <v>40998.5</v>
      </c>
      <c r="JF62" s="90">
        <v>19.5</v>
      </c>
      <c r="JG62" s="28"/>
      <c r="JH62" s="25"/>
      <c r="JI62" s="30"/>
      <c r="JJ62" s="27"/>
      <c r="JK62" s="30"/>
      <c r="JL62" s="27"/>
      <c r="JM62" s="30"/>
      <c r="JN62" s="27"/>
      <c r="JO62" s="92"/>
      <c r="JP62" s="94"/>
      <c r="JQ62" s="94"/>
      <c r="JR62" s="94"/>
      <c r="JS62" s="94"/>
      <c r="JT62" s="94"/>
      <c r="JU62" s="94"/>
      <c r="JV62" s="94"/>
      <c r="JW62" s="27"/>
      <c r="JX62" s="99">
        <v>-1.1048560244163463</v>
      </c>
      <c r="JY62" s="98">
        <v>4.1141527563842173</v>
      </c>
      <c r="KA62" s="88">
        <f t="shared" si="113"/>
        <v>40999.5</v>
      </c>
      <c r="KB62" s="90">
        <v>19.5</v>
      </c>
      <c r="KC62" s="28"/>
      <c r="KD62" s="25"/>
      <c r="KE62" s="30"/>
      <c r="KF62" s="27"/>
      <c r="KG62" s="30"/>
      <c r="KH62" s="27"/>
      <c r="KI62" s="30"/>
      <c r="KJ62" s="27"/>
      <c r="KK62" s="92"/>
      <c r="KL62" s="94"/>
      <c r="KM62" s="94"/>
      <c r="KN62" s="94"/>
      <c r="KO62" s="94"/>
      <c r="KP62" s="94"/>
      <c r="KQ62" s="94"/>
      <c r="KR62" s="94"/>
      <c r="KS62" s="27"/>
      <c r="KT62" s="99">
        <v>-1.2169731324511579</v>
      </c>
      <c r="KU62" s="98">
        <v>5.2746717378176999</v>
      </c>
      <c r="KW62" s="88">
        <f t="shared" si="114"/>
        <v>40997.5</v>
      </c>
      <c r="KX62" s="90">
        <v>19.5</v>
      </c>
      <c r="KY62" s="28"/>
      <c r="KZ62" s="25"/>
      <c r="LA62" s="30"/>
      <c r="LB62" s="27"/>
      <c r="LC62" s="30"/>
      <c r="LD62" s="27"/>
      <c r="LE62" s="30"/>
      <c r="LF62" s="27"/>
      <c r="LG62" s="92"/>
      <c r="LH62" s="94"/>
      <c r="LI62" s="94"/>
      <c r="LJ62" s="94"/>
      <c r="LK62" s="94"/>
      <c r="LL62" s="94"/>
      <c r="LM62" s="94"/>
      <c r="LN62" s="94"/>
      <c r="LO62" s="27"/>
      <c r="LP62" s="99">
        <v>-1.265318801277453</v>
      </c>
      <c r="LQ62" s="98">
        <v>4.280569716154762</v>
      </c>
      <c r="LS62" s="88">
        <f t="shared" si="115"/>
        <v>40998.5</v>
      </c>
      <c r="LT62" s="90">
        <v>19.5</v>
      </c>
      <c r="LU62" s="28"/>
      <c r="LV62" s="25"/>
      <c r="LW62" s="30"/>
      <c r="LX62" s="27"/>
      <c r="LY62" s="30"/>
      <c r="LZ62" s="27"/>
      <c r="MA62" s="30"/>
      <c r="MB62" s="27"/>
      <c r="MC62" s="92"/>
      <c r="MD62" s="94"/>
      <c r="ME62" s="94"/>
      <c r="MF62" s="94"/>
      <c r="MG62" s="94"/>
      <c r="MH62" s="94"/>
      <c r="MI62" s="94"/>
      <c r="MJ62" s="94"/>
      <c r="MK62" s="27"/>
      <c r="ML62" s="99">
        <v>-1.2126977866066428</v>
      </c>
      <c r="MM62" s="98">
        <v>6.3268452652301432</v>
      </c>
      <c r="MO62" s="88">
        <f t="shared" si="116"/>
        <v>40994.5</v>
      </c>
      <c r="MP62" s="90">
        <v>19.5</v>
      </c>
      <c r="MQ62" s="28"/>
      <c r="MR62" s="25"/>
      <c r="MS62" s="30"/>
      <c r="MT62" s="27"/>
      <c r="MU62" s="30"/>
      <c r="MV62" s="27"/>
      <c r="MW62" s="30"/>
      <c r="MX62" s="27"/>
      <c r="MY62" s="92"/>
      <c r="MZ62" s="94"/>
      <c r="NA62" s="94"/>
      <c r="NB62" s="94"/>
      <c r="NC62" s="94"/>
      <c r="ND62" s="94"/>
      <c r="NE62" s="94"/>
      <c r="NF62" s="94"/>
      <c r="NG62" s="27"/>
      <c r="NH62" s="99"/>
      <c r="NI62" s="98"/>
      <c r="NK62" s="88">
        <f t="shared" si="117"/>
        <v>40997.5</v>
      </c>
      <c r="NL62" s="90">
        <v>19.5</v>
      </c>
      <c r="NM62" s="28"/>
      <c r="NN62" s="25"/>
      <c r="NO62" s="30"/>
      <c r="NP62" s="27"/>
      <c r="NQ62" s="30"/>
      <c r="NR62" s="27"/>
      <c r="NS62" s="30"/>
      <c r="NT62" s="27"/>
      <c r="NU62" s="92"/>
      <c r="NV62" s="94"/>
      <c r="NW62" s="94"/>
      <c r="NX62" s="94"/>
      <c r="NY62" s="94"/>
      <c r="NZ62" s="94"/>
      <c r="OA62" s="94"/>
      <c r="OB62" s="94"/>
      <c r="OC62" s="27"/>
      <c r="OD62" s="99">
        <v>-1.2215942067438317</v>
      </c>
      <c r="OE62" s="98">
        <v>5.1821362300195988</v>
      </c>
      <c r="OG62" s="88">
        <f t="shared" si="118"/>
        <v>40996</v>
      </c>
      <c r="OH62" s="90">
        <v>19.5</v>
      </c>
      <c r="OI62" s="28"/>
      <c r="OJ62" s="25"/>
      <c r="OK62" s="30"/>
      <c r="OL62" s="27"/>
      <c r="OM62" s="30"/>
      <c r="ON62" s="27"/>
      <c r="OO62" s="30"/>
      <c r="OP62" s="27"/>
      <c r="OQ62" s="92"/>
      <c r="OR62" s="94"/>
      <c r="OS62" s="94"/>
      <c r="OT62" s="94"/>
      <c r="OU62" s="94"/>
      <c r="OV62" s="94"/>
      <c r="OW62" s="94"/>
      <c r="OX62" s="94"/>
      <c r="OY62" s="27"/>
      <c r="OZ62" s="99"/>
      <c r="PA62" s="98"/>
      <c r="PC62" s="88">
        <f t="shared" si="119"/>
        <v>40994.5</v>
      </c>
      <c r="PD62" s="90">
        <v>19.5</v>
      </c>
      <c r="PE62" s="28"/>
      <c r="PF62" s="25"/>
      <c r="PG62" s="30"/>
      <c r="PH62" s="27"/>
      <c r="PI62" s="30"/>
      <c r="PJ62" s="27"/>
      <c r="PK62" s="30"/>
      <c r="PL62" s="27"/>
      <c r="PM62" s="92"/>
      <c r="PN62" s="94"/>
      <c r="PO62" s="94"/>
      <c r="PP62" s="94"/>
      <c r="PQ62" s="94"/>
      <c r="PR62" s="94"/>
      <c r="PS62" s="94"/>
      <c r="PT62" s="94"/>
      <c r="PU62" s="27"/>
      <c r="PV62" s="99">
        <v>-1.2823243903493302</v>
      </c>
      <c r="PW62" s="98">
        <v>5.7283361687785392</v>
      </c>
      <c r="PY62" s="88">
        <f t="shared" si="120"/>
        <v>40997.5</v>
      </c>
      <c r="PZ62" s="90">
        <v>19.5</v>
      </c>
      <c r="QA62" s="28"/>
      <c r="QB62" s="25"/>
      <c r="QC62" s="30"/>
      <c r="QD62" s="27"/>
      <c r="QE62" s="30"/>
      <c r="QF62" s="27"/>
      <c r="QG62" s="30"/>
      <c r="QH62" s="27"/>
      <c r="QI62" s="92"/>
      <c r="QJ62" s="94"/>
      <c r="QK62" s="94"/>
      <c r="QL62" s="94"/>
      <c r="QM62" s="94"/>
      <c r="QN62" s="94"/>
      <c r="QO62" s="94"/>
      <c r="QP62" s="94"/>
      <c r="QQ62" s="27"/>
      <c r="QR62" s="99">
        <v>-1.3046416168710047</v>
      </c>
      <c r="QS62" s="98">
        <v>3.5320957631168239</v>
      </c>
      <c r="QU62" s="88">
        <f t="shared" si="121"/>
        <v>40996.5</v>
      </c>
      <c r="QV62" s="90">
        <v>19.5</v>
      </c>
      <c r="QW62" s="28"/>
      <c r="QX62" s="25"/>
      <c r="QY62" s="30"/>
      <c r="QZ62" s="27"/>
      <c r="RA62" s="30"/>
      <c r="RB62" s="27"/>
      <c r="RC62" s="30"/>
      <c r="RD62" s="27"/>
      <c r="RE62" s="92"/>
      <c r="RF62" s="94"/>
      <c r="RG62" s="94"/>
      <c r="RH62" s="94"/>
      <c r="RI62" s="94"/>
      <c r="RJ62" s="94"/>
      <c r="RK62" s="94"/>
      <c r="RL62" s="94"/>
      <c r="RM62" s="27"/>
      <c r="RN62" s="99">
        <v>-0.1465703181938208</v>
      </c>
      <c r="RO62" s="98">
        <v>14.723824616294774</v>
      </c>
      <c r="RQ62" s="88">
        <f t="shared" si="122"/>
        <v>40997</v>
      </c>
      <c r="RR62" s="90">
        <v>19.5</v>
      </c>
      <c r="RS62" s="28"/>
      <c r="RT62" s="25"/>
      <c r="RU62" s="30"/>
      <c r="RV62" s="27"/>
      <c r="RW62" s="30"/>
      <c r="RX62" s="27"/>
      <c r="RY62" s="30"/>
      <c r="RZ62" s="27"/>
      <c r="SA62" s="92"/>
      <c r="SB62" s="94"/>
      <c r="SC62" s="94"/>
      <c r="SD62" s="94"/>
      <c r="SE62" s="94"/>
      <c r="SF62" s="94"/>
      <c r="SG62" s="94"/>
      <c r="SH62" s="94"/>
      <c r="SI62" s="27"/>
      <c r="SJ62" s="99">
        <v>-1.2280316651593319</v>
      </c>
      <c r="SK62" s="98">
        <v>1.9571079326138934</v>
      </c>
      <c r="SM62" s="88">
        <f t="shared" si="123"/>
        <v>40997</v>
      </c>
      <c r="SN62" s="90">
        <v>19.5</v>
      </c>
      <c r="SO62" s="28"/>
      <c r="SP62" s="25"/>
      <c r="SQ62" s="30"/>
      <c r="SR62" s="27"/>
      <c r="SS62" s="30"/>
      <c r="ST62" s="27"/>
      <c r="SU62" s="30"/>
      <c r="SV62" s="27"/>
      <c r="SW62" s="92"/>
      <c r="SX62" s="94"/>
      <c r="SY62" s="94"/>
      <c r="SZ62" s="94"/>
      <c r="TA62" s="94"/>
      <c r="TB62" s="94"/>
      <c r="TC62" s="94"/>
      <c r="TD62" s="94"/>
      <c r="TE62" s="27"/>
      <c r="TF62" s="99">
        <v>-1.2959783112721994</v>
      </c>
      <c r="TG62" s="98">
        <v>-0.3218812357079911</v>
      </c>
      <c r="TI62" s="88">
        <f t="shared" si="124"/>
        <v>40995.5</v>
      </c>
      <c r="TJ62" s="90">
        <v>19.5</v>
      </c>
      <c r="TK62" s="28"/>
      <c r="TL62" s="25"/>
      <c r="TM62" s="30"/>
      <c r="TN62" s="27"/>
      <c r="TO62" s="30"/>
      <c r="TP62" s="27"/>
      <c r="TQ62" s="30"/>
      <c r="TR62" s="27"/>
      <c r="TS62" s="92"/>
      <c r="TT62" s="94"/>
      <c r="TU62" s="94"/>
      <c r="TV62" s="94"/>
      <c r="TW62" s="94"/>
      <c r="TX62" s="94"/>
      <c r="TY62" s="94"/>
      <c r="TZ62" s="94"/>
      <c r="UA62" s="27"/>
      <c r="UB62" s="99"/>
      <c r="UC62" s="98"/>
      <c r="UE62" s="88">
        <f t="shared" si="125"/>
        <v>40999</v>
      </c>
      <c r="UF62" s="90">
        <v>19.5</v>
      </c>
      <c r="UG62" s="28"/>
      <c r="UH62" s="25">
        <v>23.3</v>
      </c>
      <c r="UI62" s="30"/>
      <c r="UJ62" s="27"/>
      <c r="UK62" s="30"/>
      <c r="UL62" s="27"/>
      <c r="UM62" s="30"/>
      <c r="UN62" s="27"/>
      <c r="UO62" s="92"/>
      <c r="UP62" s="94"/>
      <c r="UQ62" s="94"/>
      <c r="UR62" s="94"/>
      <c r="US62" s="94"/>
      <c r="UT62" s="94"/>
      <c r="UU62" s="94"/>
      <c r="UV62" s="94"/>
      <c r="UW62" s="27"/>
      <c r="UX62" s="99">
        <v>-1.2181864385705221</v>
      </c>
      <c r="UY62" s="98">
        <v>-1.0087396696678996</v>
      </c>
      <c r="VA62" s="88">
        <f t="shared" si="126"/>
        <v>40997.5</v>
      </c>
      <c r="VB62" s="90">
        <v>19.5</v>
      </c>
      <c r="VC62" s="28"/>
      <c r="VD62" s="25">
        <v>18.600000000000001</v>
      </c>
      <c r="VE62" s="30"/>
      <c r="VF62" s="27"/>
      <c r="VG62" s="30"/>
      <c r="VH62" s="27"/>
      <c r="VI62" s="30"/>
      <c r="VJ62" s="27"/>
      <c r="VK62" s="92"/>
      <c r="VL62" s="94"/>
      <c r="VM62" s="94"/>
      <c r="VN62" s="94"/>
      <c r="VO62" s="94"/>
      <c r="VP62" s="94"/>
      <c r="VQ62" s="94"/>
      <c r="VR62" s="94"/>
      <c r="VS62" s="27"/>
      <c r="VT62" s="99">
        <v>-1.2446795477974322</v>
      </c>
      <c r="VU62" s="98">
        <v>4.7515635524116826</v>
      </c>
      <c r="VW62" s="88">
        <f t="shared" si="127"/>
        <v>40995.5</v>
      </c>
      <c r="VX62" s="90">
        <v>19.5</v>
      </c>
      <c r="VY62" s="28"/>
      <c r="VZ62" s="25"/>
      <c r="WA62" s="30"/>
      <c r="WB62" s="27"/>
      <c r="WC62" s="30"/>
      <c r="WD62" s="27"/>
      <c r="WE62" s="30"/>
      <c r="WF62" s="27"/>
      <c r="WG62" s="92"/>
      <c r="WH62" s="94"/>
      <c r="WI62" s="94"/>
      <c r="WJ62" s="94"/>
      <c r="WK62" s="94"/>
      <c r="WL62" s="94"/>
      <c r="WM62" s="94"/>
      <c r="WN62" s="94"/>
      <c r="WO62" s="27"/>
      <c r="WP62" s="99">
        <v>-1.2830877634722224</v>
      </c>
      <c r="WQ62" s="98">
        <v>5.1455449187357596</v>
      </c>
      <c r="WS62" s="88">
        <f t="shared" si="128"/>
        <v>40997</v>
      </c>
      <c r="WT62" s="90">
        <v>19.5</v>
      </c>
      <c r="WU62" s="28"/>
      <c r="WV62" s="25"/>
      <c r="WW62" s="30"/>
      <c r="WX62" s="27"/>
      <c r="WY62" s="30"/>
      <c r="WZ62" s="27"/>
      <c r="XA62" s="30"/>
      <c r="XB62" s="27"/>
      <c r="XC62" s="92"/>
      <c r="XD62" s="94"/>
      <c r="XE62" s="94"/>
      <c r="XF62" s="94"/>
      <c r="XG62" s="94"/>
      <c r="XH62" s="94"/>
      <c r="XI62" s="94"/>
      <c r="XJ62" s="94"/>
      <c r="XK62" s="27"/>
      <c r="XL62" s="99">
        <v>-1.3139841722874008</v>
      </c>
      <c r="XM62" s="98">
        <v>-1.2514674394033416</v>
      </c>
      <c r="XO62" s="88">
        <f t="shared" si="129"/>
        <v>40997</v>
      </c>
      <c r="XP62" s="90">
        <v>19.5</v>
      </c>
      <c r="XQ62" s="28"/>
      <c r="XR62" s="25"/>
      <c r="XS62" s="30"/>
      <c r="XT62" s="27"/>
      <c r="XU62" s="30"/>
      <c r="XV62" s="27"/>
      <c r="XW62" s="30"/>
      <c r="XX62" s="27"/>
      <c r="XY62" s="92"/>
      <c r="XZ62" s="94"/>
      <c r="YA62" s="94"/>
      <c r="YB62" s="94"/>
      <c r="YC62" s="94"/>
      <c r="YD62" s="94"/>
      <c r="YE62" s="94"/>
      <c r="YF62" s="94"/>
      <c r="YG62" s="27"/>
      <c r="YH62" s="99">
        <v>-1.2503829172378451</v>
      </c>
      <c r="YI62" s="98">
        <v>0.17253585134285782</v>
      </c>
      <c r="YK62" s="88">
        <f t="shared" si="130"/>
        <v>40996.5</v>
      </c>
      <c r="YL62" s="90">
        <v>19.5</v>
      </c>
      <c r="YM62" s="28"/>
      <c r="YN62" s="25"/>
      <c r="YO62" s="30"/>
      <c r="YP62" s="27"/>
      <c r="YQ62" s="30"/>
      <c r="YR62" s="27"/>
      <c r="YS62" s="30"/>
      <c r="YT62" s="27"/>
      <c r="YU62" s="92"/>
      <c r="YV62" s="94"/>
      <c r="YW62" s="94"/>
      <c r="YX62" s="94"/>
      <c r="YY62" s="94"/>
      <c r="YZ62" s="94"/>
      <c r="ZA62" s="94"/>
      <c r="ZB62" s="94"/>
      <c r="ZC62" s="27"/>
      <c r="ZD62" s="99">
        <v>-0.6005409385544388</v>
      </c>
      <c r="ZE62" s="98">
        <v>8.1327480279526831</v>
      </c>
      <c r="ZG62" s="88">
        <f t="shared" si="131"/>
        <v>40996</v>
      </c>
      <c r="ZH62" s="90">
        <v>19.5</v>
      </c>
      <c r="ZI62" s="28"/>
      <c r="ZJ62" s="25"/>
      <c r="ZK62" s="30"/>
      <c r="ZL62" s="27"/>
      <c r="ZM62" s="30"/>
      <c r="ZN62" s="27"/>
      <c r="ZO62" s="30"/>
      <c r="ZP62" s="27"/>
      <c r="ZQ62" s="92"/>
      <c r="ZR62" s="94"/>
      <c r="ZS62" s="94"/>
      <c r="ZT62" s="94"/>
      <c r="ZU62" s="94"/>
      <c r="ZV62" s="94"/>
      <c r="ZW62" s="94"/>
      <c r="ZX62" s="94"/>
      <c r="ZY62" s="27"/>
      <c r="ZZ62" s="99">
        <v>-0.69303355188404114</v>
      </c>
      <c r="AAA62" s="98">
        <v>8.7172749194426373</v>
      </c>
      <c r="AAC62" s="88">
        <f t="shared" si="132"/>
        <v>40998.5</v>
      </c>
      <c r="AAD62" s="90">
        <v>19.5</v>
      </c>
      <c r="AAE62" s="28"/>
      <c r="AAF62" s="25"/>
      <c r="AAG62" s="30"/>
      <c r="AAH62" s="27"/>
      <c r="AAI62" s="30"/>
      <c r="AAJ62" s="27"/>
      <c r="AAK62" s="30"/>
      <c r="AAL62" s="27"/>
      <c r="AAM62" s="92"/>
      <c r="AAN62" s="94"/>
      <c r="AAO62" s="94"/>
      <c r="AAP62" s="94"/>
      <c r="AAQ62" s="94"/>
      <c r="AAR62" s="94"/>
      <c r="AAS62" s="94"/>
      <c r="AAT62" s="94"/>
      <c r="AAU62" s="27"/>
      <c r="AAV62" s="99">
        <v>-1.0961333478118274</v>
      </c>
      <c r="AAW62" s="98">
        <v>4.1307606630567095</v>
      </c>
      <c r="AAY62" s="88">
        <f t="shared" si="133"/>
        <v>40999.5</v>
      </c>
      <c r="AAZ62" s="90">
        <v>19.5</v>
      </c>
      <c r="ABA62" s="28"/>
      <c r="ABB62" s="25"/>
      <c r="ABC62" s="30"/>
      <c r="ABD62" s="27"/>
      <c r="ABE62" s="30"/>
      <c r="ABF62" s="27"/>
      <c r="ABG62" s="30"/>
      <c r="ABH62" s="27"/>
      <c r="ABI62" s="92"/>
      <c r="ABJ62" s="94"/>
      <c r="ABK62" s="94"/>
      <c r="ABL62" s="94"/>
      <c r="ABM62" s="94"/>
      <c r="ABN62" s="94"/>
      <c r="ABO62" s="94"/>
      <c r="ABP62" s="94"/>
      <c r="ABQ62" s="27"/>
      <c r="ABR62" s="99">
        <v>-1.2479206232086419</v>
      </c>
      <c r="ABS62" s="98">
        <v>5.200633020687448</v>
      </c>
      <c r="ABU62" s="88">
        <f t="shared" si="134"/>
        <v>40997.5</v>
      </c>
      <c r="ABV62" s="90">
        <v>19.5</v>
      </c>
      <c r="ABW62" s="28"/>
      <c r="ABX62" s="25"/>
      <c r="ABY62" s="30"/>
      <c r="ABZ62" s="27"/>
      <c r="ACA62" s="30"/>
      <c r="ACB62" s="27"/>
      <c r="ACC62" s="30"/>
      <c r="ACD62" s="27"/>
      <c r="ACE62" s="92"/>
      <c r="ACF62" s="94"/>
      <c r="ACG62" s="94"/>
      <c r="ACH62" s="94"/>
      <c r="ACI62" s="94"/>
      <c r="ACJ62" s="94"/>
      <c r="ACK62" s="94"/>
      <c r="ACL62" s="94"/>
      <c r="ACM62" s="27"/>
      <c r="ACN62" s="99">
        <v>-1.2918961564319003</v>
      </c>
      <c r="ACO62" s="98">
        <v>4.2289518201839638</v>
      </c>
      <c r="ACQ62" s="88">
        <f t="shared" si="135"/>
        <v>40998.5</v>
      </c>
      <c r="ACR62" s="90">
        <v>19.5</v>
      </c>
      <c r="ACS62" s="28"/>
      <c r="ACT62" s="25"/>
      <c r="ACU62" s="30"/>
      <c r="ACV62" s="27"/>
      <c r="ACW62" s="30"/>
      <c r="ACX62" s="27"/>
      <c r="ACY62" s="30"/>
      <c r="ACZ62" s="27"/>
      <c r="ADA62" s="92"/>
      <c r="ADB62" s="94"/>
      <c r="ADC62" s="94"/>
      <c r="ADD62" s="94"/>
      <c r="ADE62" s="94"/>
      <c r="ADF62" s="94"/>
      <c r="ADG62" s="94"/>
      <c r="ADH62" s="94"/>
      <c r="ADI62" s="27"/>
      <c r="ADJ62" s="99">
        <v>-1.2175968512064284</v>
      </c>
      <c r="ADK62" s="98">
        <v>6.3045382547456672</v>
      </c>
      <c r="ADM62" s="88">
        <f t="shared" si="136"/>
        <v>40994.5</v>
      </c>
      <c r="ADN62" s="90">
        <v>19.5</v>
      </c>
      <c r="ADO62" s="28"/>
      <c r="ADP62" s="25"/>
      <c r="ADQ62" s="30"/>
      <c r="ADR62" s="27"/>
      <c r="ADS62" s="30"/>
      <c r="ADT62" s="27"/>
      <c r="ADU62" s="30"/>
      <c r="ADV62" s="27"/>
      <c r="ADW62" s="92"/>
      <c r="ADX62" s="94"/>
      <c r="ADY62" s="94"/>
      <c r="ADZ62" s="94"/>
      <c r="AEA62" s="94"/>
      <c r="AEB62" s="94"/>
      <c r="AEC62" s="94"/>
      <c r="AED62" s="94"/>
      <c r="AEE62" s="27"/>
      <c r="AEF62" s="99"/>
      <c r="AEG62" s="98"/>
      <c r="AEI62" s="88">
        <f t="shared" si="137"/>
        <v>40997.5</v>
      </c>
      <c r="AEJ62" s="90">
        <v>19.5</v>
      </c>
      <c r="AEK62" s="28"/>
      <c r="AEL62" s="25"/>
      <c r="AEM62" s="30"/>
      <c r="AEN62" s="27"/>
      <c r="AEO62" s="30"/>
      <c r="AEP62" s="27"/>
      <c r="AEQ62" s="30"/>
      <c r="AER62" s="27"/>
      <c r="AES62" s="92"/>
      <c r="AET62" s="94"/>
      <c r="AEU62" s="94"/>
      <c r="AEV62" s="94"/>
      <c r="AEW62" s="94"/>
      <c r="AEX62" s="94"/>
      <c r="AEY62" s="94"/>
      <c r="AEZ62" s="94"/>
      <c r="AFA62" s="27"/>
      <c r="AFB62" s="99">
        <v>-1.2942051043857956</v>
      </c>
      <c r="AFC62" s="98">
        <v>5.0111838611986252</v>
      </c>
      <c r="AFE62" s="88">
        <f t="shared" si="138"/>
        <v>40996</v>
      </c>
      <c r="AFF62" s="90">
        <v>19.5</v>
      </c>
      <c r="AFG62" s="28"/>
      <c r="AFH62" s="25"/>
      <c r="AFI62" s="30"/>
      <c r="AFJ62" s="27"/>
      <c r="AFK62" s="30"/>
      <c r="AFL62" s="27"/>
      <c r="AFM62" s="30"/>
      <c r="AFN62" s="27"/>
      <c r="AFO62" s="92"/>
      <c r="AFP62" s="94"/>
      <c r="AFQ62" s="94"/>
      <c r="AFR62" s="94"/>
      <c r="AFS62" s="94"/>
      <c r="AFT62" s="94"/>
      <c r="AFU62" s="94"/>
      <c r="AFV62" s="94"/>
      <c r="AFW62" s="27"/>
      <c r="AFX62" s="99"/>
      <c r="AFY62" s="98"/>
      <c r="AGA62" s="88">
        <f t="shared" si="139"/>
        <v>40994.5</v>
      </c>
      <c r="AGB62" s="90">
        <v>19.5</v>
      </c>
      <c r="AGC62" s="28"/>
      <c r="AGD62" s="25"/>
      <c r="AGE62" s="30"/>
      <c r="AGF62" s="27"/>
      <c r="AGG62" s="30"/>
      <c r="AGH62" s="27"/>
      <c r="AGI62" s="30"/>
      <c r="AGJ62" s="27"/>
      <c r="AGK62" s="92"/>
      <c r="AGL62" s="94"/>
      <c r="AGM62" s="94"/>
      <c r="AGN62" s="94"/>
      <c r="AGO62" s="94"/>
      <c r="AGP62" s="94"/>
      <c r="AGQ62" s="94"/>
      <c r="AGR62" s="94"/>
      <c r="AGS62" s="27"/>
      <c r="AGT62" s="99">
        <v>-1.2853953048602522</v>
      </c>
      <c r="AGU62" s="98">
        <v>5.710829092866617</v>
      </c>
      <c r="AGW62" s="88">
        <f t="shared" si="140"/>
        <v>40997.5</v>
      </c>
      <c r="AGX62" s="90">
        <v>19.5</v>
      </c>
      <c r="AGY62" s="28"/>
      <c r="AGZ62" s="25"/>
      <c r="AHA62" s="30"/>
      <c r="AHB62" s="27"/>
      <c r="AHC62" s="30"/>
      <c r="AHD62" s="27"/>
      <c r="AHE62" s="30"/>
      <c r="AHF62" s="27"/>
      <c r="AHG62" s="92"/>
      <c r="AHH62" s="94"/>
      <c r="AHI62" s="94"/>
      <c r="AHJ62" s="94"/>
      <c r="AHK62" s="94"/>
      <c r="AHL62" s="94"/>
      <c r="AHM62" s="94"/>
      <c r="AHN62" s="94"/>
      <c r="AHO62" s="27"/>
      <c r="AHP62" s="99">
        <v>-1.2780300940824536</v>
      </c>
      <c r="AHQ62" s="98">
        <v>3.6104738607697291</v>
      </c>
      <c r="AHS62" s="88">
        <f t="shared" si="141"/>
        <v>40996.5</v>
      </c>
      <c r="AHT62" s="90">
        <v>19.5</v>
      </c>
      <c r="AHU62" s="28"/>
      <c r="AHV62" s="25"/>
      <c r="AHW62" s="30"/>
      <c r="AHX62" s="27"/>
      <c r="AHY62" s="30"/>
      <c r="AHZ62" s="27"/>
      <c r="AIA62" s="30"/>
      <c r="AIB62" s="27"/>
      <c r="AIC62" s="92"/>
      <c r="AID62" s="94"/>
      <c r="AIE62" s="94"/>
      <c r="AIF62" s="94"/>
      <c r="AIG62" s="94"/>
      <c r="AIH62" s="94"/>
      <c r="AII62" s="94"/>
      <c r="AIJ62" s="94"/>
      <c r="AIK62" s="27"/>
      <c r="AIL62" s="99">
        <v>-0.16315183087983806</v>
      </c>
      <c r="AIM62" s="98">
        <v>14.464789443480456</v>
      </c>
      <c r="AIO62" s="88">
        <f t="shared" si="142"/>
        <v>40997</v>
      </c>
      <c r="AIP62" s="90">
        <v>19.5</v>
      </c>
      <c r="AIQ62" s="28"/>
      <c r="AIR62" s="25"/>
      <c r="AIS62" s="30"/>
      <c r="AIT62" s="27"/>
      <c r="AIU62" s="30"/>
      <c r="AIV62" s="27"/>
      <c r="AIW62" s="30"/>
      <c r="AIX62" s="27"/>
      <c r="AIY62" s="92"/>
      <c r="AIZ62" s="94"/>
      <c r="AJA62" s="94"/>
      <c r="AJB62" s="94"/>
      <c r="AJC62" s="94"/>
      <c r="AJD62" s="94"/>
      <c r="AJE62" s="94"/>
      <c r="AJF62" s="94"/>
      <c r="AJG62" s="27"/>
      <c r="AJH62" s="99">
        <v>-1.2137571060227461</v>
      </c>
      <c r="AJI62" s="98">
        <v>1.9840955201204631</v>
      </c>
      <c r="AJK62" s="88">
        <f t="shared" si="143"/>
        <v>40997</v>
      </c>
      <c r="AJL62" s="90">
        <v>19.5</v>
      </c>
      <c r="AJM62" s="28"/>
      <c r="AJN62" s="25"/>
      <c r="AJO62" s="30"/>
      <c r="AJP62" s="27"/>
      <c r="AJQ62" s="30"/>
      <c r="AJR62" s="27"/>
      <c r="AJS62" s="30"/>
      <c r="AJT62" s="27"/>
      <c r="AJU62" s="92"/>
      <c r="AJV62" s="94"/>
      <c r="AJW62" s="94"/>
      <c r="AJX62" s="94"/>
      <c r="AJY62" s="94"/>
      <c r="AJZ62" s="94"/>
      <c r="AKA62" s="94"/>
      <c r="AKB62" s="94"/>
      <c r="AKC62" s="27"/>
      <c r="AKD62" s="99">
        <v>-1.2900896443037706</v>
      </c>
      <c r="AKE62" s="98">
        <v>-0.30820247611678053</v>
      </c>
      <c r="AKG62" s="88">
        <f t="shared" si="144"/>
        <v>40995.5</v>
      </c>
      <c r="AKH62" s="90">
        <v>19.5</v>
      </c>
      <c r="AKI62" s="28"/>
      <c r="AKJ62" s="25"/>
      <c r="AKK62" s="30"/>
      <c r="AKL62" s="27"/>
      <c r="AKM62" s="30"/>
      <c r="AKN62" s="27"/>
      <c r="AKO62" s="30"/>
      <c r="AKP62" s="27"/>
      <c r="AKQ62" s="92"/>
      <c r="AKR62" s="94"/>
      <c r="AKS62" s="94"/>
      <c r="AKT62" s="94"/>
      <c r="AKU62" s="94"/>
      <c r="AKV62" s="94"/>
      <c r="AKW62" s="94"/>
      <c r="AKX62" s="94"/>
      <c r="AKY62" s="27"/>
      <c r="AKZ62" s="99"/>
      <c r="ALA62" s="98"/>
      <c r="ALC62" s="88">
        <f t="shared" si="145"/>
        <v>40999</v>
      </c>
      <c r="ALD62" s="90">
        <v>19.5</v>
      </c>
      <c r="ALE62" s="28"/>
      <c r="ALF62" s="25">
        <v>23.3</v>
      </c>
      <c r="ALG62" s="30"/>
      <c r="ALH62" s="27"/>
      <c r="ALI62" s="30"/>
      <c r="ALJ62" s="27"/>
      <c r="ALK62" s="30"/>
      <c r="ALL62" s="27"/>
      <c r="ALM62" s="92"/>
      <c r="ALN62" s="94"/>
      <c r="ALO62" s="94"/>
      <c r="ALP62" s="94"/>
      <c r="ALQ62" s="94"/>
      <c r="ALR62" s="94"/>
      <c r="ALS62" s="94"/>
      <c r="ALT62" s="94"/>
      <c r="ALU62" s="27"/>
      <c r="ALV62" s="99">
        <v>-1.2056599018304075</v>
      </c>
      <c r="ALW62" s="98">
        <v>-0.98340304866060668</v>
      </c>
      <c r="ALY62" s="88">
        <f t="shared" si="146"/>
        <v>40997.5</v>
      </c>
      <c r="ALZ62" s="90">
        <v>19.5</v>
      </c>
      <c r="AMA62" s="28"/>
      <c r="AMB62" s="25">
        <v>18.600000000000001</v>
      </c>
      <c r="AMC62" s="30"/>
      <c r="AMD62" s="27"/>
      <c r="AME62" s="30"/>
      <c r="AMF62" s="27"/>
      <c r="AMG62" s="30"/>
      <c r="AMH62" s="27"/>
      <c r="AMI62" s="92"/>
      <c r="AMJ62" s="94"/>
      <c r="AMK62" s="94"/>
      <c r="AML62" s="94"/>
      <c r="AMM62" s="94"/>
      <c r="AMN62" s="94"/>
      <c r="AMO62" s="94"/>
      <c r="AMP62" s="94"/>
      <c r="AMQ62" s="27"/>
      <c r="AMR62" s="99">
        <v>-1.2436903266465884</v>
      </c>
      <c r="AMS62" s="98">
        <v>4.7549787367788543</v>
      </c>
      <c r="AMU62" s="88">
        <f t="shared" si="147"/>
        <v>40995.5</v>
      </c>
      <c r="AMV62" s="90">
        <v>19.5</v>
      </c>
      <c r="AMW62" s="28"/>
      <c r="AMX62" s="25"/>
      <c r="AMY62" s="30"/>
      <c r="AMZ62" s="27"/>
      <c r="ANA62" s="30"/>
      <c r="ANB62" s="27"/>
      <c r="ANC62" s="30"/>
      <c r="AND62" s="27"/>
      <c r="ANE62" s="92"/>
      <c r="ANF62" s="94"/>
      <c r="ANG62" s="94"/>
      <c r="ANH62" s="94"/>
      <c r="ANI62" s="94"/>
      <c r="ANJ62" s="94"/>
      <c r="ANK62" s="94"/>
      <c r="ANL62" s="94"/>
      <c r="ANM62" s="27"/>
      <c r="ANN62" s="99">
        <v>-1.2972520464509822</v>
      </c>
      <c r="ANO62" s="98">
        <v>5.1078826559645156</v>
      </c>
      <c r="ANQ62" s="88">
        <f t="shared" si="148"/>
        <v>40997</v>
      </c>
      <c r="ANR62" s="90">
        <v>19.5</v>
      </c>
      <c r="ANS62" s="28"/>
      <c r="ANT62" s="25"/>
      <c r="ANU62" s="30"/>
      <c r="ANV62" s="27"/>
      <c r="ANW62" s="30"/>
      <c r="ANX62" s="27"/>
      <c r="ANY62" s="30"/>
      <c r="ANZ62" s="27"/>
      <c r="AOA62" s="92"/>
      <c r="AOB62" s="94"/>
      <c r="AOC62" s="94"/>
      <c r="AOD62" s="94"/>
      <c r="AOE62" s="94"/>
      <c r="AOF62" s="94"/>
      <c r="AOG62" s="94"/>
      <c r="AOH62" s="94"/>
      <c r="AOI62" s="27"/>
      <c r="AOJ62" s="99">
        <v>-1.314911540922687</v>
      </c>
      <c r="AOK62" s="98">
        <v>-1.2522322792185532</v>
      </c>
      <c r="AOM62" s="88">
        <f t="shared" si="149"/>
        <v>40997</v>
      </c>
      <c r="AON62" s="90">
        <v>19.5</v>
      </c>
      <c r="AOO62" s="28"/>
      <c r="AOP62" s="25"/>
      <c r="AOQ62" s="30"/>
      <c r="AOR62" s="27"/>
      <c r="AOS62" s="30"/>
      <c r="AOT62" s="27"/>
      <c r="AOU62" s="30"/>
      <c r="AOV62" s="27"/>
      <c r="AOW62" s="92"/>
      <c r="AOX62" s="94"/>
      <c r="AOY62" s="94"/>
      <c r="AOZ62" s="94"/>
      <c r="APA62" s="94"/>
      <c r="APB62" s="94"/>
      <c r="APC62" s="94"/>
      <c r="APD62" s="94"/>
      <c r="APE62" s="27"/>
      <c r="APF62" s="99">
        <v>-1.2822438908580631</v>
      </c>
      <c r="APG62" s="98">
        <v>9.8493055216071476E-2</v>
      </c>
      <c r="API62" s="88">
        <f t="shared" si="150"/>
        <v>40996.5</v>
      </c>
      <c r="APJ62" s="90">
        <v>19.5</v>
      </c>
      <c r="APK62" s="28"/>
      <c r="APL62" s="25"/>
      <c r="APM62" s="30"/>
      <c r="APN62" s="27"/>
      <c r="APO62" s="30"/>
      <c r="APP62" s="27"/>
      <c r="APQ62" s="30"/>
      <c r="APR62" s="27"/>
      <c r="APS62" s="92"/>
      <c r="APT62" s="94"/>
      <c r="APU62" s="94"/>
      <c r="APV62" s="94"/>
      <c r="APW62" s="94"/>
      <c r="APX62" s="94"/>
      <c r="APY62" s="94"/>
      <c r="APZ62" s="94"/>
      <c r="AQA62" s="27"/>
      <c r="AQB62" s="99">
        <v>-0.60032722980516262</v>
      </c>
      <c r="AQC62" s="98">
        <v>8.1462380738553932</v>
      </c>
      <c r="AQE62" s="88">
        <f t="shared" si="151"/>
        <v>40996</v>
      </c>
      <c r="AQF62" s="90">
        <v>19.5</v>
      </c>
      <c r="AQG62" s="28"/>
      <c r="AQH62" s="25"/>
      <c r="AQI62" s="30"/>
      <c r="AQJ62" s="27"/>
      <c r="AQK62" s="30"/>
      <c r="AQL62" s="27"/>
      <c r="AQM62" s="30"/>
      <c r="AQN62" s="27"/>
      <c r="AQO62" s="92"/>
      <c r="AQP62" s="94"/>
      <c r="AQQ62" s="94"/>
      <c r="AQR62" s="94"/>
      <c r="AQS62" s="94"/>
      <c r="AQT62" s="94"/>
      <c r="AQU62" s="94"/>
      <c r="AQV62" s="94"/>
      <c r="AQW62" s="27"/>
      <c r="AQX62" s="99">
        <v>-0.72359569033034399</v>
      </c>
      <c r="AQY62" s="98">
        <v>8.6424207051969848</v>
      </c>
      <c r="ARA62" s="88">
        <f t="shared" si="152"/>
        <v>40998.5</v>
      </c>
      <c r="ARB62" s="90">
        <v>19.5</v>
      </c>
      <c r="ARC62" s="28"/>
      <c r="ARD62" s="25"/>
      <c r="ARE62" s="30"/>
      <c r="ARF62" s="27"/>
      <c r="ARG62" s="30"/>
      <c r="ARH62" s="27"/>
      <c r="ARI62" s="30"/>
      <c r="ARJ62" s="27"/>
      <c r="ARK62" s="92"/>
      <c r="ARL62" s="94"/>
      <c r="ARM62" s="94"/>
      <c r="ARN62" s="94"/>
      <c r="ARO62" s="94"/>
      <c r="ARP62" s="94"/>
      <c r="ARQ62" s="94"/>
      <c r="ARR62" s="94"/>
      <c r="ARS62" s="27"/>
      <c r="ART62" s="99">
        <v>-1.0995168336076282</v>
      </c>
      <c r="ARU62" s="98">
        <v>4.1291037647766604</v>
      </c>
      <c r="ARW62" s="88">
        <f t="shared" si="153"/>
        <v>40999.5</v>
      </c>
      <c r="ARX62" s="90">
        <v>19.5</v>
      </c>
      <c r="ARY62" s="28"/>
      <c r="ARZ62" s="25"/>
      <c r="ASA62" s="30"/>
      <c r="ASB62" s="27"/>
      <c r="ASC62" s="30"/>
      <c r="ASD62" s="27"/>
      <c r="ASE62" s="30"/>
      <c r="ASF62" s="27"/>
      <c r="ASG62" s="92"/>
      <c r="ASH62" s="94"/>
      <c r="ASI62" s="94"/>
      <c r="ASJ62" s="94"/>
      <c r="ASK62" s="94"/>
      <c r="ASL62" s="94"/>
      <c r="ASM62" s="94"/>
      <c r="ASN62" s="94"/>
      <c r="ASO62" s="27"/>
      <c r="ASP62" s="99">
        <v>-1.2590236963034984</v>
      </c>
      <c r="ASQ62" s="98">
        <v>5.1700172804195157</v>
      </c>
      <c r="ASS62" s="88">
        <f t="shared" si="154"/>
        <v>40997.5</v>
      </c>
      <c r="AST62" s="90">
        <v>19.5</v>
      </c>
      <c r="ASU62" s="28"/>
      <c r="ASV62" s="25"/>
      <c r="ASW62" s="30"/>
      <c r="ASX62" s="27"/>
      <c r="ASY62" s="30"/>
      <c r="ASZ62" s="27"/>
      <c r="ATA62" s="30"/>
      <c r="ATB62" s="27"/>
      <c r="ATC62" s="92"/>
      <c r="ATD62" s="94"/>
      <c r="ATE62" s="94"/>
      <c r="ATF62" s="94"/>
      <c r="ATG62" s="94"/>
      <c r="ATH62" s="94"/>
      <c r="ATI62" s="94"/>
      <c r="ATJ62" s="94"/>
      <c r="ATK62" s="27"/>
      <c r="ATL62" s="99">
        <v>-1.3099003247750953</v>
      </c>
      <c r="ATM62" s="98">
        <v>4.1826994170266261</v>
      </c>
      <c r="ATO62" s="88">
        <f t="shared" si="155"/>
        <v>40998.5</v>
      </c>
      <c r="ATP62" s="90">
        <v>19.5</v>
      </c>
      <c r="ATQ62" s="28"/>
      <c r="ATR62" s="25"/>
      <c r="ATS62" s="30"/>
      <c r="ATT62" s="27"/>
      <c r="ATU62" s="30"/>
      <c r="ATV62" s="27"/>
      <c r="ATW62" s="30"/>
      <c r="ATX62" s="27"/>
      <c r="ATY62" s="92"/>
      <c r="ATZ62" s="94"/>
      <c r="AUA62" s="94"/>
      <c r="AUB62" s="94"/>
      <c r="AUC62" s="94"/>
      <c r="AUD62" s="94"/>
      <c r="AUE62" s="94"/>
      <c r="AUF62" s="94"/>
      <c r="AUG62" s="27"/>
      <c r="AUH62" s="99">
        <v>-1.2140013916435439</v>
      </c>
      <c r="AUI62" s="98">
        <v>6.313913661670119</v>
      </c>
      <c r="AUK62" s="88">
        <f t="shared" si="156"/>
        <v>40994.5</v>
      </c>
      <c r="AUL62" s="90">
        <v>19.5</v>
      </c>
      <c r="AUM62" s="28"/>
      <c r="AUN62" s="25"/>
      <c r="AUO62" s="30"/>
      <c r="AUP62" s="27"/>
      <c r="AUQ62" s="30"/>
      <c r="AUR62" s="27"/>
      <c r="AUS62" s="30"/>
      <c r="AUT62" s="27"/>
      <c r="AUU62" s="92"/>
      <c r="AUV62" s="94"/>
      <c r="AUW62" s="94"/>
      <c r="AUX62" s="94"/>
      <c r="AUY62" s="94"/>
      <c r="AUZ62" s="94"/>
      <c r="AVA62" s="94"/>
      <c r="AVB62" s="94"/>
      <c r="AVC62" s="27"/>
      <c r="AVD62" s="99"/>
      <c r="AVE62" s="98"/>
      <c r="AVG62" s="88">
        <f t="shared" si="157"/>
        <v>40997.5</v>
      </c>
      <c r="AVH62" s="90">
        <v>19.5</v>
      </c>
      <c r="AVI62" s="28"/>
      <c r="AVJ62" s="25"/>
      <c r="AVK62" s="30"/>
      <c r="AVL62" s="27"/>
      <c r="AVM62" s="30"/>
      <c r="AVN62" s="27"/>
      <c r="AVO62" s="30"/>
      <c r="AVP62" s="27"/>
      <c r="AVQ62" s="92"/>
      <c r="AVR62" s="94"/>
      <c r="AVS62" s="94"/>
      <c r="AVT62" s="94"/>
      <c r="AVU62" s="94"/>
      <c r="AVV62" s="94"/>
      <c r="AVW62" s="94"/>
      <c r="AVX62" s="94"/>
      <c r="AVY62" s="27"/>
      <c r="AVZ62" s="99">
        <v>-1.2739251091206525</v>
      </c>
      <c r="AWA62" s="98">
        <v>5.0627889519250084</v>
      </c>
      <c r="AWC62" s="88">
        <f t="shared" si="158"/>
        <v>40996</v>
      </c>
      <c r="AWD62" s="90">
        <v>19.5</v>
      </c>
      <c r="AWE62" s="28"/>
      <c r="AWF62" s="25"/>
      <c r="AWG62" s="30"/>
      <c r="AWH62" s="27"/>
      <c r="AWI62" s="30"/>
      <c r="AWJ62" s="27"/>
      <c r="AWK62" s="30"/>
      <c r="AWL62" s="27"/>
      <c r="AWM62" s="92"/>
      <c r="AWN62" s="94"/>
      <c r="AWO62" s="94"/>
      <c r="AWP62" s="94"/>
      <c r="AWQ62" s="94"/>
      <c r="AWR62" s="94"/>
      <c r="AWS62" s="94"/>
      <c r="AWT62" s="94"/>
      <c r="AWU62" s="27"/>
      <c r="AWV62" s="99"/>
      <c r="AWW62" s="98"/>
      <c r="AWY62" s="88">
        <f t="shared" si="159"/>
        <v>40994.5</v>
      </c>
      <c r="AWZ62" s="90">
        <v>19.5</v>
      </c>
      <c r="AXA62" s="28"/>
      <c r="AXB62" s="25"/>
      <c r="AXC62" s="30"/>
      <c r="AXD62" s="27"/>
      <c r="AXE62" s="30"/>
      <c r="AXF62" s="27"/>
      <c r="AXG62" s="30"/>
      <c r="AXH62" s="27"/>
      <c r="AXI62" s="92"/>
      <c r="AXJ62" s="94"/>
      <c r="AXK62" s="94"/>
      <c r="AXL62" s="94"/>
      <c r="AXM62" s="94"/>
      <c r="AXN62" s="94"/>
      <c r="AXO62" s="94"/>
      <c r="AXP62" s="94"/>
      <c r="AXQ62" s="27"/>
      <c r="AXR62" s="99">
        <v>-1.2997143179975141</v>
      </c>
      <c r="AXS62" s="98">
        <v>5.6668817793174009</v>
      </c>
      <c r="AXU62" s="88">
        <f t="shared" si="160"/>
        <v>40997.5</v>
      </c>
      <c r="AXV62" s="90">
        <v>19.5</v>
      </c>
      <c r="AXW62" s="28"/>
      <c r="AXX62" s="25"/>
      <c r="AXY62" s="30"/>
      <c r="AXZ62" s="27"/>
      <c r="AYA62" s="30"/>
      <c r="AYB62" s="27"/>
      <c r="AYC62" s="30"/>
      <c r="AYD62" s="27"/>
      <c r="AYE62" s="92"/>
      <c r="AYF62" s="94"/>
      <c r="AYG62" s="94"/>
      <c r="AYH62" s="94"/>
      <c r="AYI62" s="94"/>
      <c r="AYJ62" s="94"/>
      <c r="AYK62" s="94"/>
      <c r="AYL62" s="94"/>
      <c r="AYM62" s="27"/>
      <c r="AYN62" s="99">
        <v>-1.274089025492771</v>
      </c>
      <c r="AYO62" s="98">
        <v>3.6245329771165298</v>
      </c>
      <c r="AYQ62" s="88">
        <f t="shared" si="161"/>
        <v>40996.5</v>
      </c>
      <c r="AYR62" s="90">
        <v>19.5</v>
      </c>
      <c r="AYS62" s="28"/>
      <c r="AYT62" s="25"/>
      <c r="AYU62" s="30"/>
      <c r="AYV62" s="27"/>
      <c r="AYW62" s="30"/>
      <c r="AYX62" s="27"/>
      <c r="AYY62" s="30"/>
      <c r="AYZ62" s="27"/>
      <c r="AZA62" s="92"/>
      <c r="AZB62" s="94"/>
      <c r="AZC62" s="94"/>
      <c r="AZD62" s="94"/>
      <c r="AZE62" s="94"/>
      <c r="AZF62" s="94"/>
      <c r="AZG62" s="94"/>
      <c r="AZH62" s="94"/>
      <c r="AZI62" s="27"/>
      <c r="AZJ62" s="99">
        <v>-0.1579477969127176</v>
      </c>
      <c r="AZK62" s="98">
        <v>14.499632468009505</v>
      </c>
      <c r="AZM62" s="88">
        <f t="shared" si="162"/>
        <v>40997</v>
      </c>
      <c r="AZN62" s="90">
        <v>19.5</v>
      </c>
      <c r="AZO62" s="28"/>
      <c r="AZP62" s="25"/>
      <c r="AZQ62" s="30"/>
      <c r="AZR62" s="27"/>
      <c r="AZS62" s="30"/>
      <c r="AZT62" s="27"/>
      <c r="AZU62" s="30"/>
      <c r="AZV62" s="27"/>
      <c r="AZW62" s="92"/>
      <c r="AZX62" s="94"/>
      <c r="AZY62" s="94"/>
      <c r="AZZ62" s="94"/>
      <c r="BAA62" s="94"/>
      <c r="BAB62" s="94"/>
      <c r="BAC62" s="94"/>
      <c r="BAD62" s="94"/>
      <c r="BAE62" s="27"/>
      <c r="BAF62" s="99">
        <v>-1.2150097253241745</v>
      </c>
      <c r="BAG62" s="98">
        <v>1.9784510143680385</v>
      </c>
      <c r="BAI62" s="88">
        <f t="shared" si="163"/>
        <v>40997</v>
      </c>
      <c r="BAJ62" s="90">
        <v>19.5</v>
      </c>
      <c r="BAK62" s="28"/>
      <c r="BAL62" s="25"/>
      <c r="BAM62" s="30"/>
      <c r="BAN62" s="27"/>
      <c r="BAO62" s="30"/>
      <c r="BAP62" s="27"/>
      <c r="BAQ62" s="30"/>
      <c r="BAR62" s="27"/>
      <c r="BAS62" s="92"/>
      <c r="BAT62" s="94"/>
      <c r="BAU62" s="94"/>
      <c r="BAV62" s="94"/>
      <c r="BAW62" s="94"/>
      <c r="BAX62" s="94"/>
      <c r="BAY62" s="94"/>
      <c r="BAZ62" s="94"/>
      <c r="BBA62" s="27"/>
      <c r="BBB62" s="99">
        <v>-1.2879391789319561</v>
      </c>
      <c r="BBC62" s="98">
        <v>-0.30420098988176625</v>
      </c>
      <c r="BBE62" s="88">
        <f t="shared" si="164"/>
        <v>40995.5</v>
      </c>
      <c r="BBF62" s="90">
        <v>19.5</v>
      </c>
      <c r="BBG62" s="28"/>
      <c r="BBH62" s="25"/>
      <c r="BBI62" s="30"/>
      <c r="BBJ62" s="27"/>
      <c r="BBK62" s="30"/>
      <c r="BBL62" s="27"/>
      <c r="BBM62" s="30"/>
      <c r="BBN62" s="27"/>
      <c r="BBO62" s="92"/>
      <c r="BBP62" s="94"/>
      <c r="BBQ62" s="94"/>
      <c r="BBR62" s="94"/>
      <c r="BBS62" s="94"/>
      <c r="BBT62" s="94"/>
      <c r="BBU62" s="94"/>
      <c r="BBV62" s="94"/>
      <c r="BBW62" s="27"/>
      <c r="BBX62" s="99"/>
      <c r="BBY62" s="98"/>
      <c r="BCA62" s="88">
        <f t="shared" si="165"/>
        <v>40999</v>
      </c>
      <c r="BCB62" s="90">
        <v>19.5</v>
      </c>
      <c r="BCC62" s="28"/>
      <c r="BCD62" s="25">
        <v>23.3</v>
      </c>
      <c r="BCE62" s="30"/>
      <c r="BCF62" s="27"/>
      <c r="BCG62" s="30"/>
      <c r="BCH62" s="27"/>
      <c r="BCI62" s="30"/>
      <c r="BCJ62" s="27"/>
      <c r="BCK62" s="92"/>
      <c r="BCL62" s="94"/>
      <c r="BCM62" s="94"/>
      <c r="BCN62" s="94"/>
      <c r="BCO62" s="94"/>
      <c r="BCP62" s="94"/>
      <c r="BCQ62" s="94"/>
      <c r="BCR62" s="94"/>
      <c r="BCS62" s="27"/>
      <c r="BCT62" s="99">
        <v>-1.2146266270172381</v>
      </c>
      <c r="BCU62" s="98">
        <v>-1.0115434445837579</v>
      </c>
      <c r="BCW62" s="88">
        <f t="shared" si="166"/>
        <v>40997.5</v>
      </c>
      <c r="BCX62" s="90">
        <v>19.5</v>
      </c>
      <c r="BCY62" s="28"/>
      <c r="BCZ62" s="25">
        <v>18.600000000000001</v>
      </c>
      <c r="BDA62" s="30"/>
      <c r="BDB62" s="27"/>
      <c r="BDC62" s="30"/>
      <c r="BDD62" s="27"/>
      <c r="BDE62" s="30"/>
      <c r="BDF62" s="27"/>
      <c r="BDG62" s="92"/>
      <c r="BDH62" s="94"/>
      <c r="BDI62" s="94"/>
      <c r="BDJ62" s="94"/>
      <c r="BDK62" s="94"/>
      <c r="BDL62" s="94"/>
      <c r="BDM62" s="94"/>
      <c r="BDN62" s="94"/>
      <c r="BDO62" s="27"/>
      <c r="BDP62" s="99">
        <v>-1.0946805551509302</v>
      </c>
      <c r="BDQ62" s="98">
        <v>5.1907992715667604</v>
      </c>
      <c r="BDS62" s="88">
        <f t="shared" si="167"/>
        <v>40995.5</v>
      </c>
      <c r="BDT62" s="90">
        <v>19.5</v>
      </c>
      <c r="BDU62" s="28"/>
      <c r="BDV62" s="25"/>
      <c r="BDW62" s="30"/>
      <c r="BDX62" s="27"/>
      <c r="BDY62" s="30"/>
      <c r="BDZ62" s="27"/>
      <c r="BEA62" s="30"/>
      <c r="BEB62" s="27"/>
      <c r="BEC62" s="92"/>
      <c r="BED62" s="94"/>
      <c r="BEE62" s="94"/>
      <c r="BEF62" s="94"/>
      <c r="BEG62" s="94"/>
      <c r="BEH62" s="94"/>
      <c r="BEI62" s="94"/>
      <c r="BEJ62" s="94"/>
      <c r="BEK62" s="27"/>
      <c r="BEL62" s="99">
        <v>-1.2886836976679572</v>
      </c>
      <c r="BEM62" s="98">
        <v>5.1290812205843324</v>
      </c>
      <c r="BEO62" s="88">
        <f t="shared" si="168"/>
        <v>40997</v>
      </c>
      <c r="BEP62" s="90">
        <v>19.5</v>
      </c>
      <c r="BEQ62" s="28"/>
      <c r="BER62" s="25"/>
      <c r="BES62" s="30"/>
      <c r="BET62" s="27"/>
      <c r="BEU62" s="30"/>
      <c r="BEV62" s="27"/>
      <c r="BEW62" s="30"/>
      <c r="BEX62" s="27"/>
      <c r="BEY62" s="92"/>
      <c r="BEZ62" s="94"/>
      <c r="BFA62" s="94"/>
      <c r="BFB62" s="94"/>
      <c r="BFC62" s="94"/>
      <c r="BFD62" s="94"/>
      <c r="BFE62" s="94"/>
      <c r="BFF62" s="94"/>
      <c r="BFG62" s="27"/>
      <c r="BFH62" s="99">
        <v>-1.3138477025521258</v>
      </c>
      <c r="BFI62" s="98">
        <v>-1.2512518284735561</v>
      </c>
      <c r="BFK62" s="88">
        <f t="shared" si="169"/>
        <v>40997</v>
      </c>
      <c r="BFL62" s="90">
        <v>19.5</v>
      </c>
      <c r="BFM62" s="28"/>
      <c r="BFN62" s="25"/>
      <c r="BFO62" s="30"/>
      <c r="BFP62" s="27"/>
      <c r="BFQ62" s="30"/>
      <c r="BFR62" s="27"/>
      <c r="BFS62" s="30"/>
      <c r="BFT62" s="27"/>
      <c r="BFU62" s="92"/>
      <c r="BFV62" s="94"/>
      <c r="BFW62" s="94"/>
      <c r="BFX62" s="94"/>
      <c r="BFY62" s="94"/>
      <c r="BFZ62" s="94"/>
      <c r="BGA62" s="94"/>
      <c r="BGB62" s="94"/>
      <c r="BGC62" s="27"/>
      <c r="BGD62" s="99">
        <v>-1.2566576354389543</v>
      </c>
      <c r="BGE62" s="98">
        <v>0.16707335988513997</v>
      </c>
      <c r="BGG62" s="88">
        <f t="shared" si="170"/>
        <v>40996.5</v>
      </c>
      <c r="BGH62" s="90">
        <v>19.5</v>
      </c>
      <c r="BGI62" s="28"/>
      <c r="BGJ62" s="25"/>
      <c r="BGK62" s="30"/>
      <c r="BGL62" s="27"/>
      <c r="BGM62" s="30"/>
      <c r="BGN62" s="27"/>
      <c r="BGO62" s="30"/>
      <c r="BGP62" s="27"/>
      <c r="BGQ62" s="92"/>
      <c r="BGR62" s="94"/>
      <c r="BGS62" s="94"/>
      <c r="BGT62" s="94"/>
      <c r="BGU62" s="94"/>
      <c r="BGV62" s="94"/>
      <c r="BGW62" s="94"/>
      <c r="BGX62" s="94"/>
      <c r="BGY62" s="27"/>
      <c r="BGZ62" s="99">
        <v>-0.65312354715111187</v>
      </c>
      <c r="BHA62" s="98">
        <v>8.0489571704969975</v>
      </c>
      <c r="BHC62" s="88">
        <f t="shared" si="171"/>
        <v>40996</v>
      </c>
      <c r="BHD62" s="90">
        <v>19.5</v>
      </c>
      <c r="BHE62" s="28"/>
      <c r="BHF62" s="25"/>
      <c r="BHG62" s="30"/>
      <c r="BHH62" s="27"/>
      <c r="BHI62" s="30"/>
      <c r="BHJ62" s="27"/>
      <c r="BHK62" s="30"/>
      <c r="BHL62" s="27"/>
      <c r="BHM62" s="92"/>
      <c r="BHN62" s="94"/>
      <c r="BHO62" s="94"/>
      <c r="BHP62" s="94"/>
      <c r="BHQ62" s="94"/>
      <c r="BHR62" s="94"/>
      <c r="BHS62" s="94"/>
      <c r="BHT62" s="94"/>
      <c r="BHU62" s="27"/>
      <c r="BHV62" s="99">
        <v>-0.70532284195573547</v>
      </c>
      <c r="BHW62" s="98">
        <v>8.6778978264322184</v>
      </c>
      <c r="BHY62" s="88">
        <f t="shared" si="172"/>
        <v>40998.5</v>
      </c>
      <c r="BHZ62" s="90">
        <v>19.5</v>
      </c>
      <c r="BIA62" s="28"/>
      <c r="BIB62" s="25"/>
      <c r="BIC62" s="30"/>
      <c r="BID62" s="27"/>
      <c r="BIE62" s="30"/>
      <c r="BIF62" s="27"/>
      <c r="BIG62" s="30"/>
      <c r="BIH62" s="27"/>
      <c r="BII62" s="92"/>
      <c r="BIJ62" s="94"/>
      <c r="BIK62" s="94"/>
      <c r="BIL62" s="94"/>
      <c r="BIM62" s="94"/>
      <c r="BIN62" s="94"/>
      <c r="BIO62" s="94"/>
      <c r="BIP62" s="94"/>
      <c r="BIQ62" s="27"/>
      <c r="BIR62" s="99">
        <v>-1.1124724236039554</v>
      </c>
      <c r="BIS62" s="98">
        <v>4.0917080775880272</v>
      </c>
      <c r="BIU62" s="88">
        <f t="shared" si="173"/>
        <v>40999.5</v>
      </c>
      <c r="BIV62" s="90">
        <v>19.5</v>
      </c>
      <c r="BIW62" s="28"/>
      <c r="BIX62" s="25"/>
      <c r="BIY62" s="30"/>
      <c r="BIZ62" s="27"/>
      <c r="BJA62" s="30"/>
      <c r="BJB62" s="27"/>
      <c r="BJC62" s="30"/>
      <c r="BJD62" s="27"/>
      <c r="BJE62" s="92"/>
      <c r="BJF62" s="94"/>
      <c r="BJG62" s="94"/>
      <c r="BJH62" s="94"/>
      <c r="BJI62" s="94"/>
      <c r="BJJ62" s="94"/>
      <c r="BJK62" s="94"/>
      <c r="BJL62" s="94"/>
      <c r="BJM62" s="27"/>
      <c r="BJN62" s="99">
        <v>-1.255312505666434</v>
      </c>
      <c r="BJO62" s="98">
        <v>5.1804347183943777</v>
      </c>
      <c r="BJQ62" s="88">
        <f t="shared" si="174"/>
        <v>40997.5</v>
      </c>
      <c r="BJR62" s="90">
        <v>19.5</v>
      </c>
      <c r="BJS62" s="28"/>
      <c r="BJT62" s="25"/>
      <c r="BJU62" s="30"/>
      <c r="BJV62" s="27"/>
      <c r="BJW62" s="30"/>
      <c r="BJX62" s="27"/>
      <c r="BJY62" s="30"/>
      <c r="BJZ62" s="27"/>
      <c r="BKA62" s="92"/>
      <c r="BKB62" s="94"/>
      <c r="BKC62" s="94"/>
      <c r="BKD62" s="94"/>
      <c r="BKE62" s="94"/>
      <c r="BKF62" s="94"/>
      <c r="BKG62" s="94"/>
      <c r="BKH62" s="94"/>
      <c r="BKI62" s="27"/>
      <c r="BKJ62" s="99">
        <v>-1.309601563157625</v>
      </c>
      <c r="BKK62" s="98">
        <v>4.1834319313332102</v>
      </c>
      <c r="BKM62" s="88">
        <f t="shared" si="175"/>
        <v>40998.5</v>
      </c>
      <c r="BKN62" s="90">
        <v>19.5</v>
      </c>
      <c r="BKO62" s="28"/>
      <c r="BKP62" s="25"/>
      <c r="BKQ62" s="30"/>
      <c r="BKR62" s="27"/>
      <c r="BKS62" s="30"/>
      <c r="BKT62" s="27"/>
      <c r="BKU62" s="30"/>
      <c r="BKV62" s="27"/>
      <c r="BKW62" s="92"/>
      <c r="BKX62" s="94"/>
      <c r="BKY62" s="94"/>
      <c r="BKZ62" s="94"/>
      <c r="BLA62" s="94"/>
      <c r="BLB62" s="94"/>
      <c r="BLC62" s="94"/>
      <c r="BLD62" s="94"/>
      <c r="BLE62" s="27"/>
      <c r="BLF62" s="99">
        <v>-1.2236150038930929</v>
      </c>
      <c r="BLG62" s="98">
        <v>6.30446124151561</v>
      </c>
      <c r="BLI62" s="88">
        <f t="shared" si="176"/>
        <v>40994.5</v>
      </c>
      <c r="BLJ62" s="90">
        <v>19.5</v>
      </c>
      <c r="BLK62" s="28"/>
      <c r="BLL62" s="25"/>
      <c r="BLM62" s="30"/>
      <c r="BLN62" s="27"/>
      <c r="BLO62" s="30"/>
      <c r="BLP62" s="27"/>
      <c r="BLQ62" s="30"/>
      <c r="BLR62" s="27"/>
      <c r="BLS62" s="92"/>
      <c r="BLT62" s="94"/>
      <c r="BLU62" s="94"/>
      <c r="BLV62" s="94"/>
      <c r="BLW62" s="94"/>
      <c r="BLX62" s="94"/>
      <c r="BLY62" s="94"/>
      <c r="BLZ62" s="94"/>
      <c r="BMA62" s="27"/>
      <c r="BMB62" s="99"/>
      <c r="BMC62" s="98"/>
      <c r="BME62" s="88">
        <f t="shared" si="177"/>
        <v>40997.5</v>
      </c>
      <c r="BMF62" s="90">
        <v>19.5</v>
      </c>
      <c r="BMG62" s="28"/>
      <c r="BMH62" s="25"/>
      <c r="BMI62" s="30"/>
      <c r="BMJ62" s="27"/>
      <c r="BMK62" s="30"/>
      <c r="BML62" s="27"/>
      <c r="BMM62" s="30"/>
      <c r="BMN62" s="27"/>
      <c r="BMO62" s="92"/>
      <c r="BMP62" s="94"/>
      <c r="BMQ62" s="94"/>
      <c r="BMR62" s="94"/>
      <c r="BMS62" s="94"/>
      <c r="BMT62" s="94"/>
      <c r="BMU62" s="94"/>
      <c r="BMV62" s="94"/>
      <c r="BMW62" s="27"/>
      <c r="BMX62" s="99">
        <v>-1.23008511315295</v>
      </c>
      <c r="BMY62" s="98">
        <v>5.1754955016620867</v>
      </c>
      <c r="BNA62" s="88">
        <f t="shared" si="178"/>
        <v>40996</v>
      </c>
      <c r="BNB62" s="90">
        <v>19.5</v>
      </c>
      <c r="BNC62" s="28"/>
      <c r="BND62" s="25"/>
      <c r="BNE62" s="30"/>
      <c r="BNF62" s="27"/>
      <c r="BNG62" s="30"/>
      <c r="BNH62" s="27"/>
      <c r="BNI62" s="30"/>
      <c r="BNJ62" s="27"/>
      <c r="BNK62" s="92"/>
      <c r="BNL62" s="94"/>
      <c r="BNM62" s="94"/>
      <c r="BNN62" s="94"/>
      <c r="BNO62" s="94"/>
      <c r="BNP62" s="94"/>
      <c r="BNQ62" s="94"/>
      <c r="BNR62" s="94"/>
      <c r="BNS62" s="27"/>
      <c r="BNT62" s="99"/>
      <c r="BNU62" s="98"/>
      <c r="BNW62" s="88">
        <f t="shared" si="179"/>
        <v>40994.5</v>
      </c>
      <c r="BNX62" s="90">
        <v>19.5</v>
      </c>
      <c r="BNY62" s="28"/>
      <c r="BNZ62" s="25"/>
      <c r="BOA62" s="30"/>
      <c r="BOB62" s="27"/>
      <c r="BOC62" s="30"/>
      <c r="BOD62" s="27"/>
      <c r="BOE62" s="30"/>
      <c r="BOF62" s="27"/>
      <c r="BOG62" s="92"/>
      <c r="BOH62" s="94"/>
      <c r="BOI62" s="94"/>
      <c r="BOJ62" s="94"/>
      <c r="BOK62" s="94"/>
      <c r="BOL62" s="94"/>
      <c r="BOM62" s="94"/>
      <c r="BON62" s="94"/>
      <c r="BOO62" s="27"/>
      <c r="BOP62" s="99">
        <v>-1.2991451706646764</v>
      </c>
      <c r="BOQ62" s="98">
        <v>5.6650825451211109</v>
      </c>
      <c r="BOS62" s="88">
        <f t="shared" si="180"/>
        <v>40997.5</v>
      </c>
      <c r="BOT62" s="90">
        <v>19.5</v>
      </c>
      <c r="BOU62" s="28"/>
      <c r="BOV62" s="25"/>
      <c r="BOW62" s="30"/>
      <c r="BOX62" s="27"/>
      <c r="BOY62" s="30"/>
      <c r="BOZ62" s="27"/>
      <c r="BPA62" s="30"/>
      <c r="BPB62" s="27"/>
      <c r="BPC62" s="92"/>
      <c r="BPD62" s="94"/>
      <c r="BPE62" s="94"/>
      <c r="BPF62" s="94"/>
      <c r="BPG62" s="94"/>
      <c r="BPH62" s="94"/>
      <c r="BPI62" s="94"/>
      <c r="BPJ62" s="94"/>
      <c r="BPK62" s="27"/>
      <c r="BPL62" s="99">
        <v>-1.2981134254490352</v>
      </c>
      <c r="BPM62" s="98">
        <v>3.5469007635930914</v>
      </c>
      <c r="BPO62" s="88">
        <f t="shared" si="181"/>
        <v>40996.5</v>
      </c>
      <c r="BPP62" s="90">
        <v>19.5</v>
      </c>
      <c r="BPQ62" s="28"/>
      <c r="BPR62" s="25"/>
      <c r="BPS62" s="30"/>
      <c r="BPT62" s="27"/>
      <c r="BPU62" s="30"/>
      <c r="BPV62" s="27"/>
      <c r="BPW62" s="30"/>
      <c r="BPX62" s="27"/>
      <c r="BPY62" s="92"/>
      <c r="BPZ62" s="94"/>
      <c r="BQA62" s="94"/>
      <c r="BQB62" s="94"/>
      <c r="BQC62" s="94"/>
      <c r="BQD62" s="94"/>
      <c r="BQE62" s="94"/>
      <c r="BQF62" s="94"/>
      <c r="BQG62" s="27"/>
      <c r="BQH62" s="99">
        <v>-0.12548087757151244</v>
      </c>
      <c r="BQI62" s="98">
        <v>14.715810231854476</v>
      </c>
      <c r="BQK62" s="88">
        <f t="shared" si="182"/>
        <v>40997</v>
      </c>
      <c r="BQL62" s="90">
        <v>19.5</v>
      </c>
      <c r="BQM62" s="28"/>
      <c r="BQN62" s="25"/>
      <c r="BQO62" s="30"/>
      <c r="BQP62" s="27"/>
      <c r="BQQ62" s="30"/>
      <c r="BQR62" s="27"/>
      <c r="BQS62" s="30"/>
      <c r="BQT62" s="27"/>
      <c r="BQU62" s="92"/>
      <c r="BQV62" s="94"/>
      <c r="BQW62" s="94"/>
      <c r="BQX62" s="94"/>
      <c r="BQY62" s="94"/>
      <c r="BQZ62" s="94"/>
      <c r="BRA62" s="94"/>
      <c r="BRB62" s="94"/>
      <c r="BRC62" s="27"/>
      <c r="BRD62" s="99">
        <v>-1.2152260616484012</v>
      </c>
      <c r="BRE62" s="98">
        <v>1.9792581294161216</v>
      </c>
      <c r="BRG62" s="88">
        <f t="shared" si="183"/>
        <v>40997</v>
      </c>
      <c r="BRH62" s="90">
        <v>19.5</v>
      </c>
      <c r="BRI62" s="28"/>
      <c r="BRJ62" s="25"/>
      <c r="BRK62" s="30"/>
      <c r="BRL62" s="27"/>
      <c r="BRM62" s="30"/>
      <c r="BRN62" s="27"/>
      <c r="BRO62" s="30"/>
      <c r="BRP62" s="27"/>
      <c r="BRQ62" s="92"/>
      <c r="BRR62" s="94"/>
      <c r="BRS62" s="94"/>
      <c r="BRT62" s="94"/>
      <c r="BRU62" s="94"/>
      <c r="BRV62" s="94"/>
      <c r="BRW62" s="94"/>
      <c r="BRX62" s="94"/>
      <c r="BRY62" s="27"/>
      <c r="BRZ62" s="99">
        <v>-1.2843730984470911</v>
      </c>
      <c r="BSA62" s="98">
        <v>-0.29521932919567717</v>
      </c>
      <c r="BSC62" s="88">
        <f t="shared" si="184"/>
        <v>40995.5</v>
      </c>
      <c r="BSD62" s="90">
        <v>19.5</v>
      </c>
      <c r="BSE62" s="28"/>
      <c r="BSF62" s="25"/>
      <c r="BSG62" s="30"/>
      <c r="BSH62" s="27"/>
      <c r="BSI62" s="30"/>
      <c r="BSJ62" s="27"/>
      <c r="BSK62" s="30"/>
      <c r="BSL62" s="27"/>
      <c r="BSM62" s="92"/>
      <c r="BSN62" s="94"/>
      <c r="BSO62" s="94"/>
      <c r="BSP62" s="94"/>
      <c r="BSQ62" s="94"/>
      <c r="BSR62" s="94"/>
      <c r="BSS62" s="94"/>
      <c r="BST62" s="94"/>
      <c r="BSU62" s="27"/>
      <c r="BSV62" s="99"/>
      <c r="BSW62" s="98"/>
      <c r="BSY62" s="88">
        <f t="shared" si="185"/>
        <v>40999</v>
      </c>
      <c r="BSZ62" s="90">
        <v>19.5</v>
      </c>
      <c r="BTA62" s="28"/>
      <c r="BTB62" s="25">
        <v>23.3</v>
      </c>
      <c r="BTC62" s="30"/>
      <c r="BTD62" s="27"/>
      <c r="BTE62" s="30"/>
      <c r="BTF62" s="27"/>
      <c r="BTG62" s="30"/>
      <c r="BTH62" s="27"/>
      <c r="BTI62" s="92"/>
      <c r="BTJ62" s="94"/>
      <c r="BTK62" s="94"/>
      <c r="BTL62" s="94"/>
      <c r="BTM62" s="94"/>
      <c r="BTN62" s="94"/>
      <c r="BTO62" s="94"/>
      <c r="BTP62" s="94"/>
      <c r="BTQ62" s="27"/>
      <c r="BTR62" s="99">
        <v>-1.208642050798771</v>
      </c>
      <c r="BTS62" s="98">
        <v>-0.98390700042632095</v>
      </c>
      <c r="BTU62" s="88">
        <f t="shared" si="186"/>
        <v>40997.5</v>
      </c>
      <c r="BTV62" s="90">
        <v>19.5</v>
      </c>
      <c r="BTW62" s="28"/>
      <c r="BTX62" s="25">
        <v>18.600000000000001</v>
      </c>
      <c r="BTY62" s="30"/>
      <c r="BTZ62" s="27"/>
      <c r="BUA62" s="30"/>
      <c r="BUB62" s="27"/>
      <c r="BUC62" s="30"/>
      <c r="BUD62" s="27"/>
      <c r="BUE62" s="92"/>
      <c r="BUF62" s="94"/>
      <c r="BUG62" s="94"/>
      <c r="BUH62" s="94"/>
      <c r="BUI62" s="94"/>
      <c r="BUJ62" s="94"/>
      <c r="BUK62" s="94"/>
      <c r="BUL62" s="94"/>
      <c r="BUM62" s="27"/>
      <c r="BUN62" s="99">
        <v>-1.2539667624955115</v>
      </c>
      <c r="BUO62" s="98">
        <v>4.7299855678966933</v>
      </c>
      <c r="BUQ62" s="88">
        <f t="shared" si="187"/>
        <v>40995.5</v>
      </c>
      <c r="BUR62" s="90">
        <v>19.5</v>
      </c>
      <c r="BUS62" s="28"/>
      <c r="BUT62" s="25"/>
      <c r="BUU62" s="30"/>
      <c r="BUV62" s="27"/>
      <c r="BUW62" s="30"/>
      <c r="BUX62" s="27"/>
      <c r="BUY62" s="30"/>
      <c r="BUZ62" s="27"/>
      <c r="BVA62" s="92"/>
      <c r="BVB62" s="94"/>
      <c r="BVC62" s="94"/>
      <c r="BVD62" s="94"/>
      <c r="BVE62" s="94"/>
      <c r="BVF62" s="94"/>
      <c r="BVG62" s="94"/>
      <c r="BVH62" s="94"/>
      <c r="BVI62" s="27"/>
      <c r="BVJ62" s="99">
        <v>-1.2752239408922597</v>
      </c>
      <c r="BVK62" s="98">
        <v>5.1630715243524339</v>
      </c>
      <c r="BVM62" s="88">
        <f t="shared" si="188"/>
        <v>40997</v>
      </c>
      <c r="BVN62" s="90">
        <v>19.5</v>
      </c>
      <c r="BVO62" s="28"/>
      <c r="BVP62" s="25"/>
      <c r="BVQ62" s="30"/>
      <c r="BVR62" s="27"/>
      <c r="BVS62" s="30"/>
      <c r="BVT62" s="27"/>
      <c r="BVU62" s="30"/>
      <c r="BVV62" s="27"/>
      <c r="BVW62" s="92"/>
      <c r="BVX62" s="94"/>
      <c r="BVY62" s="94"/>
      <c r="BVZ62" s="94"/>
      <c r="BWA62" s="94"/>
      <c r="BWB62" s="94"/>
      <c r="BWC62" s="94"/>
      <c r="BWD62" s="94"/>
      <c r="BWE62" s="27"/>
      <c r="BWF62" s="99">
        <v>-1.3150648429094483</v>
      </c>
      <c r="BWG62" s="98">
        <v>-1.2526255215978652</v>
      </c>
      <c r="BWI62" s="88">
        <f t="shared" si="189"/>
        <v>40997</v>
      </c>
      <c r="BWJ62" s="90">
        <v>19.5</v>
      </c>
      <c r="BWK62" s="28"/>
      <c r="BWL62" s="25"/>
      <c r="BWM62" s="30"/>
      <c r="BWN62" s="27"/>
      <c r="BWO62" s="30"/>
      <c r="BWP62" s="27"/>
      <c r="BWQ62" s="30"/>
      <c r="BWR62" s="27"/>
      <c r="BWS62" s="92"/>
      <c r="BWT62" s="94"/>
      <c r="BWU62" s="94"/>
      <c r="BWV62" s="94"/>
      <c r="BWW62" s="94"/>
      <c r="BWX62" s="94"/>
      <c r="BWY62" s="94"/>
      <c r="BWZ62" s="94"/>
      <c r="BXA62" s="27"/>
      <c r="BXB62" s="99">
        <v>-1.2779784131531691</v>
      </c>
      <c r="BXC62" s="98">
        <v>0.11247892033811732</v>
      </c>
      <c r="BXE62" s="88">
        <f t="shared" si="190"/>
        <v>40996.5</v>
      </c>
      <c r="BXF62" s="90">
        <v>19.5</v>
      </c>
      <c r="BXG62" s="28"/>
      <c r="BXH62" s="25"/>
      <c r="BXI62" s="30"/>
      <c r="BXJ62" s="27"/>
      <c r="BXK62" s="30"/>
      <c r="BXL62" s="27"/>
      <c r="BXM62" s="30"/>
      <c r="BXN62" s="27"/>
      <c r="BXO62" s="92"/>
      <c r="BXP62" s="94"/>
      <c r="BXQ62" s="94"/>
      <c r="BXR62" s="94"/>
      <c r="BXS62" s="94"/>
      <c r="BXT62" s="94"/>
      <c r="BXU62" s="94"/>
      <c r="BXV62" s="94"/>
      <c r="BXW62" s="27"/>
      <c r="BXX62" s="99">
        <v>-0.64157686864715258</v>
      </c>
      <c r="BXY62" s="98">
        <v>8.094760248156307</v>
      </c>
      <c r="BYA62" s="88">
        <f t="shared" si="191"/>
        <v>40996</v>
      </c>
      <c r="BYB62" s="90">
        <v>19.5</v>
      </c>
      <c r="BYC62" s="28"/>
      <c r="BYD62" s="25"/>
      <c r="BYE62" s="30"/>
      <c r="BYF62" s="27"/>
      <c r="BYG62" s="30"/>
      <c r="BYH62" s="27"/>
      <c r="BYI62" s="30"/>
      <c r="BYJ62" s="27"/>
      <c r="BYK62" s="92"/>
      <c r="BYL62" s="94"/>
      <c r="BYM62" s="94"/>
      <c r="BYN62" s="94"/>
      <c r="BYO62" s="94"/>
      <c r="BYP62" s="94"/>
      <c r="BYQ62" s="94"/>
      <c r="BYR62" s="94"/>
      <c r="BYS62" s="27"/>
      <c r="BYT62" s="99">
        <v>-0.72466175089892626</v>
      </c>
      <c r="BYU62" s="98">
        <v>8.6550001958957807</v>
      </c>
      <c r="BYW62" s="88">
        <f t="shared" si="192"/>
        <v>40998.5</v>
      </c>
      <c r="BYX62" s="90">
        <v>19.5</v>
      </c>
      <c r="BYY62" s="28"/>
      <c r="BYZ62" s="25"/>
      <c r="BZA62" s="30"/>
      <c r="BZB62" s="27"/>
      <c r="BZC62" s="30"/>
      <c r="BZD62" s="27"/>
      <c r="BZE62" s="30"/>
      <c r="BZF62" s="27"/>
      <c r="BZG62" s="92"/>
      <c r="BZH62" s="94"/>
      <c r="BZI62" s="94"/>
      <c r="BZJ62" s="94"/>
      <c r="BZK62" s="94"/>
      <c r="BZL62" s="94"/>
      <c r="BZM62" s="94"/>
      <c r="BZN62" s="94"/>
      <c r="BZO62" s="27"/>
      <c r="BZP62" s="99">
        <v>-1.0999936513174673</v>
      </c>
      <c r="BZQ62" s="98">
        <v>4.1210332773607483</v>
      </c>
      <c r="BZS62" s="88">
        <f t="shared" si="193"/>
        <v>40999.5</v>
      </c>
      <c r="BZT62" s="90">
        <v>19.5</v>
      </c>
      <c r="BZU62" s="28"/>
      <c r="BZV62" s="25"/>
      <c r="BZW62" s="30"/>
      <c r="BZX62" s="27"/>
      <c r="BZY62" s="30"/>
      <c r="BZZ62" s="27"/>
      <c r="CAA62" s="30"/>
      <c r="CAB62" s="27"/>
      <c r="CAC62" s="92"/>
      <c r="CAD62" s="94"/>
      <c r="CAE62" s="94"/>
      <c r="CAF62" s="94"/>
      <c r="CAG62" s="94"/>
      <c r="CAH62" s="94"/>
      <c r="CAI62" s="94"/>
      <c r="CAJ62" s="94"/>
      <c r="CAK62" s="27"/>
      <c r="CAL62" s="99">
        <v>-1.2461084665272035</v>
      </c>
      <c r="CAM62" s="98">
        <v>5.2050568366811927</v>
      </c>
      <c r="CAO62" s="88">
        <f t="shared" si="194"/>
        <v>40997.5</v>
      </c>
      <c r="CAP62" s="90">
        <v>19.5</v>
      </c>
      <c r="CAQ62" s="28"/>
      <c r="CAR62" s="25"/>
      <c r="CAS62" s="30"/>
      <c r="CAT62" s="27"/>
      <c r="CAU62" s="30"/>
      <c r="CAV62" s="27"/>
      <c r="CAW62" s="30"/>
      <c r="CAX62" s="27"/>
      <c r="CAY62" s="92"/>
      <c r="CAZ62" s="94"/>
      <c r="CBA62" s="94"/>
      <c r="CBB62" s="94"/>
      <c r="CBC62" s="94"/>
      <c r="CBD62" s="94"/>
      <c r="CBE62" s="94"/>
      <c r="CBF62" s="94"/>
      <c r="CBG62" s="27"/>
      <c r="CBH62" s="99">
        <v>-1.2753733214371448</v>
      </c>
      <c r="CBI62" s="98">
        <v>4.2648969632382725</v>
      </c>
      <c r="CBK62" s="88">
        <f t="shared" si="195"/>
        <v>40998.5</v>
      </c>
      <c r="CBL62" s="90">
        <v>19.5</v>
      </c>
      <c r="CBM62" s="28"/>
      <c r="CBN62" s="25"/>
      <c r="CBO62" s="30"/>
      <c r="CBP62" s="27"/>
      <c r="CBQ62" s="30"/>
      <c r="CBR62" s="27"/>
      <c r="CBS62" s="30"/>
      <c r="CBT62" s="27"/>
      <c r="CBU62" s="92"/>
      <c r="CBV62" s="94"/>
      <c r="CBW62" s="94"/>
      <c r="CBX62" s="94"/>
      <c r="CBY62" s="94"/>
      <c r="CBZ62" s="94"/>
      <c r="CCA62" s="94"/>
      <c r="CCB62" s="94"/>
      <c r="CCC62" s="27"/>
      <c r="CCD62" s="99">
        <v>-1.2174733720778599</v>
      </c>
      <c r="CCE62" s="98">
        <v>6.3042955419362645</v>
      </c>
      <c r="CCG62" s="88">
        <f t="shared" si="196"/>
        <v>40994.5</v>
      </c>
      <c r="CCH62" s="90">
        <v>19.5</v>
      </c>
      <c r="CCI62" s="28"/>
      <c r="CCJ62" s="25"/>
      <c r="CCK62" s="30"/>
      <c r="CCL62" s="27"/>
      <c r="CCM62" s="30"/>
      <c r="CCN62" s="27"/>
      <c r="CCO62" s="30"/>
      <c r="CCP62" s="27"/>
      <c r="CCQ62" s="92"/>
      <c r="CCR62" s="94"/>
      <c r="CCS62" s="94"/>
      <c r="CCT62" s="94"/>
      <c r="CCU62" s="94"/>
      <c r="CCV62" s="94"/>
      <c r="CCW62" s="94"/>
      <c r="CCX62" s="94"/>
      <c r="CCY62" s="27"/>
      <c r="CCZ62" s="99"/>
      <c r="CDA62" s="98"/>
      <c r="CDC62" s="88">
        <f t="shared" si="197"/>
        <v>40997.5</v>
      </c>
      <c r="CDD62" s="90">
        <v>19.5</v>
      </c>
      <c r="CDE62" s="28"/>
      <c r="CDF62" s="25"/>
      <c r="CDG62" s="30"/>
      <c r="CDH62" s="27"/>
      <c r="CDI62" s="30"/>
      <c r="CDJ62" s="27"/>
      <c r="CDK62" s="30"/>
      <c r="CDL62" s="27"/>
      <c r="CDM62" s="92"/>
      <c r="CDN62" s="94"/>
      <c r="CDO62" s="94"/>
      <c r="CDP62" s="94"/>
      <c r="CDQ62" s="94"/>
      <c r="CDR62" s="94"/>
      <c r="CDS62" s="94"/>
      <c r="CDT62" s="94"/>
      <c r="CDU62" s="27"/>
      <c r="CDV62" s="99">
        <v>-1.2577755317693353</v>
      </c>
      <c r="CDW62" s="98">
        <v>5.1067765708178809</v>
      </c>
      <c r="CDY62" s="88">
        <f t="shared" si="198"/>
        <v>40996</v>
      </c>
      <c r="CDZ62" s="90">
        <v>19.5</v>
      </c>
      <c r="CEA62" s="28"/>
      <c r="CEB62" s="25"/>
      <c r="CEC62" s="30"/>
      <c r="CED62" s="27"/>
      <c r="CEE62" s="30"/>
      <c r="CEF62" s="27"/>
      <c r="CEG62" s="30"/>
      <c r="CEH62" s="27"/>
      <c r="CEI62" s="92"/>
      <c r="CEJ62" s="94"/>
      <c r="CEK62" s="94"/>
      <c r="CEL62" s="94"/>
      <c r="CEM62" s="94"/>
      <c r="CEN62" s="94"/>
      <c r="CEO62" s="94"/>
      <c r="CEP62" s="94"/>
      <c r="CEQ62" s="27"/>
      <c r="CER62" s="99"/>
      <c r="CES62" s="98"/>
      <c r="CEU62" s="88">
        <f t="shared" si="199"/>
        <v>40994.5</v>
      </c>
      <c r="CEV62" s="90">
        <v>19.5</v>
      </c>
      <c r="CEW62" s="28"/>
      <c r="CEX62" s="25"/>
      <c r="CEY62" s="30"/>
      <c r="CEZ62" s="27"/>
      <c r="CFA62" s="30"/>
      <c r="CFB62" s="27"/>
      <c r="CFC62" s="30"/>
      <c r="CFD62" s="27"/>
      <c r="CFE62" s="92"/>
      <c r="CFF62" s="94"/>
      <c r="CFG62" s="94"/>
      <c r="CFH62" s="94"/>
      <c r="CFI62" s="94"/>
      <c r="CFJ62" s="94"/>
      <c r="CFK62" s="94"/>
      <c r="CFL62" s="94"/>
      <c r="CFM62" s="27"/>
      <c r="CFN62" s="99">
        <v>-1.2981421179339601</v>
      </c>
      <c r="CFO62" s="98">
        <v>5.6690652955902792</v>
      </c>
    </row>
    <row r="63" spans="1:2199">
      <c r="A63" s="88">
        <f t="shared" si="100"/>
        <v>40998</v>
      </c>
      <c r="B63" s="89">
        <v>20</v>
      </c>
      <c r="C63" s="28"/>
      <c r="D63" s="25"/>
      <c r="E63" s="30"/>
      <c r="F63" s="27"/>
      <c r="G63" s="30"/>
      <c r="H63" s="27"/>
      <c r="I63" s="30"/>
      <c r="J63" s="27"/>
      <c r="K63" s="92"/>
      <c r="L63" s="94"/>
      <c r="M63" s="94"/>
      <c r="N63" s="94"/>
      <c r="O63" s="94"/>
      <c r="P63" s="94"/>
      <c r="Q63" s="94"/>
      <c r="R63" s="94"/>
      <c r="S63" s="27"/>
      <c r="T63" s="97">
        <v>-2.0425679765881872</v>
      </c>
      <c r="U63" s="98">
        <v>-0.86388942295978965</v>
      </c>
      <c r="W63" s="88">
        <f t="shared" si="101"/>
        <v>40997</v>
      </c>
      <c r="X63" s="89">
        <v>20</v>
      </c>
      <c r="Y63" s="28"/>
      <c r="Z63" s="25"/>
      <c r="AA63" s="30"/>
      <c r="AB63" s="27"/>
      <c r="AC63" s="30"/>
      <c r="AD63" s="27"/>
      <c r="AE63" s="30"/>
      <c r="AF63" s="27"/>
      <c r="AG63" s="92"/>
      <c r="AH63" s="94"/>
      <c r="AI63" s="94"/>
      <c r="AJ63" s="94"/>
      <c r="AK63" s="94"/>
      <c r="AL63" s="94"/>
      <c r="AM63" s="94"/>
      <c r="AN63" s="94"/>
      <c r="AO63" s="27"/>
      <c r="AP63" s="97">
        <v>-1.1423929821065835</v>
      </c>
      <c r="AQ63" s="98">
        <v>-3.8503922032427784</v>
      </c>
      <c r="AS63" s="88">
        <f t="shared" si="102"/>
        <v>40997.5</v>
      </c>
      <c r="AT63" s="89">
        <v>20</v>
      </c>
      <c r="AU63" s="28"/>
      <c r="AV63" s="25"/>
      <c r="AW63" s="30"/>
      <c r="AX63" s="27"/>
      <c r="AY63" s="30"/>
      <c r="AZ63" s="27"/>
      <c r="BA63" s="30"/>
      <c r="BB63" s="27"/>
      <c r="BC63" s="92"/>
      <c r="BD63" s="94"/>
      <c r="BE63" s="94"/>
      <c r="BF63" s="94"/>
      <c r="BG63" s="94"/>
      <c r="BH63" s="94"/>
      <c r="BI63" s="94"/>
      <c r="BJ63" s="94"/>
      <c r="BK63" s="27"/>
      <c r="BL63" s="97">
        <v>-0.31403715727388493</v>
      </c>
      <c r="BM63" s="98">
        <v>7.4036149986095019</v>
      </c>
      <c r="BO63" s="88">
        <f t="shared" si="103"/>
        <v>40997.5</v>
      </c>
      <c r="BP63" s="89">
        <v>20</v>
      </c>
      <c r="BQ63" s="28"/>
      <c r="BR63" s="25"/>
      <c r="BS63" s="30"/>
      <c r="BT63" s="27"/>
      <c r="BU63" s="30"/>
      <c r="BV63" s="27"/>
      <c r="BW63" s="30"/>
      <c r="BX63" s="27"/>
      <c r="BY63" s="92"/>
      <c r="BZ63" s="94"/>
      <c r="CA63" s="94"/>
      <c r="CB63" s="94"/>
      <c r="CC63" s="94"/>
      <c r="CD63" s="94"/>
      <c r="CE63" s="94"/>
      <c r="CF63" s="94"/>
      <c r="CG63" s="27"/>
      <c r="CH63" s="97">
        <v>-1.1189759593269242</v>
      </c>
      <c r="CI63" s="98">
        <v>3.0062248973563372</v>
      </c>
      <c r="CK63" s="88">
        <f t="shared" si="104"/>
        <v>40996</v>
      </c>
      <c r="CL63" s="89">
        <v>20</v>
      </c>
      <c r="CM63" s="28"/>
      <c r="CN63" s="25"/>
      <c r="CO63" s="30"/>
      <c r="CP63" s="27"/>
      <c r="CQ63" s="30"/>
      <c r="CR63" s="27"/>
      <c r="CS63" s="30"/>
      <c r="CT63" s="27"/>
      <c r="CU63" s="92"/>
      <c r="CV63" s="94"/>
      <c r="CW63" s="94"/>
      <c r="CX63" s="94"/>
      <c r="CY63" s="94"/>
      <c r="CZ63" s="94"/>
      <c r="DA63" s="94"/>
      <c r="DB63" s="94"/>
      <c r="DC63" s="27"/>
      <c r="DD63" s="97">
        <v>-1.2767372047675014</v>
      </c>
      <c r="DE63" s="98">
        <v>-1.4975077338850911</v>
      </c>
      <c r="DG63" s="88">
        <f t="shared" si="105"/>
        <v>40999.5</v>
      </c>
      <c r="DH63" s="89">
        <v>20</v>
      </c>
      <c r="DI63" s="28"/>
      <c r="DJ63" s="25">
        <v>23.4</v>
      </c>
      <c r="DK63" s="30"/>
      <c r="DL63" s="27"/>
      <c r="DM63" s="30"/>
      <c r="DN63" s="27"/>
      <c r="DO63" s="30"/>
      <c r="DP63" s="27"/>
      <c r="DQ63" s="92"/>
      <c r="DR63" s="94"/>
      <c r="DS63" s="94"/>
      <c r="DT63" s="94"/>
      <c r="DU63" s="94"/>
      <c r="DV63" s="94"/>
      <c r="DW63" s="94"/>
      <c r="DX63" s="94"/>
      <c r="DY63" s="27"/>
      <c r="DZ63" s="97">
        <v>-1.2054805640229787</v>
      </c>
      <c r="EA63" s="98">
        <v>1.2406034275945688</v>
      </c>
      <c r="EC63" s="88">
        <f t="shared" si="106"/>
        <v>40998</v>
      </c>
      <c r="ED63" s="89">
        <v>20</v>
      </c>
      <c r="EE63" s="28"/>
      <c r="EF63" s="25">
        <v>18.899999999999999</v>
      </c>
      <c r="EG63" s="30"/>
      <c r="EH63" s="27"/>
      <c r="EI63" s="30"/>
      <c r="EJ63" s="27"/>
      <c r="EK63" s="30"/>
      <c r="EL63" s="27"/>
      <c r="EM63" s="92"/>
      <c r="EN63" s="94"/>
      <c r="EO63" s="94"/>
      <c r="EP63" s="94"/>
      <c r="EQ63" s="94"/>
      <c r="ER63" s="94"/>
      <c r="ES63" s="94"/>
      <c r="ET63" s="94"/>
      <c r="EU63" s="27"/>
      <c r="EV63" s="97">
        <v>-1.2560691665971822</v>
      </c>
      <c r="EW63" s="98">
        <v>-1.8439863224002535</v>
      </c>
      <c r="EY63" s="88">
        <f t="shared" si="107"/>
        <v>40996</v>
      </c>
      <c r="EZ63" s="89">
        <v>20</v>
      </c>
      <c r="FA63" s="28"/>
      <c r="FB63" s="25"/>
      <c r="FC63" s="30"/>
      <c r="FD63" s="27"/>
      <c r="FE63" s="30"/>
      <c r="FF63" s="27"/>
      <c r="FG63" s="30"/>
      <c r="FH63" s="27"/>
      <c r="FI63" s="92"/>
      <c r="FJ63" s="94"/>
      <c r="FK63" s="94"/>
      <c r="FL63" s="94"/>
      <c r="FM63" s="94"/>
      <c r="FN63" s="94"/>
      <c r="FO63" s="94"/>
      <c r="FP63" s="94"/>
      <c r="FQ63" s="27"/>
      <c r="FR63" s="97">
        <v>-1.3002478966043072</v>
      </c>
      <c r="FS63" s="98">
        <v>-1.5460675410869478</v>
      </c>
      <c r="FU63" s="88">
        <f t="shared" si="108"/>
        <v>40997.5</v>
      </c>
      <c r="FV63" s="89">
        <v>20</v>
      </c>
      <c r="FW63" s="28"/>
      <c r="FX63" s="25"/>
      <c r="FY63" s="30"/>
      <c r="FZ63" s="27"/>
      <c r="GA63" s="30"/>
      <c r="GB63" s="27"/>
      <c r="GC63" s="30"/>
      <c r="GD63" s="27"/>
      <c r="GE63" s="92"/>
      <c r="GF63" s="94"/>
      <c r="GG63" s="94"/>
      <c r="GH63" s="94"/>
      <c r="GI63" s="94"/>
      <c r="GJ63" s="94"/>
      <c r="GK63" s="94"/>
      <c r="GL63" s="94"/>
      <c r="GM63" s="27"/>
      <c r="GN63" s="97">
        <v>-1.3114191170034541</v>
      </c>
      <c r="GO63" s="98">
        <v>5.3968159725457632</v>
      </c>
      <c r="GQ63" s="88">
        <f t="shared" si="109"/>
        <v>40997.5</v>
      </c>
      <c r="GR63" s="89">
        <v>20</v>
      </c>
      <c r="GS63" s="28"/>
      <c r="GT63" s="25"/>
      <c r="GU63" s="30"/>
      <c r="GV63" s="27"/>
      <c r="GW63" s="30"/>
      <c r="GX63" s="27"/>
      <c r="GY63" s="30"/>
      <c r="GZ63" s="27"/>
      <c r="HA63" s="92"/>
      <c r="HB63" s="94"/>
      <c r="HC63" s="94"/>
      <c r="HD63" s="94"/>
      <c r="HE63" s="94"/>
      <c r="HF63" s="94"/>
      <c r="HG63" s="94"/>
      <c r="HH63" s="94"/>
      <c r="HI63" s="27"/>
      <c r="HJ63" s="97">
        <v>-1.2507004300045059</v>
      </c>
      <c r="HK63" s="98">
        <v>6.80734782323111</v>
      </c>
      <c r="HM63" s="88">
        <f t="shared" si="110"/>
        <v>40997</v>
      </c>
      <c r="HN63" s="89">
        <v>20</v>
      </c>
      <c r="HO63" s="28"/>
      <c r="HP63" s="25"/>
      <c r="HQ63" s="30"/>
      <c r="HR63" s="27"/>
      <c r="HS63" s="30"/>
      <c r="HT63" s="27"/>
      <c r="HU63" s="30"/>
      <c r="HV63" s="27"/>
      <c r="HW63" s="92"/>
      <c r="HX63" s="94"/>
      <c r="HY63" s="94"/>
      <c r="HZ63" s="94"/>
      <c r="IA63" s="94"/>
      <c r="IB63" s="94"/>
      <c r="IC63" s="94"/>
      <c r="ID63" s="94"/>
      <c r="IE63" s="27"/>
      <c r="IF63" s="97">
        <v>-0.68065026299696274</v>
      </c>
      <c r="IG63" s="98">
        <v>1.2407731444464432</v>
      </c>
      <c r="II63" s="88">
        <f t="shared" si="111"/>
        <v>40996.5</v>
      </c>
      <c r="IJ63" s="89">
        <v>20</v>
      </c>
      <c r="IK63" s="28"/>
      <c r="IL63" s="25"/>
      <c r="IM63" s="30"/>
      <c r="IN63" s="27"/>
      <c r="IO63" s="30"/>
      <c r="IP63" s="27"/>
      <c r="IQ63" s="30"/>
      <c r="IR63" s="27"/>
      <c r="IS63" s="92"/>
      <c r="IT63" s="94"/>
      <c r="IU63" s="94"/>
      <c r="IV63" s="94"/>
      <c r="IW63" s="94"/>
      <c r="IX63" s="94"/>
      <c r="IY63" s="94"/>
      <c r="IZ63" s="94"/>
      <c r="JA63" s="27"/>
      <c r="JB63" s="97">
        <v>-0.7334971430854681</v>
      </c>
      <c r="JC63" s="98">
        <v>10.651542776060866</v>
      </c>
      <c r="JE63" s="88">
        <f t="shared" si="112"/>
        <v>40999</v>
      </c>
      <c r="JF63" s="89">
        <v>20</v>
      </c>
      <c r="JG63" s="28"/>
      <c r="JH63" s="25"/>
      <c r="JI63" s="30"/>
      <c r="JJ63" s="27"/>
      <c r="JK63" s="30"/>
      <c r="JL63" s="27"/>
      <c r="JM63" s="30"/>
      <c r="JN63" s="27"/>
      <c r="JO63" s="92"/>
      <c r="JP63" s="94"/>
      <c r="JQ63" s="94"/>
      <c r="JR63" s="94"/>
      <c r="JS63" s="94"/>
      <c r="JT63" s="94"/>
      <c r="JU63" s="94"/>
      <c r="JV63" s="94"/>
      <c r="JW63" s="27"/>
      <c r="JX63" s="97">
        <v>-1.1163114740111151</v>
      </c>
      <c r="JY63" s="98">
        <v>1.8311445519982472</v>
      </c>
      <c r="KA63" s="88">
        <f t="shared" si="113"/>
        <v>41000</v>
      </c>
      <c r="KB63" s="89">
        <v>20</v>
      </c>
      <c r="KC63" s="28"/>
      <c r="KD63" s="25"/>
      <c r="KE63" s="30"/>
      <c r="KF63" s="27"/>
      <c r="KG63" s="30"/>
      <c r="KH63" s="27"/>
      <c r="KI63" s="30"/>
      <c r="KJ63" s="27"/>
      <c r="KK63" s="92"/>
      <c r="KL63" s="94"/>
      <c r="KM63" s="94"/>
      <c r="KN63" s="94"/>
      <c r="KO63" s="94"/>
      <c r="KP63" s="94"/>
      <c r="KQ63" s="94"/>
      <c r="KR63" s="94"/>
      <c r="KS63" s="27"/>
      <c r="KT63" s="97">
        <v>-1.2215533746536937</v>
      </c>
      <c r="KU63" s="98">
        <v>-1.3921002499292681</v>
      </c>
      <c r="KW63" s="88">
        <f t="shared" si="114"/>
        <v>40998</v>
      </c>
      <c r="KX63" s="89">
        <v>20</v>
      </c>
      <c r="KY63" s="28"/>
      <c r="KZ63" s="25"/>
      <c r="LA63" s="30"/>
      <c r="LB63" s="27"/>
      <c r="LC63" s="30"/>
      <c r="LD63" s="27"/>
      <c r="LE63" s="30"/>
      <c r="LF63" s="27"/>
      <c r="LG63" s="92"/>
      <c r="LH63" s="94"/>
      <c r="LI63" s="94"/>
      <c r="LJ63" s="94"/>
      <c r="LK63" s="94"/>
      <c r="LL63" s="94"/>
      <c r="LM63" s="94"/>
      <c r="LN63" s="94"/>
      <c r="LO63" s="27"/>
      <c r="LP63" s="97">
        <v>-1.2673440863778691</v>
      </c>
      <c r="LQ63" s="98">
        <v>-2.3719923099913052</v>
      </c>
      <c r="LS63" s="88">
        <f t="shared" si="115"/>
        <v>40999</v>
      </c>
      <c r="LT63" s="89">
        <v>20</v>
      </c>
      <c r="LU63" s="28"/>
      <c r="LV63" s="25"/>
      <c r="LW63" s="30"/>
      <c r="LX63" s="27"/>
      <c r="LY63" s="30"/>
      <c r="LZ63" s="27"/>
      <c r="MA63" s="30"/>
      <c r="MB63" s="27"/>
      <c r="MC63" s="92"/>
      <c r="MD63" s="94"/>
      <c r="ME63" s="94"/>
      <c r="MF63" s="94"/>
      <c r="MG63" s="94"/>
      <c r="MH63" s="94"/>
      <c r="MI63" s="94"/>
      <c r="MJ63" s="94"/>
      <c r="MK63" s="27"/>
      <c r="ML63" s="97">
        <v>-1.2172971932368477</v>
      </c>
      <c r="MM63" s="98">
        <v>-0.33869844283639244</v>
      </c>
      <c r="MO63" s="88">
        <f t="shared" si="116"/>
        <v>40995</v>
      </c>
      <c r="MP63" s="89">
        <v>20</v>
      </c>
      <c r="MQ63" s="28"/>
      <c r="MR63" s="25"/>
      <c r="MS63" s="30"/>
      <c r="MT63" s="27"/>
      <c r="MU63" s="30"/>
      <c r="MV63" s="27"/>
      <c r="MW63" s="30"/>
      <c r="MX63" s="27"/>
      <c r="MY63" s="92"/>
      <c r="MZ63" s="94"/>
      <c r="NA63" s="94"/>
      <c r="NB63" s="94"/>
      <c r="NC63" s="94"/>
      <c r="ND63" s="94"/>
      <c r="NE63" s="94"/>
      <c r="NF63" s="94"/>
      <c r="NG63" s="27"/>
      <c r="NH63" s="97"/>
      <c r="NI63" s="98"/>
      <c r="NK63" s="88">
        <f t="shared" si="117"/>
        <v>40998</v>
      </c>
      <c r="NL63" s="89">
        <v>20</v>
      </c>
      <c r="NM63" s="28"/>
      <c r="NN63" s="25"/>
      <c r="NO63" s="30"/>
      <c r="NP63" s="27"/>
      <c r="NQ63" s="30"/>
      <c r="NR63" s="27"/>
      <c r="NS63" s="30"/>
      <c r="NT63" s="27"/>
      <c r="NU63" s="92"/>
      <c r="NV63" s="94"/>
      <c r="NW63" s="94"/>
      <c r="NX63" s="94"/>
      <c r="NY63" s="94"/>
      <c r="NZ63" s="94"/>
      <c r="OA63" s="94"/>
      <c r="OB63" s="94"/>
      <c r="OC63" s="27"/>
      <c r="OD63" s="97">
        <v>-1.2256003787632717</v>
      </c>
      <c r="OE63" s="98">
        <v>-1.4808379483789202</v>
      </c>
      <c r="OG63" s="88">
        <f t="shared" si="118"/>
        <v>40996.5</v>
      </c>
      <c r="OH63" s="89">
        <v>20</v>
      </c>
      <c r="OI63" s="28"/>
      <c r="OJ63" s="25"/>
      <c r="OK63" s="30"/>
      <c r="OL63" s="27"/>
      <c r="OM63" s="30"/>
      <c r="ON63" s="27"/>
      <c r="OO63" s="30"/>
      <c r="OP63" s="27"/>
      <c r="OQ63" s="92"/>
      <c r="OR63" s="94"/>
      <c r="OS63" s="94"/>
      <c r="OT63" s="94"/>
      <c r="OU63" s="94"/>
      <c r="OV63" s="94"/>
      <c r="OW63" s="94"/>
      <c r="OX63" s="94"/>
      <c r="OY63" s="27"/>
      <c r="OZ63" s="97"/>
      <c r="PA63" s="98"/>
      <c r="PC63" s="88">
        <f t="shared" si="119"/>
        <v>40995</v>
      </c>
      <c r="PD63" s="89">
        <v>20</v>
      </c>
      <c r="PE63" s="28"/>
      <c r="PF63" s="25"/>
      <c r="PG63" s="30"/>
      <c r="PH63" s="27"/>
      <c r="PI63" s="30"/>
      <c r="PJ63" s="27"/>
      <c r="PK63" s="30"/>
      <c r="PL63" s="27"/>
      <c r="PM63" s="92"/>
      <c r="PN63" s="94"/>
      <c r="PO63" s="94"/>
      <c r="PP63" s="94"/>
      <c r="PQ63" s="94"/>
      <c r="PR63" s="94"/>
      <c r="PS63" s="94"/>
      <c r="PT63" s="94"/>
      <c r="PU63" s="27"/>
      <c r="PV63" s="97">
        <v>-1.284456859916862</v>
      </c>
      <c r="PW63" s="98">
        <v>-0.92728674275844791</v>
      </c>
      <c r="PY63" s="88">
        <f t="shared" si="120"/>
        <v>40998</v>
      </c>
      <c r="PZ63" s="89">
        <v>20</v>
      </c>
      <c r="QA63" s="28"/>
      <c r="QB63" s="25"/>
      <c r="QC63" s="30"/>
      <c r="QD63" s="27"/>
      <c r="QE63" s="30"/>
      <c r="QF63" s="27"/>
      <c r="QG63" s="30"/>
      <c r="QH63" s="27"/>
      <c r="QI63" s="92"/>
      <c r="QJ63" s="94"/>
      <c r="QK63" s="94"/>
      <c r="QL63" s="94"/>
      <c r="QM63" s="94"/>
      <c r="QN63" s="94"/>
      <c r="QO63" s="94"/>
      <c r="QP63" s="94"/>
      <c r="QQ63" s="27"/>
      <c r="QR63" s="97">
        <v>-1.3055425896054396</v>
      </c>
      <c r="QS63" s="98">
        <v>1.2130990369289227</v>
      </c>
      <c r="QU63" s="88">
        <f t="shared" si="121"/>
        <v>40997</v>
      </c>
      <c r="QV63" s="89">
        <v>20</v>
      </c>
      <c r="QW63" s="28"/>
      <c r="QX63" s="25"/>
      <c r="QY63" s="30"/>
      <c r="QZ63" s="27"/>
      <c r="RA63" s="30"/>
      <c r="RB63" s="27"/>
      <c r="RC63" s="30"/>
      <c r="RD63" s="27"/>
      <c r="RE63" s="92"/>
      <c r="RF63" s="94"/>
      <c r="RG63" s="94"/>
      <c r="RH63" s="94"/>
      <c r="RI63" s="94"/>
      <c r="RJ63" s="94"/>
      <c r="RK63" s="94"/>
      <c r="RL63" s="94"/>
      <c r="RM63" s="27"/>
      <c r="RN63" s="97">
        <v>-0.26415228392205148</v>
      </c>
      <c r="RO63" s="98">
        <v>7.0084696302829528</v>
      </c>
      <c r="RQ63" s="88">
        <f t="shared" si="122"/>
        <v>40997.5</v>
      </c>
      <c r="RR63" s="89">
        <v>20</v>
      </c>
      <c r="RS63" s="28"/>
      <c r="RT63" s="25"/>
      <c r="RU63" s="30"/>
      <c r="RV63" s="27"/>
      <c r="RW63" s="30"/>
      <c r="RX63" s="27"/>
      <c r="RY63" s="30"/>
      <c r="RZ63" s="27"/>
      <c r="SA63" s="92"/>
      <c r="SB63" s="94"/>
      <c r="SC63" s="94"/>
      <c r="SD63" s="94"/>
      <c r="SE63" s="94"/>
      <c r="SF63" s="94"/>
      <c r="SG63" s="94"/>
      <c r="SH63" s="94"/>
      <c r="SI63" s="27"/>
      <c r="SJ63" s="97">
        <v>-1.232650714847725</v>
      </c>
      <c r="SK63" s="98">
        <v>4.1451881818770664</v>
      </c>
      <c r="SM63" s="88">
        <f t="shared" si="123"/>
        <v>40997.5</v>
      </c>
      <c r="SN63" s="89">
        <v>20</v>
      </c>
      <c r="SO63" s="28"/>
      <c r="SP63" s="25"/>
      <c r="SQ63" s="30"/>
      <c r="SR63" s="27"/>
      <c r="SS63" s="30"/>
      <c r="ST63" s="27"/>
      <c r="SU63" s="30"/>
      <c r="SV63" s="27"/>
      <c r="SW63" s="92"/>
      <c r="SX63" s="94"/>
      <c r="SY63" s="94"/>
      <c r="SZ63" s="94"/>
      <c r="TA63" s="94"/>
      <c r="TB63" s="94"/>
      <c r="TC63" s="94"/>
      <c r="TD63" s="94"/>
      <c r="TE63" s="27"/>
      <c r="TF63" s="97">
        <v>-1.2970046101879273</v>
      </c>
      <c r="TG63" s="98">
        <v>1.8869588526035663</v>
      </c>
      <c r="TI63" s="88">
        <f t="shared" si="124"/>
        <v>40996</v>
      </c>
      <c r="TJ63" s="89">
        <v>20</v>
      </c>
      <c r="TK63" s="28"/>
      <c r="TL63" s="25"/>
      <c r="TM63" s="30"/>
      <c r="TN63" s="27"/>
      <c r="TO63" s="30"/>
      <c r="TP63" s="27"/>
      <c r="TQ63" s="30"/>
      <c r="TR63" s="27"/>
      <c r="TS63" s="92"/>
      <c r="TT63" s="94"/>
      <c r="TU63" s="94"/>
      <c r="TV63" s="94"/>
      <c r="TW63" s="94"/>
      <c r="TX63" s="94"/>
      <c r="TY63" s="94"/>
      <c r="TZ63" s="94"/>
      <c r="UA63" s="27"/>
      <c r="UB63" s="97"/>
      <c r="UC63" s="98"/>
      <c r="UE63" s="88">
        <f t="shared" si="125"/>
        <v>40999.5</v>
      </c>
      <c r="UF63" s="89">
        <v>20</v>
      </c>
      <c r="UG63" s="28"/>
      <c r="UH63" s="25">
        <v>23.4</v>
      </c>
      <c r="UI63" s="30"/>
      <c r="UJ63" s="27"/>
      <c r="UK63" s="30"/>
      <c r="UL63" s="27"/>
      <c r="UM63" s="30"/>
      <c r="UN63" s="27"/>
      <c r="UO63" s="92"/>
      <c r="UP63" s="94"/>
      <c r="UQ63" s="94"/>
      <c r="UR63" s="94"/>
      <c r="US63" s="94"/>
      <c r="UT63" s="94"/>
      <c r="UU63" s="94"/>
      <c r="UV63" s="94"/>
      <c r="UW63" s="27"/>
      <c r="UX63" s="97">
        <v>-1.2229789343527877</v>
      </c>
      <c r="UY63" s="98">
        <v>1.2089337198500818</v>
      </c>
      <c r="VA63" s="88">
        <f t="shared" si="126"/>
        <v>40998</v>
      </c>
      <c r="VB63" s="89">
        <v>20</v>
      </c>
      <c r="VC63" s="28"/>
      <c r="VD63" s="25">
        <v>18.899999999999999</v>
      </c>
      <c r="VE63" s="30"/>
      <c r="VF63" s="27"/>
      <c r="VG63" s="30"/>
      <c r="VH63" s="27"/>
      <c r="VI63" s="30"/>
      <c r="VJ63" s="27"/>
      <c r="VK63" s="92"/>
      <c r="VL63" s="94"/>
      <c r="VM63" s="94"/>
      <c r="VN63" s="94"/>
      <c r="VO63" s="94"/>
      <c r="VP63" s="94"/>
      <c r="VQ63" s="94"/>
      <c r="VR63" s="94"/>
      <c r="VS63" s="27"/>
      <c r="VT63" s="97">
        <v>-1.2490376454732821</v>
      </c>
      <c r="VU63" s="98">
        <v>-1.779089115549578</v>
      </c>
      <c r="VW63" s="88">
        <f t="shared" si="127"/>
        <v>40996</v>
      </c>
      <c r="VX63" s="89">
        <v>20</v>
      </c>
      <c r="VY63" s="28"/>
      <c r="VZ63" s="25"/>
      <c r="WA63" s="30"/>
      <c r="WB63" s="27"/>
      <c r="WC63" s="30"/>
      <c r="WD63" s="27"/>
      <c r="WE63" s="30"/>
      <c r="WF63" s="27"/>
      <c r="WG63" s="92"/>
      <c r="WH63" s="94"/>
      <c r="WI63" s="94"/>
      <c r="WJ63" s="94"/>
      <c r="WK63" s="94"/>
      <c r="WL63" s="94"/>
      <c r="WM63" s="94"/>
      <c r="WN63" s="94"/>
      <c r="WO63" s="27"/>
      <c r="WP63" s="97">
        <v>-1.2847814584392241</v>
      </c>
      <c r="WQ63" s="98">
        <v>-1.5059430611212801</v>
      </c>
      <c r="WS63" s="88">
        <f t="shared" si="128"/>
        <v>40997.5</v>
      </c>
      <c r="WT63" s="89">
        <v>20</v>
      </c>
      <c r="WU63" s="28"/>
      <c r="WV63" s="25"/>
      <c r="WW63" s="30"/>
      <c r="WX63" s="27"/>
      <c r="WY63" s="30"/>
      <c r="WZ63" s="27"/>
      <c r="XA63" s="30"/>
      <c r="XB63" s="27"/>
      <c r="XC63" s="92"/>
      <c r="XD63" s="94"/>
      <c r="XE63" s="94"/>
      <c r="XF63" s="94"/>
      <c r="XG63" s="94"/>
      <c r="XH63" s="94"/>
      <c r="XI63" s="94"/>
      <c r="XJ63" s="94"/>
      <c r="XK63" s="27"/>
      <c r="XL63" s="97">
        <v>-1.3143278767589204</v>
      </c>
      <c r="XM63" s="98">
        <v>5.3899936826512862</v>
      </c>
      <c r="XO63" s="88">
        <f t="shared" si="129"/>
        <v>40997.5</v>
      </c>
      <c r="XP63" s="89">
        <v>20</v>
      </c>
      <c r="XQ63" s="28"/>
      <c r="XR63" s="25"/>
      <c r="XS63" s="30"/>
      <c r="XT63" s="27"/>
      <c r="XU63" s="30"/>
      <c r="XV63" s="27"/>
      <c r="XW63" s="30"/>
      <c r="XX63" s="27"/>
      <c r="XY63" s="92"/>
      <c r="XZ63" s="94"/>
      <c r="YA63" s="94"/>
      <c r="YB63" s="94"/>
      <c r="YC63" s="94"/>
      <c r="YD63" s="94"/>
      <c r="YE63" s="94"/>
      <c r="YF63" s="94"/>
      <c r="YG63" s="27"/>
      <c r="YH63" s="97">
        <v>-1.2531003327965</v>
      </c>
      <c r="YI63" s="98">
        <v>6.8028950587461541</v>
      </c>
      <c r="YK63" s="88">
        <f t="shared" si="130"/>
        <v>40997</v>
      </c>
      <c r="YL63" s="89">
        <v>20</v>
      </c>
      <c r="YM63" s="28"/>
      <c r="YN63" s="25"/>
      <c r="YO63" s="30"/>
      <c r="YP63" s="27"/>
      <c r="YQ63" s="30"/>
      <c r="YR63" s="27"/>
      <c r="YS63" s="30"/>
      <c r="YT63" s="27"/>
      <c r="YU63" s="92"/>
      <c r="YV63" s="94"/>
      <c r="YW63" s="94"/>
      <c r="YX63" s="94"/>
      <c r="YY63" s="94"/>
      <c r="YZ63" s="94"/>
      <c r="ZA63" s="94"/>
      <c r="ZB63" s="94"/>
      <c r="ZC63" s="27"/>
      <c r="ZD63" s="97">
        <v>-0.63768247337622441</v>
      </c>
      <c r="ZE63" s="98">
        <v>1.2901759157416821</v>
      </c>
      <c r="ZG63" s="88">
        <f t="shared" si="131"/>
        <v>40996.5</v>
      </c>
      <c r="ZH63" s="89">
        <v>20</v>
      </c>
      <c r="ZI63" s="28"/>
      <c r="ZJ63" s="25"/>
      <c r="ZK63" s="30"/>
      <c r="ZL63" s="27"/>
      <c r="ZM63" s="30"/>
      <c r="ZN63" s="27"/>
      <c r="ZO63" s="30"/>
      <c r="ZP63" s="27"/>
      <c r="ZQ63" s="92"/>
      <c r="ZR63" s="94"/>
      <c r="ZS63" s="94"/>
      <c r="ZT63" s="94"/>
      <c r="ZU63" s="94"/>
      <c r="ZV63" s="94"/>
      <c r="ZW63" s="94"/>
      <c r="ZX63" s="94"/>
      <c r="ZY63" s="27"/>
      <c r="ZZ63" s="97">
        <v>-0.74202900355557377</v>
      </c>
      <c r="AAA63" s="98">
        <v>10.593419144772298</v>
      </c>
      <c r="AAC63" s="88">
        <f t="shared" si="132"/>
        <v>40999</v>
      </c>
      <c r="AAD63" s="89">
        <v>20</v>
      </c>
      <c r="AAE63" s="28"/>
      <c r="AAF63" s="25"/>
      <c r="AAG63" s="30"/>
      <c r="AAH63" s="27"/>
      <c r="AAI63" s="30"/>
      <c r="AAJ63" s="27"/>
      <c r="AAK63" s="30"/>
      <c r="AAL63" s="27"/>
      <c r="AAM63" s="92"/>
      <c r="AAN63" s="94"/>
      <c r="AAO63" s="94"/>
      <c r="AAP63" s="94"/>
      <c r="AAQ63" s="94"/>
      <c r="AAR63" s="94"/>
      <c r="AAS63" s="94"/>
      <c r="AAT63" s="94"/>
      <c r="AAU63" s="27"/>
      <c r="AAV63" s="97">
        <v>-1.1078601092341598</v>
      </c>
      <c r="AAW63" s="98">
        <v>1.8474503703399865</v>
      </c>
      <c r="AAY63" s="88">
        <f t="shared" si="133"/>
        <v>41000</v>
      </c>
      <c r="AAZ63" s="89">
        <v>20</v>
      </c>
      <c r="ABA63" s="28"/>
      <c r="ABB63" s="25"/>
      <c r="ABC63" s="30"/>
      <c r="ABD63" s="27"/>
      <c r="ABE63" s="30"/>
      <c r="ABF63" s="27"/>
      <c r="ABG63" s="30"/>
      <c r="ABH63" s="27"/>
      <c r="ABI63" s="92"/>
      <c r="ABJ63" s="94"/>
      <c r="ABK63" s="94"/>
      <c r="ABL63" s="94"/>
      <c r="ABM63" s="94"/>
      <c r="ABN63" s="94"/>
      <c r="ABO63" s="94"/>
      <c r="ABP63" s="94"/>
      <c r="ABQ63" s="27"/>
      <c r="ABR63" s="97">
        <v>-1.2513338901919027</v>
      </c>
      <c r="ABS63" s="98">
        <v>-1.4608065272089819</v>
      </c>
      <c r="ABU63" s="88">
        <f t="shared" si="134"/>
        <v>40998</v>
      </c>
      <c r="ABV63" s="89">
        <v>20</v>
      </c>
      <c r="ABW63" s="28"/>
      <c r="ABX63" s="25"/>
      <c r="ABY63" s="30"/>
      <c r="ABZ63" s="27"/>
      <c r="ACA63" s="30"/>
      <c r="ACB63" s="27"/>
      <c r="ACC63" s="30"/>
      <c r="ACD63" s="27"/>
      <c r="ACE63" s="92"/>
      <c r="ACF63" s="94"/>
      <c r="ACG63" s="94"/>
      <c r="ACH63" s="94"/>
      <c r="ACI63" s="94"/>
      <c r="ACJ63" s="94"/>
      <c r="ACK63" s="94"/>
      <c r="ACL63" s="94"/>
      <c r="ACM63" s="27"/>
      <c r="ACN63" s="97">
        <v>-1.2931084749065418</v>
      </c>
      <c r="ACO63" s="98">
        <v>-2.4198355738967243</v>
      </c>
      <c r="ACQ63" s="88">
        <f t="shared" si="135"/>
        <v>40999</v>
      </c>
      <c r="ACR63" s="89">
        <v>20</v>
      </c>
      <c r="ACS63" s="28"/>
      <c r="ACT63" s="25"/>
      <c r="ACU63" s="30"/>
      <c r="ACV63" s="27"/>
      <c r="ACW63" s="30"/>
      <c r="ACX63" s="27"/>
      <c r="ACY63" s="30"/>
      <c r="ACZ63" s="27"/>
      <c r="ADA63" s="92"/>
      <c r="ADB63" s="94"/>
      <c r="ADC63" s="94"/>
      <c r="ADD63" s="94"/>
      <c r="ADE63" s="94"/>
      <c r="ADF63" s="94"/>
      <c r="ADG63" s="94"/>
      <c r="ADH63" s="94"/>
      <c r="ADI63" s="27"/>
      <c r="ADJ63" s="97">
        <v>-1.2218475035574698</v>
      </c>
      <c r="ADK63" s="98">
        <v>-0.35913117307049347</v>
      </c>
      <c r="ADM63" s="88">
        <f t="shared" si="136"/>
        <v>40995</v>
      </c>
      <c r="ADN63" s="89">
        <v>20</v>
      </c>
      <c r="ADO63" s="28"/>
      <c r="ADP63" s="25"/>
      <c r="ADQ63" s="30"/>
      <c r="ADR63" s="27"/>
      <c r="ADS63" s="30"/>
      <c r="ADT63" s="27"/>
      <c r="ADU63" s="30"/>
      <c r="ADV63" s="27"/>
      <c r="ADW63" s="92"/>
      <c r="ADX63" s="94"/>
      <c r="ADY63" s="94"/>
      <c r="ADZ63" s="94"/>
      <c r="AEA63" s="94"/>
      <c r="AEB63" s="94"/>
      <c r="AEC63" s="94"/>
      <c r="AED63" s="94"/>
      <c r="AEE63" s="27"/>
      <c r="AEF63" s="97"/>
      <c r="AEG63" s="98"/>
      <c r="AEI63" s="88">
        <f t="shared" si="137"/>
        <v>40998</v>
      </c>
      <c r="AEJ63" s="89">
        <v>20</v>
      </c>
      <c r="AEK63" s="28"/>
      <c r="AEL63" s="25"/>
      <c r="AEM63" s="30"/>
      <c r="AEN63" s="27"/>
      <c r="AEO63" s="30"/>
      <c r="AEP63" s="27"/>
      <c r="AEQ63" s="30"/>
      <c r="AER63" s="27"/>
      <c r="AES63" s="92"/>
      <c r="AET63" s="94"/>
      <c r="AEU63" s="94"/>
      <c r="AEV63" s="94"/>
      <c r="AEW63" s="94"/>
      <c r="AEX63" s="94"/>
      <c r="AEY63" s="94"/>
      <c r="AEZ63" s="94"/>
      <c r="AFA63" s="27"/>
      <c r="AFB63" s="97">
        <v>-1.2955235722029168</v>
      </c>
      <c r="AFC63" s="98">
        <v>-1.6388410802962741</v>
      </c>
      <c r="AFE63" s="88">
        <f t="shared" si="138"/>
        <v>40996.5</v>
      </c>
      <c r="AFF63" s="89">
        <v>20</v>
      </c>
      <c r="AFG63" s="28"/>
      <c r="AFH63" s="25"/>
      <c r="AFI63" s="30"/>
      <c r="AFJ63" s="27"/>
      <c r="AFK63" s="30"/>
      <c r="AFL63" s="27"/>
      <c r="AFM63" s="30"/>
      <c r="AFN63" s="27"/>
      <c r="AFO63" s="92"/>
      <c r="AFP63" s="94"/>
      <c r="AFQ63" s="94"/>
      <c r="AFR63" s="94"/>
      <c r="AFS63" s="94"/>
      <c r="AFT63" s="94"/>
      <c r="AFU63" s="94"/>
      <c r="AFV63" s="94"/>
      <c r="AFW63" s="27"/>
      <c r="AFX63" s="97"/>
      <c r="AFY63" s="98"/>
      <c r="AGA63" s="88">
        <f t="shared" si="139"/>
        <v>40995</v>
      </c>
      <c r="AGB63" s="89">
        <v>20</v>
      </c>
      <c r="AGC63" s="28"/>
      <c r="AGD63" s="25"/>
      <c r="AGE63" s="30"/>
      <c r="AGF63" s="27"/>
      <c r="AGG63" s="30"/>
      <c r="AGH63" s="27"/>
      <c r="AGI63" s="30"/>
      <c r="AGJ63" s="27"/>
      <c r="AGK63" s="92"/>
      <c r="AGL63" s="94"/>
      <c r="AGM63" s="94"/>
      <c r="AGN63" s="94"/>
      <c r="AGO63" s="94"/>
      <c r="AGP63" s="94"/>
      <c r="AGQ63" s="94"/>
      <c r="AGR63" s="94"/>
      <c r="AGS63" s="27"/>
      <c r="AGT63" s="97">
        <v>-1.287260868879841</v>
      </c>
      <c r="AGU63" s="98">
        <v>-0.9426850528434263</v>
      </c>
      <c r="AGW63" s="88">
        <f t="shared" si="140"/>
        <v>40998</v>
      </c>
      <c r="AGX63" s="89">
        <v>20</v>
      </c>
      <c r="AGY63" s="28"/>
      <c r="AGZ63" s="25"/>
      <c r="AHA63" s="30"/>
      <c r="AHB63" s="27"/>
      <c r="AHC63" s="30"/>
      <c r="AHD63" s="27"/>
      <c r="AHE63" s="30"/>
      <c r="AHF63" s="27"/>
      <c r="AHG63" s="92"/>
      <c r="AHH63" s="94"/>
      <c r="AHI63" s="94"/>
      <c r="AHJ63" s="94"/>
      <c r="AHK63" s="94"/>
      <c r="AHL63" s="94"/>
      <c r="AHM63" s="94"/>
      <c r="AHN63" s="94"/>
      <c r="AHO63" s="27"/>
      <c r="AHP63" s="97">
        <v>-1.2800805911705111</v>
      </c>
      <c r="AHQ63" s="98">
        <v>1.2851113077755825</v>
      </c>
      <c r="AHS63" s="88">
        <f t="shared" si="141"/>
        <v>40997</v>
      </c>
      <c r="AHT63" s="89">
        <v>20</v>
      </c>
      <c r="AHU63" s="28"/>
      <c r="AHV63" s="25"/>
      <c r="AHW63" s="30"/>
      <c r="AHX63" s="27"/>
      <c r="AHY63" s="30"/>
      <c r="AHZ63" s="27"/>
      <c r="AIA63" s="30"/>
      <c r="AIB63" s="27"/>
      <c r="AIC63" s="92"/>
      <c r="AID63" s="94"/>
      <c r="AIE63" s="94"/>
      <c r="AIF63" s="94"/>
      <c r="AIG63" s="94"/>
      <c r="AIH63" s="94"/>
      <c r="AII63" s="94"/>
      <c r="AIJ63" s="94"/>
      <c r="AIK63" s="27"/>
      <c r="AIL63" s="97">
        <v>-0.27686393921797076</v>
      </c>
      <c r="AIM63" s="98">
        <v>6.7883191694187328</v>
      </c>
      <c r="AIO63" s="88">
        <f t="shared" si="142"/>
        <v>40997.5</v>
      </c>
      <c r="AIP63" s="89">
        <v>20</v>
      </c>
      <c r="AIQ63" s="28"/>
      <c r="AIR63" s="25"/>
      <c r="AIS63" s="30"/>
      <c r="AIT63" s="27"/>
      <c r="AIU63" s="30"/>
      <c r="AIV63" s="27"/>
      <c r="AIW63" s="30"/>
      <c r="AIX63" s="27"/>
      <c r="AIY63" s="92"/>
      <c r="AIZ63" s="94"/>
      <c r="AJA63" s="94"/>
      <c r="AJB63" s="94"/>
      <c r="AJC63" s="94"/>
      <c r="AJD63" s="94"/>
      <c r="AJE63" s="94"/>
      <c r="AJF63" s="94"/>
      <c r="AJG63" s="27"/>
      <c r="AJH63" s="97">
        <v>-1.2187976233018782</v>
      </c>
      <c r="AJI63" s="98">
        <v>4.1698653944756261</v>
      </c>
      <c r="AJK63" s="88">
        <f t="shared" si="143"/>
        <v>40997.5</v>
      </c>
      <c r="AJL63" s="89">
        <v>20</v>
      </c>
      <c r="AJM63" s="28"/>
      <c r="AJN63" s="25"/>
      <c r="AJO63" s="30"/>
      <c r="AJP63" s="27"/>
      <c r="AJQ63" s="30"/>
      <c r="AJR63" s="27"/>
      <c r="AJS63" s="30"/>
      <c r="AJT63" s="27"/>
      <c r="AJU63" s="92"/>
      <c r="AJV63" s="94"/>
      <c r="AJW63" s="94"/>
      <c r="AJX63" s="94"/>
      <c r="AJY63" s="94"/>
      <c r="AJZ63" s="94"/>
      <c r="AKA63" s="94"/>
      <c r="AKB63" s="94"/>
      <c r="AKC63" s="27"/>
      <c r="AKD63" s="97">
        <v>-1.2913300182144642</v>
      </c>
      <c r="AKE63" s="98">
        <v>1.8995091918828795</v>
      </c>
      <c r="AKG63" s="88">
        <f t="shared" si="144"/>
        <v>40996</v>
      </c>
      <c r="AKH63" s="89">
        <v>20</v>
      </c>
      <c r="AKI63" s="28"/>
      <c r="AKJ63" s="25"/>
      <c r="AKK63" s="30"/>
      <c r="AKL63" s="27"/>
      <c r="AKM63" s="30"/>
      <c r="AKN63" s="27"/>
      <c r="AKO63" s="30"/>
      <c r="AKP63" s="27"/>
      <c r="AKQ63" s="92"/>
      <c r="AKR63" s="94"/>
      <c r="AKS63" s="94"/>
      <c r="AKT63" s="94"/>
      <c r="AKU63" s="94"/>
      <c r="AKV63" s="94"/>
      <c r="AKW63" s="94"/>
      <c r="AKX63" s="94"/>
      <c r="AKY63" s="27"/>
      <c r="AKZ63" s="97"/>
      <c r="ALA63" s="98"/>
      <c r="ALC63" s="88">
        <f t="shared" si="145"/>
        <v>40999.5</v>
      </c>
      <c r="ALD63" s="89">
        <v>20</v>
      </c>
      <c r="ALE63" s="28"/>
      <c r="ALF63" s="25">
        <v>23.4</v>
      </c>
      <c r="ALG63" s="30"/>
      <c r="ALH63" s="27"/>
      <c r="ALI63" s="30"/>
      <c r="ALJ63" s="27"/>
      <c r="ALK63" s="30"/>
      <c r="ALL63" s="27"/>
      <c r="ALM63" s="92"/>
      <c r="ALN63" s="94"/>
      <c r="ALO63" s="94"/>
      <c r="ALP63" s="94"/>
      <c r="ALQ63" s="94"/>
      <c r="ALR63" s="94"/>
      <c r="ALS63" s="94"/>
      <c r="ALT63" s="94"/>
      <c r="ALU63" s="27"/>
      <c r="ALV63" s="97">
        <v>-1.2108479307889497</v>
      </c>
      <c r="ALW63" s="98">
        <v>1.2320334327943583</v>
      </c>
      <c r="ALY63" s="88">
        <f t="shared" si="146"/>
        <v>40998</v>
      </c>
      <c r="ALZ63" s="89">
        <v>20</v>
      </c>
      <c r="AMA63" s="28"/>
      <c r="AMB63" s="25">
        <v>18.899999999999999</v>
      </c>
      <c r="AMC63" s="30"/>
      <c r="AMD63" s="27"/>
      <c r="AME63" s="30"/>
      <c r="AMF63" s="27"/>
      <c r="AMG63" s="30"/>
      <c r="AMH63" s="27"/>
      <c r="AMI63" s="92"/>
      <c r="AMJ63" s="94"/>
      <c r="AMK63" s="94"/>
      <c r="AML63" s="94"/>
      <c r="AMM63" s="94"/>
      <c r="AMN63" s="94"/>
      <c r="AMO63" s="94"/>
      <c r="AMP63" s="94"/>
      <c r="AMQ63" s="27"/>
      <c r="AMR63" s="97">
        <v>-1.2480996689766439</v>
      </c>
      <c r="AMS63" s="98">
        <v>-1.7761627279806864</v>
      </c>
      <c r="AMU63" s="88">
        <f t="shared" si="147"/>
        <v>40996</v>
      </c>
      <c r="AMV63" s="89">
        <v>20</v>
      </c>
      <c r="AMW63" s="28"/>
      <c r="AMX63" s="25"/>
      <c r="AMY63" s="30"/>
      <c r="AMZ63" s="27"/>
      <c r="ANA63" s="30"/>
      <c r="ANB63" s="27"/>
      <c r="ANC63" s="30"/>
      <c r="AND63" s="27"/>
      <c r="ANE63" s="92"/>
      <c r="ANF63" s="94"/>
      <c r="ANG63" s="94"/>
      <c r="ANH63" s="94"/>
      <c r="ANI63" s="94"/>
      <c r="ANJ63" s="94"/>
      <c r="ANK63" s="94"/>
      <c r="ANL63" s="94"/>
      <c r="ANM63" s="27"/>
      <c r="ANN63" s="97">
        <v>-1.2983555881751765</v>
      </c>
      <c r="ANO63" s="98">
        <v>-1.5405673825195796</v>
      </c>
      <c r="ANQ63" s="88">
        <f t="shared" si="148"/>
        <v>40997.5</v>
      </c>
      <c r="ANR63" s="89">
        <v>20</v>
      </c>
      <c r="ANS63" s="28"/>
      <c r="ANT63" s="25"/>
      <c r="ANU63" s="30"/>
      <c r="ANV63" s="27"/>
      <c r="ANW63" s="30"/>
      <c r="ANX63" s="27"/>
      <c r="ANY63" s="30"/>
      <c r="ANZ63" s="27"/>
      <c r="AOA63" s="92"/>
      <c r="AOB63" s="94"/>
      <c r="AOC63" s="94"/>
      <c r="AOD63" s="94"/>
      <c r="AOE63" s="94"/>
      <c r="AOF63" s="94"/>
      <c r="AOG63" s="94"/>
      <c r="AOH63" s="94"/>
      <c r="AOI63" s="27"/>
      <c r="AOJ63" s="97">
        <v>-1.3152431103509661</v>
      </c>
      <c r="AOK63" s="98">
        <v>5.3892763512689807</v>
      </c>
      <c r="AOM63" s="88">
        <f t="shared" si="149"/>
        <v>40997.5</v>
      </c>
      <c r="AON63" s="89">
        <v>20</v>
      </c>
      <c r="AOO63" s="28"/>
      <c r="AOP63" s="25"/>
      <c r="AOQ63" s="30"/>
      <c r="AOR63" s="27"/>
      <c r="AOS63" s="30"/>
      <c r="AOT63" s="27"/>
      <c r="AOU63" s="30"/>
      <c r="AOV63" s="27"/>
      <c r="AOW63" s="92"/>
      <c r="AOX63" s="94"/>
      <c r="AOY63" s="94"/>
      <c r="AOZ63" s="94"/>
      <c r="APA63" s="94"/>
      <c r="APB63" s="94"/>
      <c r="APC63" s="94"/>
      <c r="APD63" s="94"/>
      <c r="APE63" s="27"/>
      <c r="APF63" s="97">
        <v>-1.2837943291464151</v>
      </c>
      <c r="APG63" s="98">
        <v>6.734188727761703</v>
      </c>
      <c r="API63" s="88">
        <f t="shared" si="150"/>
        <v>40997</v>
      </c>
      <c r="APJ63" s="89">
        <v>20</v>
      </c>
      <c r="APK63" s="28"/>
      <c r="APL63" s="25"/>
      <c r="APM63" s="30"/>
      <c r="APN63" s="27"/>
      <c r="APO63" s="30"/>
      <c r="APP63" s="27"/>
      <c r="APQ63" s="30"/>
      <c r="APR63" s="27"/>
      <c r="APS63" s="92"/>
      <c r="APT63" s="94"/>
      <c r="APU63" s="94"/>
      <c r="APV63" s="94"/>
      <c r="APW63" s="94"/>
      <c r="APX63" s="94"/>
      <c r="APY63" s="94"/>
      <c r="APZ63" s="94"/>
      <c r="AQA63" s="27"/>
      <c r="AQB63" s="97">
        <v>-0.63768955808864536</v>
      </c>
      <c r="AQC63" s="98">
        <v>1.3034634244097956</v>
      </c>
      <c r="AQE63" s="88">
        <f t="shared" si="151"/>
        <v>40996.5</v>
      </c>
      <c r="AQF63" s="89">
        <v>20</v>
      </c>
      <c r="AQG63" s="28"/>
      <c r="AQH63" s="25"/>
      <c r="AQI63" s="30"/>
      <c r="AQJ63" s="27"/>
      <c r="AQK63" s="30"/>
      <c r="AQL63" s="27"/>
      <c r="AQM63" s="30"/>
      <c r="AQN63" s="27"/>
      <c r="AQO63" s="92"/>
      <c r="AQP63" s="94"/>
      <c r="AQQ63" s="94"/>
      <c r="AQR63" s="94"/>
      <c r="AQS63" s="94"/>
      <c r="AQT63" s="94"/>
      <c r="AQU63" s="94"/>
      <c r="AQV63" s="94"/>
      <c r="AQW63" s="27"/>
      <c r="AQX63" s="97">
        <v>-0.77136468746808518</v>
      </c>
      <c r="AQY63" s="98">
        <v>10.519626451835503</v>
      </c>
      <c r="ARA63" s="88">
        <f t="shared" si="152"/>
        <v>40999</v>
      </c>
      <c r="ARB63" s="89">
        <v>20</v>
      </c>
      <c r="ARC63" s="28"/>
      <c r="ARD63" s="25"/>
      <c r="ARE63" s="30"/>
      <c r="ARF63" s="27"/>
      <c r="ARG63" s="30"/>
      <c r="ARH63" s="27"/>
      <c r="ARI63" s="30"/>
      <c r="ARJ63" s="27"/>
      <c r="ARK63" s="92"/>
      <c r="ARL63" s="94"/>
      <c r="ARM63" s="94"/>
      <c r="ARN63" s="94"/>
      <c r="ARO63" s="94"/>
      <c r="ARP63" s="94"/>
      <c r="ARQ63" s="94"/>
      <c r="ARR63" s="94"/>
      <c r="ARS63" s="27"/>
      <c r="ART63" s="97">
        <v>-1.1112109784807347</v>
      </c>
      <c r="ARU63" s="98">
        <v>1.8453026285333021</v>
      </c>
      <c r="ARW63" s="88">
        <f t="shared" si="153"/>
        <v>41000</v>
      </c>
      <c r="ARX63" s="89">
        <v>20</v>
      </c>
      <c r="ARY63" s="28"/>
      <c r="ARZ63" s="25"/>
      <c r="ASA63" s="30"/>
      <c r="ASB63" s="27"/>
      <c r="ASC63" s="30"/>
      <c r="ASD63" s="27"/>
      <c r="ASE63" s="30"/>
      <c r="ASF63" s="27"/>
      <c r="ASG63" s="92"/>
      <c r="ASH63" s="94"/>
      <c r="ASI63" s="94"/>
      <c r="ASJ63" s="94"/>
      <c r="ASK63" s="94"/>
      <c r="ASL63" s="94"/>
      <c r="ASM63" s="94"/>
      <c r="ASN63" s="94"/>
      <c r="ASO63" s="27"/>
      <c r="ASP63" s="97">
        <v>-1.261957384221021</v>
      </c>
      <c r="ASQ63" s="98">
        <v>-1.4889373870931757</v>
      </c>
      <c r="ASS63" s="88">
        <f t="shared" si="154"/>
        <v>40998</v>
      </c>
      <c r="AST63" s="89">
        <v>20</v>
      </c>
      <c r="ASU63" s="28"/>
      <c r="ASV63" s="25"/>
      <c r="ASW63" s="30"/>
      <c r="ASX63" s="27"/>
      <c r="ASY63" s="30"/>
      <c r="ASZ63" s="27"/>
      <c r="ATA63" s="30"/>
      <c r="ATB63" s="27"/>
      <c r="ATC63" s="92"/>
      <c r="ATD63" s="94"/>
      <c r="ATE63" s="94"/>
      <c r="ATF63" s="94"/>
      <c r="ATG63" s="94"/>
      <c r="ATH63" s="94"/>
      <c r="ATI63" s="94"/>
      <c r="ATJ63" s="94"/>
      <c r="ATK63" s="27"/>
      <c r="ATL63" s="97">
        <v>-1.3103853237876701</v>
      </c>
      <c r="ATM63" s="98">
        <v>-2.4625985402381199</v>
      </c>
      <c r="ATO63" s="88">
        <f t="shared" si="155"/>
        <v>40999</v>
      </c>
      <c r="ATP63" s="89">
        <v>20</v>
      </c>
      <c r="ATQ63" s="28"/>
      <c r="ATR63" s="25"/>
      <c r="ATS63" s="30"/>
      <c r="ATT63" s="27"/>
      <c r="ATU63" s="30"/>
      <c r="ATV63" s="27"/>
      <c r="ATW63" s="30"/>
      <c r="ATX63" s="27"/>
      <c r="ATY63" s="92"/>
      <c r="ATZ63" s="94"/>
      <c r="AUA63" s="94"/>
      <c r="AUB63" s="94"/>
      <c r="AUC63" s="94"/>
      <c r="AUD63" s="94"/>
      <c r="AUE63" s="94"/>
      <c r="AUF63" s="94"/>
      <c r="AUG63" s="27"/>
      <c r="AUH63" s="97">
        <v>-1.2183994827836424</v>
      </c>
      <c r="AUI63" s="98">
        <v>-0.35046233793067921</v>
      </c>
      <c r="AUK63" s="88">
        <f t="shared" si="156"/>
        <v>40995</v>
      </c>
      <c r="AUL63" s="89">
        <v>20</v>
      </c>
      <c r="AUM63" s="28"/>
      <c r="AUN63" s="25"/>
      <c r="AUO63" s="30"/>
      <c r="AUP63" s="27"/>
      <c r="AUQ63" s="30"/>
      <c r="AUR63" s="27"/>
      <c r="AUS63" s="30"/>
      <c r="AUT63" s="27"/>
      <c r="AUU63" s="92"/>
      <c r="AUV63" s="94"/>
      <c r="AUW63" s="94"/>
      <c r="AUX63" s="94"/>
      <c r="AUY63" s="94"/>
      <c r="AUZ63" s="94"/>
      <c r="AVA63" s="94"/>
      <c r="AVB63" s="94"/>
      <c r="AVC63" s="27"/>
      <c r="AVD63" s="97"/>
      <c r="AVE63" s="98"/>
      <c r="AVG63" s="88">
        <f t="shared" si="157"/>
        <v>40998</v>
      </c>
      <c r="AVH63" s="89">
        <v>20</v>
      </c>
      <c r="AVI63" s="28"/>
      <c r="AVJ63" s="25"/>
      <c r="AVK63" s="30"/>
      <c r="AVL63" s="27"/>
      <c r="AVM63" s="30"/>
      <c r="AVN63" s="27"/>
      <c r="AVO63" s="30"/>
      <c r="AVP63" s="27"/>
      <c r="AVQ63" s="92"/>
      <c r="AVR63" s="94"/>
      <c r="AVS63" s="94"/>
      <c r="AVT63" s="94"/>
      <c r="AVU63" s="94"/>
      <c r="AVV63" s="94"/>
      <c r="AVW63" s="94"/>
      <c r="AVX63" s="94"/>
      <c r="AVY63" s="27"/>
      <c r="AVZ63" s="97">
        <v>-1.2760550098793029</v>
      </c>
      <c r="AWA63" s="98">
        <v>-1.5911353703951361</v>
      </c>
      <c r="AWC63" s="88">
        <f t="shared" si="158"/>
        <v>40996.5</v>
      </c>
      <c r="AWD63" s="89">
        <v>20</v>
      </c>
      <c r="AWE63" s="28"/>
      <c r="AWF63" s="25"/>
      <c r="AWG63" s="30"/>
      <c r="AWH63" s="27"/>
      <c r="AWI63" s="30"/>
      <c r="AWJ63" s="27"/>
      <c r="AWK63" s="30"/>
      <c r="AWL63" s="27"/>
      <c r="AWM63" s="92"/>
      <c r="AWN63" s="94"/>
      <c r="AWO63" s="94"/>
      <c r="AWP63" s="94"/>
      <c r="AWQ63" s="94"/>
      <c r="AWR63" s="94"/>
      <c r="AWS63" s="94"/>
      <c r="AWT63" s="94"/>
      <c r="AWU63" s="27"/>
      <c r="AWV63" s="97"/>
      <c r="AWW63" s="98"/>
      <c r="AWY63" s="88">
        <f t="shared" si="159"/>
        <v>40995</v>
      </c>
      <c r="AWZ63" s="89">
        <v>20</v>
      </c>
      <c r="AXA63" s="28"/>
      <c r="AXB63" s="25"/>
      <c r="AXC63" s="30"/>
      <c r="AXD63" s="27"/>
      <c r="AXE63" s="30"/>
      <c r="AXF63" s="27"/>
      <c r="AXG63" s="30"/>
      <c r="AXH63" s="27"/>
      <c r="AXI63" s="92"/>
      <c r="AXJ63" s="94"/>
      <c r="AXK63" s="94"/>
      <c r="AXL63" s="94"/>
      <c r="AXM63" s="94"/>
      <c r="AXN63" s="94"/>
      <c r="AXO63" s="94"/>
      <c r="AXP63" s="94"/>
      <c r="AXQ63" s="27"/>
      <c r="AXR63" s="97">
        <v>-1.3008940975405039</v>
      </c>
      <c r="AXS63" s="98">
        <v>-0.98281911047192372</v>
      </c>
      <c r="AXU63" s="88">
        <f t="shared" si="160"/>
        <v>40998</v>
      </c>
      <c r="AXV63" s="89">
        <v>20</v>
      </c>
      <c r="AXW63" s="28"/>
      <c r="AXX63" s="25"/>
      <c r="AXY63" s="30"/>
      <c r="AXZ63" s="27"/>
      <c r="AYA63" s="30"/>
      <c r="AYB63" s="27"/>
      <c r="AYC63" s="30"/>
      <c r="AYD63" s="27"/>
      <c r="AYE63" s="92"/>
      <c r="AYF63" s="94"/>
      <c r="AYG63" s="94"/>
      <c r="AYH63" s="94"/>
      <c r="AYI63" s="94"/>
      <c r="AYJ63" s="94"/>
      <c r="AYK63" s="94"/>
      <c r="AYL63" s="94"/>
      <c r="AYM63" s="27"/>
      <c r="AYN63" s="97">
        <v>-1.2763441360709156</v>
      </c>
      <c r="AYO63" s="98">
        <v>1.2978696171783286</v>
      </c>
      <c r="AYQ63" s="88">
        <f t="shared" si="161"/>
        <v>40997</v>
      </c>
      <c r="AYR63" s="89">
        <v>20</v>
      </c>
      <c r="AYS63" s="28"/>
      <c r="AYT63" s="25"/>
      <c r="AYU63" s="30"/>
      <c r="AYV63" s="27"/>
      <c r="AYW63" s="30"/>
      <c r="AYX63" s="27"/>
      <c r="AYY63" s="30"/>
      <c r="AYZ63" s="27"/>
      <c r="AZA63" s="92"/>
      <c r="AZB63" s="94"/>
      <c r="AZC63" s="94"/>
      <c r="AZD63" s="94"/>
      <c r="AZE63" s="94"/>
      <c r="AZF63" s="94"/>
      <c r="AZG63" s="94"/>
      <c r="AZH63" s="94"/>
      <c r="AZI63" s="27"/>
      <c r="AZJ63" s="97">
        <v>-0.2721919223665562</v>
      </c>
      <c r="AZK63" s="98">
        <v>6.819006828003217</v>
      </c>
      <c r="AZM63" s="88">
        <f t="shared" si="162"/>
        <v>40997.5</v>
      </c>
      <c r="AZN63" s="89">
        <v>20</v>
      </c>
      <c r="AZO63" s="28"/>
      <c r="AZP63" s="25"/>
      <c r="AZQ63" s="30"/>
      <c r="AZR63" s="27"/>
      <c r="AZS63" s="30"/>
      <c r="AZT63" s="27"/>
      <c r="AZU63" s="30"/>
      <c r="AZV63" s="27"/>
      <c r="AZW63" s="92"/>
      <c r="AZX63" s="94"/>
      <c r="AZY63" s="94"/>
      <c r="AZZ63" s="94"/>
      <c r="BAA63" s="94"/>
      <c r="BAB63" s="94"/>
      <c r="BAC63" s="94"/>
      <c r="BAD63" s="94"/>
      <c r="BAE63" s="27"/>
      <c r="BAF63" s="97">
        <v>-1.2199629931201519</v>
      </c>
      <c r="BAG63" s="98">
        <v>4.164788753389459</v>
      </c>
      <c r="BAI63" s="88">
        <f t="shared" si="163"/>
        <v>40997.5</v>
      </c>
      <c r="BAJ63" s="89">
        <v>20</v>
      </c>
      <c r="BAK63" s="28"/>
      <c r="BAL63" s="25"/>
      <c r="BAM63" s="30"/>
      <c r="BAN63" s="27"/>
      <c r="BAO63" s="30"/>
      <c r="BAP63" s="27"/>
      <c r="BAQ63" s="30"/>
      <c r="BAR63" s="27"/>
      <c r="BAS63" s="92"/>
      <c r="BAT63" s="94"/>
      <c r="BAU63" s="94"/>
      <c r="BAV63" s="94"/>
      <c r="BAW63" s="94"/>
      <c r="BAX63" s="94"/>
      <c r="BAY63" s="94"/>
      <c r="BAZ63" s="94"/>
      <c r="BBA63" s="27"/>
      <c r="BBB63" s="97">
        <v>-1.2892429114777999</v>
      </c>
      <c r="BBC63" s="98">
        <v>1.9032496117909521</v>
      </c>
      <c r="BBE63" s="88">
        <f t="shared" si="164"/>
        <v>40996</v>
      </c>
      <c r="BBF63" s="89">
        <v>20</v>
      </c>
      <c r="BBG63" s="28"/>
      <c r="BBH63" s="25"/>
      <c r="BBI63" s="30"/>
      <c r="BBJ63" s="27"/>
      <c r="BBK63" s="30"/>
      <c r="BBL63" s="27"/>
      <c r="BBM63" s="30"/>
      <c r="BBN63" s="27"/>
      <c r="BBO63" s="92"/>
      <c r="BBP63" s="94"/>
      <c r="BBQ63" s="94"/>
      <c r="BBR63" s="94"/>
      <c r="BBS63" s="94"/>
      <c r="BBT63" s="94"/>
      <c r="BBU63" s="94"/>
      <c r="BBV63" s="94"/>
      <c r="BBW63" s="27"/>
      <c r="BBX63" s="97"/>
      <c r="BBY63" s="98"/>
      <c r="BCA63" s="88">
        <f t="shared" si="165"/>
        <v>40999.5</v>
      </c>
      <c r="BCB63" s="89">
        <v>20</v>
      </c>
      <c r="BCC63" s="28"/>
      <c r="BCD63" s="25">
        <v>23.4</v>
      </c>
      <c r="BCE63" s="30"/>
      <c r="BCF63" s="27"/>
      <c r="BCG63" s="30"/>
      <c r="BCH63" s="27"/>
      <c r="BCI63" s="30"/>
      <c r="BCJ63" s="27"/>
      <c r="BCK63" s="92"/>
      <c r="BCL63" s="94"/>
      <c r="BCM63" s="94"/>
      <c r="BCN63" s="94"/>
      <c r="BCO63" s="94"/>
      <c r="BCP63" s="94"/>
      <c r="BCQ63" s="94"/>
      <c r="BCR63" s="94"/>
      <c r="BCS63" s="27"/>
      <c r="BCT63" s="97">
        <v>-1.219378472726093</v>
      </c>
      <c r="BCU63" s="98">
        <v>1.2066688011507303</v>
      </c>
      <c r="BCW63" s="88">
        <f t="shared" si="166"/>
        <v>40998</v>
      </c>
      <c r="BCX63" s="89">
        <v>20</v>
      </c>
      <c r="BCY63" s="28"/>
      <c r="BCZ63" s="25">
        <v>18.899999999999999</v>
      </c>
      <c r="BDA63" s="30"/>
      <c r="BDB63" s="27"/>
      <c r="BDC63" s="30"/>
      <c r="BDD63" s="27"/>
      <c r="BDE63" s="30"/>
      <c r="BDF63" s="27"/>
      <c r="BDG63" s="92"/>
      <c r="BDH63" s="94"/>
      <c r="BDI63" s="94"/>
      <c r="BDJ63" s="94"/>
      <c r="BDK63" s="94"/>
      <c r="BDL63" s="94"/>
      <c r="BDM63" s="94"/>
      <c r="BDN63" s="94"/>
      <c r="BDO63" s="27"/>
      <c r="BDP63" s="97">
        <v>-1.1057493447658775</v>
      </c>
      <c r="BDQ63" s="98">
        <v>-1.3915277020941823</v>
      </c>
      <c r="BDS63" s="88">
        <f t="shared" si="167"/>
        <v>40996</v>
      </c>
      <c r="BDT63" s="89">
        <v>20</v>
      </c>
      <c r="BDU63" s="28"/>
      <c r="BDV63" s="25"/>
      <c r="BDW63" s="30"/>
      <c r="BDX63" s="27"/>
      <c r="BDY63" s="30"/>
      <c r="BDZ63" s="27"/>
      <c r="BEA63" s="30"/>
      <c r="BEB63" s="27"/>
      <c r="BEC63" s="92"/>
      <c r="BED63" s="94"/>
      <c r="BEE63" s="94"/>
      <c r="BEF63" s="94"/>
      <c r="BEG63" s="94"/>
      <c r="BEH63" s="94"/>
      <c r="BEI63" s="94"/>
      <c r="BEJ63" s="94"/>
      <c r="BEK63" s="27"/>
      <c r="BEL63" s="97">
        <v>-1.2901192430983603</v>
      </c>
      <c r="BEM63" s="98">
        <v>-1.5210946891225245</v>
      </c>
      <c r="BEO63" s="88">
        <f t="shared" si="168"/>
        <v>40997.5</v>
      </c>
      <c r="BEP63" s="89">
        <v>20</v>
      </c>
      <c r="BEQ63" s="28"/>
      <c r="BER63" s="25"/>
      <c r="BES63" s="30"/>
      <c r="BET63" s="27"/>
      <c r="BEU63" s="30"/>
      <c r="BEV63" s="27"/>
      <c r="BEW63" s="30"/>
      <c r="BEX63" s="27"/>
      <c r="BEY63" s="92"/>
      <c r="BEZ63" s="94"/>
      <c r="BFA63" s="94"/>
      <c r="BFB63" s="94"/>
      <c r="BFC63" s="94"/>
      <c r="BFD63" s="94"/>
      <c r="BFE63" s="94"/>
      <c r="BFF63" s="94"/>
      <c r="BFG63" s="27"/>
      <c r="BFH63" s="97">
        <v>-1.3141948057444428</v>
      </c>
      <c r="BFI63" s="98">
        <v>5.3901938025023499</v>
      </c>
      <c r="BFK63" s="88">
        <f t="shared" si="169"/>
        <v>40997.5</v>
      </c>
      <c r="BFL63" s="89">
        <v>20</v>
      </c>
      <c r="BFM63" s="28"/>
      <c r="BFN63" s="25"/>
      <c r="BFO63" s="30"/>
      <c r="BFP63" s="27"/>
      <c r="BFQ63" s="30"/>
      <c r="BFR63" s="27"/>
      <c r="BFS63" s="30"/>
      <c r="BFT63" s="27"/>
      <c r="BFU63" s="92"/>
      <c r="BFV63" s="94"/>
      <c r="BFW63" s="94"/>
      <c r="BFX63" s="94"/>
      <c r="BFY63" s="94"/>
      <c r="BFZ63" s="94"/>
      <c r="BGA63" s="94"/>
      <c r="BGB63" s="94"/>
      <c r="BGC63" s="27"/>
      <c r="BGD63" s="97">
        <v>-1.2592887219090918</v>
      </c>
      <c r="BGE63" s="98">
        <v>6.7978039569812632</v>
      </c>
      <c r="BGG63" s="88">
        <f t="shared" si="170"/>
        <v>40997</v>
      </c>
      <c r="BGH63" s="89">
        <v>20</v>
      </c>
      <c r="BGI63" s="28"/>
      <c r="BGJ63" s="25"/>
      <c r="BGK63" s="30"/>
      <c r="BGL63" s="27"/>
      <c r="BGM63" s="30"/>
      <c r="BGN63" s="27"/>
      <c r="BGO63" s="30"/>
      <c r="BGP63" s="27"/>
      <c r="BGQ63" s="92"/>
      <c r="BGR63" s="94"/>
      <c r="BGS63" s="94"/>
      <c r="BGT63" s="94"/>
      <c r="BGU63" s="94"/>
      <c r="BGV63" s="94"/>
      <c r="BGW63" s="94"/>
      <c r="BGX63" s="94"/>
      <c r="BGY63" s="27"/>
      <c r="BGZ63" s="97">
        <v>-0.6889078700181952</v>
      </c>
      <c r="BHA63" s="98">
        <v>1.2089878481965739</v>
      </c>
      <c r="BHC63" s="88">
        <f t="shared" si="171"/>
        <v>40996.5</v>
      </c>
      <c r="BHD63" s="89">
        <v>20</v>
      </c>
      <c r="BHE63" s="28"/>
      <c r="BHF63" s="25"/>
      <c r="BHG63" s="30"/>
      <c r="BHH63" s="27"/>
      <c r="BHI63" s="30"/>
      <c r="BHJ63" s="27"/>
      <c r="BHK63" s="30"/>
      <c r="BHL63" s="27"/>
      <c r="BHM63" s="92"/>
      <c r="BHN63" s="94"/>
      <c r="BHO63" s="94"/>
      <c r="BHP63" s="94"/>
      <c r="BHQ63" s="94"/>
      <c r="BHR63" s="94"/>
      <c r="BHS63" s="94"/>
      <c r="BHT63" s="94"/>
      <c r="BHU63" s="27"/>
      <c r="BHV63" s="97">
        <v>-0.75369927990868824</v>
      </c>
      <c r="BHW63" s="98">
        <v>10.557061657022834</v>
      </c>
      <c r="BHY63" s="88">
        <f t="shared" si="172"/>
        <v>40999</v>
      </c>
      <c r="BHZ63" s="89">
        <v>20</v>
      </c>
      <c r="BIA63" s="28"/>
      <c r="BIB63" s="25"/>
      <c r="BIC63" s="30"/>
      <c r="BID63" s="27"/>
      <c r="BIE63" s="30"/>
      <c r="BIF63" s="27"/>
      <c r="BIG63" s="30"/>
      <c r="BIH63" s="27"/>
      <c r="BII63" s="92"/>
      <c r="BIJ63" s="94"/>
      <c r="BIK63" s="94"/>
      <c r="BIL63" s="94"/>
      <c r="BIM63" s="94"/>
      <c r="BIN63" s="94"/>
      <c r="BIO63" s="94"/>
      <c r="BIP63" s="94"/>
      <c r="BIQ63" s="27"/>
      <c r="BIR63" s="97">
        <v>-1.12357878916356</v>
      </c>
      <c r="BIS63" s="98">
        <v>1.8107572664944676</v>
      </c>
      <c r="BIU63" s="88">
        <f t="shared" si="173"/>
        <v>41000</v>
      </c>
      <c r="BIV63" s="89">
        <v>20</v>
      </c>
      <c r="BIW63" s="28"/>
      <c r="BIX63" s="25"/>
      <c r="BIY63" s="30"/>
      <c r="BIZ63" s="27"/>
      <c r="BJA63" s="30"/>
      <c r="BJB63" s="27"/>
      <c r="BJC63" s="30"/>
      <c r="BJD63" s="27"/>
      <c r="BJE63" s="92"/>
      <c r="BJF63" s="94"/>
      <c r="BJG63" s="94"/>
      <c r="BJH63" s="94"/>
      <c r="BJI63" s="94"/>
      <c r="BJJ63" s="94"/>
      <c r="BJK63" s="94"/>
      <c r="BJL63" s="94"/>
      <c r="BJM63" s="27"/>
      <c r="BJN63" s="97">
        <v>-1.2584090090688977</v>
      </c>
      <c r="BJO63" s="98">
        <v>-1.4794000805728504</v>
      </c>
      <c r="BJQ63" s="88">
        <f t="shared" si="174"/>
        <v>40998</v>
      </c>
      <c r="BJR63" s="89">
        <v>20</v>
      </c>
      <c r="BJS63" s="28"/>
      <c r="BJT63" s="25"/>
      <c r="BJU63" s="30"/>
      <c r="BJV63" s="27"/>
      <c r="BJW63" s="30"/>
      <c r="BJX63" s="27"/>
      <c r="BJY63" s="30"/>
      <c r="BJZ63" s="27"/>
      <c r="BKA63" s="92"/>
      <c r="BKB63" s="94"/>
      <c r="BKC63" s="94"/>
      <c r="BKD63" s="94"/>
      <c r="BKE63" s="94"/>
      <c r="BKF63" s="94"/>
      <c r="BKG63" s="94"/>
      <c r="BKH63" s="94"/>
      <c r="BKI63" s="27"/>
      <c r="BKJ63" s="97">
        <v>-1.3100980902170911</v>
      </c>
      <c r="BKK63" s="98">
        <v>-2.4619204143658684</v>
      </c>
      <c r="BKM63" s="88">
        <f t="shared" si="175"/>
        <v>40999</v>
      </c>
      <c r="BKN63" s="89">
        <v>20</v>
      </c>
      <c r="BKO63" s="28"/>
      <c r="BKP63" s="25"/>
      <c r="BKQ63" s="30"/>
      <c r="BKR63" s="27"/>
      <c r="BKS63" s="30"/>
      <c r="BKT63" s="27"/>
      <c r="BKU63" s="30"/>
      <c r="BKV63" s="27"/>
      <c r="BKW63" s="92"/>
      <c r="BKX63" s="94"/>
      <c r="BKY63" s="94"/>
      <c r="BKZ63" s="94"/>
      <c r="BLA63" s="94"/>
      <c r="BLB63" s="94"/>
      <c r="BLC63" s="94"/>
      <c r="BLD63" s="94"/>
      <c r="BLE63" s="27"/>
      <c r="BLF63" s="97">
        <v>-1.2278627707322263</v>
      </c>
      <c r="BLG63" s="98">
        <v>-0.35936053275334057</v>
      </c>
      <c r="BLI63" s="88">
        <f t="shared" si="176"/>
        <v>40995</v>
      </c>
      <c r="BLJ63" s="89">
        <v>20</v>
      </c>
      <c r="BLK63" s="28"/>
      <c r="BLL63" s="25"/>
      <c r="BLM63" s="30"/>
      <c r="BLN63" s="27"/>
      <c r="BLO63" s="30"/>
      <c r="BLP63" s="27"/>
      <c r="BLQ63" s="30"/>
      <c r="BLR63" s="27"/>
      <c r="BLS63" s="92"/>
      <c r="BLT63" s="94"/>
      <c r="BLU63" s="94"/>
      <c r="BLV63" s="94"/>
      <c r="BLW63" s="94"/>
      <c r="BLX63" s="94"/>
      <c r="BLY63" s="94"/>
      <c r="BLZ63" s="94"/>
      <c r="BMA63" s="27"/>
      <c r="BMB63" s="97"/>
      <c r="BMC63" s="98"/>
      <c r="BME63" s="88">
        <f t="shared" si="177"/>
        <v>40998</v>
      </c>
      <c r="BMF63" s="89">
        <v>20</v>
      </c>
      <c r="BMG63" s="28"/>
      <c r="BMH63" s="25"/>
      <c r="BMI63" s="30"/>
      <c r="BMJ63" s="27"/>
      <c r="BMK63" s="30"/>
      <c r="BML63" s="27"/>
      <c r="BMM63" s="30"/>
      <c r="BMN63" s="27"/>
      <c r="BMO63" s="92"/>
      <c r="BMP63" s="94"/>
      <c r="BMQ63" s="94"/>
      <c r="BMR63" s="94"/>
      <c r="BMS63" s="94"/>
      <c r="BMT63" s="94"/>
      <c r="BMU63" s="94"/>
      <c r="BMV63" s="94"/>
      <c r="BMW63" s="27"/>
      <c r="BMX63" s="97">
        <v>-1.2339861051310785</v>
      </c>
      <c r="BMY63" s="98">
        <v>-1.4870486101186278</v>
      </c>
      <c r="BNA63" s="88">
        <f t="shared" si="178"/>
        <v>40996.5</v>
      </c>
      <c r="BNB63" s="89">
        <v>20</v>
      </c>
      <c r="BNC63" s="28"/>
      <c r="BND63" s="25"/>
      <c r="BNE63" s="30"/>
      <c r="BNF63" s="27"/>
      <c r="BNG63" s="30"/>
      <c r="BNH63" s="27"/>
      <c r="BNI63" s="30"/>
      <c r="BNJ63" s="27"/>
      <c r="BNK63" s="92"/>
      <c r="BNL63" s="94"/>
      <c r="BNM63" s="94"/>
      <c r="BNN63" s="94"/>
      <c r="BNO63" s="94"/>
      <c r="BNP63" s="94"/>
      <c r="BNQ63" s="94"/>
      <c r="BNR63" s="94"/>
      <c r="BNS63" s="27"/>
      <c r="BNT63" s="97"/>
      <c r="BNU63" s="98"/>
      <c r="BNW63" s="88">
        <f t="shared" si="179"/>
        <v>40995</v>
      </c>
      <c r="BNX63" s="89">
        <v>20</v>
      </c>
      <c r="BNY63" s="28"/>
      <c r="BNZ63" s="25"/>
      <c r="BOA63" s="30"/>
      <c r="BOB63" s="27"/>
      <c r="BOC63" s="30"/>
      <c r="BOD63" s="27"/>
      <c r="BOE63" s="30"/>
      <c r="BOF63" s="27"/>
      <c r="BOG63" s="92"/>
      <c r="BOH63" s="94"/>
      <c r="BOI63" s="94"/>
      <c r="BOJ63" s="94"/>
      <c r="BOK63" s="94"/>
      <c r="BOL63" s="94"/>
      <c r="BOM63" s="94"/>
      <c r="BON63" s="94"/>
      <c r="BOO63" s="27"/>
      <c r="BOP63" s="97">
        <v>-1.3002974132103489</v>
      </c>
      <c r="BOQ63" s="98">
        <v>-0.98441151549533623</v>
      </c>
      <c r="BOS63" s="88">
        <f t="shared" si="180"/>
        <v>40998</v>
      </c>
      <c r="BOT63" s="89">
        <v>20</v>
      </c>
      <c r="BOU63" s="28"/>
      <c r="BOV63" s="25"/>
      <c r="BOW63" s="30"/>
      <c r="BOX63" s="27"/>
      <c r="BOY63" s="30"/>
      <c r="BOZ63" s="27"/>
      <c r="BPA63" s="30"/>
      <c r="BPB63" s="27"/>
      <c r="BPC63" s="92"/>
      <c r="BPD63" s="94"/>
      <c r="BPE63" s="94"/>
      <c r="BPF63" s="94"/>
      <c r="BPG63" s="94"/>
      <c r="BPH63" s="94"/>
      <c r="BPI63" s="94"/>
      <c r="BPJ63" s="94"/>
      <c r="BPK63" s="27"/>
      <c r="BPL63" s="97">
        <v>-1.2992324740682115</v>
      </c>
      <c r="BPM63" s="98">
        <v>1.2267958703257009</v>
      </c>
      <c r="BPO63" s="88">
        <f t="shared" si="181"/>
        <v>40997</v>
      </c>
      <c r="BPP63" s="89">
        <v>20</v>
      </c>
      <c r="BPQ63" s="28"/>
      <c r="BPR63" s="25"/>
      <c r="BPS63" s="30"/>
      <c r="BPT63" s="27"/>
      <c r="BPU63" s="30"/>
      <c r="BPV63" s="27"/>
      <c r="BPW63" s="30"/>
      <c r="BPX63" s="27"/>
      <c r="BPY63" s="92"/>
      <c r="BPZ63" s="94"/>
      <c r="BQA63" s="94"/>
      <c r="BQB63" s="94"/>
      <c r="BQC63" s="94"/>
      <c r="BQD63" s="94"/>
      <c r="BQE63" s="94"/>
      <c r="BQF63" s="94"/>
      <c r="BQG63" s="27"/>
      <c r="BQH63" s="97">
        <v>-0.24303741735327303</v>
      </c>
      <c r="BQI63" s="98">
        <v>7.0104734796635553</v>
      </c>
      <c r="BQK63" s="88">
        <f t="shared" si="182"/>
        <v>40997.5</v>
      </c>
      <c r="BQL63" s="89">
        <v>20</v>
      </c>
      <c r="BQM63" s="28"/>
      <c r="BQN63" s="25"/>
      <c r="BQO63" s="30"/>
      <c r="BQP63" s="27"/>
      <c r="BQQ63" s="30"/>
      <c r="BQR63" s="27"/>
      <c r="BQS63" s="30"/>
      <c r="BQT63" s="27"/>
      <c r="BQU63" s="92"/>
      <c r="BQV63" s="94"/>
      <c r="BQW63" s="94"/>
      <c r="BQX63" s="94"/>
      <c r="BQY63" s="94"/>
      <c r="BQZ63" s="94"/>
      <c r="BRA63" s="94"/>
      <c r="BRB63" s="94"/>
      <c r="BRC63" s="27"/>
      <c r="BRD63" s="97">
        <v>-1.2201913406415579</v>
      </c>
      <c r="BRE63" s="98">
        <v>4.1654710739553602</v>
      </c>
      <c r="BRG63" s="88">
        <f t="shared" si="183"/>
        <v>40997.5</v>
      </c>
      <c r="BRH63" s="89">
        <v>20</v>
      </c>
      <c r="BRI63" s="28"/>
      <c r="BRJ63" s="25"/>
      <c r="BRK63" s="30"/>
      <c r="BRL63" s="27"/>
      <c r="BRM63" s="30"/>
      <c r="BRN63" s="27"/>
      <c r="BRO63" s="30"/>
      <c r="BRP63" s="27"/>
      <c r="BRQ63" s="92"/>
      <c r="BRR63" s="94"/>
      <c r="BRS63" s="94"/>
      <c r="BRT63" s="94"/>
      <c r="BRU63" s="94"/>
      <c r="BRV63" s="94"/>
      <c r="BRW63" s="94"/>
      <c r="BRX63" s="94"/>
      <c r="BRY63" s="27"/>
      <c r="BRZ63" s="97">
        <v>-1.2858167423084346</v>
      </c>
      <c r="BSA63" s="98">
        <v>1.9114289023963797</v>
      </c>
      <c r="BSC63" s="88">
        <f t="shared" si="184"/>
        <v>40996</v>
      </c>
      <c r="BSD63" s="89">
        <v>20</v>
      </c>
      <c r="BSE63" s="28"/>
      <c r="BSF63" s="25"/>
      <c r="BSG63" s="30"/>
      <c r="BSH63" s="27"/>
      <c r="BSI63" s="30"/>
      <c r="BSJ63" s="27"/>
      <c r="BSK63" s="30"/>
      <c r="BSL63" s="27"/>
      <c r="BSM63" s="92"/>
      <c r="BSN63" s="94"/>
      <c r="BSO63" s="94"/>
      <c r="BSP63" s="94"/>
      <c r="BSQ63" s="94"/>
      <c r="BSR63" s="94"/>
      <c r="BSS63" s="94"/>
      <c r="BST63" s="94"/>
      <c r="BSU63" s="27"/>
      <c r="BSV63" s="97"/>
      <c r="BSW63" s="98"/>
      <c r="BSY63" s="88">
        <f t="shared" si="185"/>
        <v>40999.5</v>
      </c>
      <c r="BSZ63" s="89">
        <v>20</v>
      </c>
      <c r="BTA63" s="28"/>
      <c r="BTB63" s="25">
        <v>23.4</v>
      </c>
      <c r="BTC63" s="30"/>
      <c r="BTD63" s="27"/>
      <c r="BTE63" s="30"/>
      <c r="BTF63" s="27"/>
      <c r="BTG63" s="30"/>
      <c r="BTH63" s="27"/>
      <c r="BTI63" s="92"/>
      <c r="BTJ63" s="94"/>
      <c r="BTK63" s="94"/>
      <c r="BTL63" s="94"/>
      <c r="BTM63" s="94"/>
      <c r="BTN63" s="94"/>
      <c r="BTO63" s="94"/>
      <c r="BTP63" s="94"/>
      <c r="BTQ63" s="27"/>
      <c r="BTR63" s="97">
        <v>-1.2138223058686797</v>
      </c>
      <c r="BTS63" s="98">
        <v>1.231583115272485</v>
      </c>
      <c r="BTU63" s="88">
        <f t="shared" si="186"/>
        <v>40998</v>
      </c>
      <c r="BTV63" s="89">
        <v>20</v>
      </c>
      <c r="BTW63" s="28"/>
      <c r="BTX63" s="25">
        <v>18.899999999999999</v>
      </c>
      <c r="BTY63" s="30"/>
      <c r="BTZ63" s="27"/>
      <c r="BUA63" s="30"/>
      <c r="BUB63" s="27"/>
      <c r="BUC63" s="30"/>
      <c r="BUD63" s="27"/>
      <c r="BUE63" s="92"/>
      <c r="BUF63" s="94"/>
      <c r="BUG63" s="94"/>
      <c r="BUH63" s="94"/>
      <c r="BUI63" s="94"/>
      <c r="BUJ63" s="94"/>
      <c r="BUK63" s="94"/>
      <c r="BUL63" s="94"/>
      <c r="BUM63" s="27"/>
      <c r="BUN63" s="97">
        <v>-1.2579986268872787</v>
      </c>
      <c r="BUO63" s="98">
        <v>-1.79782379569203</v>
      </c>
      <c r="BUQ63" s="88">
        <f t="shared" si="187"/>
        <v>40996</v>
      </c>
      <c r="BUR63" s="89">
        <v>20</v>
      </c>
      <c r="BUS63" s="28"/>
      <c r="BUT63" s="25"/>
      <c r="BUU63" s="30"/>
      <c r="BUV63" s="27"/>
      <c r="BUW63" s="30"/>
      <c r="BUX63" s="27"/>
      <c r="BUY63" s="30"/>
      <c r="BUZ63" s="27"/>
      <c r="BVA63" s="92"/>
      <c r="BVB63" s="94"/>
      <c r="BVC63" s="94"/>
      <c r="BVD63" s="94"/>
      <c r="BVE63" s="94"/>
      <c r="BVF63" s="94"/>
      <c r="BVG63" s="94"/>
      <c r="BVH63" s="94"/>
      <c r="BVI63" s="27"/>
      <c r="BVJ63" s="97">
        <v>-1.277191533596588</v>
      </c>
      <c r="BVK63" s="98">
        <v>-1.4898996431063802</v>
      </c>
      <c r="BVM63" s="88">
        <f t="shared" si="188"/>
        <v>40997.5</v>
      </c>
      <c r="BVN63" s="89">
        <v>20</v>
      </c>
      <c r="BVO63" s="28"/>
      <c r="BVP63" s="25"/>
      <c r="BVQ63" s="30"/>
      <c r="BVR63" s="27"/>
      <c r="BVS63" s="30"/>
      <c r="BVT63" s="27"/>
      <c r="BVU63" s="30"/>
      <c r="BVV63" s="27"/>
      <c r="BVW63" s="92"/>
      <c r="BVX63" s="94"/>
      <c r="BVY63" s="94"/>
      <c r="BVZ63" s="94"/>
      <c r="BWA63" s="94"/>
      <c r="BWB63" s="94"/>
      <c r="BWC63" s="94"/>
      <c r="BWD63" s="94"/>
      <c r="BWE63" s="27"/>
      <c r="BWF63" s="97">
        <v>-1.3153902231191035</v>
      </c>
      <c r="BWG63" s="98">
        <v>5.3889122618603578</v>
      </c>
      <c r="BWI63" s="88">
        <f t="shared" si="189"/>
        <v>40997.5</v>
      </c>
      <c r="BWJ63" s="89">
        <v>20</v>
      </c>
      <c r="BWK63" s="28"/>
      <c r="BWL63" s="25"/>
      <c r="BWM63" s="30"/>
      <c r="BWN63" s="27"/>
      <c r="BWO63" s="30"/>
      <c r="BWP63" s="27"/>
      <c r="BWQ63" s="30"/>
      <c r="BWR63" s="27"/>
      <c r="BWS63" s="92"/>
      <c r="BWT63" s="94"/>
      <c r="BWU63" s="94"/>
      <c r="BWV63" s="94"/>
      <c r="BWW63" s="94"/>
      <c r="BWX63" s="94"/>
      <c r="BWY63" s="94"/>
      <c r="BWZ63" s="94"/>
      <c r="BXA63" s="27"/>
      <c r="BXB63" s="97">
        <v>-1.2797503490403226</v>
      </c>
      <c r="BXC63" s="98">
        <v>6.7472674246232636</v>
      </c>
      <c r="BXE63" s="88">
        <f t="shared" si="190"/>
        <v>40997</v>
      </c>
      <c r="BXF63" s="89">
        <v>20</v>
      </c>
      <c r="BXG63" s="28"/>
      <c r="BXH63" s="25"/>
      <c r="BXI63" s="30"/>
      <c r="BXJ63" s="27"/>
      <c r="BXK63" s="30"/>
      <c r="BXL63" s="27"/>
      <c r="BXM63" s="30"/>
      <c r="BXN63" s="27"/>
      <c r="BXO63" s="92"/>
      <c r="BXP63" s="94"/>
      <c r="BXQ63" s="94"/>
      <c r="BXR63" s="94"/>
      <c r="BXS63" s="94"/>
      <c r="BXT63" s="94"/>
      <c r="BXU63" s="94"/>
      <c r="BXV63" s="94"/>
      <c r="BXW63" s="27"/>
      <c r="BXX63" s="97">
        <v>-0.67807786487866728</v>
      </c>
      <c r="BXY63" s="98">
        <v>1.2509839769432114</v>
      </c>
      <c r="BYA63" s="88">
        <f t="shared" si="191"/>
        <v>40996.5</v>
      </c>
      <c r="BYB63" s="89">
        <v>20</v>
      </c>
      <c r="BYC63" s="28"/>
      <c r="BYD63" s="25"/>
      <c r="BYE63" s="30"/>
      <c r="BYF63" s="27"/>
      <c r="BYG63" s="30"/>
      <c r="BYH63" s="27"/>
      <c r="BYI63" s="30"/>
      <c r="BYJ63" s="27"/>
      <c r="BYK63" s="92"/>
      <c r="BYL63" s="94"/>
      <c r="BYM63" s="94"/>
      <c r="BYN63" s="94"/>
      <c r="BYO63" s="94"/>
      <c r="BYP63" s="94"/>
      <c r="BYQ63" s="94"/>
      <c r="BYR63" s="94"/>
      <c r="BYS63" s="27"/>
      <c r="BYT63" s="97">
        <v>-0.77261790798659002</v>
      </c>
      <c r="BYU63" s="98">
        <v>10.530239876968489</v>
      </c>
      <c r="BYW63" s="88">
        <f t="shared" si="192"/>
        <v>40999</v>
      </c>
      <c r="BYX63" s="89">
        <v>20</v>
      </c>
      <c r="BYY63" s="28"/>
      <c r="BYZ63" s="25"/>
      <c r="BZA63" s="30"/>
      <c r="BZB63" s="27"/>
      <c r="BZC63" s="30"/>
      <c r="BZD63" s="27"/>
      <c r="BZE63" s="30"/>
      <c r="BZF63" s="27"/>
      <c r="BZG63" s="92"/>
      <c r="BZH63" s="94"/>
      <c r="BZI63" s="94"/>
      <c r="BZJ63" s="94"/>
      <c r="BZK63" s="94"/>
      <c r="BZL63" s="94"/>
      <c r="BZM63" s="94"/>
      <c r="BZN63" s="94"/>
      <c r="BZO63" s="27"/>
      <c r="BZP63" s="97">
        <v>-1.1115666741376464</v>
      </c>
      <c r="BZQ63" s="98">
        <v>1.8383852819215596</v>
      </c>
      <c r="BZS63" s="88">
        <f t="shared" si="193"/>
        <v>41000</v>
      </c>
      <c r="BZT63" s="89">
        <v>20</v>
      </c>
      <c r="BZU63" s="28"/>
      <c r="BZV63" s="25"/>
      <c r="BZW63" s="30"/>
      <c r="BZX63" s="27"/>
      <c r="BZY63" s="30"/>
      <c r="BZZ63" s="27"/>
      <c r="CAA63" s="30"/>
      <c r="CAB63" s="27"/>
      <c r="CAC63" s="92"/>
      <c r="CAD63" s="94"/>
      <c r="CAE63" s="94"/>
      <c r="CAF63" s="94"/>
      <c r="CAG63" s="94"/>
      <c r="CAH63" s="94"/>
      <c r="CAI63" s="94"/>
      <c r="CAJ63" s="94"/>
      <c r="CAK63" s="27"/>
      <c r="CAL63" s="97">
        <v>-1.2495914464549254</v>
      </c>
      <c r="CAM63" s="98">
        <v>-1.4567026386663677</v>
      </c>
      <c r="CAO63" s="88">
        <f t="shared" si="194"/>
        <v>40998</v>
      </c>
      <c r="CAP63" s="89">
        <v>20</v>
      </c>
      <c r="CAQ63" s="28"/>
      <c r="CAR63" s="25"/>
      <c r="CAS63" s="30"/>
      <c r="CAT63" s="27"/>
      <c r="CAU63" s="30"/>
      <c r="CAV63" s="27"/>
      <c r="CAW63" s="30"/>
      <c r="CAX63" s="27"/>
      <c r="CAY63" s="92"/>
      <c r="CAZ63" s="94"/>
      <c r="CBA63" s="94"/>
      <c r="CBB63" s="94"/>
      <c r="CBC63" s="94"/>
      <c r="CBD63" s="94"/>
      <c r="CBE63" s="94"/>
      <c r="CBF63" s="94"/>
      <c r="CBG63" s="27"/>
      <c r="CBH63" s="97">
        <v>-1.2771518227288827</v>
      </c>
      <c r="CBI63" s="98">
        <v>-2.3865133603059459</v>
      </c>
      <c r="CBK63" s="88">
        <f t="shared" si="195"/>
        <v>40999</v>
      </c>
      <c r="CBL63" s="89">
        <v>20</v>
      </c>
      <c r="CBM63" s="28"/>
      <c r="CBN63" s="25"/>
      <c r="CBO63" s="30"/>
      <c r="CBP63" s="27"/>
      <c r="CBQ63" s="30"/>
      <c r="CBR63" s="27"/>
      <c r="CBS63" s="30"/>
      <c r="CBT63" s="27"/>
      <c r="CBU63" s="92"/>
      <c r="CBV63" s="94"/>
      <c r="CBW63" s="94"/>
      <c r="CBX63" s="94"/>
      <c r="CBY63" s="94"/>
      <c r="CBZ63" s="94"/>
      <c r="CCA63" s="94"/>
      <c r="CCB63" s="94"/>
      <c r="CCC63" s="27"/>
      <c r="CCD63" s="97">
        <v>-1.2217205530428705</v>
      </c>
      <c r="CCE63" s="98">
        <v>-0.35932301967161417</v>
      </c>
      <c r="CCG63" s="88">
        <f t="shared" si="196"/>
        <v>40995</v>
      </c>
      <c r="CCH63" s="89">
        <v>20</v>
      </c>
      <c r="CCI63" s="28"/>
      <c r="CCJ63" s="25"/>
      <c r="CCK63" s="30"/>
      <c r="CCL63" s="27"/>
      <c r="CCM63" s="30"/>
      <c r="CCN63" s="27"/>
      <c r="CCO63" s="30"/>
      <c r="CCP63" s="27"/>
      <c r="CCQ63" s="92"/>
      <c r="CCR63" s="94"/>
      <c r="CCS63" s="94"/>
      <c r="CCT63" s="94"/>
      <c r="CCU63" s="94"/>
      <c r="CCV63" s="94"/>
      <c r="CCW63" s="94"/>
      <c r="CCX63" s="94"/>
      <c r="CCY63" s="27"/>
      <c r="CCZ63" s="97"/>
      <c r="CDA63" s="98"/>
      <c r="CDC63" s="88">
        <f t="shared" si="197"/>
        <v>40998</v>
      </c>
      <c r="CDD63" s="89">
        <v>20</v>
      </c>
      <c r="CDE63" s="28"/>
      <c r="CDF63" s="25"/>
      <c r="CDG63" s="30"/>
      <c r="CDH63" s="27"/>
      <c r="CDI63" s="30"/>
      <c r="CDJ63" s="27"/>
      <c r="CDK63" s="30"/>
      <c r="CDL63" s="27"/>
      <c r="CDM63" s="92"/>
      <c r="CDN63" s="94"/>
      <c r="CDO63" s="94"/>
      <c r="CDP63" s="94"/>
      <c r="CDQ63" s="94"/>
      <c r="CDR63" s="94"/>
      <c r="CDS63" s="94"/>
      <c r="CDT63" s="94"/>
      <c r="CDU63" s="27"/>
      <c r="CDV63" s="97">
        <v>-1.2605952036017924</v>
      </c>
      <c r="CDW63" s="98">
        <v>-1.5506492148906841</v>
      </c>
      <c r="CDY63" s="88">
        <f t="shared" si="198"/>
        <v>40996.5</v>
      </c>
      <c r="CDZ63" s="89">
        <v>20</v>
      </c>
      <c r="CEA63" s="28"/>
      <c r="CEB63" s="25"/>
      <c r="CEC63" s="30"/>
      <c r="CED63" s="27"/>
      <c r="CEE63" s="30"/>
      <c r="CEF63" s="27"/>
      <c r="CEG63" s="30"/>
      <c r="CEH63" s="27"/>
      <c r="CEI63" s="92"/>
      <c r="CEJ63" s="94"/>
      <c r="CEK63" s="94"/>
      <c r="CEL63" s="94"/>
      <c r="CEM63" s="94"/>
      <c r="CEN63" s="94"/>
      <c r="CEO63" s="94"/>
      <c r="CEP63" s="94"/>
      <c r="CEQ63" s="27"/>
      <c r="CER63" s="97"/>
      <c r="CES63" s="98"/>
      <c r="CEU63" s="88">
        <f t="shared" si="199"/>
        <v>40995</v>
      </c>
      <c r="CEV63" s="89">
        <v>20</v>
      </c>
      <c r="CEW63" s="28"/>
      <c r="CEX63" s="25"/>
      <c r="CEY63" s="30"/>
      <c r="CEZ63" s="27"/>
      <c r="CFA63" s="30"/>
      <c r="CFB63" s="27"/>
      <c r="CFC63" s="30"/>
      <c r="CFD63" s="27"/>
      <c r="CFE63" s="92"/>
      <c r="CFF63" s="94"/>
      <c r="CFG63" s="94"/>
      <c r="CFH63" s="94"/>
      <c r="CFI63" s="94"/>
      <c r="CFJ63" s="94"/>
      <c r="CFK63" s="94"/>
      <c r="CFL63" s="94"/>
      <c r="CFM63" s="27"/>
      <c r="CFN63" s="97">
        <v>-1.2993559185204864</v>
      </c>
      <c r="CFO63" s="98">
        <v>-0.9808298433826933</v>
      </c>
    </row>
    <row r="64" spans="1:2199">
      <c r="A64" s="88">
        <f t="shared" si="100"/>
        <v>40998.5</v>
      </c>
      <c r="B64" s="90">
        <v>20.5</v>
      </c>
      <c r="C64" s="28"/>
      <c r="D64" s="25"/>
      <c r="E64" s="30"/>
      <c r="F64" s="27"/>
      <c r="G64" s="30"/>
      <c r="H64" s="27"/>
      <c r="I64" s="30"/>
      <c r="J64" s="27"/>
      <c r="K64" s="92"/>
      <c r="L64" s="94"/>
      <c r="M64" s="94"/>
      <c r="N64" s="94"/>
      <c r="O64" s="94"/>
      <c r="P64" s="94"/>
      <c r="Q64" s="94"/>
      <c r="R64" s="94"/>
      <c r="S64" s="27"/>
      <c r="T64" s="99">
        <v>-2.0468114757531359</v>
      </c>
      <c r="U64" s="98">
        <v>1.4206715556459508</v>
      </c>
      <c r="W64" s="88">
        <f t="shared" si="101"/>
        <v>40997.5</v>
      </c>
      <c r="X64" s="90">
        <v>20.5</v>
      </c>
      <c r="Y64" s="28"/>
      <c r="Z64" s="25"/>
      <c r="AA64" s="30"/>
      <c r="AB64" s="27"/>
      <c r="AC64" s="30"/>
      <c r="AD64" s="27"/>
      <c r="AE64" s="30"/>
      <c r="AF64" s="27"/>
      <c r="AG64" s="92"/>
      <c r="AH64" s="94"/>
      <c r="AI64" s="94"/>
      <c r="AJ64" s="94"/>
      <c r="AK64" s="94"/>
      <c r="AL64" s="94"/>
      <c r="AM64" s="94"/>
      <c r="AN64" s="94"/>
      <c r="AO64" s="27"/>
      <c r="AP64" s="99">
        <v>-1.1513238141081195</v>
      </c>
      <c r="AQ64" s="98">
        <v>2.7337293932062616</v>
      </c>
      <c r="AS64" s="88">
        <f t="shared" si="102"/>
        <v>40998</v>
      </c>
      <c r="AT64" s="90">
        <v>20.5</v>
      </c>
      <c r="AU64" s="28"/>
      <c r="AV64" s="25"/>
      <c r="AW64" s="30"/>
      <c r="AX64" s="27"/>
      <c r="AY64" s="30"/>
      <c r="AZ64" s="27"/>
      <c r="BA64" s="30"/>
      <c r="BB64" s="27"/>
      <c r="BC64" s="92"/>
      <c r="BD64" s="94"/>
      <c r="BE64" s="94"/>
      <c r="BF64" s="94"/>
      <c r="BG64" s="94"/>
      <c r="BH64" s="94"/>
      <c r="BI64" s="94"/>
      <c r="BJ64" s="94"/>
      <c r="BK64" s="27"/>
      <c r="BL64" s="99">
        <v>-0.38121450374330795</v>
      </c>
      <c r="BM64" s="98">
        <v>4.7313485266021518</v>
      </c>
      <c r="BO64" s="88">
        <f t="shared" si="103"/>
        <v>40998</v>
      </c>
      <c r="BP64" s="90">
        <v>20.5</v>
      </c>
      <c r="BQ64" s="28"/>
      <c r="BR64" s="25"/>
      <c r="BS64" s="30"/>
      <c r="BT64" s="27"/>
      <c r="BU64" s="30"/>
      <c r="BV64" s="27"/>
      <c r="BW64" s="30"/>
      <c r="BX64" s="27"/>
      <c r="BY64" s="92"/>
      <c r="BZ64" s="94"/>
      <c r="CA64" s="94"/>
      <c r="CB64" s="94"/>
      <c r="CC64" s="94"/>
      <c r="CD64" s="94"/>
      <c r="CE64" s="94"/>
      <c r="CF64" s="94"/>
      <c r="CG64" s="27"/>
      <c r="CH64" s="99">
        <v>-1.1350579260257705</v>
      </c>
      <c r="CI64" s="98">
        <v>0.64381441202399547</v>
      </c>
      <c r="CK64" s="88">
        <f t="shared" si="104"/>
        <v>40996.5</v>
      </c>
      <c r="CL64" s="90">
        <v>20.5</v>
      </c>
      <c r="CM64" s="28"/>
      <c r="CN64" s="25"/>
      <c r="CO64" s="30"/>
      <c r="CP64" s="27"/>
      <c r="CQ64" s="30"/>
      <c r="CR64" s="27"/>
      <c r="CS64" s="30"/>
      <c r="CT64" s="27"/>
      <c r="CU64" s="92"/>
      <c r="CV64" s="94"/>
      <c r="CW64" s="94"/>
      <c r="CX64" s="94"/>
      <c r="CY64" s="94"/>
      <c r="CZ64" s="94"/>
      <c r="DA64" s="94"/>
      <c r="DB64" s="94"/>
      <c r="DC64" s="27"/>
      <c r="DD64" s="99">
        <v>-1.278439931693073</v>
      </c>
      <c r="DE64" s="98">
        <v>5.1379254665666068</v>
      </c>
      <c r="DG64" s="88">
        <f t="shared" si="105"/>
        <v>41000</v>
      </c>
      <c r="DH64" s="90">
        <v>20.5</v>
      </c>
      <c r="DI64" s="28"/>
      <c r="DJ64" s="25">
        <v>23.4</v>
      </c>
      <c r="DK64" s="30"/>
      <c r="DL64" s="27"/>
      <c r="DM64" s="30"/>
      <c r="DN64" s="27"/>
      <c r="DO64" s="30"/>
      <c r="DP64" s="27"/>
      <c r="DQ64" s="92"/>
      <c r="DR64" s="94"/>
      <c r="DS64" s="94"/>
      <c r="DT64" s="94"/>
      <c r="DU64" s="94"/>
      <c r="DV64" s="94"/>
      <c r="DW64" s="94"/>
      <c r="DX64" s="94"/>
      <c r="DY64" s="27"/>
      <c r="DZ64" s="99">
        <v>-1.210329288686343</v>
      </c>
      <c r="EA64" s="98">
        <v>-1.0417661729206273</v>
      </c>
      <c r="EC64" s="88">
        <f t="shared" si="106"/>
        <v>40998.5</v>
      </c>
      <c r="ED64" s="90">
        <v>20.5</v>
      </c>
      <c r="EE64" s="28"/>
      <c r="EF64" s="25">
        <v>18.8</v>
      </c>
      <c r="EG64" s="30"/>
      <c r="EH64" s="27"/>
      <c r="EI64" s="30"/>
      <c r="EJ64" s="27"/>
      <c r="EK64" s="30"/>
      <c r="EL64" s="27"/>
      <c r="EM64" s="92"/>
      <c r="EN64" s="94"/>
      <c r="EO64" s="94"/>
      <c r="EP64" s="94"/>
      <c r="EQ64" s="94"/>
      <c r="ER64" s="94"/>
      <c r="ES64" s="94"/>
      <c r="ET64" s="94"/>
      <c r="EU64" s="27"/>
      <c r="EV64" s="99">
        <v>-1.2589638557164615</v>
      </c>
      <c r="EW64" s="98">
        <v>4.6713832653044101</v>
      </c>
      <c r="EY64" s="88">
        <f t="shared" si="107"/>
        <v>40996.5</v>
      </c>
      <c r="EZ64" s="90">
        <v>20.5</v>
      </c>
      <c r="FA64" s="28"/>
      <c r="FB64" s="25"/>
      <c r="FC64" s="30"/>
      <c r="FD64" s="27"/>
      <c r="FE64" s="30"/>
      <c r="FF64" s="27"/>
      <c r="FG64" s="30"/>
      <c r="FH64" s="27"/>
      <c r="FI64" s="92"/>
      <c r="FJ64" s="94"/>
      <c r="FK64" s="94"/>
      <c r="FL64" s="94"/>
      <c r="FM64" s="94"/>
      <c r="FN64" s="94"/>
      <c r="FO64" s="94"/>
      <c r="FP64" s="94"/>
      <c r="FQ64" s="27"/>
      <c r="FR64" s="99">
        <v>-1.3011810191483533</v>
      </c>
      <c r="FS64" s="98">
        <v>5.0924633633653755</v>
      </c>
      <c r="FU64" s="88">
        <f t="shared" si="108"/>
        <v>40998</v>
      </c>
      <c r="FV64" s="90">
        <v>20.5</v>
      </c>
      <c r="FW64" s="28"/>
      <c r="FX64" s="25"/>
      <c r="FY64" s="30"/>
      <c r="FZ64" s="27"/>
      <c r="GA64" s="30"/>
      <c r="GB64" s="27"/>
      <c r="GC64" s="30"/>
      <c r="GD64" s="27"/>
      <c r="GE64" s="92"/>
      <c r="GF64" s="94"/>
      <c r="GG64" s="94"/>
      <c r="GH64" s="94"/>
      <c r="GI64" s="94"/>
      <c r="GJ64" s="94"/>
      <c r="GK64" s="94"/>
      <c r="GL64" s="94"/>
      <c r="GM64" s="27"/>
      <c r="GN64" s="99">
        <v>-1.3118469111400788</v>
      </c>
      <c r="GO64" s="98">
        <v>-1.2480142819567215</v>
      </c>
      <c r="GQ64" s="88">
        <f t="shared" si="109"/>
        <v>40998</v>
      </c>
      <c r="GR64" s="90">
        <v>20.5</v>
      </c>
      <c r="GS64" s="28"/>
      <c r="GT64" s="25"/>
      <c r="GU64" s="30"/>
      <c r="GV64" s="27"/>
      <c r="GW64" s="30"/>
      <c r="GX64" s="27"/>
      <c r="GY64" s="30"/>
      <c r="GZ64" s="27"/>
      <c r="HA64" s="92"/>
      <c r="HB64" s="94"/>
      <c r="HC64" s="94"/>
      <c r="HD64" s="94"/>
      <c r="HE64" s="94"/>
      <c r="HF64" s="94"/>
      <c r="HG64" s="94"/>
      <c r="HH64" s="94"/>
      <c r="HI64" s="27"/>
      <c r="HJ64" s="99">
        <v>-1.2532932652459123</v>
      </c>
      <c r="HK64" s="98">
        <v>0.15273102259870444</v>
      </c>
      <c r="HM64" s="88">
        <f t="shared" si="110"/>
        <v>40997.5</v>
      </c>
      <c r="HN64" s="90">
        <v>20.5</v>
      </c>
      <c r="HO64" s="28"/>
      <c r="HP64" s="25"/>
      <c r="HQ64" s="30"/>
      <c r="HR64" s="27"/>
      <c r="HS64" s="30"/>
      <c r="HT64" s="27"/>
      <c r="HU64" s="30"/>
      <c r="HV64" s="27"/>
      <c r="HW64" s="92"/>
      <c r="HX64" s="94"/>
      <c r="HY64" s="94"/>
      <c r="HZ64" s="94"/>
      <c r="IA64" s="94"/>
      <c r="IB64" s="94"/>
      <c r="IC64" s="94"/>
      <c r="ID64" s="94"/>
      <c r="IE64" s="27"/>
      <c r="IF64" s="99">
        <v>-0.71389867447209299</v>
      </c>
      <c r="IG64" s="98">
        <v>7.705089672578243</v>
      </c>
      <c r="II64" s="88">
        <f t="shared" si="111"/>
        <v>40997</v>
      </c>
      <c r="IJ64" s="90">
        <v>20.5</v>
      </c>
      <c r="IK64" s="28"/>
      <c r="IL64" s="25"/>
      <c r="IM64" s="30"/>
      <c r="IN64" s="27"/>
      <c r="IO64" s="30"/>
      <c r="IP64" s="27"/>
      <c r="IQ64" s="30"/>
      <c r="IR64" s="27"/>
      <c r="IS64" s="92"/>
      <c r="IT64" s="94"/>
      <c r="IU64" s="94"/>
      <c r="IV64" s="94"/>
      <c r="IW64" s="94"/>
      <c r="IX64" s="94"/>
      <c r="IY64" s="94"/>
      <c r="IZ64" s="94"/>
      <c r="JA64" s="27"/>
      <c r="JB64" s="99">
        <v>-0.77822316588821816</v>
      </c>
      <c r="JC64" s="98">
        <v>8.132971115148786</v>
      </c>
      <c r="JE64" s="88">
        <f t="shared" si="112"/>
        <v>40999.5</v>
      </c>
      <c r="JF64" s="90">
        <v>20.5</v>
      </c>
      <c r="JG64" s="28"/>
      <c r="JH64" s="25"/>
      <c r="JI64" s="30"/>
      <c r="JJ64" s="27"/>
      <c r="JK64" s="30"/>
      <c r="JL64" s="27"/>
      <c r="JM64" s="30"/>
      <c r="JN64" s="27"/>
      <c r="JO64" s="92"/>
      <c r="JP64" s="94"/>
      <c r="JQ64" s="94"/>
      <c r="JR64" s="94"/>
      <c r="JS64" s="94"/>
      <c r="JT64" s="94"/>
      <c r="JU64" s="94"/>
      <c r="JV64" s="94"/>
      <c r="JW64" s="27"/>
      <c r="JX64" s="99">
        <v>-1.1267221875963922</v>
      </c>
      <c r="JY64" s="98">
        <v>3.9852840092418864</v>
      </c>
      <c r="KA64" s="88">
        <f t="shared" si="113"/>
        <v>41000.5</v>
      </c>
      <c r="KB64" s="90">
        <v>20.5</v>
      </c>
      <c r="KC64" s="28"/>
      <c r="KD64" s="25"/>
      <c r="KE64" s="30"/>
      <c r="KF64" s="27"/>
      <c r="KG64" s="30"/>
      <c r="KH64" s="27"/>
      <c r="KI64" s="30"/>
      <c r="KJ64" s="27"/>
      <c r="KK64" s="92"/>
      <c r="KL64" s="94"/>
      <c r="KM64" s="94"/>
      <c r="KN64" s="94"/>
      <c r="KO64" s="94"/>
      <c r="KP64" s="94"/>
      <c r="KQ64" s="94"/>
      <c r="KR64" s="94"/>
      <c r="KS64" s="27"/>
      <c r="KT64" s="99">
        <v>-1.2257681936398299</v>
      </c>
      <c r="KU64" s="98">
        <v>5.2296989828938631</v>
      </c>
      <c r="KW64" s="88">
        <f t="shared" si="114"/>
        <v>40998.5</v>
      </c>
      <c r="KX64" s="90">
        <v>20.5</v>
      </c>
      <c r="KY64" s="28"/>
      <c r="KZ64" s="25"/>
      <c r="LA64" s="30"/>
      <c r="LB64" s="27"/>
      <c r="LC64" s="30"/>
      <c r="LD64" s="27"/>
      <c r="LE64" s="30"/>
      <c r="LF64" s="27"/>
      <c r="LG64" s="92"/>
      <c r="LH64" s="94"/>
      <c r="LI64" s="94"/>
      <c r="LJ64" s="94"/>
      <c r="LK64" s="94"/>
      <c r="LL64" s="94"/>
      <c r="LM64" s="94"/>
      <c r="LN64" s="94"/>
      <c r="LO64" s="27"/>
      <c r="LP64" s="99">
        <v>-1.2692212511377328</v>
      </c>
      <c r="LQ64" s="98">
        <v>4.2623664335628035</v>
      </c>
      <c r="LS64" s="88">
        <f t="shared" si="115"/>
        <v>40999.5</v>
      </c>
      <c r="LT64" s="90">
        <v>20.5</v>
      </c>
      <c r="LU64" s="28"/>
      <c r="LV64" s="25"/>
      <c r="LW64" s="30"/>
      <c r="LX64" s="27"/>
      <c r="LY64" s="30"/>
      <c r="LZ64" s="27"/>
      <c r="MA64" s="30"/>
      <c r="MB64" s="27"/>
      <c r="MC64" s="92"/>
      <c r="MD64" s="94"/>
      <c r="ME64" s="94"/>
      <c r="MF64" s="94"/>
      <c r="MG64" s="94"/>
      <c r="MH64" s="94"/>
      <c r="MI64" s="94"/>
      <c r="MJ64" s="94"/>
      <c r="MK64" s="27"/>
      <c r="ML64" s="99">
        <v>-1.2215486325021492</v>
      </c>
      <c r="MM64" s="98">
        <v>6.2840625340694434</v>
      </c>
      <c r="MO64" s="88">
        <f t="shared" si="116"/>
        <v>40995.5</v>
      </c>
      <c r="MP64" s="90">
        <v>20.5</v>
      </c>
      <c r="MQ64" s="28"/>
      <c r="MR64" s="25"/>
      <c r="MS64" s="30"/>
      <c r="MT64" s="27"/>
      <c r="MU64" s="30"/>
      <c r="MV64" s="27"/>
      <c r="MW64" s="30"/>
      <c r="MX64" s="27"/>
      <c r="MY64" s="92"/>
      <c r="MZ64" s="94"/>
      <c r="NA64" s="94"/>
      <c r="NB64" s="94"/>
      <c r="NC64" s="94"/>
      <c r="ND64" s="94"/>
      <c r="NE64" s="94"/>
      <c r="NF64" s="94"/>
      <c r="NG64" s="27"/>
      <c r="NH64" s="99"/>
      <c r="NI64" s="98"/>
      <c r="NK64" s="88">
        <f t="shared" si="117"/>
        <v>40998.5</v>
      </c>
      <c r="NL64" s="90">
        <v>20.5</v>
      </c>
      <c r="NM64" s="28"/>
      <c r="NN64" s="25"/>
      <c r="NO64" s="30"/>
      <c r="NP64" s="27"/>
      <c r="NQ64" s="30"/>
      <c r="NR64" s="27"/>
      <c r="NS64" s="30"/>
      <c r="NT64" s="27"/>
      <c r="NU64" s="92"/>
      <c r="NV64" s="94"/>
      <c r="NW64" s="94"/>
      <c r="NX64" s="94"/>
      <c r="NY64" s="94"/>
      <c r="NZ64" s="94"/>
      <c r="OA64" s="94"/>
      <c r="OB64" s="94"/>
      <c r="OC64" s="27"/>
      <c r="OD64" s="99">
        <v>-1.2292986154600436</v>
      </c>
      <c r="OE64" s="98">
        <v>5.144262930350175</v>
      </c>
      <c r="OG64" s="88">
        <f t="shared" si="118"/>
        <v>40997</v>
      </c>
      <c r="OH64" s="90">
        <v>20.5</v>
      </c>
      <c r="OI64" s="28"/>
      <c r="OJ64" s="25"/>
      <c r="OK64" s="30"/>
      <c r="OL64" s="27"/>
      <c r="OM64" s="30"/>
      <c r="ON64" s="27"/>
      <c r="OO64" s="30"/>
      <c r="OP64" s="27"/>
      <c r="OQ64" s="92"/>
      <c r="OR64" s="94"/>
      <c r="OS64" s="94"/>
      <c r="OT64" s="94"/>
      <c r="OU64" s="94"/>
      <c r="OV64" s="94"/>
      <c r="OW64" s="94"/>
      <c r="OX64" s="94"/>
      <c r="OY64" s="27"/>
      <c r="OZ64" s="99"/>
      <c r="PA64" s="98"/>
      <c r="PC64" s="88">
        <f t="shared" si="119"/>
        <v>40995.5</v>
      </c>
      <c r="PD64" s="90">
        <v>20.5</v>
      </c>
      <c r="PE64" s="28"/>
      <c r="PF64" s="25"/>
      <c r="PG64" s="30"/>
      <c r="PH64" s="27"/>
      <c r="PI64" s="30"/>
      <c r="PJ64" s="27"/>
      <c r="PK64" s="30"/>
      <c r="PL64" s="27"/>
      <c r="PM64" s="92"/>
      <c r="PN64" s="94"/>
      <c r="PO64" s="94"/>
      <c r="PP64" s="94"/>
      <c r="PQ64" s="94"/>
      <c r="PR64" s="94"/>
      <c r="PS64" s="94"/>
      <c r="PT64" s="94"/>
      <c r="PU64" s="27"/>
      <c r="PV64" s="99">
        <v>-1.2863970383228815</v>
      </c>
      <c r="PW64" s="98">
        <v>5.7046123698082489</v>
      </c>
      <c r="PY64" s="88">
        <f t="shared" si="120"/>
        <v>40998.5</v>
      </c>
      <c r="PZ64" s="90">
        <v>20.5</v>
      </c>
      <c r="QA64" s="28"/>
      <c r="QB64" s="25"/>
      <c r="QC64" s="30"/>
      <c r="QD64" s="27"/>
      <c r="QE64" s="30"/>
      <c r="QF64" s="27"/>
      <c r="QG64" s="30"/>
      <c r="QH64" s="27"/>
      <c r="QI64" s="92"/>
      <c r="QJ64" s="94"/>
      <c r="QK64" s="94"/>
      <c r="QL64" s="94"/>
      <c r="QM64" s="94"/>
      <c r="QN64" s="94"/>
      <c r="QO64" s="94"/>
      <c r="QP64" s="94"/>
      <c r="QQ64" s="27"/>
      <c r="QR64" s="99">
        <v>-1.3063664931099523</v>
      </c>
      <c r="QS64" s="98">
        <v>3.5219502477104978</v>
      </c>
      <c r="QU64" s="88">
        <f t="shared" si="121"/>
        <v>40997.5</v>
      </c>
      <c r="QV64" s="90">
        <v>20.5</v>
      </c>
      <c r="QW64" s="28"/>
      <c r="QX64" s="25"/>
      <c r="QY64" s="30"/>
      <c r="QZ64" s="27"/>
      <c r="RA64" s="30"/>
      <c r="RB64" s="27"/>
      <c r="RC64" s="30"/>
      <c r="RD64" s="27"/>
      <c r="RE64" s="92"/>
      <c r="RF64" s="94"/>
      <c r="RG64" s="94"/>
      <c r="RH64" s="94"/>
      <c r="RI64" s="94"/>
      <c r="RJ64" s="94"/>
      <c r="RK64" s="94"/>
      <c r="RL64" s="94"/>
      <c r="RM64" s="27"/>
      <c r="RN64" s="99">
        <v>-0.36575667577957577</v>
      </c>
      <c r="RO64" s="98">
        <v>12.743597478483391</v>
      </c>
      <c r="RQ64" s="88">
        <f t="shared" si="122"/>
        <v>40998</v>
      </c>
      <c r="RR64" s="90">
        <v>20.5</v>
      </c>
      <c r="RS64" s="28"/>
      <c r="RT64" s="25"/>
      <c r="RU64" s="30"/>
      <c r="RV64" s="27"/>
      <c r="RW64" s="30"/>
      <c r="RX64" s="27"/>
      <c r="RY64" s="30"/>
      <c r="RZ64" s="27"/>
      <c r="SA64" s="92"/>
      <c r="SB64" s="94"/>
      <c r="SC64" s="94"/>
      <c r="SD64" s="94"/>
      <c r="SE64" s="94"/>
      <c r="SF64" s="94"/>
      <c r="SG64" s="94"/>
      <c r="SH64" s="94"/>
      <c r="SI64" s="27"/>
      <c r="SJ64" s="99">
        <v>-1.2368694104557725</v>
      </c>
      <c r="SK64" s="98">
        <v>1.9077584225703004</v>
      </c>
      <c r="SM64" s="88">
        <f t="shared" si="123"/>
        <v>40998</v>
      </c>
      <c r="SN64" s="90">
        <v>20.5</v>
      </c>
      <c r="SO64" s="28"/>
      <c r="SP64" s="25"/>
      <c r="SQ64" s="30"/>
      <c r="SR64" s="27"/>
      <c r="SS64" s="30"/>
      <c r="ST64" s="27"/>
      <c r="SU64" s="30"/>
      <c r="SV64" s="27"/>
      <c r="SW64" s="92"/>
      <c r="SX64" s="94"/>
      <c r="SY64" s="94"/>
      <c r="SZ64" s="94"/>
      <c r="TA64" s="94"/>
      <c r="TB64" s="94"/>
      <c r="TC64" s="94"/>
      <c r="TD64" s="94"/>
      <c r="TE64" s="27"/>
      <c r="TF64" s="99">
        <v>-1.2979469009558824</v>
      </c>
      <c r="TG64" s="98">
        <v>-0.33222615127847688</v>
      </c>
      <c r="TI64" s="88">
        <f t="shared" si="124"/>
        <v>40996.5</v>
      </c>
      <c r="TJ64" s="90">
        <v>20.5</v>
      </c>
      <c r="TK64" s="28"/>
      <c r="TL64" s="25"/>
      <c r="TM64" s="30"/>
      <c r="TN64" s="27"/>
      <c r="TO64" s="30"/>
      <c r="TP64" s="27"/>
      <c r="TQ64" s="30"/>
      <c r="TR64" s="27"/>
      <c r="TS64" s="92"/>
      <c r="TT64" s="94"/>
      <c r="TU64" s="94"/>
      <c r="TV64" s="94"/>
      <c r="TW64" s="94"/>
      <c r="TX64" s="94"/>
      <c r="TY64" s="94"/>
      <c r="TZ64" s="94"/>
      <c r="UA64" s="27"/>
      <c r="UB64" s="99"/>
      <c r="UC64" s="98"/>
      <c r="UE64" s="88">
        <f t="shared" si="125"/>
        <v>41000</v>
      </c>
      <c r="UF64" s="90">
        <v>20.5</v>
      </c>
      <c r="UG64" s="28"/>
      <c r="UH64" s="25">
        <v>23.4</v>
      </c>
      <c r="UI64" s="30"/>
      <c r="UJ64" s="27"/>
      <c r="UK64" s="30"/>
      <c r="UL64" s="27"/>
      <c r="UM64" s="30"/>
      <c r="UN64" s="27"/>
      <c r="UO64" s="92"/>
      <c r="UP64" s="94"/>
      <c r="UQ64" s="94"/>
      <c r="UR64" s="94"/>
      <c r="US64" s="94"/>
      <c r="UT64" s="94"/>
      <c r="UU64" s="94"/>
      <c r="UV64" s="94"/>
      <c r="UW64" s="27"/>
      <c r="UX64" s="99">
        <v>-1.227330679864131</v>
      </c>
      <c r="UY64" s="98">
        <v>-1.0709786340234537</v>
      </c>
      <c r="VA64" s="88">
        <f t="shared" si="126"/>
        <v>40998.5</v>
      </c>
      <c r="VB64" s="90">
        <v>20.5</v>
      </c>
      <c r="VC64" s="28"/>
      <c r="VD64" s="25">
        <v>18.8</v>
      </c>
      <c r="VE64" s="30"/>
      <c r="VF64" s="27"/>
      <c r="VG64" s="30"/>
      <c r="VH64" s="27"/>
      <c r="VI64" s="30"/>
      <c r="VJ64" s="27"/>
      <c r="VK64" s="92"/>
      <c r="VL64" s="94"/>
      <c r="VM64" s="94"/>
      <c r="VN64" s="94"/>
      <c r="VO64" s="94"/>
      <c r="VP64" s="94"/>
      <c r="VQ64" s="94"/>
      <c r="VR64" s="94"/>
      <c r="VS64" s="27"/>
      <c r="VT64" s="99">
        <v>-1.2529043754781317</v>
      </c>
      <c r="VU64" s="98">
        <v>4.7273044738145265</v>
      </c>
      <c r="VW64" s="88">
        <f t="shared" si="127"/>
        <v>40996.5</v>
      </c>
      <c r="VX64" s="90">
        <v>20.5</v>
      </c>
      <c r="VY64" s="28"/>
      <c r="VZ64" s="25"/>
      <c r="WA64" s="30"/>
      <c r="WB64" s="27"/>
      <c r="WC64" s="30"/>
      <c r="WD64" s="27"/>
      <c r="WE64" s="30"/>
      <c r="WF64" s="27"/>
      <c r="WG64" s="92"/>
      <c r="WH64" s="94"/>
      <c r="WI64" s="94"/>
      <c r="WJ64" s="94"/>
      <c r="WK64" s="94"/>
      <c r="WL64" s="94"/>
      <c r="WM64" s="94"/>
      <c r="WN64" s="94"/>
      <c r="WO64" s="27"/>
      <c r="WP64" s="99">
        <v>-1.2863441810759004</v>
      </c>
      <c r="WQ64" s="98">
        <v>5.1294326434085127</v>
      </c>
      <c r="WS64" s="88">
        <f t="shared" si="128"/>
        <v>40998</v>
      </c>
      <c r="WT64" s="90">
        <v>20.5</v>
      </c>
      <c r="WU64" s="28"/>
      <c r="WV64" s="25"/>
      <c r="WW64" s="30"/>
      <c r="WX64" s="27"/>
      <c r="WY64" s="30"/>
      <c r="WZ64" s="27"/>
      <c r="XA64" s="30"/>
      <c r="XB64" s="27"/>
      <c r="XC64" s="92"/>
      <c r="XD64" s="94"/>
      <c r="XE64" s="94"/>
      <c r="XF64" s="94"/>
      <c r="XG64" s="94"/>
      <c r="XH64" s="94"/>
      <c r="XI64" s="94"/>
      <c r="XJ64" s="94"/>
      <c r="XK64" s="27"/>
      <c r="XL64" s="99">
        <v>-1.314648136675179</v>
      </c>
      <c r="XM64" s="98">
        <v>-1.2543457706439192</v>
      </c>
      <c r="XO64" s="88">
        <f t="shared" si="129"/>
        <v>40998</v>
      </c>
      <c r="XP64" s="90">
        <v>20.5</v>
      </c>
      <c r="XQ64" s="28"/>
      <c r="XR64" s="25"/>
      <c r="XS64" s="30"/>
      <c r="XT64" s="27"/>
      <c r="XU64" s="30"/>
      <c r="XV64" s="27"/>
      <c r="XW64" s="30"/>
      <c r="XX64" s="27"/>
      <c r="XY64" s="92"/>
      <c r="XZ64" s="94"/>
      <c r="YA64" s="94"/>
      <c r="YB64" s="94"/>
      <c r="YC64" s="94"/>
      <c r="YD64" s="94"/>
      <c r="YE64" s="94"/>
      <c r="YF64" s="94"/>
      <c r="YG64" s="27"/>
      <c r="YH64" s="99">
        <v>-1.2556226674279616</v>
      </c>
      <c r="YI64" s="98">
        <v>0.14856887853258818</v>
      </c>
      <c r="YK64" s="88">
        <f t="shared" si="130"/>
        <v>40997.5</v>
      </c>
      <c r="YL64" s="90">
        <v>20.5</v>
      </c>
      <c r="YM64" s="28"/>
      <c r="YN64" s="25"/>
      <c r="YO64" s="30"/>
      <c r="YP64" s="27"/>
      <c r="YQ64" s="30"/>
      <c r="YR64" s="27"/>
      <c r="YS64" s="30"/>
      <c r="YT64" s="27"/>
      <c r="YU64" s="92"/>
      <c r="YV64" s="94"/>
      <c r="YW64" s="94"/>
      <c r="YX64" s="94"/>
      <c r="YY64" s="94"/>
      <c r="YZ64" s="94"/>
      <c r="ZA64" s="94"/>
      <c r="ZB64" s="94"/>
      <c r="ZC64" s="27"/>
      <c r="ZD64" s="99">
        <v>-0.67174576632550909</v>
      </c>
      <c r="ZE64" s="98">
        <v>7.7543464032463021</v>
      </c>
      <c r="ZG64" s="88">
        <f t="shared" si="131"/>
        <v>40997</v>
      </c>
      <c r="ZH64" s="90">
        <v>20.5</v>
      </c>
      <c r="ZI64" s="28"/>
      <c r="ZJ64" s="25"/>
      <c r="ZK64" s="30"/>
      <c r="ZL64" s="27"/>
      <c r="ZM64" s="30"/>
      <c r="ZN64" s="27"/>
      <c r="ZO64" s="30"/>
      <c r="ZP64" s="27"/>
      <c r="ZQ64" s="92"/>
      <c r="ZR64" s="94"/>
      <c r="ZS64" s="94"/>
      <c r="ZT64" s="94"/>
      <c r="ZU64" s="94"/>
      <c r="ZV64" s="94"/>
      <c r="ZW64" s="94"/>
      <c r="ZX64" s="94"/>
      <c r="ZY64" s="27"/>
      <c r="ZZ64" s="99">
        <v>-0.78585573326152902</v>
      </c>
      <c r="AAA64" s="98">
        <v>8.0806551061385701</v>
      </c>
      <c r="AAC64" s="88">
        <f t="shared" si="132"/>
        <v>40999.5</v>
      </c>
      <c r="AAD64" s="90">
        <v>20.5</v>
      </c>
      <c r="AAE64" s="28"/>
      <c r="AAF64" s="25"/>
      <c r="AAG64" s="30"/>
      <c r="AAH64" s="27"/>
      <c r="AAI64" s="30"/>
      <c r="AAJ64" s="27"/>
      <c r="AAK64" s="30"/>
      <c r="AAL64" s="27"/>
      <c r="AAM64" s="92"/>
      <c r="AAN64" s="94"/>
      <c r="AAO64" s="94"/>
      <c r="AAP64" s="94"/>
      <c r="AAQ64" s="94"/>
      <c r="AAR64" s="94"/>
      <c r="AAS64" s="94"/>
      <c r="AAT64" s="94"/>
      <c r="AAU64" s="27"/>
      <c r="AAV64" s="99">
        <v>-1.1185360393242501</v>
      </c>
      <c r="AAW64" s="98">
        <v>4.0011855335481004</v>
      </c>
      <c r="AAY64" s="88">
        <f t="shared" si="133"/>
        <v>41000.5</v>
      </c>
      <c r="AAZ64" s="90">
        <v>20.5</v>
      </c>
      <c r="ABA64" s="28"/>
      <c r="ABB64" s="25"/>
      <c r="ABC64" s="30"/>
      <c r="ABD64" s="27"/>
      <c r="ABE64" s="30"/>
      <c r="ABF64" s="27"/>
      <c r="ABG64" s="30"/>
      <c r="ABH64" s="27"/>
      <c r="ABI64" s="92"/>
      <c r="ABJ64" s="94"/>
      <c r="ABK64" s="94"/>
      <c r="ABL64" s="94"/>
      <c r="ABM64" s="94"/>
      <c r="ABN64" s="94"/>
      <c r="ABO64" s="94"/>
      <c r="ABP64" s="94"/>
      <c r="ABQ64" s="27"/>
      <c r="ABR64" s="99">
        <v>-1.254464463386552</v>
      </c>
      <c r="ABS64" s="98">
        <v>5.1658162722951335</v>
      </c>
      <c r="ABU64" s="88">
        <f t="shared" si="134"/>
        <v>40998.5</v>
      </c>
      <c r="ABV64" s="90">
        <v>20.5</v>
      </c>
      <c r="ABW64" s="28"/>
      <c r="ABX64" s="25"/>
      <c r="ABY64" s="30"/>
      <c r="ABZ64" s="27"/>
      <c r="ACA64" s="30"/>
      <c r="ACB64" s="27"/>
      <c r="ACC64" s="30"/>
      <c r="ACD64" s="27"/>
      <c r="ACE64" s="92"/>
      <c r="ACF64" s="94"/>
      <c r="ACG64" s="94"/>
      <c r="ACH64" s="94"/>
      <c r="ACI64" s="94"/>
      <c r="ACJ64" s="94"/>
      <c r="ACK64" s="94"/>
      <c r="ACL64" s="94"/>
      <c r="ACM64" s="27"/>
      <c r="ACN64" s="99">
        <v>-1.2942310767157725</v>
      </c>
      <c r="ACO64" s="98">
        <v>4.2179231291769392</v>
      </c>
      <c r="ACQ64" s="88">
        <f t="shared" si="135"/>
        <v>40999.5</v>
      </c>
      <c r="ACR64" s="90">
        <v>20.5</v>
      </c>
      <c r="ACS64" s="28"/>
      <c r="ACT64" s="25"/>
      <c r="ACU64" s="30"/>
      <c r="ACV64" s="27"/>
      <c r="ACW64" s="30"/>
      <c r="ACX64" s="27"/>
      <c r="ACY64" s="30"/>
      <c r="ACZ64" s="27"/>
      <c r="ADA64" s="92"/>
      <c r="ADB64" s="94"/>
      <c r="ADC64" s="94"/>
      <c r="ADD64" s="94"/>
      <c r="ADE64" s="94"/>
      <c r="ADF64" s="94"/>
      <c r="ADG64" s="94"/>
      <c r="ADH64" s="94"/>
      <c r="ADI64" s="27"/>
      <c r="ADJ64" s="99">
        <v>-1.2257789499484928</v>
      </c>
      <c r="ADK64" s="98">
        <v>6.2652956081283655</v>
      </c>
      <c r="ADM64" s="88">
        <f t="shared" si="136"/>
        <v>40995.5</v>
      </c>
      <c r="ADN64" s="90">
        <v>20.5</v>
      </c>
      <c r="ADO64" s="28"/>
      <c r="ADP64" s="25"/>
      <c r="ADQ64" s="30"/>
      <c r="ADR64" s="27"/>
      <c r="ADS64" s="30"/>
      <c r="ADT64" s="27"/>
      <c r="ADU64" s="30"/>
      <c r="ADV64" s="27"/>
      <c r="ADW64" s="92"/>
      <c r="ADX64" s="94"/>
      <c r="ADY64" s="94"/>
      <c r="ADZ64" s="94"/>
      <c r="AEA64" s="94"/>
      <c r="AEB64" s="94"/>
      <c r="AEC64" s="94"/>
      <c r="AED64" s="94"/>
      <c r="AEE64" s="27"/>
      <c r="AEF64" s="99"/>
      <c r="AEG64" s="98"/>
      <c r="AEI64" s="88">
        <f t="shared" si="137"/>
        <v>40998.5</v>
      </c>
      <c r="AEJ64" s="90">
        <v>20.5</v>
      </c>
      <c r="AEK64" s="28"/>
      <c r="AEL64" s="25"/>
      <c r="AEM64" s="30"/>
      <c r="AEN64" s="27"/>
      <c r="AEO64" s="30"/>
      <c r="AEP64" s="27"/>
      <c r="AEQ64" s="30"/>
      <c r="AER64" s="27"/>
      <c r="AES64" s="92"/>
      <c r="AET64" s="94"/>
      <c r="AEU64" s="94"/>
      <c r="AEV64" s="94"/>
      <c r="AEW64" s="94"/>
      <c r="AEX64" s="94"/>
      <c r="AEY64" s="94"/>
      <c r="AEZ64" s="94"/>
      <c r="AFA64" s="27"/>
      <c r="AFB64" s="99">
        <v>-1.2967340304782122</v>
      </c>
      <c r="AFC64" s="98">
        <v>4.9978827987265273</v>
      </c>
      <c r="AFE64" s="88">
        <f t="shared" si="138"/>
        <v>40997</v>
      </c>
      <c r="AFF64" s="90">
        <v>20.5</v>
      </c>
      <c r="AFG64" s="28"/>
      <c r="AFH64" s="25"/>
      <c r="AFI64" s="30"/>
      <c r="AFJ64" s="27"/>
      <c r="AFK64" s="30"/>
      <c r="AFL64" s="27"/>
      <c r="AFM64" s="30"/>
      <c r="AFN64" s="27"/>
      <c r="AFO64" s="92"/>
      <c r="AFP64" s="94"/>
      <c r="AFQ64" s="94"/>
      <c r="AFR64" s="94"/>
      <c r="AFS64" s="94"/>
      <c r="AFT64" s="94"/>
      <c r="AFU64" s="94"/>
      <c r="AFV64" s="94"/>
      <c r="AFW64" s="27"/>
      <c r="AFX64" s="99"/>
      <c r="AFY64" s="98"/>
      <c r="AGA64" s="88">
        <f t="shared" si="139"/>
        <v>40995.5</v>
      </c>
      <c r="AGB64" s="90">
        <v>20.5</v>
      </c>
      <c r="AGC64" s="28"/>
      <c r="AGD64" s="25"/>
      <c r="AGE64" s="30"/>
      <c r="AGF64" s="27"/>
      <c r="AGG64" s="30"/>
      <c r="AGH64" s="27"/>
      <c r="AGI64" s="30"/>
      <c r="AGJ64" s="27"/>
      <c r="AGK64" s="92"/>
      <c r="AGL64" s="94"/>
      <c r="AGM64" s="94"/>
      <c r="AGN64" s="94"/>
      <c r="AGO64" s="94"/>
      <c r="AGP64" s="94"/>
      <c r="AGQ64" s="94"/>
      <c r="AGR64" s="94"/>
      <c r="AGS64" s="27"/>
      <c r="AGT64" s="99">
        <v>-1.288965624981993</v>
      </c>
      <c r="AGU64" s="98">
        <v>5.6910068521442589</v>
      </c>
      <c r="AGW64" s="88">
        <f t="shared" si="140"/>
        <v>40998.5</v>
      </c>
      <c r="AGX64" s="90">
        <v>20.5</v>
      </c>
      <c r="AGY64" s="28"/>
      <c r="AGZ64" s="25"/>
      <c r="AHA64" s="30"/>
      <c r="AHB64" s="27"/>
      <c r="AHC64" s="30"/>
      <c r="AHD64" s="27"/>
      <c r="AHE64" s="30"/>
      <c r="AHF64" s="27"/>
      <c r="AHG64" s="92"/>
      <c r="AHH64" s="94"/>
      <c r="AHI64" s="94"/>
      <c r="AHJ64" s="94"/>
      <c r="AHK64" s="94"/>
      <c r="AHL64" s="94"/>
      <c r="AHM64" s="94"/>
      <c r="AHN64" s="94"/>
      <c r="AHO64" s="27"/>
      <c r="AHP64" s="99">
        <v>-1.2819625103679124</v>
      </c>
      <c r="AHQ64" s="98">
        <v>3.5883001589984191</v>
      </c>
      <c r="AHS64" s="88">
        <f t="shared" si="141"/>
        <v>40997.5</v>
      </c>
      <c r="AHT64" s="90">
        <v>20.5</v>
      </c>
      <c r="AHU64" s="28"/>
      <c r="AHV64" s="25"/>
      <c r="AHW64" s="30"/>
      <c r="AHX64" s="27"/>
      <c r="AHY64" s="30"/>
      <c r="AHZ64" s="27"/>
      <c r="AIA64" s="30"/>
      <c r="AIB64" s="27"/>
      <c r="AIC64" s="92"/>
      <c r="AID64" s="94"/>
      <c r="AIE64" s="94"/>
      <c r="AIF64" s="94"/>
      <c r="AIG64" s="94"/>
      <c r="AIH64" s="94"/>
      <c r="AII64" s="94"/>
      <c r="AIJ64" s="94"/>
      <c r="AIK64" s="27"/>
      <c r="AIL64" s="99">
        <v>-0.3751880352368161</v>
      </c>
      <c r="AIM64" s="98">
        <v>12.557255616320086</v>
      </c>
      <c r="AIO64" s="88">
        <f t="shared" si="142"/>
        <v>40998</v>
      </c>
      <c r="AIP64" s="90">
        <v>20.5</v>
      </c>
      <c r="AIQ64" s="28"/>
      <c r="AIR64" s="25"/>
      <c r="AIS64" s="30"/>
      <c r="AIT64" s="27"/>
      <c r="AIU64" s="30"/>
      <c r="AIV64" s="27"/>
      <c r="AIW64" s="30"/>
      <c r="AIX64" s="27"/>
      <c r="AIY64" s="92"/>
      <c r="AIZ64" s="94"/>
      <c r="AJA64" s="94"/>
      <c r="AJB64" s="94"/>
      <c r="AJC64" s="94"/>
      <c r="AJD64" s="94"/>
      <c r="AJE64" s="94"/>
      <c r="AJF64" s="94"/>
      <c r="AJG64" s="27"/>
      <c r="AJH64" s="99">
        <v>-1.223402440074481</v>
      </c>
      <c r="AJI64" s="98">
        <v>1.9303920690809455</v>
      </c>
      <c r="AJK64" s="88">
        <f t="shared" si="143"/>
        <v>40998</v>
      </c>
      <c r="AJL64" s="90">
        <v>20.5</v>
      </c>
      <c r="AJM64" s="28"/>
      <c r="AJN64" s="25"/>
      <c r="AJO64" s="30"/>
      <c r="AJP64" s="27"/>
      <c r="AJQ64" s="30"/>
      <c r="AJR64" s="27"/>
      <c r="AJS64" s="30"/>
      <c r="AJT64" s="27"/>
      <c r="AJU64" s="92"/>
      <c r="AJV64" s="94"/>
      <c r="AJW64" s="94"/>
      <c r="AJX64" s="94"/>
      <c r="AJY64" s="94"/>
      <c r="AJZ64" s="94"/>
      <c r="AKA64" s="94"/>
      <c r="AKB64" s="94"/>
      <c r="AKC64" s="27"/>
      <c r="AKD64" s="99">
        <v>-1.2924690772020606</v>
      </c>
      <c r="AKE64" s="98">
        <v>-0.32067794139454942</v>
      </c>
      <c r="AKG64" s="88">
        <f t="shared" si="144"/>
        <v>40996.5</v>
      </c>
      <c r="AKH64" s="90">
        <v>20.5</v>
      </c>
      <c r="AKI64" s="28"/>
      <c r="AKJ64" s="25"/>
      <c r="AKK64" s="30"/>
      <c r="AKL64" s="27"/>
      <c r="AKM64" s="30"/>
      <c r="AKN64" s="27"/>
      <c r="AKO64" s="30"/>
      <c r="AKP64" s="27"/>
      <c r="AKQ64" s="92"/>
      <c r="AKR64" s="94"/>
      <c r="AKS64" s="94"/>
      <c r="AKT64" s="94"/>
      <c r="AKU64" s="94"/>
      <c r="AKV64" s="94"/>
      <c r="AKW64" s="94"/>
      <c r="AKX64" s="94"/>
      <c r="AKY64" s="27"/>
      <c r="AKZ64" s="99"/>
      <c r="ALA64" s="98"/>
      <c r="ALC64" s="88">
        <f t="shared" si="145"/>
        <v>41000</v>
      </c>
      <c r="ALD64" s="90">
        <v>20.5</v>
      </c>
      <c r="ALE64" s="28"/>
      <c r="ALF64" s="25">
        <v>23.4</v>
      </c>
      <c r="ALG64" s="30"/>
      <c r="ALH64" s="27"/>
      <c r="ALI64" s="30"/>
      <c r="ALJ64" s="27"/>
      <c r="ALK64" s="30"/>
      <c r="ALL64" s="27"/>
      <c r="ALM64" s="92"/>
      <c r="ALN64" s="94"/>
      <c r="ALO64" s="94"/>
      <c r="ALP64" s="94"/>
      <c r="ALQ64" s="94"/>
      <c r="ALR64" s="94"/>
      <c r="ALS64" s="94"/>
      <c r="ALT64" s="94"/>
      <c r="ALU64" s="27"/>
      <c r="ALV64" s="99">
        <v>-1.2155619675641562</v>
      </c>
      <c r="ALW64" s="98">
        <v>-1.0496889272531293</v>
      </c>
      <c r="ALY64" s="88">
        <f t="shared" si="146"/>
        <v>40998.5</v>
      </c>
      <c r="ALZ64" s="90">
        <v>20.5</v>
      </c>
      <c r="AMA64" s="28"/>
      <c r="AMB64" s="25">
        <v>18.8</v>
      </c>
      <c r="AMC64" s="30"/>
      <c r="AMD64" s="27"/>
      <c r="AME64" s="30"/>
      <c r="AMF64" s="27"/>
      <c r="AMG64" s="30"/>
      <c r="AMH64" s="27"/>
      <c r="AMI64" s="92"/>
      <c r="AMJ64" s="94"/>
      <c r="AMK64" s="94"/>
      <c r="AML64" s="94"/>
      <c r="AMM64" s="94"/>
      <c r="AMN64" s="94"/>
      <c r="AMO64" s="94"/>
      <c r="AMP64" s="94"/>
      <c r="AMQ64" s="27"/>
      <c r="AMR64" s="99">
        <v>-1.2520115229915101</v>
      </c>
      <c r="AMS64" s="98">
        <v>4.7299463500249264</v>
      </c>
      <c r="AMU64" s="88">
        <f t="shared" si="147"/>
        <v>40996.5</v>
      </c>
      <c r="AMV64" s="90">
        <v>20.5</v>
      </c>
      <c r="AMW64" s="28"/>
      <c r="AMX64" s="25"/>
      <c r="AMY64" s="30"/>
      <c r="AMZ64" s="27"/>
      <c r="ANA64" s="30"/>
      <c r="ANB64" s="27"/>
      <c r="ANC64" s="30"/>
      <c r="AND64" s="27"/>
      <c r="ANE64" s="92"/>
      <c r="ANF64" s="94"/>
      <c r="ANG64" s="94"/>
      <c r="ANH64" s="94"/>
      <c r="ANI64" s="94"/>
      <c r="ANJ64" s="94"/>
      <c r="ANK64" s="94"/>
      <c r="ANL64" s="94"/>
      <c r="ANM64" s="27"/>
      <c r="ANN64" s="99">
        <v>-1.2993748176117355</v>
      </c>
      <c r="ANO64" s="98">
        <v>5.0975124399896625</v>
      </c>
      <c r="ANQ64" s="88">
        <f t="shared" si="148"/>
        <v>40998</v>
      </c>
      <c r="ANR64" s="90">
        <v>20.5</v>
      </c>
      <c r="ANS64" s="28"/>
      <c r="ANT64" s="25"/>
      <c r="ANU64" s="30"/>
      <c r="ANV64" s="27"/>
      <c r="ANW64" s="30"/>
      <c r="ANX64" s="27"/>
      <c r="ANY64" s="30"/>
      <c r="ANZ64" s="27"/>
      <c r="AOA64" s="92"/>
      <c r="AOB64" s="94"/>
      <c r="AOC64" s="94"/>
      <c r="AOD64" s="94"/>
      <c r="AOE64" s="94"/>
      <c r="AOF64" s="94"/>
      <c r="AOG64" s="94"/>
      <c r="AOH64" s="94"/>
      <c r="AOI64" s="27"/>
      <c r="AOJ64" s="99">
        <v>-1.3155519774272151</v>
      </c>
      <c r="AOK64" s="98">
        <v>-1.2550196382118872</v>
      </c>
      <c r="AOM64" s="88">
        <f t="shared" si="149"/>
        <v>40998</v>
      </c>
      <c r="AON64" s="90">
        <v>20.5</v>
      </c>
      <c r="AOO64" s="28"/>
      <c r="AOP64" s="25"/>
      <c r="AOQ64" s="30"/>
      <c r="AOR64" s="27"/>
      <c r="AOS64" s="30"/>
      <c r="AOT64" s="27"/>
      <c r="AOU64" s="30"/>
      <c r="AOV64" s="27"/>
      <c r="AOW64" s="92"/>
      <c r="AOX64" s="94"/>
      <c r="AOY64" s="94"/>
      <c r="AOZ64" s="94"/>
      <c r="APA64" s="94"/>
      <c r="APB64" s="94"/>
      <c r="APC64" s="94"/>
      <c r="APD64" s="94"/>
      <c r="APE64" s="27"/>
      <c r="APF64" s="99">
        <v>-1.2852323199311959</v>
      </c>
      <c r="APG64" s="98">
        <v>8.4675237510514756E-2</v>
      </c>
      <c r="API64" s="88">
        <f t="shared" si="150"/>
        <v>40997.5</v>
      </c>
      <c r="APJ64" s="90">
        <v>20.5</v>
      </c>
      <c r="APK64" s="28"/>
      <c r="APL64" s="25"/>
      <c r="APM64" s="30"/>
      <c r="APN64" s="27"/>
      <c r="APO64" s="30"/>
      <c r="APP64" s="27"/>
      <c r="APQ64" s="30"/>
      <c r="APR64" s="27"/>
      <c r="APS64" s="92"/>
      <c r="APT64" s="94"/>
      <c r="APU64" s="94"/>
      <c r="APV64" s="94"/>
      <c r="APW64" s="94"/>
      <c r="APX64" s="94"/>
      <c r="APY64" s="94"/>
      <c r="APZ64" s="94"/>
      <c r="AQA64" s="27"/>
      <c r="AQB64" s="99">
        <v>-0.67196955627444865</v>
      </c>
      <c r="AQC64" s="98">
        <v>7.7673617883529555</v>
      </c>
      <c r="AQE64" s="88">
        <f t="shared" si="151"/>
        <v>40997</v>
      </c>
      <c r="AQF64" s="90">
        <v>20.5</v>
      </c>
      <c r="AQG64" s="28"/>
      <c r="AQH64" s="25"/>
      <c r="AQI64" s="30"/>
      <c r="AQJ64" s="27"/>
      <c r="AQK64" s="30"/>
      <c r="AQL64" s="27"/>
      <c r="AQM64" s="30"/>
      <c r="AQN64" s="27"/>
      <c r="AQO64" s="92"/>
      <c r="AQP64" s="94"/>
      <c r="AQQ64" s="94"/>
      <c r="AQR64" s="94"/>
      <c r="AQS64" s="94"/>
      <c r="AQT64" s="94"/>
      <c r="AQU64" s="94"/>
      <c r="AQV64" s="94"/>
      <c r="AQW64" s="27"/>
      <c r="AQX64" s="99">
        <v>-0.81399131497133637</v>
      </c>
      <c r="AQY64" s="98">
        <v>8.0087463007517083</v>
      </c>
      <c r="ARA64" s="88">
        <f t="shared" si="152"/>
        <v>40999.5</v>
      </c>
      <c r="ARB64" s="90">
        <v>20.5</v>
      </c>
      <c r="ARC64" s="28"/>
      <c r="ARD64" s="25"/>
      <c r="ARE64" s="30"/>
      <c r="ARF64" s="27"/>
      <c r="ARG64" s="30"/>
      <c r="ARH64" s="27"/>
      <c r="ARI64" s="30"/>
      <c r="ARJ64" s="27"/>
      <c r="ARK64" s="92"/>
      <c r="ARL64" s="94"/>
      <c r="ARM64" s="94"/>
      <c r="ARN64" s="94"/>
      <c r="ARO64" s="94"/>
      <c r="ARP64" s="94"/>
      <c r="ARQ64" s="94"/>
      <c r="ARR64" s="94"/>
      <c r="ARS64" s="27"/>
      <c r="ART64" s="99">
        <v>-1.1218475568407287</v>
      </c>
      <c r="ARU64" s="98">
        <v>3.9986757828924082</v>
      </c>
      <c r="ARW64" s="88">
        <f t="shared" si="153"/>
        <v>41000.5</v>
      </c>
      <c r="ARX64" s="90">
        <v>20.5</v>
      </c>
      <c r="ARY64" s="28"/>
      <c r="ARZ64" s="25"/>
      <c r="ASA64" s="30"/>
      <c r="ASB64" s="27"/>
      <c r="ASC64" s="30"/>
      <c r="ASD64" s="27"/>
      <c r="ASE64" s="30"/>
      <c r="ASF64" s="27"/>
      <c r="ASG64" s="92"/>
      <c r="ASH64" s="94"/>
      <c r="ASI64" s="94"/>
      <c r="ASJ64" s="94"/>
      <c r="ASK64" s="94"/>
      <c r="ASL64" s="94"/>
      <c r="ASM64" s="94"/>
      <c r="ASN64" s="94"/>
      <c r="ASO64" s="27"/>
      <c r="ASP64" s="99">
        <v>-1.2646465612036337</v>
      </c>
      <c r="ASQ64" s="98">
        <v>5.1398987902380702</v>
      </c>
      <c r="ASS64" s="88">
        <f t="shared" si="154"/>
        <v>40998.5</v>
      </c>
      <c r="AST64" s="90">
        <v>20.5</v>
      </c>
      <c r="ASU64" s="28"/>
      <c r="ASV64" s="25"/>
      <c r="ASW64" s="30"/>
      <c r="ASX64" s="27"/>
      <c r="ASY64" s="30"/>
      <c r="ASZ64" s="27"/>
      <c r="ATA64" s="30"/>
      <c r="ATB64" s="27"/>
      <c r="ATC64" s="92"/>
      <c r="ATD64" s="94"/>
      <c r="ATE64" s="94"/>
      <c r="ATF64" s="94"/>
      <c r="ATG64" s="94"/>
      <c r="ATH64" s="94"/>
      <c r="ATI64" s="94"/>
      <c r="ATJ64" s="94"/>
      <c r="ATK64" s="27"/>
      <c r="ATL64" s="99">
        <v>-1.3108344415125932</v>
      </c>
      <c r="ATM64" s="98">
        <v>4.1782886640163541</v>
      </c>
      <c r="ATO64" s="88">
        <f t="shared" si="155"/>
        <v>40999.5</v>
      </c>
      <c r="ATP64" s="90">
        <v>20.5</v>
      </c>
      <c r="ATQ64" s="28"/>
      <c r="ATR64" s="25"/>
      <c r="ATS64" s="30"/>
      <c r="ATT64" s="27"/>
      <c r="ATU64" s="30"/>
      <c r="ATV64" s="27"/>
      <c r="ATW64" s="30"/>
      <c r="ATX64" s="27"/>
      <c r="ATY64" s="92"/>
      <c r="ATZ64" s="94"/>
      <c r="AUA64" s="94"/>
      <c r="AUB64" s="94"/>
      <c r="AUC64" s="94"/>
      <c r="AUD64" s="94"/>
      <c r="AUE64" s="94"/>
      <c r="AUF64" s="94"/>
      <c r="AUG64" s="27"/>
      <c r="AUH64" s="99">
        <v>-1.2224674483641644</v>
      </c>
      <c r="AUI64" s="98">
        <v>6.2733292494530506</v>
      </c>
      <c r="AUK64" s="88">
        <f t="shared" si="156"/>
        <v>40995.5</v>
      </c>
      <c r="AUL64" s="90">
        <v>20.5</v>
      </c>
      <c r="AUM64" s="28"/>
      <c r="AUN64" s="25"/>
      <c r="AUO64" s="30"/>
      <c r="AUP64" s="27"/>
      <c r="AUQ64" s="30"/>
      <c r="AUR64" s="27"/>
      <c r="AUS64" s="30"/>
      <c r="AUT64" s="27"/>
      <c r="AUU64" s="92"/>
      <c r="AUV64" s="94"/>
      <c r="AUW64" s="94"/>
      <c r="AUX64" s="94"/>
      <c r="AUY64" s="94"/>
      <c r="AUZ64" s="94"/>
      <c r="AVA64" s="94"/>
      <c r="AVB64" s="94"/>
      <c r="AVC64" s="27"/>
      <c r="AVD64" s="99"/>
      <c r="AVE64" s="98"/>
      <c r="AVG64" s="88">
        <f t="shared" si="157"/>
        <v>40998.5</v>
      </c>
      <c r="AVH64" s="90">
        <v>20.5</v>
      </c>
      <c r="AVI64" s="28"/>
      <c r="AVJ64" s="25"/>
      <c r="AVK64" s="30"/>
      <c r="AVL64" s="27"/>
      <c r="AVM64" s="30"/>
      <c r="AVN64" s="27"/>
      <c r="AVO64" s="30"/>
      <c r="AVP64" s="27"/>
      <c r="AVQ64" s="92"/>
      <c r="AVR64" s="94"/>
      <c r="AVS64" s="94"/>
      <c r="AVT64" s="94"/>
      <c r="AVU64" s="94"/>
      <c r="AVV64" s="94"/>
      <c r="AVW64" s="94"/>
      <c r="AVX64" s="94"/>
      <c r="AVY64" s="27"/>
      <c r="AVZ64" s="99">
        <v>-1.2780166970200493</v>
      </c>
      <c r="AWA64" s="98">
        <v>5.0420884303416926</v>
      </c>
      <c r="AWC64" s="88">
        <f t="shared" si="158"/>
        <v>40997</v>
      </c>
      <c r="AWD64" s="90">
        <v>20.5</v>
      </c>
      <c r="AWE64" s="28"/>
      <c r="AWF64" s="25"/>
      <c r="AWG64" s="30"/>
      <c r="AWH64" s="27"/>
      <c r="AWI64" s="30"/>
      <c r="AWJ64" s="27"/>
      <c r="AWK64" s="30"/>
      <c r="AWL64" s="27"/>
      <c r="AWM64" s="92"/>
      <c r="AWN64" s="94"/>
      <c r="AWO64" s="94"/>
      <c r="AWP64" s="94"/>
      <c r="AWQ64" s="94"/>
      <c r="AWR64" s="94"/>
      <c r="AWS64" s="94"/>
      <c r="AWT64" s="94"/>
      <c r="AWU64" s="27"/>
      <c r="AWV64" s="99"/>
      <c r="AWW64" s="98"/>
      <c r="AWY64" s="88">
        <f t="shared" si="159"/>
        <v>40995.5</v>
      </c>
      <c r="AWZ64" s="90">
        <v>20.5</v>
      </c>
      <c r="AXA64" s="28"/>
      <c r="AXB64" s="25"/>
      <c r="AXC64" s="30"/>
      <c r="AXD64" s="27"/>
      <c r="AXE64" s="30"/>
      <c r="AXF64" s="27"/>
      <c r="AXG64" s="30"/>
      <c r="AXH64" s="27"/>
      <c r="AXI64" s="92"/>
      <c r="AXJ64" s="94"/>
      <c r="AXK64" s="94"/>
      <c r="AXL64" s="94"/>
      <c r="AXM64" s="94"/>
      <c r="AXN64" s="94"/>
      <c r="AXO64" s="94"/>
      <c r="AXP64" s="94"/>
      <c r="AXQ64" s="27"/>
      <c r="AXR64" s="99">
        <v>-1.3019713330624862</v>
      </c>
      <c r="AXS64" s="98">
        <v>5.6542386304899663</v>
      </c>
      <c r="AXU64" s="88">
        <f t="shared" si="160"/>
        <v>40998.5</v>
      </c>
      <c r="AXV64" s="90">
        <v>20.5</v>
      </c>
      <c r="AXW64" s="28"/>
      <c r="AXX64" s="25"/>
      <c r="AXY64" s="30"/>
      <c r="AXZ64" s="27"/>
      <c r="AYA64" s="30"/>
      <c r="AYB64" s="27"/>
      <c r="AYC64" s="30"/>
      <c r="AYD64" s="27"/>
      <c r="AYE64" s="92"/>
      <c r="AYF64" s="94"/>
      <c r="AYG64" s="94"/>
      <c r="AYH64" s="94"/>
      <c r="AYI64" s="94"/>
      <c r="AYJ64" s="94"/>
      <c r="AYK64" s="94"/>
      <c r="AYL64" s="94"/>
      <c r="AYM64" s="27"/>
      <c r="AYN64" s="99">
        <v>-1.2784121431325772</v>
      </c>
      <c r="AYO64" s="98">
        <v>3.599918678324038</v>
      </c>
      <c r="AYQ64" s="88">
        <f t="shared" si="161"/>
        <v>40997.5</v>
      </c>
      <c r="AYR64" s="90">
        <v>20.5</v>
      </c>
      <c r="AYS64" s="28"/>
      <c r="AYT64" s="25"/>
      <c r="AYU64" s="30"/>
      <c r="AYV64" s="27"/>
      <c r="AYW64" s="30"/>
      <c r="AYX64" s="27"/>
      <c r="AYY64" s="30"/>
      <c r="AYZ64" s="27"/>
      <c r="AZA64" s="92"/>
      <c r="AZB64" s="94"/>
      <c r="AZC64" s="94"/>
      <c r="AZD64" s="94"/>
      <c r="AZE64" s="94"/>
      <c r="AZF64" s="94"/>
      <c r="AZG64" s="94"/>
      <c r="AZH64" s="94"/>
      <c r="AZI64" s="27"/>
      <c r="AZJ64" s="99">
        <v>-0.37098360403892727</v>
      </c>
      <c r="AZK64" s="98">
        <v>12.584197372439998</v>
      </c>
      <c r="AZM64" s="88">
        <f t="shared" si="162"/>
        <v>40998</v>
      </c>
      <c r="AZN64" s="90">
        <v>20.5</v>
      </c>
      <c r="AZO64" s="28"/>
      <c r="AZP64" s="25"/>
      <c r="AZQ64" s="30"/>
      <c r="AZR64" s="27"/>
      <c r="AZS64" s="30"/>
      <c r="AZT64" s="27"/>
      <c r="AZU64" s="30"/>
      <c r="AZV64" s="27"/>
      <c r="AZW64" s="92"/>
      <c r="AZX64" s="94"/>
      <c r="AZY64" s="94"/>
      <c r="AZZ64" s="94"/>
      <c r="BAA64" s="94"/>
      <c r="BAB64" s="94"/>
      <c r="BAC64" s="94"/>
      <c r="BAD64" s="94"/>
      <c r="BAE64" s="27"/>
      <c r="BAF64" s="99">
        <v>-1.2244891480204652</v>
      </c>
      <c r="BAG64" s="98">
        <v>1.9258083681300682</v>
      </c>
      <c r="BAI64" s="88">
        <f t="shared" si="163"/>
        <v>40998</v>
      </c>
      <c r="BAJ64" s="90">
        <v>20.5</v>
      </c>
      <c r="BAK64" s="28"/>
      <c r="BAL64" s="25"/>
      <c r="BAM64" s="30"/>
      <c r="BAN64" s="27"/>
      <c r="BAO64" s="30"/>
      <c r="BAP64" s="27"/>
      <c r="BAQ64" s="30"/>
      <c r="BAR64" s="27"/>
      <c r="BAS64" s="92"/>
      <c r="BAT64" s="94"/>
      <c r="BAU64" s="94"/>
      <c r="BAV64" s="94"/>
      <c r="BAW64" s="94"/>
      <c r="BAX64" s="94"/>
      <c r="BAY64" s="94"/>
      <c r="BAZ64" s="94"/>
      <c r="BBA64" s="27"/>
      <c r="BBB64" s="99">
        <v>-1.2904412438008912</v>
      </c>
      <c r="BBC64" s="98">
        <v>-0.31717694327452484</v>
      </c>
      <c r="BBE64" s="88">
        <f t="shared" si="164"/>
        <v>40996.5</v>
      </c>
      <c r="BBF64" s="90">
        <v>20.5</v>
      </c>
      <c r="BBG64" s="28"/>
      <c r="BBH64" s="25"/>
      <c r="BBI64" s="30"/>
      <c r="BBJ64" s="27"/>
      <c r="BBK64" s="30"/>
      <c r="BBL64" s="27"/>
      <c r="BBM64" s="30"/>
      <c r="BBN64" s="27"/>
      <c r="BBO64" s="92"/>
      <c r="BBP64" s="94"/>
      <c r="BBQ64" s="94"/>
      <c r="BBR64" s="94"/>
      <c r="BBS64" s="94"/>
      <c r="BBT64" s="94"/>
      <c r="BBU64" s="94"/>
      <c r="BBV64" s="94"/>
      <c r="BBW64" s="27"/>
      <c r="BBX64" s="99"/>
      <c r="BBY64" s="98"/>
      <c r="BCA64" s="88">
        <f t="shared" si="165"/>
        <v>41000</v>
      </c>
      <c r="BCB64" s="90">
        <v>20.5</v>
      </c>
      <c r="BCC64" s="28"/>
      <c r="BCD64" s="25">
        <v>23.4</v>
      </c>
      <c r="BCE64" s="30"/>
      <c r="BCF64" s="27"/>
      <c r="BCG64" s="30"/>
      <c r="BCH64" s="27"/>
      <c r="BCI64" s="30"/>
      <c r="BCJ64" s="27"/>
      <c r="BCK64" s="92"/>
      <c r="BCL64" s="94"/>
      <c r="BCM64" s="94"/>
      <c r="BCN64" s="94"/>
      <c r="BCO64" s="94"/>
      <c r="BCP64" s="94"/>
      <c r="BCQ64" s="94"/>
      <c r="BCR64" s="94"/>
      <c r="BCS64" s="27"/>
      <c r="BCT64" s="99">
        <v>-1.2236972844051919</v>
      </c>
      <c r="BCU64" s="98">
        <v>-1.0728325052873426</v>
      </c>
      <c r="BCW64" s="88">
        <f t="shared" si="166"/>
        <v>40998.5</v>
      </c>
      <c r="BCX64" s="90">
        <v>20.5</v>
      </c>
      <c r="BCY64" s="28"/>
      <c r="BCZ64" s="25">
        <v>18.8</v>
      </c>
      <c r="BDA64" s="30"/>
      <c r="BDB64" s="27"/>
      <c r="BDC64" s="30"/>
      <c r="BDD64" s="27"/>
      <c r="BDE64" s="30"/>
      <c r="BDF64" s="27"/>
      <c r="BDG64" s="92"/>
      <c r="BDH64" s="94"/>
      <c r="BDI64" s="94"/>
      <c r="BDJ64" s="94"/>
      <c r="BDK64" s="94"/>
      <c r="BDL64" s="94"/>
      <c r="BDM64" s="94"/>
      <c r="BDN64" s="94"/>
      <c r="BDO64" s="27"/>
      <c r="BDP64" s="99">
        <v>-1.1156920908437671</v>
      </c>
      <c r="BDQ64" s="98">
        <v>5.0865500410213889</v>
      </c>
      <c r="BDS64" s="88">
        <f t="shared" si="167"/>
        <v>40996.5</v>
      </c>
      <c r="BDT64" s="90">
        <v>20.5</v>
      </c>
      <c r="BDU64" s="28"/>
      <c r="BDV64" s="25"/>
      <c r="BDW64" s="30"/>
      <c r="BDX64" s="27"/>
      <c r="BDY64" s="30"/>
      <c r="BDZ64" s="27"/>
      <c r="BEA64" s="30"/>
      <c r="BEB64" s="27"/>
      <c r="BEC64" s="92"/>
      <c r="BED64" s="94"/>
      <c r="BEE64" s="94"/>
      <c r="BEF64" s="94"/>
      <c r="BEG64" s="94"/>
      <c r="BEH64" s="94"/>
      <c r="BEI64" s="94"/>
      <c r="BEJ64" s="94"/>
      <c r="BEK64" s="27"/>
      <c r="BEL64" s="99">
        <v>-1.2914439879976367</v>
      </c>
      <c r="BEM64" s="98">
        <v>5.115450729258141</v>
      </c>
      <c r="BEO64" s="88">
        <f t="shared" si="168"/>
        <v>40998</v>
      </c>
      <c r="BEP64" s="90">
        <v>20.5</v>
      </c>
      <c r="BEQ64" s="28"/>
      <c r="BER64" s="25"/>
      <c r="BES64" s="30"/>
      <c r="BET64" s="27"/>
      <c r="BEU64" s="30"/>
      <c r="BEV64" s="27"/>
      <c r="BEW64" s="30"/>
      <c r="BEX64" s="27"/>
      <c r="BEY64" s="92"/>
      <c r="BEZ64" s="94"/>
      <c r="BFA64" s="94"/>
      <c r="BFB64" s="94"/>
      <c r="BFC64" s="94"/>
      <c r="BFD64" s="94"/>
      <c r="BFE64" s="94"/>
      <c r="BFF64" s="94"/>
      <c r="BFG64" s="27"/>
      <c r="BFH64" s="99">
        <v>-1.314518224482458</v>
      </c>
      <c r="BFI64" s="98">
        <v>-1.25415962416717</v>
      </c>
      <c r="BFK64" s="88">
        <f t="shared" si="169"/>
        <v>40998</v>
      </c>
      <c r="BFL64" s="90">
        <v>20.5</v>
      </c>
      <c r="BFM64" s="28"/>
      <c r="BFN64" s="25"/>
      <c r="BFO64" s="30"/>
      <c r="BFP64" s="27"/>
      <c r="BFQ64" s="30"/>
      <c r="BFR64" s="27"/>
      <c r="BFS64" s="30"/>
      <c r="BFT64" s="27"/>
      <c r="BFU64" s="92"/>
      <c r="BFV64" s="94"/>
      <c r="BFW64" s="94"/>
      <c r="BFX64" s="94"/>
      <c r="BFY64" s="94"/>
      <c r="BFZ64" s="94"/>
      <c r="BGA64" s="94"/>
      <c r="BGB64" s="94"/>
      <c r="BGC64" s="27"/>
      <c r="BGD64" s="99">
        <v>-1.2617304961560554</v>
      </c>
      <c r="BGE64" s="98">
        <v>0.14381441861163918</v>
      </c>
      <c r="BGG64" s="88">
        <f t="shared" si="170"/>
        <v>40997.5</v>
      </c>
      <c r="BGH64" s="90">
        <v>20.5</v>
      </c>
      <c r="BGI64" s="28"/>
      <c r="BGJ64" s="25"/>
      <c r="BGK64" s="30"/>
      <c r="BGL64" s="27"/>
      <c r="BGM64" s="30"/>
      <c r="BGN64" s="27"/>
      <c r="BGO64" s="30"/>
      <c r="BGP64" s="27"/>
      <c r="BGQ64" s="92"/>
      <c r="BGR64" s="94"/>
      <c r="BGS64" s="94"/>
      <c r="BGT64" s="94"/>
      <c r="BGU64" s="94"/>
      <c r="BGV64" s="94"/>
      <c r="BGW64" s="94"/>
      <c r="BGX64" s="94"/>
      <c r="BGY64" s="27"/>
      <c r="BGZ64" s="99">
        <v>-0.7216590762660251</v>
      </c>
      <c r="BHA64" s="98">
        <v>7.6759573233793521</v>
      </c>
      <c r="BHC64" s="88">
        <f t="shared" si="171"/>
        <v>40997</v>
      </c>
      <c r="BHD64" s="90">
        <v>20.5</v>
      </c>
      <c r="BHE64" s="28"/>
      <c r="BHF64" s="25"/>
      <c r="BHG64" s="30"/>
      <c r="BHH64" s="27"/>
      <c r="BHI64" s="30"/>
      <c r="BHJ64" s="27"/>
      <c r="BHK64" s="30"/>
      <c r="BHL64" s="27"/>
      <c r="BHM64" s="92"/>
      <c r="BHN64" s="94"/>
      <c r="BHO64" s="94"/>
      <c r="BHP64" s="94"/>
      <c r="BHQ64" s="94"/>
      <c r="BHR64" s="94"/>
      <c r="BHS64" s="94"/>
      <c r="BHT64" s="94"/>
      <c r="BHU64" s="27"/>
      <c r="BHV64" s="99">
        <v>-0.79695575393445783</v>
      </c>
      <c r="BHW64" s="98">
        <v>8.0472033442889526</v>
      </c>
      <c r="BHY64" s="88">
        <f t="shared" si="172"/>
        <v>40999.5</v>
      </c>
      <c r="BHZ64" s="90">
        <v>20.5</v>
      </c>
      <c r="BIA64" s="28"/>
      <c r="BIB64" s="25"/>
      <c r="BIC64" s="30"/>
      <c r="BID64" s="27"/>
      <c r="BIE64" s="30"/>
      <c r="BIF64" s="27"/>
      <c r="BIG64" s="30"/>
      <c r="BIH64" s="27"/>
      <c r="BII64" s="92"/>
      <c r="BIJ64" s="94"/>
      <c r="BIK64" s="94"/>
      <c r="BIL64" s="94"/>
      <c r="BIM64" s="94"/>
      <c r="BIN64" s="94"/>
      <c r="BIO64" s="94"/>
      <c r="BIP64" s="94"/>
      <c r="BIQ64" s="27"/>
      <c r="BIR64" s="99">
        <v>-1.1336718052285317</v>
      </c>
      <c r="BIS64" s="98">
        <v>3.9667079645608969</v>
      </c>
      <c r="BIU64" s="88">
        <f t="shared" si="173"/>
        <v>41000.5</v>
      </c>
      <c r="BIV64" s="90">
        <v>20.5</v>
      </c>
      <c r="BIW64" s="28"/>
      <c r="BIX64" s="25"/>
      <c r="BIY64" s="30"/>
      <c r="BIZ64" s="27"/>
      <c r="BJA64" s="30"/>
      <c r="BJB64" s="27"/>
      <c r="BJC64" s="30"/>
      <c r="BJD64" s="27"/>
      <c r="BJE64" s="92"/>
      <c r="BJF64" s="94"/>
      <c r="BJG64" s="94"/>
      <c r="BJH64" s="94"/>
      <c r="BJI64" s="94"/>
      <c r="BJJ64" s="94"/>
      <c r="BJK64" s="94"/>
      <c r="BJL64" s="94"/>
      <c r="BJM64" s="27"/>
      <c r="BJN64" s="99">
        <v>-1.2612475169753106</v>
      </c>
      <c r="BJO64" s="98">
        <v>5.14865582417087</v>
      </c>
      <c r="BJQ64" s="88">
        <f t="shared" si="174"/>
        <v>40998.5</v>
      </c>
      <c r="BJR64" s="90">
        <v>20.5</v>
      </c>
      <c r="BJS64" s="28"/>
      <c r="BJT64" s="25"/>
      <c r="BJU64" s="30"/>
      <c r="BJV64" s="27"/>
      <c r="BJW64" s="30"/>
      <c r="BJX64" s="27"/>
      <c r="BJY64" s="30"/>
      <c r="BJZ64" s="27"/>
      <c r="BKA64" s="92"/>
      <c r="BKB64" s="94"/>
      <c r="BKC64" s="94"/>
      <c r="BKD64" s="94"/>
      <c r="BKE64" s="94"/>
      <c r="BKF64" s="94"/>
      <c r="BKG64" s="94"/>
      <c r="BKH64" s="94"/>
      <c r="BKI64" s="27"/>
      <c r="BKJ64" s="99">
        <v>-1.3105578961690318</v>
      </c>
      <c r="BKK64" s="98">
        <v>4.1789179605502387</v>
      </c>
      <c r="BKM64" s="88">
        <f t="shared" si="175"/>
        <v>40999.5</v>
      </c>
      <c r="BKN64" s="90">
        <v>20.5</v>
      </c>
      <c r="BKO64" s="28"/>
      <c r="BKP64" s="25"/>
      <c r="BKQ64" s="30"/>
      <c r="BKR64" s="27"/>
      <c r="BKS64" s="30"/>
      <c r="BKT64" s="27"/>
      <c r="BKU64" s="30"/>
      <c r="BKV64" s="27"/>
      <c r="BKW64" s="92"/>
      <c r="BKX64" s="94"/>
      <c r="BKY64" s="94"/>
      <c r="BKZ64" s="94"/>
      <c r="BLA64" s="94"/>
      <c r="BLB64" s="94"/>
      <c r="BLC64" s="94"/>
      <c r="BLD64" s="94"/>
      <c r="BLE64" s="27"/>
      <c r="BLF64" s="99">
        <v>-1.2317891233286307</v>
      </c>
      <c r="BLG64" s="98">
        <v>6.2649430170963418</v>
      </c>
      <c r="BLI64" s="88">
        <f t="shared" si="176"/>
        <v>40995.5</v>
      </c>
      <c r="BLJ64" s="90">
        <v>20.5</v>
      </c>
      <c r="BLK64" s="28"/>
      <c r="BLL64" s="25"/>
      <c r="BLM64" s="30"/>
      <c r="BLN64" s="27"/>
      <c r="BLO64" s="30"/>
      <c r="BLP64" s="27"/>
      <c r="BLQ64" s="30"/>
      <c r="BLR64" s="27"/>
      <c r="BLS64" s="92"/>
      <c r="BLT64" s="94"/>
      <c r="BLU64" s="94"/>
      <c r="BLV64" s="94"/>
      <c r="BLW64" s="94"/>
      <c r="BLX64" s="94"/>
      <c r="BLY64" s="94"/>
      <c r="BLZ64" s="94"/>
      <c r="BMA64" s="27"/>
      <c r="BMB64" s="99"/>
      <c r="BMC64" s="98"/>
      <c r="BME64" s="88">
        <f t="shared" si="177"/>
        <v>40998.5</v>
      </c>
      <c r="BMF64" s="90">
        <v>20.5</v>
      </c>
      <c r="BMG64" s="28"/>
      <c r="BMH64" s="25"/>
      <c r="BMI64" s="30"/>
      <c r="BMJ64" s="27"/>
      <c r="BMK64" s="30"/>
      <c r="BML64" s="27"/>
      <c r="BMM64" s="30"/>
      <c r="BMN64" s="27"/>
      <c r="BMO64" s="92"/>
      <c r="BMP64" s="94"/>
      <c r="BMQ64" s="94"/>
      <c r="BMR64" s="94"/>
      <c r="BMS64" s="94"/>
      <c r="BMT64" s="94"/>
      <c r="BMU64" s="94"/>
      <c r="BMV64" s="94"/>
      <c r="BMW64" s="27"/>
      <c r="BMX64" s="99">
        <v>-1.237585886483793</v>
      </c>
      <c r="BMY64" s="98">
        <v>5.1384462692876509</v>
      </c>
      <c r="BNA64" s="88">
        <f t="shared" si="178"/>
        <v>40997</v>
      </c>
      <c r="BNB64" s="90">
        <v>20.5</v>
      </c>
      <c r="BNC64" s="28"/>
      <c r="BND64" s="25"/>
      <c r="BNE64" s="30"/>
      <c r="BNF64" s="27"/>
      <c r="BNG64" s="30"/>
      <c r="BNH64" s="27"/>
      <c r="BNI64" s="30"/>
      <c r="BNJ64" s="27"/>
      <c r="BNK64" s="92"/>
      <c r="BNL64" s="94"/>
      <c r="BNM64" s="94"/>
      <c r="BNN64" s="94"/>
      <c r="BNO64" s="94"/>
      <c r="BNP64" s="94"/>
      <c r="BNQ64" s="94"/>
      <c r="BNR64" s="94"/>
      <c r="BNS64" s="27"/>
      <c r="BNT64" s="99"/>
      <c r="BNU64" s="98"/>
      <c r="BNW64" s="88">
        <f t="shared" si="179"/>
        <v>40995.5</v>
      </c>
      <c r="BNX64" s="90">
        <v>20.5</v>
      </c>
      <c r="BNY64" s="28"/>
      <c r="BNZ64" s="25"/>
      <c r="BOA64" s="30"/>
      <c r="BOB64" s="27"/>
      <c r="BOC64" s="30"/>
      <c r="BOD64" s="27"/>
      <c r="BOE64" s="30"/>
      <c r="BOF64" s="27"/>
      <c r="BOG64" s="92"/>
      <c r="BOH64" s="94"/>
      <c r="BOI64" s="94"/>
      <c r="BOJ64" s="94"/>
      <c r="BOK64" s="94"/>
      <c r="BOL64" s="94"/>
      <c r="BOM64" s="94"/>
      <c r="BON64" s="94"/>
      <c r="BOO64" s="27"/>
      <c r="BOP64" s="99">
        <v>-1.3013502163016009</v>
      </c>
      <c r="BOQ64" s="98">
        <v>5.6528235984195625</v>
      </c>
      <c r="BOS64" s="88">
        <f t="shared" si="180"/>
        <v>40998.5</v>
      </c>
      <c r="BOT64" s="90">
        <v>20.5</v>
      </c>
      <c r="BOU64" s="28"/>
      <c r="BOV64" s="25"/>
      <c r="BOW64" s="30"/>
      <c r="BOX64" s="27"/>
      <c r="BOY64" s="30"/>
      <c r="BOZ64" s="27"/>
      <c r="BPA64" s="30"/>
      <c r="BPB64" s="27"/>
      <c r="BPC64" s="92"/>
      <c r="BPD64" s="94"/>
      <c r="BPE64" s="94"/>
      <c r="BPF64" s="94"/>
      <c r="BPG64" s="94"/>
      <c r="BPH64" s="94"/>
      <c r="BPI64" s="94"/>
      <c r="BPJ64" s="94"/>
      <c r="BPK64" s="27"/>
      <c r="BPL64" s="99">
        <v>-1.3002584158173802</v>
      </c>
      <c r="BPM64" s="98">
        <v>3.5346506469737413</v>
      </c>
      <c r="BPO64" s="88">
        <f t="shared" si="181"/>
        <v>40997.5</v>
      </c>
      <c r="BPP64" s="90">
        <v>20.5</v>
      </c>
      <c r="BPQ64" s="28"/>
      <c r="BPR64" s="25"/>
      <c r="BPS64" s="30"/>
      <c r="BPT64" s="27"/>
      <c r="BPU64" s="30"/>
      <c r="BPV64" s="27"/>
      <c r="BPW64" s="30"/>
      <c r="BPX64" s="27"/>
      <c r="BPY64" s="92"/>
      <c r="BPZ64" s="94"/>
      <c r="BQA64" s="94"/>
      <c r="BQB64" s="94"/>
      <c r="BQC64" s="94"/>
      <c r="BQD64" s="94"/>
      <c r="BQE64" s="94"/>
      <c r="BQF64" s="94"/>
      <c r="BQG64" s="27"/>
      <c r="BQH64" s="99">
        <v>-0.34475541675342236</v>
      </c>
      <c r="BQI64" s="98">
        <v>12.753117994647992</v>
      </c>
      <c r="BQK64" s="88">
        <f t="shared" si="182"/>
        <v>40998</v>
      </c>
      <c r="BQL64" s="90">
        <v>20.5</v>
      </c>
      <c r="BQM64" s="28"/>
      <c r="BQN64" s="25"/>
      <c r="BQO64" s="30"/>
      <c r="BQP64" s="27"/>
      <c r="BQQ64" s="30"/>
      <c r="BQR64" s="27"/>
      <c r="BQS64" s="30"/>
      <c r="BQT64" s="27"/>
      <c r="BQU64" s="92"/>
      <c r="BQV64" s="94"/>
      <c r="BQW64" s="94"/>
      <c r="BQX64" s="94"/>
      <c r="BQY64" s="94"/>
      <c r="BQZ64" s="94"/>
      <c r="BRA64" s="94"/>
      <c r="BRB64" s="94"/>
      <c r="BRC64" s="27"/>
      <c r="BRD64" s="99">
        <v>-1.2247276668787377</v>
      </c>
      <c r="BRE64" s="98">
        <v>1.9263867670952828</v>
      </c>
      <c r="BRG64" s="88">
        <f t="shared" si="183"/>
        <v>40998</v>
      </c>
      <c r="BRH64" s="90">
        <v>20.5</v>
      </c>
      <c r="BRI64" s="28"/>
      <c r="BRJ64" s="25"/>
      <c r="BRK64" s="30"/>
      <c r="BRL64" s="27"/>
      <c r="BRM64" s="30"/>
      <c r="BRN64" s="27"/>
      <c r="BRO64" s="30"/>
      <c r="BRP64" s="27"/>
      <c r="BRQ64" s="92"/>
      <c r="BRR64" s="94"/>
      <c r="BRS64" s="94"/>
      <c r="BRT64" s="94"/>
      <c r="BRU64" s="94"/>
      <c r="BRV64" s="94"/>
      <c r="BRW64" s="94"/>
      <c r="BRX64" s="94"/>
      <c r="BRY64" s="27"/>
      <c r="BRZ64" s="99">
        <v>-1.2871427484540749</v>
      </c>
      <c r="BSA64" s="98">
        <v>-0.3097038280543456</v>
      </c>
      <c r="BSC64" s="88">
        <f t="shared" si="184"/>
        <v>40996.5</v>
      </c>
      <c r="BSD64" s="90">
        <v>20.5</v>
      </c>
      <c r="BSE64" s="28"/>
      <c r="BSF64" s="25"/>
      <c r="BSG64" s="30"/>
      <c r="BSH64" s="27"/>
      <c r="BSI64" s="30"/>
      <c r="BSJ64" s="27"/>
      <c r="BSK64" s="30"/>
      <c r="BSL64" s="27"/>
      <c r="BSM64" s="92"/>
      <c r="BSN64" s="94"/>
      <c r="BSO64" s="94"/>
      <c r="BSP64" s="94"/>
      <c r="BSQ64" s="94"/>
      <c r="BSR64" s="94"/>
      <c r="BSS64" s="94"/>
      <c r="BST64" s="94"/>
      <c r="BSU64" s="27"/>
      <c r="BSV64" s="99"/>
      <c r="BSW64" s="98"/>
      <c r="BSY64" s="88">
        <f t="shared" si="185"/>
        <v>41000</v>
      </c>
      <c r="BSZ64" s="90">
        <v>20.5</v>
      </c>
      <c r="BTA64" s="28"/>
      <c r="BTB64" s="25">
        <v>23.4</v>
      </c>
      <c r="BTC64" s="30"/>
      <c r="BTD64" s="27"/>
      <c r="BTE64" s="30"/>
      <c r="BTF64" s="27"/>
      <c r="BTG64" s="30"/>
      <c r="BTH64" s="27"/>
      <c r="BTI64" s="92"/>
      <c r="BTJ64" s="94"/>
      <c r="BTK64" s="94"/>
      <c r="BTL64" s="94"/>
      <c r="BTM64" s="94"/>
      <c r="BTN64" s="94"/>
      <c r="BTO64" s="94"/>
      <c r="BTP64" s="94"/>
      <c r="BTQ64" s="27"/>
      <c r="BTR64" s="99">
        <v>-1.2185293899102938</v>
      </c>
      <c r="BTS64" s="98">
        <v>-1.0500877301016804</v>
      </c>
      <c r="BTU64" s="88">
        <f t="shared" si="186"/>
        <v>40998.5</v>
      </c>
      <c r="BTV64" s="90">
        <v>20.5</v>
      </c>
      <c r="BTW64" s="28"/>
      <c r="BTX64" s="25">
        <v>18.8</v>
      </c>
      <c r="BTY64" s="30"/>
      <c r="BTZ64" s="27"/>
      <c r="BUA64" s="30"/>
      <c r="BUB64" s="27"/>
      <c r="BUC64" s="30"/>
      <c r="BUD64" s="27"/>
      <c r="BUE64" s="92"/>
      <c r="BUF64" s="94"/>
      <c r="BUG64" s="94"/>
      <c r="BUH64" s="94"/>
      <c r="BUI64" s="94"/>
      <c r="BUJ64" s="94"/>
      <c r="BUK64" s="94"/>
      <c r="BUL64" s="94"/>
      <c r="BUM64" s="27"/>
      <c r="BUN64" s="99">
        <v>-1.2615742466377031</v>
      </c>
      <c r="BUO64" s="98">
        <v>4.7101898535538016</v>
      </c>
      <c r="BUQ64" s="88">
        <f t="shared" si="187"/>
        <v>40996.5</v>
      </c>
      <c r="BUR64" s="90">
        <v>20.5</v>
      </c>
      <c r="BUS64" s="28"/>
      <c r="BUT64" s="25"/>
      <c r="BUU64" s="30"/>
      <c r="BUV64" s="27"/>
      <c r="BUW64" s="30"/>
      <c r="BUX64" s="27"/>
      <c r="BUY64" s="30"/>
      <c r="BUZ64" s="27"/>
      <c r="BVA64" s="92"/>
      <c r="BVB64" s="94"/>
      <c r="BVC64" s="94"/>
      <c r="BVD64" s="94"/>
      <c r="BVE64" s="94"/>
      <c r="BVF64" s="94"/>
      <c r="BVG64" s="94"/>
      <c r="BVH64" s="94"/>
      <c r="BVI64" s="27"/>
      <c r="BVJ64" s="99">
        <v>-1.2790054457449949</v>
      </c>
      <c r="BVK64" s="98">
        <v>5.1441625837067111</v>
      </c>
      <c r="BVM64" s="88">
        <f t="shared" si="188"/>
        <v>40998</v>
      </c>
      <c r="BVN64" s="90">
        <v>20.5</v>
      </c>
      <c r="BVO64" s="28"/>
      <c r="BVP64" s="25"/>
      <c r="BVQ64" s="30"/>
      <c r="BVR64" s="27"/>
      <c r="BVS64" s="30"/>
      <c r="BVT64" s="27"/>
      <c r="BVU64" s="30"/>
      <c r="BVV64" s="27"/>
      <c r="BVW64" s="92"/>
      <c r="BVX64" s="94"/>
      <c r="BVY64" s="94"/>
      <c r="BVZ64" s="94"/>
      <c r="BWA64" s="94"/>
      <c r="BWB64" s="94"/>
      <c r="BWC64" s="94"/>
      <c r="BWD64" s="94"/>
      <c r="BWE64" s="27"/>
      <c r="BWF64" s="99">
        <v>-1.315693351427252</v>
      </c>
      <c r="BWG64" s="98">
        <v>-1.2553575270352269</v>
      </c>
      <c r="BWI64" s="88">
        <f t="shared" si="189"/>
        <v>40998</v>
      </c>
      <c r="BWJ64" s="90">
        <v>20.5</v>
      </c>
      <c r="BWK64" s="28"/>
      <c r="BWL64" s="25"/>
      <c r="BWM64" s="30"/>
      <c r="BWN64" s="27"/>
      <c r="BWO64" s="30"/>
      <c r="BWP64" s="27"/>
      <c r="BWQ64" s="30"/>
      <c r="BWR64" s="27"/>
      <c r="BWS64" s="92"/>
      <c r="BWT64" s="94"/>
      <c r="BWU64" s="94"/>
      <c r="BWV64" s="94"/>
      <c r="BWW64" s="94"/>
      <c r="BWX64" s="94"/>
      <c r="BWY64" s="94"/>
      <c r="BWZ64" s="94"/>
      <c r="BXA64" s="27"/>
      <c r="BXB64" s="99">
        <v>-1.2813956881977009</v>
      </c>
      <c r="BXC64" s="98">
        <v>9.6926263202308238E-2</v>
      </c>
      <c r="BXE64" s="88">
        <f t="shared" si="190"/>
        <v>40997.5</v>
      </c>
      <c r="BXF64" s="90">
        <v>20.5</v>
      </c>
      <c r="BXG64" s="28"/>
      <c r="BXH64" s="25"/>
      <c r="BXI64" s="30"/>
      <c r="BXJ64" s="27"/>
      <c r="BXK64" s="30"/>
      <c r="BXL64" s="27"/>
      <c r="BXM64" s="30"/>
      <c r="BXN64" s="27"/>
      <c r="BXO64" s="92"/>
      <c r="BXP64" s="94"/>
      <c r="BXQ64" s="94"/>
      <c r="BXR64" s="94"/>
      <c r="BXS64" s="94"/>
      <c r="BXT64" s="94"/>
      <c r="BXU64" s="94"/>
      <c r="BXV64" s="94"/>
      <c r="BXW64" s="27"/>
      <c r="BXX64" s="99">
        <v>-0.71148636795948395</v>
      </c>
      <c r="BXY64" s="98">
        <v>7.7144820665344618</v>
      </c>
      <c r="BYA64" s="88">
        <f t="shared" si="191"/>
        <v>40997</v>
      </c>
      <c r="BYB64" s="90">
        <v>20.5</v>
      </c>
      <c r="BYC64" s="28"/>
      <c r="BYD64" s="25"/>
      <c r="BYE64" s="30"/>
      <c r="BYF64" s="27"/>
      <c r="BYG64" s="30"/>
      <c r="BYH64" s="27"/>
      <c r="BYI64" s="30"/>
      <c r="BYJ64" s="27"/>
      <c r="BYK64" s="92"/>
      <c r="BYL64" s="94"/>
      <c r="BYM64" s="94"/>
      <c r="BYN64" s="94"/>
      <c r="BYO64" s="94"/>
      <c r="BYP64" s="94"/>
      <c r="BYQ64" s="94"/>
      <c r="BYR64" s="94"/>
      <c r="BYS64" s="27"/>
      <c r="BYT64" s="99">
        <v>-0.81540155109198942</v>
      </c>
      <c r="BYU64" s="98">
        <v>8.0176184578996583</v>
      </c>
      <c r="BYW64" s="88">
        <f t="shared" si="192"/>
        <v>40999.5</v>
      </c>
      <c r="BYX64" s="90">
        <v>20.5</v>
      </c>
      <c r="BYY64" s="28"/>
      <c r="BYZ64" s="25"/>
      <c r="BZA64" s="30"/>
      <c r="BZB64" s="27"/>
      <c r="BZC64" s="30"/>
      <c r="BZD64" s="27"/>
      <c r="BZE64" s="30"/>
      <c r="BZF64" s="27"/>
      <c r="BZG64" s="92"/>
      <c r="BZH64" s="94"/>
      <c r="BZI64" s="94"/>
      <c r="BZJ64" s="94"/>
      <c r="BZK64" s="94"/>
      <c r="BZL64" s="94"/>
      <c r="BZM64" s="94"/>
      <c r="BZN64" s="94"/>
      <c r="BZO64" s="27"/>
      <c r="BZP64" s="99">
        <v>-1.1220992674893291</v>
      </c>
      <c r="BZQ64" s="98">
        <v>3.9927312109798345</v>
      </c>
      <c r="BZS64" s="88">
        <f t="shared" si="193"/>
        <v>41000.5</v>
      </c>
      <c r="BZT64" s="90">
        <v>20.5</v>
      </c>
      <c r="BZU64" s="28"/>
      <c r="BZV64" s="25"/>
      <c r="BZW64" s="30"/>
      <c r="BZX64" s="27"/>
      <c r="BZY64" s="30"/>
      <c r="BZZ64" s="27"/>
      <c r="CAA64" s="30"/>
      <c r="CAB64" s="27"/>
      <c r="CAC64" s="92"/>
      <c r="CAD64" s="94"/>
      <c r="CAE64" s="94"/>
      <c r="CAF64" s="94"/>
      <c r="CAG64" s="94"/>
      <c r="CAH64" s="94"/>
      <c r="CAI64" s="94"/>
      <c r="CAJ64" s="94"/>
      <c r="CAK64" s="27"/>
      <c r="CAL64" s="99">
        <v>-1.2527867701357744</v>
      </c>
      <c r="CAM64" s="98">
        <v>5.1696308606613952</v>
      </c>
      <c r="CAO64" s="88">
        <f t="shared" si="194"/>
        <v>40998.5</v>
      </c>
      <c r="CAP64" s="90">
        <v>20.5</v>
      </c>
      <c r="CAQ64" s="28"/>
      <c r="CAR64" s="25"/>
      <c r="CAS64" s="30"/>
      <c r="CAT64" s="27"/>
      <c r="CAU64" s="30"/>
      <c r="CAV64" s="27"/>
      <c r="CAW64" s="30"/>
      <c r="CAX64" s="27"/>
      <c r="CAY64" s="92"/>
      <c r="CAZ64" s="94"/>
      <c r="CBA64" s="94"/>
      <c r="CBB64" s="94"/>
      <c r="CBC64" s="94"/>
      <c r="CBD64" s="94"/>
      <c r="CBE64" s="94"/>
      <c r="CBF64" s="94"/>
      <c r="CBG64" s="27"/>
      <c r="CBH64" s="99">
        <v>-1.2788000329439972</v>
      </c>
      <c r="CBI64" s="98">
        <v>4.2488836507693861</v>
      </c>
      <c r="CBK64" s="88">
        <f t="shared" si="195"/>
        <v>40999.5</v>
      </c>
      <c r="CBL64" s="90">
        <v>20.5</v>
      </c>
      <c r="CBM64" s="28"/>
      <c r="CBN64" s="25"/>
      <c r="CBO64" s="30"/>
      <c r="CBP64" s="27"/>
      <c r="CBQ64" s="30"/>
      <c r="CBR64" s="27"/>
      <c r="CBS64" s="30"/>
      <c r="CBT64" s="27"/>
      <c r="CBU64" s="92"/>
      <c r="CBV64" s="94"/>
      <c r="CBW64" s="94"/>
      <c r="CBX64" s="94"/>
      <c r="CBY64" s="94"/>
      <c r="CBZ64" s="94"/>
      <c r="CCA64" s="94"/>
      <c r="CCB64" s="94"/>
      <c r="CCC64" s="27"/>
      <c r="CCD64" s="99">
        <v>-1.2256492795359737</v>
      </c>
      <c r="CCE64" s="98">
        <v>6.2651462504168114</v>
      </c>
      <c r="CCG64" s="88">
        <f t="shared" si="196"/>
        <v>40995.5</v>
      </c>
      <c r="CCH64" s="90">
        <v>20.5</v>
      </c>
      <c r="CCI64" s="28"/>
      <c r="CCJ64" s="25"/>
      <c r="CCK64" s="30"/>
      <c r="CCL64" s="27"/>
      <c r="CCM64" s="30"/>
      <c r="CCN64" s="27"/>
      <c r="CCO64" s="30"/>
      <c r="CCP64" s="27"/>
      <c r="CCQ64" s="92"/>
      <c r="CCR64" s="94"/>
      <c r="CCS64" s="94"/>
      <c r="CCT64" s="94"/>
      <c r="CCU64" s="94"/>
      <c r="CCV64" s="94"/>
      <c r="CCW64" s="94"/>
      <c r="CCX64" s="94"/>
      <c r="CCY64" s="27"/>
      <c r="CCZ64" s="99"/>
      <c r="CDA64" s="98"/>
      <c r="CDC64" s="88">
        <f t="shared" si="197"/>
        <v>40998.5</v>
      </c>
      <c r="CDD64" s="90">
        <v>20.5</v>
      </c>
      <c r="CDE64" s="28"/>
      <c r="CDF64" s="25"/>
      <c r="CDG64" s="30"/>
      <c r="CDH64" s="27"/>
      <c r="CDI64" s="30"/>
      <c r="CDJ64" s="27"/>
      <c r="CDK64" s="30"/>
      <c r="CDL64" s="27"/>
      <c r="CDM64" s="92"/>
      <c r="CDN64" s="94"/>
      <c r="CDO64" s="94"/>
      <c r="CDP64" s="94"/>
      <c r="CDQ64" s="94"/>
      <c r="CDR64" s="94"/>
      <c r="CDS64" s="94"/>
      <c r="CDT64" s="94"/>
      <c r="CDU64" s="27"/>
      <c r="CDV64" s="99">
        <v>-1.2631927928192466</v>
      </c>
      <c r="CDW64" s="98">
        <v>5.0794495790249021</v>
      </c>
      <c r="CDY64" s="88">
        <f t="shared" si="198"/>
        <v>40997</v>
      </c>
      <c r="CDZ64" s="90">
        <v>20.5</v>
      </c>
      <c r="CEA64" s="28"/>
      <c r="CEB64" s="25"/>
      <c r="CEC64" s="30"/>
      <c r="CED64" s="27"/>
      <c r="CEE64" s="30"/>
      <c r="CEF64" s="27"/>
      <c r="CEG64" s="30"/>
      <c r="CEH64" s="27"/>
      <c r="CEI64" s="92"/>
      <c r="CEJ64" s="94"/>
      <c r="CEK64" s="94"/>
      <c r="CEL64" s="94"/>
      <c r="CEM64" s="94"/>
      <c r="CEN64" s="94"/>
      <c r="CEO64" s="94"/>
      <c r="CEP64" s="94"/>
      <c r="CEQ64" s="27"/>
      <c r="CER64" s="99"/>
      <c r="CES64" s="98"/>
      <c r="CEU64" s="88">
        <f t="shared" si="199"/>
        <v>40995.5</v>
      </c>
      <c r="CEV64" s="90">
        <v>20.5</v>
      </c>
      <c r="CEW64" s="28"/>
      <c r="CEX64" s="25"/>
      <c r="CEY64" s="30"/>
      <c r="CEZ64" s="27"/>
      <c r="CFA64" s="30"/>
      <c r="CFB64" s="27"/>
      <c r="CFC64" s="30"/>
      <c r="CFD64" s="27"/>
      <c r="CFE64" s="92"/>
      <c r="CFF64" s="94"/>
      <c r="CFG64" s="94"/>
      <c r="CFH64" s="94"/>
      <c r="CFI64" s="94"/>
      <c r="CFJ64" s="94"/>
      <c r="CFK64" s="94"/>
      <c r="CFL64" s="94"/>
      <c r="CFM64" s="27"/>
      <c r="CFN64" s="99">
        <v>-1.3004642198736789</v>
      </c>
      <c r="CFO64" s="98">
        <v>5.6560576143778638</v>
      </c>
    </row>
    <row r="65" spans="1:2199">
      <c r="A65" s="88">
        <f t="shared" si="100"/>
        <v>40999</v>
      </c>
      <c r="B65" s="89">
        <v>21</v>
      </c>
      <c r="C65" s="28"/>
      <c r="D65" s="25"/>
      <c r="E65" s="30"/>
      <c r="F65" s="27"/>
      <c r="G65" s="30"/>
      <c r="H65" s="27"/>
      <c r="I65" s="30"/>
      <c r="J65" s="27"/>
      <c r="K65" s="92"/>
      <c r="L65" s="94"/>
      <c r="M65" s="94"/>
      <c r="N65" s="94"/>
      <c r="O65" s="94"/>
      <c r="P65" s="94"/>
      <c r="Q65" s="94"/>
      <c r="R65" s="94"/>
      <c r="S65" s="27"/>
      <c r="T65" s="97">
        <v>-2.0506442710367572</v>
      </c>
      <c r="U65" s="98">
        <v>-0.91809184370124486</v>
      </c>
      <c r="W65" s="88">
        <f t="shared" si="101"/>
        <v>40998</v>
      </c>
      <c r="X65" s="89">
        <v>21</v>
      </c>
      <c r="Y65" s="28"/>
      <c r="Z65" s="25"/>
      <c r="AA65" s="30"/>
      <c r="AB65" s="27"/>
      <c r="AC65" s="30"/>
      <c r="AD65" s="27"/>
      <c r="AE65" s="30"/>
      <c r="AF65" s="27"/>
      <c r="AG65" s="92"/>
      <c r="AH65" s="94"/>
      <c r="AI65" s="94"/>
      <c r="AJ65" s="94"/>
      <c r="AK65" s="94"/>
      <c r="AL65" s="94"/>
      <c r="AM65" s="94"/>
      <c r="AN65" s="94"/>
      <c r="AO65" s="27"/>
      <c r="AP65" s="97">
        <v>-1.1593674548983528</v>
      </c>
      <c r="AQ65" s="98">
        <v>-3.960075300606781</v>
      </c>
      <c r="AS65" s="88">
        <f t="shared" si="102"/>
        <v>40998.5</v>
      </c>
      <c r="AT65" s="89">
        <v>21</v>
      </c>
      <c r="AU65" s="28"/>
      <c r="AV65" s="25"/>
      <c r="AW65" s="30"/>
      <c r="AX65" s="27"/>
      <c r="AY65" s="30"/>
      <c r="AZ65" s="27"/>
      <c r="BA65" s="30"/>
      <c r="BB65" s="27"/>
      <c r="BC65" s="92"/>
      <c r="BD65" s="94"/>
      <c r="BE65" s="94"/>
      <c r="BF65" s="94"/>
      <c r="BG65" s="94"/>
      <c r="BH65" s="94"/>
      <c r="BI65" s="94"/>
      <c r="BJ65" s="94"/>
      <c r="BK65" s="27"/>
      <c r="BL65" s="97">
        <v>-0.44144421357944663</v>
      </c>
      <c r="BM65" s="98">
        <v>6.5462018637361155</v>
      </c>
      <c r="BO65" s="88">
        <f t="shared" si="103"/>
        <v>40998.5</v>
      </c>
      <c r="BP65" s="89">
        <v>21</v>
      </c>
      <c r="BQ65" s="28"/>
      <c r="BR65" s="25"/>
      <c r="BS65" s="30"/>
      <c r="BT65" s="27"/>
      <c r="BU65" s="30"/>
      <c r="BV65" s="27"/>
      <c r="BW65" s="30"/>
      <c r="BX65" s="27"/>
      <c r="BY65" s="92"/>
      <c r="BZ65" s="94"/>
      <c r="CA65" s="94"/>
      <c r="CB65" s="94"/>
      <c r="CC65" s="94"/>
      <c r="CD65" s="94"/>
      <c r="CE65" s="94"/>
      <c r="CF65" s="94"/>
      <c r="CG65" s="27"/>
      <c r="CH65" s="97">
        <v>-1.1489757662294151</v>
      </c>
      <c r="CI65" s="98">
        <v>2.7365158105927656</v>
      </c>
      <c r="CK65" s="88">
        <f t="shared" si="104"/>
        <v>40997</v>
      </c>
      <c r="CL65" s="89">
        <v>21</v>
      </c>
      <c r="CM65" s="28"/>
      <c r="CN65" s="25"/>
      <c r="CO65" s="30"/>
      <c r="CP65" s="27"/>
      <c r="CQ65" s="30"/>
      <c r="CR65" s="27"/>
      <c r="CS65" s="30"/>
      <c r="CT65" s="27"/>
      <c r="CU65" s="92"/>
      <c r="CV65" s="94"/>
      <c r="CW65" s="94"/>
      <c r="CX65" s="94"/>
      <c r="CY65" s="94"/>
      <c r="CZ65" s="94"/>
      <c r="DA65" s="94"/>
      <c r="DB65" s="94"/>
      <c r="DC65" s="27"/>
      <c r="DD65" s="97">
        <v>-1.2800257317984849</v>
      </c>
      <c r="DE65" s="98">
        <v>-1.511863610264444</v>
      </c>
      <c r="DG65" s="88">
        <f t="shared" si="105"/>
        <v>41000.5</v>
      </c>
      <c r="DH65" s="89">
        <v>21</v>
      </c>
      <c r="DI65" s="28"/>
      <c r="DJ65" s="25">
        <v>23.4</v>
      </c>
      <c r="DK65" s="30"/>
      <c r="DL65" s="27"/>
      <c r="DM65" s="30"/>
      <c r="DN65" s="27"/>
      <c r="DO65" s="30"/>
      <c r="DP65" s="27"/>
      <c r="DQ65" s="92"/>
      <c r="DR65" s="94"/>
      <c r="DS65" s="94"/>
      <c r="DT65" s="94"/>
      <c r="DU65" s="94"/>
      <c r="DV65" s="94"/>
      <c r="DW65" s="94"/>
      <c r="DX65" s="94"/>
      <c r="DY65" s="27"/>
      <c r="DZ65" s="97">
        <v>-1.2147867199253561</v>
      </c>
      <c r="EA65" s="98">
        <v>1.1468394465816281</v>
      </c>
      <c r="EC65" s="88">
        <f t="shared" si="106"/>
        <v>40999</v>
      </c>
      <c r="ED65" s="89">
        <v>21</v>
      </c>
      <c r="EE65" s="28"/>
      <c r="EF65" s="25">
        <v>18.899999999999999</v>
      </c>
      <c r="EG65" s="30"/>
      <c r="EH65" s="27"/>
      <c r="EI65" s="30"/>
      <c r="EJ65" s="27"/>
      <c r="EK65" s="30"/>
      <c r="EL65" s="27"/>
      <c r="EM65" s="92"/>
      <c r="EN65" s="94"/>
      <c r="EO65" s="94"/>
      <c r="EP65" s="94"/>
      <c r="EQ65" s="94"/>
      <c r="ER65" s="94"/>
      <c r="ES65" s="94"/>
      <c r="ET65" s="94"/>
      <c r="EU65" s="27"/>
      <c r="EV65" s="97">
        <v>-1.2616676183296254</v>
      </c>
      <c r="EW65" s="98">
        <v>-1.9562589535712176</v>
      </c>
      <c r="EY65" s="88">
        <f t="shared" si="107"/>
        <v>40997</v>
      </c>
      <c r="EZ65" s="89">
        <v>21</v>
      </c>
      <c r="FA65" s="28"/>
      <c r="FB65" s="25"/>
      <c r="FC65" s="30"/>
      <c r="FD65" s="27"/>
      <c r="FE65" s="30"/>
      <c r="FF65" s="27"/>
      <c r="FG65" s="30"/>
      <c r="FH65" s="27"/>
      <c r="FI65" s="92"/>
      <c r="FJ65" s="94"/>
      <c r="FK65" s="94"/>
      <c r="FL65" s="94"/>
      <c r="FM65" s="94"/>
      <c r="FN65" s="94"/>
      <c r="FO65" s="94"/>
      <c r="FP65" s="94"/>
      <c r="FQ65" s="27"/>
      <c r="FR65" s="97">
        <v>-1.3020455851869419</v>
      </c>
      <c r="FS65" s="98">
        <v>-1.5544942582025849</v>
      </c>
      <c r="FU65" s="88">
        <f t="shared" si="108"/>
        <v>40998.5</v>
      </c>
      <c r="FV65" s="89">
        <v>21</v>
      </c>
      <c r="FW65" s="28"/>
      <c r="FX65" s="25"/>
      <c r="FY65" s="30"/>
      <c r="FZ65" s="27"/>
      <c r="GA65" s="30"/>
      <c r="GB65" s="27"/>
      <c r="GC65" s="30"/>
      <c r="GD65" s="27"/>
      <c r="GE65" s="92"/>
      <c r="GF65" s="94"/>
      <c r="GG65" s="94"/>
      <c r="GH65" s="94"/>
      <c r="GI65" s="94"/>
      <c r="GJ65" s="94"/>
      <c r="GK65" s="94"/>
      <c r="GL65" s="94"/>
      <c r="GM65" s="27"/>
      <c r="GN65" s="97">
        <v>-1.3122458657656884</v>
      </c>
      <c r="GO65" s="98">
        <v>5.3932759660837295</v>
      </c>
      <c r="GQ65" s="88">
        <f t="shared" si="109"/>
        <v>40998.5</v>
      </c>
      <c r="GR65" s="89">
        <v>21</v>
      </c>
      <c r="GS65" s="28"/>
      <c r="GT65" s="25"/>
      <c r="GU65" s="30"/>
      <c r="GV65" s="27"/>
      <c r="GW65" s="30"/>
      <c r="GX65" s="27"/>
      <c r="GY65" s="30"/>
      <c r="GZ65" s="27"/>
      <c r="HA65" s="92"/>
      <c r="HB65" s="94"/>
      <c r="HC65" s="94"/>
      <c r="HD65" s="94"/>
      <c r="HE65" s="94"/>
      <c r="HF65" s="94"/>
      <c r="HG65" s="94"/>
      <c r="HH65" s="94"/>
      <c r="HI65" s="27"/>
      <c r="HJ65" s="97">
        <v>-1.2557056334935537</v>
      </c>
      <c r="HK65" s="98">
        <v>6.7851871668753061</v>
      </c>
      <c r="HM65" s="88">
        <f t="shared" si="110"/>
        <v>40998</v>
      </c>
      <c r="HN65" s="89">
        <v>21</v>
      </c>
      <c r="HO65" s="28"/>
      <c r="HP65" s="25"/>
      <c r="HQ65" s="30"/>
      <c r="HR65" s="27"/>
      <c r="HS65" s="30"/>
      <c r="HT65" s="27"/>
      <c r="HU65" s="30"/>
      <c r="HV65" s="27"/>
      <c r="HW65" s="92"/>
      <c r="HX65" s="94"/>
      <c r="HY65" s="94"/>
      <c r="HZ65" s="94"/>
      <c r="IA65" s="94"/>
      <c r="IB65" s="94"/>
      <c r="IC65" s="94"/>
      <c r="ID65" s="94"/>
      <c r="IE65" s="27"/>
      <c r="IF65" s="97">
        <v>-0.74439280581989919</v>
      </c>
      <c r="IG65" s="98">
        <v>0.90216515561576383</v>
      </c>
      <c r="II65" s="88">
        <f t="shared" si="111"/>
        <v>40997.5</v>
      </c>
      <c r="IJ65" s="89">
        <v>21</v>
      </c>
      <c r="IK65" s="28"/>
      <c r="IL65" s="25"/>
      <c r="IM65" s="30"/>
      <c r="IN65" s="27"/>
      <c r="IO65" s="30"/>
      <c r="IP65" s="27"/>
      <c r="IQ65" s="30"/>
      <c r="IR65" s="27"/>
      <c r="IS65" s="92"/>
      <c r="IT65" s="94"/>
      <c r="IU65" s="94"/>
      <c r="IV65" s="94"/>
      <c r="IW65" s="94"/>
      <c r="IX65" s="94"/>
      <c r="IY65" s="94"/>
      <c r="IZ65" s="94"/>
      <c r="JA65" s="27"/>
      <c r="JB65" s="97">
        <v>-0.81829945915521307</v>
      </c>
      <c r="JC65" s="98">
        <v>10.078818235298375</v>
      </c>
      <c r="JE65" s="88">
        <f t="shared" si="112"/>
        <v>41000</v>
      </c>
      <c r="JF65" s="89">
        <v>21</v>
      </c>
      <c r="JG65" s="28"/>
      <c r="JH65" s="25"/>
      <c r="JI65" s="30"/>
      <c r="JJ65" s="27"/>
      <c r="JK65" s="30"/>
      <c r="JL65" s="27"/>
      <c r="JM65" s="30"/>
      <c r="JN65" s="27"/>
      <c r="JO65" s="92"/>
      <c r="JP65" s="94"/>
      <c r="JQ65" s="94"/>
      <c r="JR65" s="94"/>
      <c r="JS65" s="94"/>
      <c r="JT65" s="94"/>
      <c r="JU65" s="94"/>
      <c r="JV65" s="94"/>
      <c r="JW65" s="27"/>
      <c r="JX65" s="97">
        <v>-1.1362149731323903</v>
      </c>
      <c r="JY65" s="98">
        <v>1.7179925008387014</v>
      </c>
      <c r="KA65" s="88">
        <f t="shared" si="113"/>
        <v>41001</v>
      </c>
      <c r="KB65" s="89">
        <v>21</v>
      </c>
      <c r="KC65" s="28"/>
      <c r="KD65" s="25"/>
      <c r="KE65" s="30"/>
      <c r="KF65" s="27"/>
      <c r="KG65" s="30"/>
      <c r="KH65" s="27"/>
      <c r="KI65" s="30"/>
      <c r="KJ65" s="27"/>
      <c r="KK65" s="92"/>
      <c r="KL65" s="94"/>
      <c r="KM65" s="94"/>
      <c r="KN65" s="94"/>
      <c r="KO65" s="94"/>
      <c r="KP65" s="94"/>
      <c r="KQ65" s="94"/>
      <c r="KR65" s="94"/>
      <c r="KS65" s="27"/>
      <c r="KT65" s="97">
        <v>-1.2296571629295325</v>
      </c>
      <c r="KU65" s="98">
        <v>-1.4321804452715399</v>
      </c>
      <c r="KW65" s="88">
        <f t="shared" si="114"/>
        <v>40999</v>
      </c>
      <c r="KX65" s="89">
        <v>21</v>
      </c>
      <c r="KY65" s="28"/>
      <c r="KZ65" s="25"/>
      <c r="LA65" s="30"/>
      <c r="LB65" s="27"/>
      <c r="LC65" s="30"/>
      <c r="LD65" s="27"/>
      <c r="LE65" s="30"/>
      <c r="LF65" s="27"/>
      <c r="LG65" s="92"/>
      <c r="LH65" s="94"/>
      <c r="LI65" s="94"/>
      <c r="LJ65" s="94"/>
      <c r="LK65" s="94"/>
      <c r="LL65" s="94"/>
      <c r="LM65" s="94"/>
      <c r="LN65" s="94"/>
      <c r="LO65" s="27"/>
      <c r="LP65" s="97">
        <v>-1.270965095968102</v>
      </c>
      <c r="LQ65" s="98">
        <v>-2.3883687791321044</v>
      </c>
      <c r="LS65" s="88">
        <f t="shared" si="115"/>
        <v>41000</v>
      </c>
      <c r="LT65" s="89">
        <v>21</v>
      </c>
      <c r="LU65" s="28"/>
      <c r="LV65" s="25"/>
      <c r="LW65" s="30"/>
      <c r="LX65" s="27"/>
      <c r="LY65" s="30"/>
      <c r="LZ65" s="27"/>
      <c r="MA65" s="30"/>
      <c r="MB65" s="27"/>
      <c r="MC65" s="92"/>
      <c r="MD65" s="94"/>
      <c r="ME65" s="94"/>
      <c r="MF65" s="94"/>
      <c r="MG65" s="94"/>
      <c r="MH65" s="94"/>
      <c r="MI65" s="94"/>
      <c r="MJ65" s="94"/>
      <c r="MK65" s="27"/>
      <c r="ML65" s="97">
        <v>-1.2254878447925097</v>
      </c>
      <c r="MM65" s="98">
        <v>-0.37706818954033072</v>
      </c>
      <c r="MO65" s="88">
        <f t="shared" si="116"/>
        <v>40996</v>
      </c>
      <c r="MP65" s="89">
        <v>21</v>
      </c>
      <c r="MQ65" s="28"/>
      <c r="MR65" s="25"/>
      <c r="MS65" s="30"/>
      <c r="MT65" s="27"/>
      <c r="MU65" s="30"/>
      <c r="MV65" s="27"/>
      <c r="MW65" s="30"/>
      <c r="MX65" s="27"/>
      <c r="MY65" s="92"/>
      <c r="MZ65" s="94"/>
      <c r="NA65" s="94"/>
      <c r="NB65" s="94"/>
      <c r="NC65" s="94"/>
      <c r="ND65" s="94"/>
      <c r="NE65" s="94"/>
      <c r="NF65" s="94"/>
      <c r="NG65" s="27"/>
      <c r="NH65" s="97"/>
      <c r="NI65" s="98"/>
      <c r="NK65" s="88">
        <f t="shared" si="117"/>
        <v>40999</v>
      </c>
      <c r="NL65" s="89">
        <v>21</v>
      </c>
      <c r="NM65" s="28"/>
      <c r="NN65" s="25"/>
      <c r="NO65" s="30"/>
      <c r="NP65" s="27"/>
      <c r="NQ65" s="30"/>
      <c r="NR65" s="27"/>
      <c r="NS65" s="30"/>
      <c r="NT65" s="27"/>
      <c r="NU65" s="92"/>
      <c r="NV65" s="94"/>
      <c r="NW65" s="94"/>
      <c r="NX65" s="94"/>
      <c r="NY65" s="94"/>
      <c r="NZ65" s="94"/>
      <c r="OA65" s="94"/>
      <c r="OB65" s="94"/>
      <c r="OC65" s="27"/>
      <c r="OD65" s="97">
        <v>-1.2327211130604041</v>
      </c>
      <c r="OE65" s="98">
        <v>-1.514733825583306</v>
      </c>
      <c r="OG65" s="88">
        <f t="shared" si="118"/>
        <v>40997.5</v>
      </c>
      <c r="OH65" s="89">
        <v>21</v>
      </c>
      <c r="OI65" s="28"/>
      <c r="OJ65" s="25"/>
      <c r="OK65" s="30"/>
      <c r="OL65" s="27"/>
      <c r="OM65" s="30"/>
      <c r="ON65" s="27"/>
      <c r="OO65" s="30"/>
      <c r="OP65" s="27"/>
      <c r="OQ65" s="92"/>
      <c r="OR65" s="94"/>
      <c r="OS65" s="94"/>
      <c r="OT65" s="94"/>
      <c r="OU65" s="94"/>
      <c r="OV65" s="94"/>
      <c r="OW65" s="94"/>
      <c r="OX65" s="94"/>
      <c r="OY65" s="27"/>
      <c r="OZ65" s="97"/>
      <c r="PA65" s="98"/>
      <c r="PC65" s="88">
        <f t="shared" si="119"/>
        <v>40996</v>
      </c>
      <c r="PD65" s="89">
        <v>21</v>
      </c>
      <c r="PE65" s="28"/>
      <c r="PF65" s="25"/>
      <c r="PG65" s="30"/>
      <c r="PH65" s="27"/>
      <c r="PI65" s="30"/>
      <c r="PJ65" s="27"/>
      <c r="PK65" s="30"/>
      <c r="PL65" s="27"/>
      <c r="PM65" s="92"/>
      <c r="PN65" s="94"/>
      <c r="PO65" s="94"/>
      <c r="PP65" s="94"/>
      <c r="PQ65" s="94"/>
      <c r="PR65" s="94"/>
      <c r="PS65" s="94"/>
      <c r="PT65" s="94"/>
      <c r="PU65" s="27"/>
      <c r="PV65" s="97">
        <v>-1.288168393509638</v>
      </c>
      <c r="PW65" s="98">
        <v>-0.94809988979349435</v>
      </c>
      <c r="PY65" s="88">
        <f t="shared" si="120"/>
        <v>40999</v>
      </c>
      <c r="PZ65" s="89">
        <v>21</v>
      </c>
      <c r="QA65" s="28"/>
      <c r="QB65" s="25"/>
      <c r="QC65" s="30"/>
      <c r="QD65" s="27"/>
      <c r="QE65" s="30"/>
      <c r="QF65" s="27"/>
      <c r="QG65" s="30"/>
      <c r="QH65" s="27"/>
      <c r="QI65" s="92"/>
      <c r="QJ65" s="94"/>
      <c r="QK65" s="94"/>
      <c r="QL65" s="94"/>
      <c r="QM65" s="94"/>
      <c r="QN65" s="94"/>
      <c r="QO65" s="94"/>
      <c r="QP65" s="94"/>
      <c r="QQ65" s="27"/>
      <c r="QR65" s="97">
        <v>-1.3071223284217426</v>
      </c>
      <c r="QS65" s="98">
        <v>1.2041445872052059</v>
      </c>
      <c r="QU65" s="88">
        <f t="shared" si="121"/>
        <v>40998</v>
      </c>
      <c r="QV65" s="89">
        <v>21</v>
      </c>
      <c r="QW65" s="28"/>
      <c r="QX65" s="25"/>
      <c r="QY65" s="30"/>
      <c r="QZ65" s="27"/>
      <c r="RA65" s="30"/>
      <c r="RB65" s="27"/>
      <c r="RC65" s="30"/>
      <c r="RD65" s="27"/>
      <c r="RE65" s="92"/>
      <c r="RF65" s="94"/>
      <c r="RG65" s="94"/>
      <c r="RH65" s="94"/>
      <c r="RI65" s="94"/>
      <c r="RJ65" s="94"/>
      <c r="RK65" s="94"/>
      <c r="RL65" s="94"/>
      <c r="RM65" s="27"/>
      <c r="RN65" s="97">
        <v>-0.45383961656217514</v>
      </c>
      <c r="RO65" s="98">
        <v>5.33237612913471</v>
      </c>
      <c r="RQ65" s="88">
        <f t="shared" si="122"/>
        <v>40998.5</v>
      </c>
      <c r="RR65" s="89">
        <v>21</v>
      </c>
      <c r="RS65" s="28"/>
      <c r="RT65" s="25"/>
      <c r="RU65" s="30"/>
      <c r="RV65" s="27"/>
      <c r="RW65" s="30"/>
      <c r="RX65" s="27"/>
      <c r="RY65" s="30"/>
      <c r="RZ65" s="27"/>
      <c r="SA65" s="92"/>
      <c r="SB65" s="94"/>
      <c r="SC65" s="94"/>
      <c r="SD65" s="94"/>
      <c r="SE65" s="94"/>
      <c r="SF65" s="94"/>
      <c r="SG65" s="94"/>
      <c r="SH65" s="94"/>
      <c r="SI65" s="27"/>
      <c r="SJ65" s="97">
        <v>-1.2407346742740324</v>
      </c>
      <c r="SK65" s="98">
        <v>4.1016513022180234</v>
      </c>
      <c r="SM65" s="88">
        <f t="shared" si="123"/>
        <v>40998.5</v>
      </c>
      <c r="SN65" s="89">
        <v>21</v>
      </c>
      <c r="SO65" s="28"/>
      <c r="SP65" s="25"/>
      <c r="SQ65" s="30"/>
      <c r="SR65" s="27"/>
      <c r="SS65" s="30"/>
      <c r="ST65" s="27"/>
      <c r="SU65" s="30"/>
      <c r="SV65" s="27"/>
      <c r="SW65" s="92"/>
      <c r="SX65" s="94"/>
      <c r="SY65" s="94"/>
      <c r="SZ65" s="94"/>
      <c r="TA65" s="94"/>
      <c r="TB65" s="94"/>
      <c r="TC65" s="94"/>
      <c r="TD65" s="94"/>
      <c r="TE65" s="27"/>
      <c r="TF65" s="97">
        <v>-1.2988145377706668</v>
      </c>
      <c r="TG65" s="98">
        <v>1.8777716153889648</v>
      </c>
      <c r="TI65" s="88">
        <f t="shared" si="124"/>
        <v>40997</v>
      </c>
      <c r="TJ65" s="89">
        <v>21</v>
      </c>
      <c r="TK65" s="28"/>
      <c r="TL65" s="25"/>
      <c r="TM65" s="30"/>
      <c r="TN65" s="27"/>
      <c r="TO65" s="30"/>
      <c r="TP65" s="27"/>
      <c r="TQ65" s="30"/>
      <c r="TR65" s="27"/>
      <c r="TS65" s="92"/>
      <c r="TT65" s="94"/>
      <c r="TU65" s="94"/>
      <c r="TV65" s="94"/>
      <c r="TW65" s="94"/>
      <c r="TX65" s="94"/>
      <c r="TY65" s="94"/>
      <c r="TZ65" s="94"/>
      <c r="UA65" s="27"/>
      <c r="UB65" s="97"/>
      <c r="UC65" s="98"/>
      <c r="UE65" s="88">
        <f t="shared" si="125"/>
        <v>41000.5</v>
      </c>
      <c r="UF65" s="89">
        <v>21</v>
      </c>
      <c r="UG65" s="28"/>
      <c r="UH65" s="25">
        <v>23.4</v>
      </c>
      <c r="UI65" s="30"/>
      <c r="UJ65" s="27"/>
      <c r="UK65" s="30"/>
      <c r="UL65" s="27"/>
      <c r="UM65" s="30"/>
      <c r="UN65" s="27"/>
      <c r="UO65" s="92"/>
      <c r="UP65" s="94"/>
      <c r="UQ65" s="94"/>
      <c r="UR65" s="94"/>
      <c r="US65" s="94"/>
      <c r="UT65" s="94"/>
      <c r="UU65" s="94"/>
      <c r="UV65" s="94"/>
      <c r="UW65" s="27"/>
      <c r="UX65" s="97">
        <v>-1.23132769946392</v>
      </c>
      <c r="UY65" s="98">
        <v>1.1197946483235852</v>
      </c>
      <c r="VA65" s="88">
        <f t="shared" si="126"/>
        <v>40999</v>
      </c>
      <c r="VB65" s="89">
        <v>21</v>
      </c>
      <c r="VC65" s="28"/>
      <c r="VD65" s="25">
        <v>18.899999999999999</v>
      </c>
      <c r="VE65" s="30"/>
      <c r="VF65" s="27"/>
      <c r="VG65" s="30"/>
      <c r="VH65" s="27"/>
      <c r="VI65" s="30"/>
      <c r="VJ65" s="27"/>
      <c r="VK65" s="92"/>
      <c r="VL65" s="94"/>
      <c r="VM65" s="94"/>
      <c r="VN65" s="94"/>
      <c r="VO65" s="94"/>
      <c r="VP65" s="94"/>
      <c r="VQ65" s="94"/>
      <c r="VR65" s="94"/>
      <c r="VS65" s="27"/>
      <c r="VT65" s="97">
        <v>-1.2564514611927469</v>
      </c>
      <c r="VU65" s="98">
        <v>-1.9082317114721756</v>
      </c>
      <c r="VW65" s="88">
        <f t="shared" si="127"/>
        <v>40997</v>
      </c>
      <c r="VX65" s="89">
        <v>21</v>
      </c>
      <c r="VY65" s="28"/>
      <c r="VZ65" s="25"/>
      <c r="WA65" s="30"/>
      <c r="WB65" s="27"/>
      <c r="WC65" s="30"/>
      <c r="WD65" s="27"/>
      <c r="WE65" s="30"/>
      <c r="WF65" s="27"/>
      <c r="WG65" s="92"/>
      <c r="WH65" s="94"/>
      <c r="WI65" s="94"/>
      <c r="WJ65" s="94"/>
      <c r="WK65" s="94"/>
      <c r="WL65" s="94"/>
      <c r="WM65" s="94"/>
      <c r="WN65" s="94"/>
      <c r="WO65" s="27"/>
      <c r="WP65" s="97">
        <v>-1.2877897946147647</v>
      </c>
      <c r="WQ65" s="98">
        <v>-1.5203420151395279</v>
      </c>
      <c r="WS65" s="88">
        <f t="shared" si="128"/>
        <v>40998.5</v>
      </c>
      <c r="WT65" s="89">
        <v>21</v>
      </c>
      <c r="WU65" s="28"/>
      <c r="WV65" s="25"/>
      <c r="WW65" s="30"/>
      <c r="WX65" s="27"/>
      <c r="WY65" s="30"/>
      <c r="WZ65" s="27"/>
      <c r="XA65" s="30"/>
      <c r="XB65" s="27"/>
      <c r="XC65" s="92"/>
      <c r="XD65" s="94"/>
      <c r="XE65" s="94"/>
      <c r="XF65" s="94"/>
      <c r="XG65" s="94"/>
      <c r="XH65" s="94"/>
      <c r="XI65" s="94"/>
      <c r="XJ65" s="94"/>
      <c r="XK65" s="27"/>
      <c r="XL65" s="97">
        <v>-1.3149471551959784</v>
      </c>
      <c r="XM65" s="98">
        <v>5.3873869436744499</v>
      </c>
      <c r="XO65" s="88">
        <f t="shared" si="129"/>
        <v>40998.5</v>
      </c>
      <c r="XP65" s="89">
        <v>21</v>
      </c>
      <c r="XQ65" s="28"/>
      <c r="XR65" s="25"/>
      <c r="XS65" s="30"/>
      <c r="XT65" s="27"/>
      <c r="XU65" s="30"/>
      <c r="XV65" s="27"/>
      <c r="XW65" s="30"/>
      <c r="XX65" s="27"/>
      <c r="XY65" s="92"/>
      <c r="XZ65" s="94"/>
      <c r="YA65" s="94"/>
      <c r="YB65" s="94"/>
      <c r="YC65" s="94"/>
      <c r="YD65" s="94"/>
      <c r="YE65" s="94"/>
      <c r="YF65" s="94"/>
      <c r="YG65" s="27"/>
      <c r="YH65" s="97">
        <v>-1.2579690671786408</v>
      </c>
      <c r="YI65" s="98">
        <v>6.7812901135307753</v>
      </c>
      <c r="YK65" s="88">
        <f t="shared" si="130"/>
        <v>40998</v>
      </c>
      <c r="YL65" s="89">
        <v>21</v>
      </c>
      <c r="YM65" s="28"/>
      <c r="YN65" s="25"/>
      <c r="YO65" s="30"/>
      <c r="YP65" s="27"/>
      <c r="YQ65" s="30"/>
      <c r="YR65" s="27"/>
      <c r="YS65" s="30"/>
      <c r="YT65" s="27"/>
      <c r="YU65" s="92"/>
      <c r="YV65" s="94"/>
      <c r="YW65" s="94"/>
      <c r="YX65" s="94"/>
      <c r="YY65" s="94"/>
      <c r="YZ65" s="94"/>
      <c r="ZA65" s="94"/>
      <c r="ZB65" s="94"/>
      <c r="ZC65" s="27"/>
      <c r="ZD65" s="97">
        <v>-0.703048519198745</v>
      </c>
      <c r="ZE65" s="98">
        <v>0.95091451864278709</v>
      </c>
      <c r="ZG65" s="88">
        <f t="shared" si="131"/>
        <v>40997.5</v>
      </c>
      <c r="ZH65" s="89">
        <v>21</v>
      </c>
      <c r="ZI65" s="28"/>
      <c r="ZJ65" s="25"/>
      <c r="ZK65" s="30"/>
      <c r="ZL65" s="27"/>
      <c r="ZM65" s="30"/>
      <c r="ZN65" s="27"/>
      <c r="ZO65" s="30"/>
      <c r="ZP65" s="27"/>
      <c r="ZQ65" s="92"/>
      <c r="ZR65" s="94"/>
      <c r="ZS65" s="94"/>
      <c r="ZT65" s="94"/>
      <c r="ZU65" s="94"/>
      <c r="ZV65" s="94"/>
      <c r="ZW65" s="94"/>
      <c r="ZX65" s="94"/>
      <c r="ZY65" s="27"/>
      <c r="ZZ65" s="97">
        <v>-0.82512346002847048</v>
      </c>
      <c r="AAA65" s="98">
        <v>10.031807484456973</v>
      </c>
      <c r="AAC65" s="88">
        <f t="shared" si="132"/>
        <v>41000</v>
      </c>
      <c r="AAD65" s="89">
        <v>21</v>
      </c>
      <c r="AAE65" s="28"/>
      <c r="AAF65" s="25"/>
      <c r="AAG65" s="30"/>
      <c r="AAH65" s="27"/>
      <c r="AAI65" s="30"/>
      <c r="AAJ65" s="27"/>
      <c r="AAK65" s="30"/>
      <c r="AAL65" s="27"/>
      <c r="AAM65" s="92"/>
      <c r="AAN65" s="94"/>
      <c r="AAO65" s="94"/>
      <c r="AAP65" s="94"/>
      <c r="AAQ65" s="94"/>
      <c r="AAR65" s="94"/>
      <c r="AAS65" s="94"/>
      <c r="AAT65" s="94"/>
      <c r="AAU65" s="27"/>
      <c r="AAV65" s="97">
        <v>-1.1282866280919732</v>
      </c>
      <c r="AAW65" s="98">
        <v>1.7334220579032142</v>
      </c>
      <c r="AAY65" s="88">
        <f t="shared" si="133"/>
        <v>41001</v>
      </c>
      <c r="AAZ65" s="89">
        <v>21</v>
      </c>
      <c r="ABA65" s="28"/>
      <c r="ABB65" s="25"/>
      <c r="ABC65" s="30"/>
      <c r="ABD65" s="27"/>
      <c r="ABE65" s="30"/>
      <c r="ABF65" s="27"/>
      <c r="ABG65" s="30"/>
      <c r="ABH65" s="27"/>
      <c r="ABI65" s="92"/>
      <c r="ABJ65" s="94"/>
      <c r="ABK65" s="94"/>
      <c r="ABL65" s="94"/>
      <c r="ABM65" s="94"/>
      <c r="ABN65" s="94"/>
      <c r="ABO65" s="94"/>
      <c r="ABP65" s="94"/>
      <c r="ABQ65" s="27"/>
      <c r="ABR65" s="97">
        <v>-1.2573441263423837</v>
      </c>
      <c r="ABS65" s="98">
        <v>-1.4916900084650457</v>
      </c>
      <c r="ABU65" s="88">
        <f t="shared" si="134"/>
        <v>40999</v>
      </c>
      <c r="ABV65" s="89">
        <v>21</v>
      </c>
      <c r="ABW65" s="28"/>
      <c r="ABX65" s="25"/>
      <c r="ABY65" s="30"/>
      <c r="ABZ65" s="27"/>
      <c r="ACA65" s="30"/>
      <c r="ACB65" s="27"/>
      <c r="ACC65" s="30"/>
      <c r="ACD65" s="27"/>
      <c r="ACE65" s="92"/>
      <c r="ACF65" s="94"/>
      <c r="ACG65" s="94"/>
      <c r="ACH65" s="94"/>
      <c r="ACI65" s="94"/>
      <c r="ACJ65" s="94"/>
      <c r="ACK65" s="94"/>
      <c r="ACL65" s="94"/>
      <c r="ACM65" s="27"/>
      <c r="ACN65" s="97">
        <v>-1.2952730664630958</v>
      </c>
      <c r="ACO65" s="98">
        <v>-2.4297401051120335</v>
      </c>
      <c r="ACQ65" s="88">
        <f t="shared" si="135"/>
        <v>41000</v>
      </c>
      <c r="ACR65" s="89">
        <v>21</v>
      </c>
      <c r="ACS65" s="28"/>
      <c r="ACT65" s="25"/>
      <c r="ACU65" s="30"/>
      <c r="ACV65" s="27"/>
      <c r="ACW65" s="30"/>
      <c r="ACX65" s="27"/>
      <c r="ACY65" s="30"/>
      <c r="ACZ65" s="27"/>
      <c r="ADA65" s="92"/>
      <c r="ADB65" s="94"/>
      <c r="ADC65" s="94"/>
      <c r="ADD65" s="94"/>
      <c r="ADE65" s="94"/>
      <c r="ADF65" s="94"/>
      <c r="ADG65" s="94"/>
      <c r="ADH65" s="94"/>
      <c r="ADI65" s="27"/>
      <c r="ADJ65" s="97">
        <v>-1.2294237850608851</v>
      </c>
      <c r="ADK65" s="98">
        <v>-0.39434960612637143</v>
      </c>
      <c r="ADM65" s="88">
        <f t="shared" si="136"/>
        <v>40996</v>
      </c>
      <c r="ADN65" s="89">
        <v>21</v>
      </c>
      <c r="ADO65" s="28"/>
      <c r="ADP65" s="25"/>
      <c r="ADQ65" s="30"/>
      <c r="ADR65" s="27"/>
      <c r="ADS65" s="30"/>
      <c r="ADT65" s="27"/>
      <c r="ADU65" s="30"/>
      <c r="ADV65" s="27"/>
      <c r="ADW65" s="92"/>
      <c r="ADX65" s="94"/>
      <c r="ADY65" s="94"/>
      <c r="ADZ65" s="94"/>
      <c r="AEA65" s="94"/>
      <c r="AEB65" s="94"/>
      <c r="AEC65" s="94"/>
      <c r="AED65" s="94"/>
      <c r="AEE65" s="27"/>
      <c r="AEF65" s="97"/>
      <c r="AEG65" s="98"/>
      <c r="AEI65" s="88">
        <f t="shared" si="137"/>
        <v>40999</v>
      </c>
      <c r="AEJ65" s="89">
        <v>21</v>
      </c>
      <c r="AEK65" s="28"/>
      <c r="AEL65" s="25"/>
      <c r="AEM65" s="30"/>
      <c r="AEN65" s="27"/>
      <c r="AEO65" s="30"/>
      <c r="AEP65" s="27"/>
      <c r="AEQ65" s="30"/>
      <c r="AER65" s="27"/>
      <c r="AES65" s="92"/>
      <c r="AET65" s="94"/>
      <c r="AEU65" s="94"/>
      <c r="AEV65" s="94"/>
      <c r="AEW65" s="94"/>
      <c r="AEX65" s="94"/>
      <c r="AEY65" s="94"/>
      <c r="AEZ65" s="94"/>
      <c r="AFA65" s="27"/>
      <c r="AFB65" s="97">
        <v>-1.2978485470403496</v>
      </c>
      <c r="AFC65" s="98">
        <v>-1.6506487904362963</v>
      </c>
      <c r="AFE65" s="88">
        <f t="shared" si="138"/>
        <v>40997.5</v>
      </c>
      <c r="AFF65" s="89">
        <v>21</v>
      </c>
      <c r="AFG65" s="28"/>
      <c r="AFH65" s="25"/>
      <c r="AFI65" s="30"/>
      <c r="AFJ65" s="27"/>
      <c r="AFK65" s="30"/>
      <c r="AFL65" s="27"/>
      <c r="AFM65" s="30"/>
      <c r="AFN65" s="27"/>
      <c r="AFO65" s="92"/>
      <c r="AFP65" s="94"/>
      <c r="AFQ65" s="94"/>
      <c r="AFR65" s="94"/>
      <c r="AFS65" s="94"/>
      <c r="AFT65" s="94"/>
      <c r="AFU65" s="94"/>
      <c r="AFV65" s="94"/>
      <c r="AFW65" s="27"/>
      <c r="AFX65" s="97"/>
      <c r="AFY65" s="98"/>
      <c r="AGA65" s="88">
        <f t="shared" si="139"/>
        <v>40996</v>
      </c>
      <c r="AGB65" s="89">
        <v>21</v>
      </c>
      <c r="AGC65" s="28"/>
      <c r="AGD65" s="25"/>
      <c r="AGE65" s="30"/>
      <c r="AGF65" s="27"/>
      <c r="AGG65" s="30"/>
      <c r="AGH65" s="27"/>
      <c r="AGI65" s="30"/>
      <c r="AGJ65" s="27"/>
      <c r="AGK65" s="92"/>
      <c r="AGL65" s="94"/>
      <c r="AGM65" s="94"/>
      <c r="AGN65" s="94"/>
      <c r="AGO65" s="94"/>
      <c r="AGP65" s="94"/>
      <c r="AGQ65" s="94"/>
      <c r="AGR65" s="94"/>
      <c r="AGS65" s="27"/>
      <c r="AGT65" s="97">
        <v>-1.2905284161558217</v>
      </c>
      <c r="AGU65" s="98">
        <v>-0.96017271598630305</v>
      </c>
      <c r="AGW65" s="88">
        <f t="shared" si="140"/>
        <v>40999</v>
      </c>
      <c r="AGX65" s="89">
        <v>21</v>
      </c>
      <c r="AGY65" s="28"/>
      <c r="AGZ65" s="25"/>
      <c r="AHA65" s="30"/>
      <c r="AHB65" s="27"/>
      <c r="AHC65" s="30"/>
      <c r="AHD65" s="27"/>
      <c r="AHE65" s="30"/>
      <c r="AHF65" s="27"/>
      <c r="AHG65" s="92"/>
      <c r="AHH65" s="94"/>
      <c r="AHI65" s="94"/>
      <c r="AHJ65" s="94"/>
      <c r="AHK65" s="94"/>
      <c r="AHL65" s="94"/>
      <c r="AHM65" s="94"/>
      <c r="AHN65" s="94"/>
      <c r="AHO65" s="27"/>
      <c r="AHP65" s="97">
        <v>-1.2836947748780467</v>
      </c>
      <c r="AHQ65" s="98">
        <v>1.2654389040652745</v>
      </c>
      <c r="AHS65" s="88">
        <f t="shared" si="141"/>
        <v>40998</v>
      </c>
      <c r="AHT65" s="89">
        <v>21</v>
      </c>
      <c r="AHU65" s="28"/>
      <c r="AHV65" s="25"/>
      <c r="AHW65" s="30"/>
      <c r="AHX65" s="27"/>
      <c r="AHY65" s="30"/>
      <c r="AHZ65" s="27"/>
      <c r="AIA65" s="30"/>
      <c r="AIB65" s="27"/>
      <c r="AIC65" s="92"/>
      <c r="AID65" s="94"/>
      <c r="AIE65" s="94"/>
      <c r="AIF65" s="94"/>
      <c r="AIG65" s="94"/>
      <c r="AIH65" s="94"/>
      <c r="AII65" s="94"/>
      <c r="AIJ65" s="94"/>
      <c r="AIK65" s="27"/>
      <c r="AIL65" s="97">
        <v>-0.46049904675980424</v>
      </c>
      <c r="AIM65" s="98">
        <v>5.1750506044407469</v>
      </c>
      <c r="AIO65" s="88">
        <f t="shared" si="142"/>
        <v>40998.5</v>
      </c>
      <c r="AIP65" s="89">
        <v>21</v>
      </c>
      <c r="AIQ65" s="28"/>
      <c r="AIR65" s="25"/>
      <c r="AIS65" s="30"/>
      <c r="AIT65" s="27"/>
      <c r="AIU65" s="30"/>
      <c r="AIV65" s="27"/>
      <c r="AIW65" s="30"/>
      <c r="AIX65" s="27"/>
      <c r="AIY65" s="92"/>
      <c r="AIZ65" s="94"/>
      <c r="AJA65" s="94"/>
      <c r="AJB65" s="94"/>
      <c r="AJC65" s="94"/>
      <c r="AJD65" s="94"/>
      <c r="AJE65" s="94"/>
      <c r="AJF65" s="94"/>
      <c r="AJG65" s="27"/>
      <c r="AJH65" s="97">
        <v>-1.2276224789920904</v>
      </c>
      <c r="AJI65" s="98">
        <v>4.1224697745620231</v>
      </c>
      <c r="AJK65" s="88">
        <f t="shared" si="143"/>
        <v>40998.5</v>
      </c>
      <c r="AJL65" s="89">
        <v>21</v>
      </c>
      <c r="AJM65" s="28"/>
      <c r="AJN65" s="25"/>
      <c r="AJO65" s="30"/>
      <c r="AJP65" s="27"/>
      <c r="AJQ65" s="30"/>
      <c r="AJR65" s="27"/>
      <c r="AJS65" s="30"/>
      <c r="AJT65" s="27"/>
      <c r="AJU65" s="92"/>
      <c r="AJV65" s="94"/>
      <c r="AJW65" s="94"/>
      <c r="AJX65" s="94"/>
      <c r="AJY65" s="94"/>
      <c r="AJZ65" s="94"/>
      <c r="AKA65" s="94"/>
      <c r="AKB65" s="94"/>
      <c r="AKC65" s="27"/>
      <c r="AKD65" s="97">
        <v>-1.2935180742470047</v>
      </c>
      <c r="AKE65" s="98">
        <v>1.8884262927566726</v>
      </c>
      <c r="AKG65" s="88">
        <f t="shared" si="144"/>
        <v>40997</v>
      </c>
      <c r="AKH65" s="89">
        <v>21</v>
      </c>
      <c r="AKI65" s="28"/>
      <c r="AKJ65" s="25"/>
      <c r="AKK65" s="30"/>
      <c r="AKL65" s="27"/>
      <c r="AKM65" s="30"/>
      <c r="AKN65" s="27"/>
      <c r="AKO65" s="30"/>
      <c r="AKP65" s="27"/>
      <c r="AKQ65" s="92"/>
      <c r="AKR65" s="94"/>
      <c r="AKS65" s="94"/>
      <c r="AKT65" s="94"/>
      <c r="AKU65" s="94"/>
      <c r="AKV65" s="94"/>
      <c r="AKW65" s="94"/>
      <c r="AKX65" s="94"/>
      <c r="AKY65" s="27"/>
      <c r="AKZ65" s="97"/>
      <c r="ALA65" s="98"/>
      <c r="ALC65" s="88">
        <f t="shared" si="145"/>
        <v>41000.5</v>
      </c>
      <c r="ALD65" s="89">
        <v>21</v>
      </c>
      <c r="ALE65" s="28"/>
      <c r="ALF65" s="25">
        <v>23.4</v>
      </c>
      <c r="ALG65" s="30"/>
      <c r="ALH65" s="27"/>
      <c r="ALI65" s="30"/>
      <c r="ALJ65" s="27"/>
      <c r="ALK65" s="30"/>
      <c r="ALL65" s="27"/>
      <c r="ALM65" s="92"/>
      <c r="ALN65" s="94"/>
      <c r="ALO65" s="94"/>
      <c r="ALP65" s="94"/>
      <c r="ALQ65" s="94"/>
      <c r="ALR65" s="94"/>
      <c r="ALS65" s="94"/>
      <c r="ALT65" s="94"/>
      <c r="ALU65" s="27"/>
      <c r="ALV65" s="97">
        <v>-1.2198943455994651</v>
      </c>
      <c r="ALW65" s="98">
        <v>1.139488044045561</v>
      </c>
      <c r="ALY65" s="88">
        <f t="shared" si="146"/>
        <v>40999</v>
      </c>
      <c r="ALZ65" s="89">
        <v>21</v>
      </c>
      <c r="AMA65" s="28"/>
      <c r="AMB65" s="25">
        <v>18.899999999999999</v>
      </c>
      <c r="AMC65" s="30"/>
      <c r="AMD65" s="27"/>
      <c r="AME65" s="30"/>
      <c r="AMF65" s="27"/>
      <c r="AMG65" s="30"/>
      <c r="AMH65" s="27"/>
      <c r="AMI65" s="92"/>
      <c r="AMJ65" s="94"/>
      <c r="AMK65" s="94"/>
      <c r="AML65" s="94"/>
      <c r="AMM65" s="94"/>
      <c r="AMN65" s="94"/>
      <c r="AMO65" s="94"/>
      <c r="AMP65" s="94"/>
      <c r="AMQ65" s="27"/>
      <c r="AMR65" s="97">
        <v>-1.2555997043789142</v>
      </c>
      <c r="AMS65" s="98">
        <v>-1.905846361490197</v>
      </c>
      <c r="AMU65" s="88">
        <f t="shared" si="147"/>
        <v>40997</v>
      </c>
      <c r="AMV65" s="89">
        <v>21</v>
      </c>
      <c r="AMW65" s="28"/>
      <c r="AMX65" s="25"/>
      <c r="AMY65" s="30"/>
      <c r="AMZ65" s="27"/>
      <c r="ANA65" s="30"/>
      <c r="ANB65" s="27"/>
      <c r="ANC65" s="30"/>
      <c r="AND65" s="27"/>
      <c r="ANE65" s="92"/>
      <c r="ANF65" s="94"/>
      <c r="ANG65" s="94"/>
      <c r="ANH65" s="94"/>
      <c r="ANI65" s="94"/>
      <c r="ANJ65" s="94"/>
      <c r="ANK65" s="94"/>
      <c r="ANL65" s="94"/>
      <c r="ANM65" s="27"/>
      <c r="ANN65" s="97">
        <v>-1.3003185676755884</v>
      </c>
      <c r="ANO65" s="98">
        <v>-1.5498461930664078</v>
      </c>
      <c r="ANQ65" s="88">
        <f t="shared" si="148"/>
        <v>40998.5</v>
      </c>
      <c r="ANR65" s="89">
        <v>21</v>
      </c>
      <c r="ANS65" s="28"/>
      <c r="ANT65" s="25"/>
      <c r="ANU65" s="30"/>
      <c r="ANV65" s="27"/>
      <c r="ANW65" s="30"/>
      <c r="ANX65" s="27"/>
      <c r="ANY65" s="30"/>
      <c r="ANZ65" s="27"/>
      <c r="AOA65" s="92"/>
      <c r="AOB65" s="94"/>
      <c r="AOC65" s="94"/>
      <c r="AOD65" s="94"/>
      <c r="AOE65" s="94"/>
      <c r="AOF65" s="94"/>
      <c r="AOG65" s="94"/>
      <c r="AOH65" s="94"/>
      <c r="AOI65" s="27"/>
      <c r="AOJ65" s="97">
        <v>-1.3158402832694163</v>
      </c>
      <c r="AOK65" s="98">
        <v>5.386752947373842</v>
      </c>
      <c r="AOM65" s="88">
        <f t="shared" si="149"/>
        <v>40998.5</v>
      </c>
      <c r="AON65" s="89">
        <v>21</v>
      </c>
      <c r="AOO65" s="28"/>
      <c r="AOP65" s="25"/>
      <c r="AOQ65" s="30"/>
      <c r="AOR65" s="27"/>
      <c r="AOS65" s="30"/>
      <c r="AOT65" s="27"/>
      <c r="AOU65" s="30"/>
      <c r="AOV65" s="27"/>
      <c r="AOW65" s="92"/>
      <c r="AOX65" s="94"/>
      <c r="AOY65" s="94"/>
      <c r="AOZ65" s="94"/>
      <c r="APA65" s="94"/>
      <c r="APB65" s="94"/>
      <c r="APC65" s="94"/>
      <c r="APD65" s="94"/>
      <c r="APE65" s="27"/>
      <c r="APF65" s="97">
        <v>-1.2865690341675549</v>
      </c>
      <c r="APG65" s="98">
        <v>6.7217494943760618</v>
      </c>
      <c r="API65" s="88">
        <f t="shared" si="150"/>
        <v>40998</v>
      </c>
      <c r="APJ65" s="89">
        <v>21</v>
      </c>
      <c r="APK65" s="28"/>
      <c r="APL65" s="25"/>
      <c r="APM65" s="30"/>
      <c r="APN65" s="27"/>
      <c r="APO65" s="30"/>
      <c r="APP65" s="27"/>
      <c r="APQ65" s="30"/>
      <c r="APR65" s="27"/>
      <c r="APS65" s="92"/>
      <c r="APT65" s="94"/>
      <c r="APU65" s="94"/>
      <c r="APV65" s="94"/>
      <c r="APW65" s="94"/>
      <c r="APX65" s="94"/>
      <c r="APY65" s="94"/>
      <c r="APZ65" s="94"/>
      <c r="AQA65" s="27"/>
      <c r="AQB65" s="97">
        <v>-0.7034839651658773</v>
      </c>
      <c r="AQC65" s="98">
        <v>0.96360600650439332</v>
      </c>
      <c r="AQE65" s="88">
        <f t="shared" si="151"/>
        <v>40997.5</v>
      </c>
      <c r="AQF65" s="89">
        <v>21</v>
      </c>
      <c r="AQG65" s="28"/>
      <c r="AQH65" s="25"/>
      <c r="AQI65" s="30"/>
      <c r="AQJ65" s="27"/>
      <c r="AQK65" s="30"/>
      <c r="AQL65" s="27"/>
      <c r="AQM65" s="30"/>
      <c r="AQN65" s="27"/>
      <c r="AQO65" s="92"/>
      <c r="AQP65" s="94"/>
      <c r="AQQ65" s="94"/>
      <c r="AQR65" s="94"/>
      <c r="AQS65" s="94"/>
      <c r="AQT65" s="94"/>
      <c r="AQU65" s="94"/>
      <c r="AQV65" s="94"/>
      <c r="AQW65" s="27"/>
      <c r="AQX65" s="97">
        <v>-0.85209637258523829</v>
      </c>
      <c r="AQY65" s="98">
        <v>9.9623681640397237</v>
      </c>
      <c r="ARA65" s="88">
        <f t="shared" si="152"/>
        <v>41000</v>
      </c>
      <c r="ARB65" s="89">
        <v>21</v>
      </c>
      <c r="ARC65" s="28"/>
      <c r="ARD65" s="25"/>
      <c r="ARE65" s="30"/>
      <c r="ARF65" s="27"/>
      <c r="ARG65" s="30"/>
      <c r="ARH65" s="27"/>
      <c r="ARI65" s="30"/>
      <c r="ARJ65" s="27"/>
      <c r="ARK65" s="92"/>
      <c r="ARL65" s="94"/>
      <c r="ARM65" s="94"/>
      <c r="ARN65" s="94"/>
      <c r="ARO65" s="94"/>
      <c r="ARP65" s="94"/>
      <c r="ARQ65" s="94"/>
      <c r="ARR65" s="94"/>
      <c r="ARS65" s="27"/>
      <c r="ART65" s="97">
        <v>-1.1315538863708612</v>
      </c>
      <c r="ARU65" s="98">
        <v>1.7306509551494027</v>
      </c>
      <c r="ARW65" s="88">
        <f t="shared" si="153"/>
        <v>41001</v>
      </c>
      <c r="ARX65" s="89">
        <v>21</v>
      </c>
      <c r="ARY65" s="28"/>
      <c r="ARZ65" s="25"/>
      <c r="ASA65" s="30"/>
      <c r="ASB65" s="27"/>
      <c r="ASC65" s="30"/>
      <c r="ASD65" s="27"/>
      <c r="ASE65" s="30"/>
      <c r="ASF65" s="27"/>
      <c r="ASG65" s="92"/>
      <c r="ASH65" s="94"/>
      <c r="ASI65" s="94"/>
      <c r="ASJ65" s="94"/>
      <c r="ASK65" s="94"/>
      <c r="ASL65" s="94"/>
      <c r="ASM65" s="94"/>
      <c r="ASN65" s="94"/>
      <c r="ASO65" s="27"/>
      <c r="ASP65" s="97">
        <v>-1.2671189125390951</v>
      </c>
      <c r="ASQ65" s="98">
        <v>-1.5156290624313262</v>
      </c>
      <c r="ASS65" s="88">
        <f t="shared" si="154"/>
        <v>40999</v>
      </c>
      <c r="AST65" s="89">
        <v>21</v>
      </c>
      <c r="ASU65" s="28"/>
      <c r="ASV65" s="25"/>
      <c r="ASW65" s="30"/>
      <c r="ASX65" s="27"/>
      <c r="ASY65" s="30"/>
      <c r="ASZ65" s="27"/>
      <c r="ATA65" s="30"/>
      <c r="ATB65" s="27"/>
      <c r="ATC65" s="92"/>
      <c r="ATD65" s="94"/>
      <c r="ATE65" s="94"/>
      <c r="ATF65" s="94"/>
      <c r="ATG65" s="94"/>
      <c r="ATH65" s="94"/>
      <c r="ATI65" s="94"/>
      <c r="ATJ65" s="94"/>
      <c r="ATK65" s="27"/>
      <c r="ATL65" s="97">
        <v>-1.3112513141416438</v>
      </c>
      <c r="ATM65" s="98">
        <v>-2.4665603001453689</v>
      </c>
      <c r="ATO65" s="88">
        <f t="shared" si="155"/>
        <v>41000</v>
      </c>
      <c r="ATP65" s="89">
        <v>21</v>
      </c>
      <c r="ATQ65" s="28"/>
      <c r="ATR65" s="25"/>
      <c r="ATS65" s="30"/>
      <c r="ATT65" s="27"/>
      <c r="ATU65" s="30"/>
      <c r="ATV65" s="27"/>
      <c r="ATW65" s="30"/>
      <c r="ATX65" s="27"/>
      <c r="ATY65" s="92"/>
      <c r="ATZ65" s="94"/>
      <c r="AUA65" s="94"/>
      <c r="AUB65" s="94"/>
      <c r="AUC65" s="94"/>
      <c r="AUD65" s="94"/>
      <c r="AUE65" s="94"/>
      <c r="AUF65" s="94"/>
      <c r="AUG65" s="27"/>
      <c r="AUH65" s="97">
        <v>-1.2262389686651129</v>
      </c>
      <c r="AUI65" s="98">
        <v>-0.38688863291177955</v>
      </c>
      <c r="AUK65" s="88">
        <f t="shared" si="156"/>
        <v>40996</v>
      </c>
      <c r="AUL65" s="89">
        <v>21</v>
      </c>
      <c r="AUM65" s="28"/>
      <c r="AUN65" s="25"/>
      <c r="AUO65" s="30"/>
      <c r="AUP65" s="27"/>
      <c r="AUQ65" s="30"/>
      <c r="AUR65" s="27"/>
      <c r="AUS65" s="30"/>
      <c r="AUT65" s="27"/>
      <c r="AUU65" s="92"/>
      <c r="AUV65" s="94"/>
      <c r="AUW65" s="94"/>
      <c r="AUX65" s="94"/>
      <c r="AUY65" s="94"/>
      <c r="AUZ65" s="94"/>
      <c r="AVA65" s="94"/>
      <c r="AVB65" s="94"/>
      <c r="AVC65" s="27"/>
      <c r="AVD65" s="97"/>
      <c r="AVE65" s="98"/>
      <c r="AVG65" s="88">
        <f t="shared" si="157"/>
        <v>40999</v>
      </c>
      <c r="AVH65" s="89">
        <v>21</v>
      </c>
      <c r="AVI65" s="28"/>
      <c r="AVJ65" s="25"/>
      <c r="AVK65" s="30"/>
      <c r="AVL65" s="27"/>
      <c r="AVM65" s="30"/>
      <c r="AVN65" s="27"/>
      <c r="AVO65" s="30"/>
      <c r="AVP65" s="27"/>
      <c r="AVQ65" s="92"/>
      <c r="AVR65" s="94"/>
      <c r="AVS65" s="94"/>
      <c r="AVT65" s="94"/>
      <c r="AVU65" s="94"/>
      <c r="AVV65" s="94"/>
      <c r="AVW65" s="94"/>
      <c r="AVX65" s="94"/>
      <c r="AVY65" s="27"/>
      <c r="AVZ65" s="97">
        <v>-1.2798282992900973</v>
      </c>
      <c r="AWA65" s="98">
        <v>-1.6095945757836851</v>
      </c>
      <c r="AWC65" s="88">
        <f t="shared" si="158"/>
        <v>40997.5</v>
      </c>
      <c r="AWD65" s="89">
        <v>21</v>
      </c>
      <c r="AWE65" s="28"/>
      <c r="AWF65" s="25"/>
      <c r="AWG65" s="30"/>
      <c r="AWH65" s="27"/>
      <c r="AWI65" s="30"/>
      <c r="AWJ65" s="27"/>
      <c r="AWK65" s="30"/>
      <c r="AWL65" s="27"/>
      <c r="AWM65" s="92"/>
      <c r="AWN65" s="94"/>
      <c r="AWO65" s="94"/>
      <c r="AWP65" s="94"/>
      <c r="AWQ65" s="94"/>
      <c r="AWR65" s="94"/>
      <c r="AWS65" s="94"/>
      <c r="AWT65" s="94"/>
      <c r="AWU65" s="27"/>
      <c r="AWV65" s="97"/>
      <c r="AWW65" s="98"/>
      <c r="AWY65" s="88">
        <f t="shared" si="159"/>
        <v>40996</v>
      </c>
      <c r="AWZ65" s="89">
        <v>21</v>
      </c>
      <c r="AXA65" s="28"/>
      <c r="AXB65" s="25"/>
      <c r="AXC65" s="30"/>
      <c r="AXD65" s="27"/>
      <c r="AXE65" s="30"/>
      <c r="AXF65" s="27"/>
      <c r="AXG65" s="30"/>
      <c r="AXH65" s="27"/>
      <c r="AXI65" s="92"/>
      <c r="AXJ65" s="94"/>
      <c r="AXK65" s="94"/>
      <c r="AXL65" s="94"/>
      <c r="AXM65" s="94"/>
      <c r="AXN65" s="94"/>
      <c r="AXO65" s="94"/>
      <c r="AXP65" s="94"/>
      <c r="AXQ65" s="27"/>
      <c r="AXR65" s="97">
        <v>-1.3029581651794935</v>
      </c>
      <c r="AXS65" s="98">
        <v>-0.9939575501413217</v>
      </c>
      <c r="AXU65" s="88">
        <f t="shared" si="160"/>
        <v>40999</v>
      </c>
      <c r="AXV65" s="89">
        <v>21</v>
      </c>
      <c r="AXW65" s="28"/>
      <c r="AXX65" s="25"/>
      <c r="AXY65" s="30"/>
      <c r="AXZ65" s="27"/>
      <c r="AYA65" s="30"/>
      <c r="AYB65" s="27"/>
      <c r="AYC65" s="30"/>
      <c r="AYD65" s="27"/>
      <c r="AYE65" s="92"/>
      <c r="AYF65" s="94"/>
      <c r="AYG65" s="94"/>
      <c r="AYH65" s="94"/>
      <c r="AYI65" s="94"/>
      <c r="AYJ65" s="94"/>
      <c r="AYK65" s="94"/>
      <c r="AYL65" s="94"/>
      <c r="AYM65" s="27"/>
      <c r="AYN65" s="97">
        <v>-1.2803142170131616</v>
      </c>
      <c r="AYO65" s="98">
        <v>1.2760541504218417</v>
      </c>
      <c r="AYQ65" s="88">
        <f t="shared" si="161"/>
        <v>40998</v>
      </c>
      <c r="AYR65" s="89">
        <v>21</v>
      </c>
      <c r="AYS65" s="28"/>
      <c r="AYT65" s="25"/>
      <c r="AYU65" s="30"/>
      <c r="AYV65" s="27"/>
      <c r="AYW65" s="30"/>
      <c r="AYX65" s="27"/>
      <c r="AYY65" s="30"/>
      <c r="AYZ65" s="27"/>
      <c r="AZA65" s="92"/>
      <c r="AZB65" s="94"/>
      <c r="AZC65" s="94"/>
      <c r="AZD65" s="94"/>
      <c r="AZE65" s="94"/>
      <c r="AZF65" s="94"/>
      <c r="AZG65" s="94"/>
      <c r="AZH65" s="94"/>
      <c r="AZI65" s="27"/>
      <c r="AZJ65" s="97">
        <v>-0.45670467072227999</v>
      </c>
      <c r="AZK65" s="98">
        <v>5.1986653971696306</v>
      </c>
      <c r="AZM65" s="88">
        <f t="shared" si="162"/>
        <v>40998.5</v>
      </c>
      <c r="AZN65" s="89">
        <v>21</v>
      </c>
      <c r="AZO65" s="28"/>
      <c r="AZP65" s="25"/>
      <c r="AZQ65" s="30"/>
      <c r="AZR65" s="27"/>
      <c r="AZS65" s="30"/>
      <c r="AZT65" s="27"/>
      <c r="AZU65" s="30"/>
      <c r="AZV65" s="27"/>
      <c r="AZW65" s="92"/>
      <c r="AZX65" s="94"/>
      <c r="AZY65" s="94"/>
      <c r="AZZ65" s="94"/>
      <c r="BAA65" s="94"/>
      <c r="BAB65" s="94"/>
      <c r="BAC65" s="94"/>
      <c r="BAD65" s="94"/>
      <c r="BAE65" s="27"/>
      <c r="BAF65" s="97">
        <v>-1.2286380017798868</v>
      </c>
      <c r="BAG65" s="98">
        <v>4.1183160312825091</v>
      </c>
      <c r="BAI65" s="88">
        <f t="shared" si="163"/>
        <v>40998.5</v>
      </c>
      <c r="BAJ65" s="89">
        <v>21</v>
      </c>
      <c r="BAK65" s="28"/>
      <c r="BAL65" s="25"/>
      <c r="BAM65" s="30"/>
      <c r="BAN65" s="27"/>
      <c r="BAO65" s="30"/>
      <c r="BAP65" s="27"/>
      <c r="BAQ65" s="30"/>
      <c r="BAR65" s="27"/>
      <c r="BAS65" s="92"/>
      <c r="BAT65" s="94"/>
      <c r="BAU65" s="94"/>
      <c r="BAV65" s="94"/>
      <c r="BAW65" s="94"/>
      <c r="BAX65" s="94"/>
      <c r="BAY65" s="94"/>
      <c r="BAZ65" s="94"/>
      <c r="BBA65" s="27"/>
      <c r="BBB65" s="97">
        <v>-1.2915457655441323</v>
      </c>
      <c r="BBC65" s="98">
        <v>1.8917075194428019</v>
      </c>
      <c r="BBE65" s="88">
        <f t="shared" si="164"/>
        <v>40997</v>
      </c>
      <c r="BBF65" s="89">
        <v>21</v>
      </c>
      <c r="BBG65" s="28"/>
      <c r="BBH65" s="25"/>
      <c r="BBI65" s="30"/>
      <c r="BBJ65" s="27"/>
      <c r="BBK65" s="30"/>
      <c r="BBL65" s="27"/>
      <c r="BBM65" s="30"/>
      <c r="BBN65" s="27"/>
      <c r="BBO65" s="92"/>
      <c r="BBP65" s="94"/>
      <c r="BBQ65" s="94"/>
      <c r="BBR65" s="94"/>
      <c r="BBS65" s="94"/>
      <c r="BBT65" s="94"/>
      <c r="BBU65" s="94"/>
      <c r="BBV65" s="94"/>
      <c r="BBW65" s="27"/>
      <c r="BBX65" s="97"/>
      <c r="BBY65" s="98"/>
      <c r="BCA65" s="88">
        <f t="shared" si="165"/>
        <v>41000.5</v>
      </c>
      <c r="BCB65" s="89">
        <v>21</v>
      </c>
      <c r="BCC65" s="28"/>
      <c r="BCD65" s="25">
        <v>23.4</v>
      </c>
      <c r="BCE65" s="30"/>
      <c r="BCF65" s="27"/>
      <c r="BCG65" s="30"/>
      <c r="BCH65" s="27"/>
      <c r="BCI65" s="30"/>
      <c r="BCJ65" s="27"/>
      <c r="BCK65" s="92"/>
      <c r="BCL65" s="94"/>
      <c r="BCM65" s="94"/>
      <c r="BCN65" s="94"/>
      <c r="BCO65" s="94"/>
      <c r="BCP65" s="94"/>
      <c r="BCQ65" s="94"/>
      <c r="BCR65" s="94"/>
      <c r="BCS65" s="27"/>
      <c r="BCT65" s="97">
        <v>-1.2276674260901881</v>
      </c>
      <c r="BCU65" s="98">
        <v>1.1182927734445534</v>
      </c>
      <c r="BCW65" s="88">
        <f t="shared" si="166"/>
        <v>40999</v>
      </c>
      <c r="BCX65" s="89">
        <v>21</v>
      </c>
      <c r="BCY65" s="28"/>
      <c r="BCZ65" s="25">
        <v>18.899999999999999</v>
      </c>
      <c r="BDA65" s="30"/>
      <c r="BDB65" s="27"/>
      <c r="BDC65" s="30"/>
      <c r="BDD65" s="27"/>
      <c r="BDE65" s="30"/>
      <c r="BDF65" s="27"/>
      <c r="BDG65" s="92"/>
      <c r="BDH65" s="94"/>
      <c r="BDI65" s="94"/>
      <c r="BDJ65" s="94"/>
      <c r="BDK65" s="94"/>
      <c r="BDL65" s="94"/>
      <c r="BDM65" s="94"/>
      <c r="BDN65" s="94"/>
      <c r="BDO65" s="27"/>
      <c r="BDP65" s="97">
        <v>-1.1249160718425384</v>
      </c>
      <c r="BDQ65" s="98">
        <v>-1.5756031307627834</v>
      </c>
      <c r="BDS65" s="88">
        <f t="shared" si="167"/>
        <v>40997</v>
      </c>
      <c r="BDT65" s="89">
        <v>21</v>
      </c>
      <c r="BDU65" s="28"/>
      <c r="BDV65" s="25"/>
      <c r="BDW65" s="30"/>
      <c r="BDX65" s="27"/>
      <c r="BDY65" s="30"/>
      <c r="BDZ65" s="27"/>
      <c r="BEA65" s="30"/>
      <c r="BEB65" s="27"/>
      <c r="BEC65" s="92"/>
      <c r="BED65" s="94"/>
      <c r="BEE65" s="94"/>
      <c r="BEF65" s="94"/>
      <c r="BEG65" s="94"/>
      <c r="BEH65" s="94"/>
      <c r="BEI65" s="94"/>
      <c r="BEJ65" s="94"/>
      <c r="BEK65" s="27"/>
      <c r="BEL65" s="97">
        <v>-1.2926696473544035</v>
      </c>
      <c r="BEM65" s="98">
        <v>-1.5332773571148284</v>
      </c>
      <c r="BEO65" s="88">
        <f t="shared" si="168"/>
        <v>40998.5</v>
      </c>
      <c r="BEP65" s="89">
        <v>21</v>
      </c>
      <c r="BEQ65" s="28"/>
      <c r="BER65" s="25"/>
      <c r="BES65" s="30"/>
      <c r="BET65" s="27"/>
      <c r="BEU65" s="30"/>
      <c r="BEV65" s="27"/>
      <c r="BEW65" s="30"/>
      <c r="BEX65" s="27"/>
      <c r="BEY65" s="92"/>
      <c r="BEZ65" s="94"/>
      <c r="BFA65" s="94"/>
      <c r="BFB65" s="94"/>
      <c r="BFC65" s="94"/>
      <c r="BFD65" s="94"/>
      <c r="BFE65" s="94"/>
      <c r="BFF65" s="94"/>
      <c r="BFG65" s="27"/>
      <c r="BFH65" s="97">
        <v>-1.3148201850070071</v>
      </c>
      <c r="BFI65" s="98">
        <v>5.3875604461820545</v>
      </c>
      <c r="BFK65" s="88">
        <f t="shared" si="169"/>
        <v>40998.5</v>
      </c>
      <c r="BFL65" s="89">
        <v>21</v>
      </c>
      <c r="BFM65" s="28"/>
      <c r="BFN65" s="25"/>
      <c r="BFO65" s="30"/>
      <c r="BFP65" s="27"/>
      <c r="BFQ65" s="30"/>
      <c r="BFR65" s="27"/>
      <c r="BFS65" s="30"/>
      <c r="BFT65" s="27"/>
      <c r="BFU65" s="92"/>
      <c r="BFV65" s="94"/>
      <c r="BFW65" s="94"/>
      <c r="BFX65" s="94"/>
      <c r="BFY65" s="94"/>
      <c r="BFZ65" s="94"/>
      <c r="BGA65" s="94"/>
      <c r="BGB65" s="94"/>
      <c r="BGC65" s="27"/>
      <c r="BGD65" s="97">
        <v>-1.2640015752465321</v>
      </c>
      <c r="BGE65" s="98">
        <v>6.7768418069820644</v>
      </c>
      <c r="BGG65" s="88">
        <f t="shared" si="170"/>
        <v>40998</v>
      </c>
      <c r="BGH65" s="89">
        <v>21</v>
      </c>
      <c r="BGI65" s="28"/>
      <c r="BGJ65" s="25"/>
      <c r="BGK65" s="30"/>
      <c r="BGL65" s="27"/>
      <c r="BGM65" s="30"/>
      <c r="BGN65" s="27"/>
      <c r="BGO65" s="30"/>
      <c r="BGP65" s="27"/>
      <c r="BGQ65" s="92"/>
      <c r="BGR65" s="94"/>
      <c r="BGS65" s="94"/>
      <c r="BGT65" s="94"/>
      <c r="BGU65" s="94"/>
      <c r="BGV65" s="94"/>
      <c r="BGW65" s="94"/>
      <c r="BGX65" s="94"/>
      <c r="BGY65" s="27"/>
      <c r="BGZ65" s="97">
        <v>-0.75169725459586167</v>
      </c>
      <c r="BHA65" s="98">
        <v>0.87544040499117981</v>
      </c>
      <c r="BHC65" s="88">
        <f t="shared" si="171"/>
        <v>40997.5</v>
      </c>
      <c r="BHD65" s="89">
        <v>21</v>
      </c>
      <c r="BHE65" s="28"/>
      <c r="BHF65" s="25"/>
      <c r="BHG65" s="30"/>
      <c r="BHH65" s="27"/>
      <c r="BHI65" s="30"/>
      <c r="BHJ65" s="27"/>
      <c r="BHK65" s="30"/>
      <c r="BHL65" s="27"/>
      <c r="BHM65" s="92"/>
      <c r="BHN65" s="94"/>
      <c r="BHO65" s="94"/>
      <c r="BHP65" s="94"/>
      <c r="BHQ65" s="94"/>
      <c r="BHR65" s="94"/>
      <c r="BHS65" s="94"/>
      <c r="BHT65" s="94"/>
      <c r="BHU65" s="27"/>
      <c r="BHV65" s="97">
        <v>-0.83569964969985033</v>
      </c>
      <c r="BHW65" s="98">
        <v>10.001106097179651</v>
      </c>
      <c r="BHY65" s="88">
        <f t="shared" si="172"/>
        <v>41000</v>
      </c>
      <c r="BHZ65" s="89">
        <v>21</v>
      </c>
      <c r="BIA65" s="28"/>
      <c r="BIB65" s="25"/>
      <c r="BIC65" s="30"/>
      <c r="BID65" s="27"/>
      <c r="BIE65" s="30"/>
      <c r="BIF65" s="27"/>
      <c r="BIG65" s="30"/>
      <c r="BIH65" s="27"/>
      <c r="BII65" s="92"/>
      <c r="BIJ65" s="94"/>
      <c r="BIK65" s="94"/>
      <c r="BIL65" s="94"/>
      <c r="BIM65" s="94"/>
      <c r="BIN65" s="94"/>
      <c r="BIO65" s="94"/>
      <c r="BIP65" s="94"/>
      <c r="BIQ65" s="27"/>
      <c r="BIR65" s="97">
        <v>-1.1428745864603347</v>
      </c>
      <c r="BIS65" s="98">
        <v>1.7010167791886446</v>
      </c>
      <c r="BIU65" s="88">
        <f t="shared" si="173"/>
        <v>41001</v>
      </c>
      <c r="BIV65" s="89">
        <v>21</v>
      </c>
      <c r="BIW65" s="28"/>
      <c r="BIX65" s="25"/>
      <c r="BIY65" s="30"/>
      <c r="BIZ65" s="27"/>
      <c r="BJA65" s="30"/>
      <c r="BJB65" s="27"/>
      <c r="BJC65" s="30"/>
      <c r="BJD65" s="27"/>
      <c r="BJE65" s="92"/>
      <c r="BJF65" s="94"/>
      <c r="BJG65" s="94"/>
      <c r="BJH65" s="94"/>
      <c r="BJI65" s="94"/>
      <c r="BJJ65" s="94"/>
      <c r="BJK65" s="94"/>
      <c r="BJL65" s="94"/>
      <c r="BJM65" s="27"/>
      <c r="BJN65" s="97">
        <v>-1.2638572165791704</v>
      </c>
      <c r="BJO65" s="98">
        <v>-1.5075663898658798</v>
      </c>
      <c r="BJQ65" s="88">
        <f t="shared" si="174"/>
        <v>40999</v>
      </c>
      <c r="BJR65" s="89">
        <v>21</v>
      </c>
      <c r="BJS65" s="28"/>
      <c r="BJT65" s="25"/>
      <c r="BJU65" s="30"/>
      <c r="BJV65" s="27"/>
      <c r="BJW65" s="30"/>
      <c r="BJX65" s="27"/>
      <c r="BJY65" s="30"/>
      <c r="BJZ65" s="27"/>
      <c r="BKA65" s="92"/>
      <c r="BKB65" s="94"/>
      <c r="BKC65" s="94"/>
      <c r="BKD65" s="94"/>
      <c r="BKE65" s="94"/>
      <c r="BKF65" s="94"/>
      <c r="BKG65" s="94"/>
      <c r="BKH65" s="94"/>
      <c r="BKI65" s="27"/>
      <c r="BKJ65" s="97">
        <v>-1.3109847014977367</v>
      </c>
      <c r="BKK65" s="98">
        <v>-2.4659749867967458</v>
      </c>
      <c r="BKM65" s="88">
        <f t="shared" si="175"/>
        <v>41000</v>
      </c>
      <c r="BKN65" s="89">
        <v>21</v>
      </c>
      <c r="BKO65" s="28"/>
      <c r="BKP65" s="25"/>
      <c r="BKQ65" s="30"/>
      <c r="BKR65" s="27"/>
      <c r="BKS65" s="30"/>
      <c r="BKT65" s="27"/>
      <c r="BKU65" s="30"/>
      <c r="BKV65" s="27"/>
      <c r="BKW65" s="92"/>
      <c r="BKX65" s="94"/>
      <c r="BKY65" s="94"/>
      <c r="BKZ65" s="94"/>
      <c r="BLA65" s="94"/>
      <c r="BLB65" s="94"/>
      <c r="BLC65" s="94"/>
      <c r="BLD65" s="94"/>
      <c r="BLE65" s="27"/>
      <c r="BLF65" s="97">
        <v>-1.235427084242096</v>
      </c>
      <c r="BLG65" s="98">
        <v>-0.39480131576768451</v>
      </c>
      <c r="BLI65" s="88">
        <f t="shared" si="176"/>
        <v>40996</v>
      </c>
      <c r="BLJ65" s="89">
        <v>21</v>
      </c>
      <c r="BLK65" s="28"/>
      <c r="BLL65" s="25"/>
      <c r="BLM65" s="30"/>
      <c r="BLN65" s="27"/>
      <c r="BLO65" s="30"/>
      <c r="BLP65" s="27"/>
      <c r="BLQ65" s="30"/>
      <c r="BLR65" s="27"/>
      <c r="BLS65" s="92"/>
      <c r="BLT65" s="94"/>
      <c r="BLU65" s="94"/>
      <c r="BLV65" s="94"/>
      <c r="BLW65" s="94"/>
      <c r="BLX65" s="94"/>
      <c r="BLY65" s="94"/>
      <c r="BLZ65" s="94"/>
      <c r="BMA65" s="27"/>
      <c r="BMB65" s="97"/>
      <c r="BMC65" s="98"/>
      <c r="BME65" s="88">
        <f t="shared" si="177"/>
        <v>40999</v>
      </c>
      <c r="BMF65" s="89">
        <v>21</v>
      </c>
      <c r="BMG65" s="28"/>
      <c r="BMH65" s="25"/>
      <c r="BMI65" s="30"/>
      <c r="BMJ65" s="27"/>
      <c r="BMK65" s="30"/>
      <c r="BML65" s="27"/>
      <c r="BMM65" s="30"/>
      <c r="BMN65" s="27"/>
      <c r="BMO65" s="92"/>
      <c r="BMP65" s="94"/>
      <c r="BMQ65" s="94"/>
      <c r="BMR65" s="94"/>
      <c r="BMS65" s="94"/>
      <c r="BMT65" s="94"/>
      <c r="BMU65" s="94"/>
      <c r="BMV65" s="94"/>
      <c r="BMW65" s="27"/>
      <c r="BMX65" s="97">
        <v>-1.2409160986873327</v>
      </c>
      <c r="BMY65" s="98">
        <v>-1.5201886612381661</v>
      </c>
      <c r="BNA65" s="88">
        <f t="shared" si="178"/>
        <v>40997.5</v>
      </c>
      <c r="BNB65" s="89">
        <v>21</v>
      </c>
      <c r="BNC65" s="28"/>
      <c r="BND65" s="25"/>
      <c r="BNE65" s="30"/>
      <c r="BNF65" s="27"/>
      <c r="BNG65" s="30"/>
      <c r="BNH65" s="27"/>
      <c r="BNI65" s="30"/>
      <c r="BNJ65" s="27"/>
      <c r="BNK65" s="92"/>
      <c r="BNL65" s="94"/>
      <c r="BNM65" s="94"/>
      <c r="BNN65" s="94"/>
      <c r="BNO65" s="94"/>
      <c r="BNP65" s="94"/>
      <c r="BNQ65" s="94"/>
      <c r="BNR65" s="94"/>
      <c r="BNS65" s="27"/>
      <c r="BNT65" s="97"/>
      <c r="BNU65" s="98"/>
      <c r="BNW65" s="88">
        <f t="shared" si="179"/>
        <v>40996</v>
      </c>
      <c r="BNX65" s="89">
        <v>21</v>
      </c>
      <c r="BNY65" s="28"/>
      <c r="BNZ65" s="25"/>
      <c r="BOA65" s="30"/>
      <c r="BOB65" s="27"/>
      <c r="BOC65" s="30"/>
      <c r="BOD65" s="27"/>
      <c r="BOE65" s="30"/>
      <c r="BOF65" s="27"/>
      <c r="BOG65" s="92"/>
      <c r="BOH65" s="94"/>
      <c r="BOI65" s="94"/>
      <c r="BOJ65" s="94"/>
      <c r="BOK65" s="94"/>
      <c r="BOL65" s="94"/>
      <c r="BOM65" s="94"/>
      <c r="BON65" s="94"/>
      <c r="BOO65" s="27"/>
      <c r="BOP65" s="97">
        <v>-1.3023152863974228</v>
      </c>
      <c r="BOQ65" s="98">
        <v>-0.99521973260463281</v>
      </c>
      <c r="BOS65" s="88">
        <f t="shared" si="180"/>
        <v>40999</v>
      </c>
      <c r="BOT65" s="89">
        <v>21</v>
      </c>
      <c r="BOU65" s="28"/>
      <c r="BOV65" s="25"/>
      <c r="BOW65" s="30"/>
      <c r="BOX65" s="27"/>
      <c r="BOY65" s="30"/>
      <c r="BOZ65" s="27"/>
      <c r="BPA65" s="30"/>
      <c r="BPB65" s="27"/>
      <c r="BPC65" s="92"/>
      <c r="BPD65" s="94"/>
      <c r="BPE65" s="94"/>
      <c r="BPF65" s="94"/>
      <c r="BPG65" s="94"/>
      <c r="BPH65" s="94"/>
      <c r="BPI65" s="94"/>
      <c r="BPJ65" s="94"/>
      <c r="BPK65" s="27"/>
      <c r="BPL65" s="97">
        <v>-1.3012018425926664</v>
      </c>
      <c r="BPM65" s="98">
        <v>1.2159463960688903</v>
      </c>
      <c r="BPO65" s="88">
        <f t="shared" si="181"/>
        <v>40998</v>
      </c>
      <c r="BPP65" s="89">
        <v>21</v>
      </c>
      <c r="BPQ65" s="28"/>
      <c r="BPR65" s="25"/>
      <c r="BPS65" s="30"/>
      <c r="BPT65" s="27"/>
      <c r="BPU65" s="30"/>
      <c r="BPV65" s="27"/>
      <c r="BPW65" s="30"/>
      <c r="BPX65" s="27"/>
      <c r="BPY65" s="92"/>
      <c r="BPZ65" s="94"/>
      <c r="BQA65" s="94"/>
      <c r="BQB65" s="94"/>
      <c r="BQC65" s="94"/>
      <c r="BQD65" s="94"/>
      <c r="BQE65" s="94"/>
      <c r="BQF65" s="94"/>
      <c r="BQG65" s="27"/>
      <c r="BQH65" s="97">
        <v>-0.43305437037195804</v>
      </c>
      <c r="BQI65" s="98">
        <v>5.3473628747482307</v>
      </c>
      <c r="BQK65" s="88">
        <f t="shared" si="182"/>
        <v>40998.5</v>
      </c>
      <c r="BQL65" s="89">
        <v>21</v>
      </c>
      <c r="BQM65" s="28"/>
      <c r="BQN65" s="25"/>
      <c r="BQO65" s="30"/>
      <c r="BQP65" s="27"/>
      <c r="BQQ65" s="30"/>
      <c r="BQR65" s="27"/>
      <c r="BQS65" s="30"/>
      <c r="BQT65" s="27"/>
      <c r="BQU65" s="92"/>
      <c r="BQV65" s="94"/>
      <c r="BQW65" s="94"/>
      <c r="BQX65" s="94"/>
      <c r="BQY65" s="94"/>
      <c r="BQZ65" s="94"/>
      <c r="BRA65" s="94"/>
      <c r="BRB65" s="94"/>
      <c r="BRC65" s="27"/>
      <c r="BRD65" s="97">
        <v>-1.2288851555712696</v>
      </c>
      <c r="BRE65" s="98">
        <v>4.1188074989561585</v>
      </c>
      <c r="BRG65" s="88">
        <f t="shared" si="183"/>
        <v>40998.5</v>
      </c>
      <c r="BRH65" s="89">
        <v>21</v>
      </c>
      <c r="BRI65" s="28"/>
      <c r="BRJ65" s="25"/>
      <c r="BRK65" s="30"/>
      <c r="BRL65" s="27"/>
      <c r="BRM65" s="30"/>
      <c r="BRN65" s="27"/>
      <c r="BRO65" s="30"/>
      <c r="BRP65" s="27"/>
      <c r="BRQ65" s="92"/>
      <c r="BRR65" s="94"/>
      <c r="BRS65" s="94"/>
      <c r="BRT65" s="94"/>
      <c r="BRU65" s="94"/>
      <c r="BRV65" s="94"/>
      <c r="BRW65" s="94"/>
      <c r="BRX65" s="94"/>
      <c r="BRY65" s="27"/>
      <c r="BRZ65" s="97">
        <v>-1.2883641435605795</v>
      </c>
      <c r="BSA65" s="98">
        <v>1.8985563208348817</v>
      </c>
      <c r="BSC65" s="88">
        <f t="shared" si="184"/>
        <v>40997</v>
      </c>
      <c r="BSD65" s="89">
        <v>21</v>
      </c>
      <c r="BSE65" s="28"/>
      <c r="BSF65" s="25"/>
      <c r="BSG65" s="30"/>
      <c r="BSH65" s="27"/>
      <c r="BSI65" s="30"/>
      <c r="BSJ65" s="27"/>
      <c r="BSK65" s="30"/>
      <c r="BSL65" s="27"/>
      <c r="BSM65" s="92"/>
      <c r="BSN65" s="94"/>
      <c r="BSO65" s="94"/>
      <c r="BSP65" s="94"/>
      <c r="BSQ65" s="94"/>
      <c r="BSR65" s="94"/>
      <c r="BSS65" s="94"/>
      <c r="BST65" s="94"/>
      <c r="BSU65" s="27"/>
      <c r="BSV65" s="97"/>
      <c r="BSW65" s="98"/>
      <c r="BSY65" s="88">
        <f t="shared" si="185"/>
        <v>41000.5</v>
      </c>
      <c r="BSZ65" s="89">
        <v>21</v>
      </c>
      <c r="BTA65" s="28"/>
      <c r="BTB65" s="25">
        <v>23.4</v>
      </c>
      <c r="BTC65" s="30"/>
      <c r="BTD65" s="27"/>
      <c r="BTE65" s="30"/>
      <c r="BTF65" s="27"/>
      <c r="BTG65" s="30"/>
      <c r="BTH65" s="27"/>
      <c r="BTI65" s="92"/>
      <c r="BTJ65" s="94"/>
      <c r="BTK65" s="94"/>
      <c r="BTL65" s="94"/>
      <c r="BTM65" s="94"/>
      <c r="BTN65" s="94"/>
      <c r="BTO65" s="94"/>
      <c r="BTP65" s="94"/>
      <c r="BTQ65" s="27"/>
      <c r="BTR65" s="97">
        <v>-1.2228555313789919</v>
      </c>
      <c r="BTS65" s="98">
        <v>1.1391268513958686</v>
      </c>
      <c r="BTU65" s="88">
        <f t="shared" si="186"/>
        <v>40999</v>
      </c>
      <c r="BTV65" s="89">
        <v>21</v>
      </c>
      <c r="BTW65" s="28"/>
      <c r="BTX65" s="25">
        <v>18.899999999999999</v>
      </c>
      <c r="BTY65" s="30"/>
      <c r="BTZ65" s="27"/>
      <c r="BUA65" s="30"/>
      <c r="BUB65" s="27"/>
      <c r="BUC65" s="30"/>
      <c r="BUD65" s="27"/>
      <c r="BUE65" s="92"/>
      <c r="BUF65" s="94"/>
      <c r="BUG65" s="94"/>
      <c r="BUH65" s="94"/>
      <c r="BUI65" s="94"/>
      <c r="BUJ65" s="94"/>
      <c r="BUK65" s="94"/>
      <c r="BUL65" s="94"/>
      <c r="BUM65" s="27"/>
      <c r="BUN65" s="97">
        <v>-1.264852906866953</v>
      </c>
      <c r="BUO65" s="98">
        <v>-1.9238844120628271</v>
      </c>
      <c r="BUQ65" s="88">
        <f t="shared" si="187"/>
        <v>40997</v>
      </c>
      <c r="BUR65" s="89">
        <v>21</v>
      </c>
      <c r="BUS65" s="28"/>
      <c r="BUT65" s="25"/>
      <c r="BUU65" s="30"/>
      <c r="BUV65" s="27"/>
      <c r="BUW65" s="30"/>
      <c r="BUX65" s="27"/>
      <c r="BUY65" s="30"/>
      <c r="BUZ65" s="27"/>
      <c r="BVA65" s="92"/>
      <c r="BVB65" s="94"/>
      <c r="BVC65" s="94"/>
      <c r="BVD65" s="94"/>
      <c r="BVE65" s="94"/>
      <c r="BVF65" s="94"/>
      <c r="BVG65" s="94"/>
      <c r="BVH65" s="94"/>
      <c r="BVI65" s="27"/>
      <c r="BVJ65" s="97">
        <v>-1.2806820878269074</v>
      </c>
      <c r="BVK65" s="98">
        <v>-1.5067800237326121</v>
      </c>
      <c r="BVM65" s="88">
        <f t="shared" si="188"/>
        <v>40998.5</v>
      </c>
      <c r="BVN65" s="89">
        <v>21</v>
      </c>
      <c r="BVO65" s="28"/>
      <c r="BVP65" s="25"/>
      <c r="BVQ65" s="30"/>
      <c r="BVR65" s="27"/>
      <c r="BVS65" s="30"/>
      <c r="BVT65" s="27"/>
      <c r="BVU65" s="30"/>
      <c r="BVV65" s="27"/>
      <c r="BVW65" s="92"/>
      <c r="BVX65" s="94"/>
      <c r="BVY65" s="94"/>
      <c r="BVZ65" s="94"/>
      <c r="BWA65" s="94"/>
      <c r="BWB65" s="94"/>
      <c r="BWC65" s="94"/>
      <c r="BWD65" s="94"/>
      <c r="BWE65" s="27"/>
      <c r="BWF65" s="97">
        <v>-1.3159763241305664</v>
      </c>
      <c r="BWG65" s="98">
        <v>5.3864386803660818</v>
      </c>
      <c r="BWI65" s="88">
        <f t="shared" si="189"/>
        <v>40998.5</v>
      </c>
      <c r="BWJ65" s="89">
        <v>21</v>
      </c>
      <c r="BWK65" s="28"/>
      <c r="BWL65" s="25"/>
      <c r="BWM65" s="30"/>
      <c r="BWN65" s="27"/>
      <c r="BWO65" s="30"/>
      <c r="BWP65" s="27"/>
      <c r="BWQ65" s="30"/>
      <c r="BWR65" s="27"/>
      <c r="BWS65" s="92"/>
      <c r="BWT65" s="94"/>
      <c r="BWU65" s="94"/>
      <c r="BWV65" s="94"/>
      <c r="BWW65" s="94"/>
      <c r="BWX65" s="94"/>
      <c r="BWY65" s="94"/>
      <c r="BWZ65" s="94"/>
      <c r="BXA65" s="27"/>
      <c r="BXB65" s="97">
        <v>-1.2829268255376403</v>
      </c>
      <c r="BXC65" s="98">
        <v>6.7332438725277362</v>
      </c>
      <c r="BXE65" s="88">
        <f t="shared" si="190"/>
        <v>40998</v>
      </c>
      <c r="BXF65" s="89">
        <v>21</v>
      </c>
      <c r="BXG65" s="28"/>
      <c r="BXH65" s="25"/>
      <c r="BXI65" s="30"/>
      <c r="BXJ65" s="27"/>
      <c r="BXK65" s="30"/>
      <c r="BXL65" s="27"/>
      <c r="BXM65" s="30"/>
      <c r="BXN65" s="27"/>
      <c r="BXO65" s="92"/>
      <c r="BXP65" s="94"/>
      <c r="BXQ65" s="94"/>
      <c r="BXR65" s="94"/>
      <c r="BXS65" s="94"/>
      <c r="BXT65" s="94"/>
      <c r="BXU65" s="94"/>
      <c r="BXV65" s="94"/>
      <c r="BXW65" s="27"/>
      <c r="BXX65" s="97">
        <v>-0.7421277640982531</v>
      </c>
      <c r="BXY65" s="98">
        <v>0.91080550802460902</v>
      </c>
      <c r="BYA65" s="88">
        <f t="shared" si="191"/>
        <v>40997.5</v>
      </c>
      <c r="BYB65" s="89">
        <v>21</v>
      </c>
      <c r="BYC65" s="28"/>
      <c r="BYD65" s="25"/>
      <c r="BYE65" s="30"/>
      <c r="BYF65" s="27"/>
      <c r="BYG65" s="30"/>
      <c r="BYH65" s="27"/>
      <c r="BYI65" s="30"/>
      <c r="BYJ65" s="27"/>
      <c r="BYK65" s="92"/>
      <c r="BYL65" s="94"/>
      <c r="BYM65" s="94"/>
      <c r="BYN65" s="94"/>
      <c r="BYO65" s="94"/>
      <c r="BYP65" s="94"/>
      <c r="BYQ65" s="94"/>
      <c r="BYR65" s="94"/>
      <c r="BYS65" s="27"/>
      <c r="BYT65" s="97">
        <v>-0.85363712472490905</v>
      </c>
      <c r="BYU65" s="98">
        <v>9.9697162247357021</v>
      </c>
      <c r="BYW65" s="88">
        <f t="shared" si="192"/>
        <v>41000</v>
      </c>
      <c r="BYX65" s="89">
        <v>21</v>
      </c>
      <c r="BYY65" s="28"/>
      <c r="BYZ65" s="25"/>
      <c r="BZA65" s="30"/>
      <c r="BZB65" s="27"/>
      <c r="BZC65" s="30"/>
      <c r="BZD65" s="27"/>
      <c r="BZE65" s="30"/>
      <c r="BZF65" s="27"/>
      <c r="BZG65" s="92"/>
      <c r="BZH65" s="94"/>
      <c r="BZI65" s="94"/>
      <c r="BZJ65" s="94"/>
      <c r="BZK65" s="94"/>
      <c r="BZL65" s="94"/>
      <c r="BZM65" s="94"/>
      <c r="BZN65" s="94"/>
      <c r="BZO65" s="27"/>
      <c r="BZP65" s="97">
        <v>-1.1317161022614195</v>
      </c>
      <c r="BZQ65" s="98">
        <v>1.7255301120220983</v>
      </c>
      <c r="BZS65" s="88">
        <f t="shared" si="193"/>
        <v>41001</v>
      </c>
      <c r="BZT65" s="89">
        <v>21</v>
      </c>
      <c r="BZU65" s="28"/>
      <c r="BZV65" s="25"/>
      <c r="BZW65" s="30"/>
      <c r="BZX65" s="27"/>
      <c r="BZY65" s="30"/>
      <c r="BZZ65" s="27"/>
      <c r="CAA65" s="30"/>
      <c r="CAB65" s="27"/>
      <c r="CAC65" s="92"/>
      <c r="CAD65" s="94"/>
      <c r="CAE65" s="94"/>
      <c r="CAF65" s="94"/>
      <c r="CAG65" s="94"/>
      <c r="CAH65" s="94"/>
      <c r="CAI65" s="94"/>
      <c r="CAJ65" s="94"/>
      <c r="CAK65" s="27"/>
      <c r="CAL65" s="97">
        <v>-1.2557266899569905</v>
      </c>
      <c r="CAM65" s="98">
        <v>-1.4881376127521526</v>
      </c>
      <c r="CAO65" s="88">
        <f t="shared" si="194"/>
        <v>40999</v>
      </c>
      <c r="CAP65" s="89">
        <v>21</v>
      </c>
      <c r="CAQ65" s="28"/>
      <c r="CAR65" s="25"/>
      <c r="CAS65" s="30"/>
      <c r="CAT65" s="27"/>
      <c r="CAU65" s="30"/>
      <c r="CAV65" s="27"/>
      <c r="CAW65" s="30"/>
      <c r="CAX65" s="27"/>
      <c r="CAY65" s="92"/>
      <c r="CAZ65" s="94"/>
      <c r="CBA65" s="94"/>
      <c r="CBB65" s="94"/>
      <c r="CBC65" s="94"/>
      <c r="CBD65" s="94"/>
      <c r="CBE65" s="94"/>
      <c r="CBF65" s="94"/>
      <c r="CBG65" s="27"/>
      <c r="CBH65" s="97">
        <v>-1.2803310275736917</v>
      </c>
      <c r="CBI65" s="98">
        <v>-2.400912637702628</v>
      </c>
      <c r="CBK65" s="88">
        <f t="shared" si="195"/>
        <v>41000</v>
      </c>
      <c r="CBL65" s="89">
        <v>21</v>
      </c>
      <c r="CBM65" s="28"/>
      <c r="CBN65" s="25"/>
      <c r="CBO65" s="30"/>
      <c r="CBP65" s="27"/>
      <c r="CBQ65" s="30"/>
      <c r="CBR65" s="27"/>
      <c r="CBS65" s="30"/>
      <c r="CBT65" s="27"/>
      <c r="CBU65" s="92"/>
      <c r="CBV65" s="94"/>
      <c r="CBW65" s="94"/>
      <c r="CBX65" s="94"/>
      <c r="CBY65" s="94"/>
      <c r="CBZ65" s="94"/>
      <c r="CCA65" s="94"/>
      <c r="CCB65" s="94"/>
      <c r="CCC65" s="27"/>
      <c r="CCD65" s="97">
        <v>-1.2292920232556797</v>
      </c>
      <c r="CCE65" s="98">
        <v>-0.39446340193955809</v>
      </c>
      <c r="CCG65" s="88">
        <f t="shared" si="196"/>
        <v>40996</v>
      </c>
      <c r="CCH65" s="89">
        <v>21</v>
      </c>
      <c r="CCI65" s="28"/>
      <c r="CCJ65" s="25"/>
      <c r="CCK65" s="30"/>
      <c r="CCL65" s="27"/>
      <c r="CCM65" s="30"/>
      <c r="CCN65" s="27"/>
      <c r="CCO65" s="30"/>
      <c r="CCP65" s="27"/>
      <c r="CCQ65" s="92"/>
      <c r="CCR65" s="94"/>
      <c r="CCS65" s="94"/>
      <c r="CCT65" s="94"/>
      <c r="CCU65" s="94"/>
      <c r="CCV65" s="94"/>
      <c r="CCW65" s="94"/>
      <c r="CCX65" s="94"/>
      <c r="CCY65" s="27"/>
      <c r="CCZ65" s="97"/>
      <c r="CDA65" s="98"/>
      <c r="CDC65" s="88">
        <f t="shared" si="197"/>
        <v>40999</v>
      </c>
      <c r="CDD65" s="89">
        <v>21</v>
      </c>
      <c r="CDE65" s="28"/>
      <c r="CDF65" s="25"/>
      <c r="CDG65" s="30"/>
      <c r="CDH65" s="27"/>
      <c r="CDI65" s="30"/>
      <c r="CDJ65" s="27"/>
      <c r="CDK65" s="30"/>
      <c r="CDL65" s="27"/>
      <c r="CDM65" s="92"/>
      <c r="CDN65" s="94"/>
      <c r="CDO65" s="94"/>
      <c r="CDP65" s="94"/>
      <c r="CDQ65" s="94"/>
      <c r="CDR65" s="94"/>
      <c r="CDS65" s="94"/>
      <c r="CDT65" s="94"/>
      <c r="CDU65" s="27"/>
      <c r="CDV65" s="97">
        <v>-1.2655921174135258</v>
      </c>
      <c r="CDW65" s="98">
        <v>-1.5750320310836761</v>
      </c>
      <c r="CDY65" s="88">
        <f t="shared" si="198"/>
        <v>40997.5</v>
      </c>
      <c r="CDZ65" s="89">
        <v>21</v>
      </c>
      <c r="CEA65" s="28"/>
      <c r="CEB65" s="25"/>
      <c r="CEC65" s="30"/>
      <c r="CED65" s="27"/>
      <c r="CEE65" s="30"/>
      <c r="CEF65" s="27"/>
      <c r="CEG65" s="30"/>
      <c r="CEH65" s="27"/>
      <c r="CEI65" s="92"/>
      <c r="CEJ65" s="94"/>
      <c r="CEK65" s="94"/>
      <c r="CEL65" s="94"/>
      <c r="CEM65" s="94"/>
      <c r="CEN65" s="94"/>
      <c r="CEO65" s="94"/>
      <c r="CEP65" s="94"/>
      <c r="CEQ65" s="27"/>
      <c r="CER65" s="97"/>
      <c r="CES65" s="98"/>
      <c r="CEU65" s="88">
        <f t="shared" si="199"/>
        <v>40996</v>
      </c>
      <c r="CEV65" s="89">
        <v>21</v>
      </c>
      <c r="CEW65" s="28"/>
      <c r="CEX65" s="25"/>
      <c r="CEY65" s="30"/>
      <c r="CEZ65" s="27"/>
      <c r="CFA65" s="30"/>
      <c r="CFB65" s="27"/>
      <c r="CFC65" s="30"/>
      <c r="CFD65" s="27"/>
      <c r="CFE65" s="92"/>
      <c r="CFF65" s="94"/>
      <c r="CFG65" s="94"/>
      <c r="CFH65" s="94"/>
      <c r="CFI65" s="94"/>
      <c r="CFJ65" s="94"/>
      <c r="CFK65" s="94"/>
      <c r="CFL65" s="94"/>
      <c r="CFM65" s="27"/>
      <c r="CFN65" s="97">
        <v>-1.3014795187465202</v>
      </c>
      <c r="CFO65" s="98">
        <v>-0.99228862765604231</v>
      </c>
    </row>
    <row r="66" spans="1:2199">
      <c r="A66" s="88">
        <f t="shared" si="100"/>
        <v>40999.5</v>
      </c>
      <c r="B66" s="90">
        <v>21.5</v>
      </c>
      <c r="C66" s="28"/>
      <c r="D66" s="25"/>
      <c r="E66" s="30"/>
      <c r="F66" s="27"/>
      <c r="G66" s="30"/>
      <c r="H66" s="27"/>
      <c r="I66" s="30"/>
      <c r="J66" s="27"/>
      <c r="K66" s="92"/>
      <c r="L66" s="94"/>
      <c r="M66" s="94"/>
      <c r="N66" s="94"/>
      <c r="O66" s="94"/>
      <c r="P66" s="94"/>
      <c r="Q66" s="94"/>
      <c r="R66" s="94"/>
      <c r="S66" s="27"/>
      <c r="T66" s="99">
        <v>-2.0541199950880094</v>
      </c>
      <c r="U66" s="98">
        <v>1.3735883212095132</v>
      </c>
      <c r="W66" s="88">
        <f t="shared" si="101"/>
        <v>40998.5</v>
      </c>
      <c r="X66" s="90">
        <v>21.5</v>
      </c>
      <c r="Y66" s="28"/>
      <c r="Z66" s="25"/>
      <c r="AA66" s="30"/>
      <c r="AB66" s="27"/>
      <c r="AC66" s="30"/>
      <c r="AD66" s="27"/>
      <c r="AE66" s="30"/>
      <c r="AF66" s="27"/>
      <c r="AG66" s="92"/>
      <c r="AH66" s="94"/>
      <c r="AI66" s="94"/>
      <c r="AJ66" s="94"/>
      <c r="AK66" s="94"/>
      <c r="AL66" s="94"/>
      <c r="AM66" s="94"/>
      <c r="AN66" s="94"/>
      <c r="AO66" s="27"/>
      <c r="AP66" s="99">
        <v>-1.1666420536887083</v>
      </c>
      <c r="AQ66" s="98">
        <v>2.6387380510438616</v>
      </c>
      <c r="AS66" s="88">
        <f t="shared" si="102"/>
        <v>40999</v>
      </c>
      <c r="AT66" s="90">
        <v>21.5</v>
      </c>
      <c r="AU66" s="28"/>
      <c r="AV66" s="25"/>
      <c r="AW66" s="30"/>
      <c r="AX66" s="27"/>
      <c r="AY66" s="30"/>
      <c r="AZ66" s="27"/>
      <c r="BA66" s="30"/>
      <c r="BB66" s="27"/>
      <c r="BC66" s="92"/>
      <c r="BD66" s="94"/>
      <c r="BE66" s="94"/>
      <c r="BF66" s="94"/>
      <c r="BG66" s="94"/>
      <c r="BH66" s="94"/>
      <c r="BI66" s="94"/>
      <c r="BJ66" s="94"/>
      <c r="BK66" s="27"/>
      <c r="BL66" s="99">
        <v>-0.49560477128109942</v>
      </c>
      <c r="BM66" s="98">
        <v>3.9825970221440001</v>
      </c>
      <c r="BO66" s="88">
        <f t="shared" si="103"/>
        <v>40999</v>
      </c>
      <c r="BP66" s="90">
        <v>21.5</v>
      </c>
      <c r="BQ66" s="28"/>
      <c r="BR66" s="25"/>
      <c r="BS66" s="30"/>
      <c r="BT66" s="27"/>
      <c r="BU66" s="30"/>
      <c r="BV66" s="27"/>
      <c r="BW66" s="30"/>
      <c r="BX66" s="27"/>
      <c r="BY66" s="92"/>
      <c r="BZ66" s="94"/>
      <c r="CA66" s="94"/>
      <c r="CB66" s="94"/>
      <c r="CC66" s="94"/>
      <c r="CD66" s="94"/>
      <c r="CE66" s="94"/>
      <c r="CF66" s="94"/>
      <c r="CG66" s="27"/>
      <c r="CH66" s="99">
        <v>-1.1611065211061251</v>
      </c>
      <c r="CI66" s="98">
        <v>0.42141620700001864</v>
      </c>
      <c r="CK66" s="88">
        <f t="shared" si="104"/>
        <v>40997.5</v>
      </c>
      <c r="CL66" s="90">
        <v>21.5</v>
      </c>
      <c r="CM66" s="28"/>
      <c r="CN66" s="25"/>
      <c r="CO66" s="30"/>
      <c r="CP66" s="27"/>
      <c r="CQ66" s="30"/>
      <c r="CR66" s="27"/>
      <c r="CS66" s="30"/>
      <c r="CT66" s="27"/>
      <c r="CU66" s="92"/>
      <c r="CV66" s="94"/>
      <c r="CW66" s="94"/>
      <c r="CX66" s="94"/>
      <c r="CY66" s="94"/>
      <c r="CZ66" s="94"/>
      <c r="DA66" s="94"/>
      <c r="DB66" s="94"/>
      <c r="DC66" s="27"/>
      <c r="DD66" s="99">
        <v>-1.2815056269584688</v>
      </c>
      <c r="DE66" s="98">
        <v>5.1249282574370643</v>
      </c>
      <c r="DG66" s="88">
        <f t="shared" si="105"/>
        <v>41001</v>
      </c>
      <c r="DH66" s="90">
        <v>21.5</v>
      </c>
      <c r="DI66" s="28"/>
      <c r="DJ66" s="25">
        <v>23.4</v>
      </c>
      <c r="DK66" s="30"/>
      <c r="DL66" s="27"/>
      <c r="DM66" s="30"/>
      <c r="DN66" s="27"/>
      <c r="DO66" s="30"/>
      <c r="DP66" s="27"/>
      <c r="DQ66" s="92"/>
      <c r="DR66" s="94"/>
      <c r="DS66" s="94"/>
      <c r="DT66" s="94"/>
      <c r="DU66" s="94"/>
      <c r="DV66" s="94"/>
      <c r="DW66" s="94"/>
      <c r="DX66" s="94"/>
      <c r="DY66" s="27"/>
      <c r="DZ66" s="99">
        <v>-1.218871821494429</v>
      </c>
      <c r="EA66" s="98">
        <v>-1.0891591021211031</v>
      </c>
      <c r="EC66" s="88">
        <f t="shared" si="106"/>
        <v>40999.5</v>
      </c>
      <c r="ED66" s="90">
        <v>21.5</v>
      </c>
      <c r="EE66" s="28"/>
      <c r="EF66" s="25">
        <v>19</v>
      </c>
      <c r="EG66" s="30"/>
      <c r="EH66" s="27"/>
      <c r="EI66" s="30"/>
      <c r="EJ66" s="27"/>
      <c r="EK66" s="30"/>
      <c r="EL66" s="27"/>
      <c r="EM66" s="92"/>
      <c r="EN66" s="94"/>
      <c r="EO66" s="94"/>
      <c r="EP66" s="94"/>
      <c r="EQ66" s="94"/>
      <c r="ER66" s="94"/>
      <c r="ES66" s="94"/>
      <c r="ET66" s="94"/>
      <c r="EU66" s="27"/>
      <c r="EV66" s="99">
        <v>-1.2641614529888863</v>
      </c>
      <c r="EW66" s="98">
        <v>4.6249239138050315</v>
      </c>
      <c r="EY66" s="88">
        <f t="shared" si="107"/>
        <v>40997.5</v>
      </c>
      <c r="EZ66" s="90">
        <v>21.5</v>
      </c>
      <c r="FA66" s="28"/>
      <c r="FB66" s="25"/>
      <c r="FC66" s="30"/>
      <c r="FD66" s="27"/>
      <c r="FE66" s="30"/>
      <c r="FF66" s="27"/>
      <c r="FG66" s="30"/>
      <c r="FH66" s="27"/>
      <c r="FI66" s="92"/>
      <c r="FJ66" s="94"/>
      <c r="FK66" s="94"/>
      <c r="FL66" s="94"/>
      <c r="FM66" s="94"/>
      <c r="FN66" s="94"/>
      <c r="FO66" s="94"/>
      <c r="FP66" s="94"/>
      <c r="FQ66" s="27"/>
      <c r="FR66" s="99">
        <v>-1.3028485139192851</v>
      </c>
      <c r="FS66" s="98">
        <v>5.0848908711690814</v>
      </c>
      <c r="FU66" s="88">
        <f t="shared" si="108"/>
        <v>40999</v>
      </c>
      <c r="FV66" s="90">
        <v>21.5</v>
      </c>
      <c r="FW66" s="28"/>
      <c r="FX66" s="25"/>
      <c r="FY66" s="30"/>
      <c r="FZ66" s="27"/>
      <c r="GA66" s="30"/>
      <c r="GB66" s="27"/>
      <c r="GC66" s="30"/>
      <c r="GD66" s="27"/>
      <c r="GE66" s="92"/>
      <c r="GF66" s="94"/>
      <c r="GG66" s="94"/>
      <c r="GH66" s="94"/>
      <c r="GI66" s="94"/>
      <c r="GJ66" s="94"/>
      <c r="GK66" s="94"/>
      <c r="GL66" s="94"/>
      <c r="GM66" s="27"/>
      <c r="GN66" s="99">
        <v>-1.3126186585798745</v>
      </c>
      <c r="GO66" s="98">
        <v>-1.2512242832085498</v>
      </c>
      <c r="GQ66" s="88">
        <f t="shared" si="109"/>
        <v>40999</v>
      </c>
      <c r="GR66" s="90">
        <v>21.5</v>
      </c>
      <c r="GS66" s="28"/>
      <c r="GT66" s="25"/>
      <c r="GU66" s="30"/>
      <c r="GV66" s="27"/>
      <c r="GW66" s="30"/>
      <c r="GX66" s="27"/>
      <c r="GY66" s="30"/>
      <c r="GZ66" s="27"/>
      <c r="HA66" s="92"/>
      <c r="HB66" s="94"/>
      <c r="HC66" s="94"/>
      <c r="HD66" s="94"/>
      <c r="HE66" s="94"/>
      <c r="HF66" s="94"/>
      <c r="HG66" s="94"/>
      <c r="HH66" s="94"/>
      <c r="HI66" s="27"/>
      <c r="HJ66" s="99">
        <v>-1.2579547212820914</v>
      </c>
      <c r="HK66" s="98">
        <v>0.13268932145653178</v>
      </c>
      <c r="HM66" s="88">
        <f t="shared" si="110"/>
        <v>40998.5</v>
      </c>
      <c r="HN66" s="90">
        <v>21.5</v>
      </c>
      <c r="HO66" s="28"/>
      <c r="HP66" s="25"/>
      <c r="HQ66" s="30"/>
      <c r="HR66" s="27"/>
      <c r="HS66" s="30"/>
      <c r="HT66" s="27"/>
      <c r="HU66" s="30"/>
      <c r="HV66" s="27"/>
      <c r="HW66" s="92"/>
      <c r="HX66" s="94"/>
      <c r="HY66" s="94"/>
      <c r="HZ66" s="94"/>
      <c r="IA66" s="94"/>
      <c r="IB66" s="94"/>
      <c r="IC66" s="94"/>
      <c r="ID66" s="94"/>
      <c r="IE66" s="27"/>
      <c r="IF66" s="99">
        <v>-0.77241811743042155</v>
      </c>
      <c r="IG66" s="98">
        <v>7.4016579842193515</v>
      </c>
      <c r="II66" s="88">
        <f t="shared" si="111"/>
        <v>40998</v>
      </c>
      <c r="IJ66" s="90">
        <v>21.5</v>
      </c>
      <c r="IK66" s="28"/>
      <c r="IL66" s="25"/>
      <c r="IM66" s="30"/>
      <c r="IN66" s="27"/>
      <c r="IO66" s="30"/>
      <c r="IP66" s="27"/>
      <c r="IQ66" s="30"/>
      <c r="IR66" s="27"/>
      <c r="IS66" s="92"/>
      <c r="IT66" s="94"/>
      <c r="IU66" s="94"/>
      <c r="IV66" s="94"/>
      <c r="IW66" s="94"/>
      <c r="IX66" s="94"/>
      <c r="IY66" s="94"/>
      <c r="IZ66" s="94"/>
      <c r="JA66" s="27"/>
      <c r="JB66" s="99">
        <v>-0.85427362426675835</v>
      </c>
      <c r="JC66" s="98">
        <v>7.6276526235904489</v>
      </c>
      <c r="JE66" s="88">
        <f t="shared" si="112"/>
        <v>41000.5</v>
      </c>
      <c r="JF66" s="90">
        <v>21.5</v>
      </c>
      <c r="JG66" s="28"/>
      <c r="JH66" s="25"/>
      <c r="JI66" s="30"/>
      <c r="JJ66" s="27"/>
      <c r="JK66" s="30"/>
      <c r="JL66" s="27"/>
      <c r="JM66" s="30"/>
      <c r="JN66" s="27"/>
      <c r="JO66" s="92"/>
      <c r="JP66" s="94"/>
      <c r="JQ66" s="94"/>
      <c r="JR66" s="94"/>
      <c r="JS66" s="94"/>
      <c r="JT66" s="94"/>
      <c r="JU66" s="94"/>
      <c r="JV66" s="94"/>
      <c r="JW66" s="27"/>
      <c r="JX66" s="99">
        <v>-1.1448978471302973</v>
      </c>
      <c r="JY66" s="98">
        <v>3.8855090784657826</v>
      </c>
      <c r="KA66" s="88">
        <f t="shared" si="113"/>
        <v>41001.5</v>
      </c>
      <c r="KB66" s="90">
        <v>21.5</v>
      </c>
      <c r="KC66" s="28"/>
      <c r="KD66" s="25"/>
      <c r="KE66" s="30"/>
      <c r="KF66" s="27"/>
      <c r="KG66" s="30"/>
      <c r="KH66" s="27"/>
      <c r="KI66" s="30"/>
      <c r="KJ66" s="27"/>
      <c r="KK66" s="92"/>
      <c r="KL66" s="94"/>
      <c r="KM66" s="94"/>
      <c r="KN66" s="94"/>
      <c r="KO66" s="94"/>
      <c r="KP66" s="94"/>
      <c r="KQ66" s="94"/>
      <c r="KR66" s="94"/>
      <c r="KS66" s="27"/>
      <c r="KT66" s="99">
        <v>-1.2332545302578641</v>
      </c>
      <c r="KU66" s="98">
        <v>5.1938499652811432</v>
      </c>
      <c r="KW66" s="88">
        <f t="shared" si="114"/>
        <v>40999.5</v>
      </c>
      <c r="KX66" s="90">
        <v>21.5</v>
      </c>
      <c r="KY66" s="28"/>
      <c r="KZ66" s="25"/>
      <c r="LA66" s="30"/>
      <c r="LB66" s="27"/>
      <c r="LC66" s="30"/>
      <c r="LD66" s="27"/>
      <c r="LE66" s="30"/>
      <c r="LF66" s="27"/>
      <c r="LG66" s="92"/>
      <c r="LH66" s="94"/>
      <c r="LI66" s="94"/>
      <c r="LJ66" s="94"/>
      <c r="LK66" s="94"/>
      <c r="LL66" s="94"/>
      <c r="LM66" s="94"/>
      <c r="LN66" s="94"/>
      <c r="LO66" s="27"/>
      <c r="LP66" s="99">
        <v>-1.2725885638626104</v>
      </c>
      <c r="LQ66" s="98">
        <v>4.2475865286708965</v>
      </c>
      <c r="LS66" s="88">
        <f t="shared" si="115"/>
        <v>41000.5</v>
      </c>
      <c r="LT66" s="90">
        <v>21.5</v>
      </c>
      <c r="LU66" s="28"/>
      <c r="LV66" s="25"/>
      <c r="LW66" s="30"/>
      <c r="LX66" s="27"/>
      <c r="LY66" s="30"/>
      <c r="LZ66" s="27"/>
      <c r="MA66" s="30"/>
      <c r="MB66" s="27"/>
      <c r="MC66" s="92"/>
      <c r="MD66" s="94"/>
      <c r="ME66" s="94"/>
      <c r="MF66" s="94"/>
      <c r="MG66" s="94"/>
      <c r="MH66" s="94"/>
      <c r="MI66" s="94"/>
      <c r="MJ66" s="94"/>
      <c r="MK66" s="27"/>
      <c r="ML66" s="99">
        <v>-1.2291460085988086</v>
      </c>
      <c r="MM66" s="98">
        <v>6.2495401569639579</v>
      </c>
      <c r="MO66" s="88">
        <f t="shared" si="116"/>
        <v>40996.5</v>
      </c>
      <c r="MP66" s="90">
        <v>21.5</v>
      </c>
      <c r="MQ66" s="28"/>
      <c r="MR66" s="25"/>
      <c r="MS66" s="30"/>
      <c r="MT66" s="27"/>
      <c r="MU66" s="30"/>
      <c r="MV66" s="27"/>
      <c r="MW66" s="30"/>
      <c r="MX66" s="27"/>
      <c r="MY66" s="92"/>
      <c r="MZ66" s="94"/>
      <c r="NA66" s="94"/>
      <c r="NB66" s="94"/>
      <c r="NC66" s="94"/>
      <c r="ND66" s="94"/>
      <c r="NE66" s="94"/>
      <c r="NF66" s="94"/>
      <c r="NG66" s="27"/>
      <c r="NH66" s="99"/>
      <c r="NI66" s="98"/>
      <c r="NK66" s="88">
        <f t="shared" si="117"/>
        <v>40999.5</v>
      </c>
      <c r="NL66" s="90">
        <v>21.5</v>
      </c>
      <c r="NM66" s="28"/>
      <c r="NN66" s="25"/>
      <c r="NO66" s="30"/>
      <c r="NP66" s="27"/>
      <c r="NQ66" s="30"/>
      <c r="NR66" s="27"/>
      <c r="NS66" s="30"/>
      <c r="NT66" s="27"/>
      <c r="NU66" s="92"/>
      <c r="NV66" s="94"/>
      <c r="NW66" s="94"/>
      <c r="NX66" s="94"/>
      <c r="NY66" s="94"/>
      <c r="NZ66" s="94"/>
      <c r="OA66" s="94"/>
      <c r="OB66" s="94"/>
      <c r="OC66" s="27"/>
      <c r="OD66" s="99">
        <v>-1.2358958703671248</v>
      </c>
      <c r="OE66" s="98">
        <v>5.1138236806067363</v>
      </c>
      <c r="OG66" s="88">
        <f t="shared" si="118"/>
        <v>40998</v>
      </c>
      <c r="OH66" s="90">
        <v>21.5</v>
      </c>
      <c r="OI66" s="28"/>
      <c r="OJ66" s="25"/>
      <c r="OK66" s="30"/>
      <c r="OL66" s="27"/>
      <c r="OM66" s="30"/>
      <c r="ON66" s="27"/>
      <c r="OO66" s="30"/>
      <c r="OP66" s="27"/>
      <c r="OQ66" s="92"/>
      <c r="OR66" s="94"/>
      <c r="OS66" s="94"/>
      <c r="OT66" s="94"/>
      <c r="OU66" s="94"/>
      <c r="OV66" s="94"/>
      <c r="OW66" s="94"/>
      <c r="OX66" s="94"/>
      <c r="OY66" s="27"/>
      <c r="OZ66" s="99"/>
      <c r="PA66" s="98"/>
      <c r="PC66" s="88">
        <f t="shared" si="119"/>
        <v>40996.5</v>
      </c>
      <c r="PD66" s="90">
        <v>21.5</v>
      </c>
      <c r="PE66" s="28"/>
      <c r="PF66" s="25"/>
      <c r="PG66" s="30"/>
      <c r="PH66" s="27"/>
      <c r="PI66" s="30"/>
      <c r="PJ66" s="27"/>
      <c r="PK66" s="30"/>
      <c r="PL66" s="27"/>
      <c r="PM66" s="92"/>
      <c r="PN66" s="94"/>
      <c r="PO66" s="94"/>
      <c r="PP66" s="94"/>
      <c r="PQ66" s="94"/>
      <c r="PR66" s="94"/>
      <c r="PS66" s="94"/>
      <c r="PT66" s="94"/>
      <c r="PU66" s="27"/>
      <c r="PV66" s="99">
        <v>-1.2897908451266731</v>
      </c>
      <c r="PW66" s="98">
        <v>5.6862675008815371</v>
      </c>
      <c r="PY66" s="88">
        <f t="shared" si="120"/>
        <v>40999.5</v>
      </c>
      <c r="PZ66" s="90">
        <v>21.5</v>
      </c>
      <c r="QA66" s="28"/>
      <c r="QB66" s="25"/>
      <c r="QC66" s="30"/>
      <c r="QD66" s="27"/>
      <c r="QE66" s="30"/>
      <c r="QF66" s="27"/>
      <c r="QG66" s="30"/>
      <c r="QH66" s="27"/>
      <c r="QI66" s="92"/>
      <c r="QJ66" s="94"/>
      <c r="QK66" s="94"/>
      <c r="QL66" s="94"/>
      <c r="QM66" s="94"/>
      <c r="QN66" s="94"/>
      <c r="QO66" s="94"/>
      <c r="QP66" s="94"/>
      <c r="QQ66" s="27"/>
      <c r="QR66" s="99">
        <v>-1.307817784501867</v>
      </c>
      <c r="QS66" s="98">
        <v>3.5140123459504689</v>
      </c>
      <c r="QU66" s="88">
        <f t="shared" si="121"/>
        <v>40998.5</v>
      </c>
      <c r="QV66" s="90">
        <v>21.5</v>
      </c>
      <c r="QW66" s="28"/>
      <c r="QX66" s="25"/>
      <c r="QY66" s="30"/>
      <c r="QZ66" s="27"/>
      <c r="RA66" s="30"/>
      <c r="RB66" s="27"/>
      <c r="RC66" s="30"/>
      <c r="RD66" s="27"/>
      <c r="RE66" s="92"/>
      <c r="RF66" s="94"/>
      <c r="RG66" s="94"/>
      <c r="RH66" s="94"/>
      <c r="RI66" s="94"/>
      <c r="RJ66" s="94"/>
      <c r="RK66" s="94"/>
      <c r="RL66" s="94"/>
      <c r="RM66" s="27"/>
      <c r="RN66" s="99">
        <v>-0.53047591546042572</v>
      </c>
      <c r="RO66" s="98">
        <v>11.324741982110934</v>
      </c>
      <c r="RQ66" s="88">
        <f t="shared" si="122"/>
        <v>40999</v>
      </c>
      <c r="RR66" s="90">
        <v>21.5</v>
      </c>
      <c r="RS66" s="28"/>
      <c r="RT66" s="25"/>
      <c r="RU66" s="30"/>
      <c r="RV66" s="27"/>
      <c r="RW66" s="30"/>
      <c r="RX66" s="27"/>
      <c r="RY66" s="30"/>
      <c r="RZ66" s="27"/>
      <c r="SA66" s="92"/>
      <c r="SB66" s="94"/>
      <c r="SC66" s="94"/>
      <c r="SD66" s="94"/>
      <c r="SE66" s="94"/>
      <c r="SF66" s="94"/>
      <c r="SG66" s="94"/>
      <c r="SH66" s="94"/>
      <c r="SI66" s="27"/>
      <c r="SJ66" s="99">
        <v>-1.2442866203904057</v>
      </c>
      <c r="SK66" s="98">
        <v>1.8691866847415253</v>
      </c>
      <c r="SM66" s="88">
        <f t="shared" si="123"/>
        <v>40999</v>
      </c>
      <c r="SN66" s="90">
        <v>21.5</v>
      </c>
      <c r="SO66" s="28"/>
      <c r="SP66" s="25"/>
      <c r="SQ66" s="30"/>
      <c r="SR66" s="27"/>
      <c r="SS66" s="30"/>
      <c r="ST66" s="27"/>
      <c r="SU66" s="30"/>
      <c r="SV66" s="27"/>
      <c r="SW66" s="92"/>
      <c r="SX66" s="94"/>
      <c r="SY66" s="94"/>
      <c r="SZ66" s="94"/>
      <c r="TA66" s="94"/>
      <c r="TB66" s="94"/>
      <c r="TC66" s="94"/>
      <c r="TD66" s="94"/>
      <c r="TE66" s="27"/>
      <c r="TF66" s="99">
        <v>-1.2996155671445355</v>
      </c>
      <c r="TG66" s="98">
        <v>-0.34041835801630249</v>
      </c>
      <c r="TI66" s="88">
        <f t="shared" si="124"/>
        <v>40997.5</v>
      </c>
      <c r="TJ66" s="90">
        <v>21.5</v>
      </c>
      <c r="TK66" s="28"/>
      <c r="TL66" s="25"/>
      <c r="TM66" s="30"/>
      <c r="TN66" s="27"/>
      <c r="TO66" s="30"/>
      <c r="TP66" s="27"/>
      <c r="TQ66" s="30"/>
      <c r="TR66" s="27"/>
      <c r="TS66" s="92"/>
      <c r="TT66" s="94"/>
      <c r="TU66" s="94"/>
      <c r="TV66" s="94"/>
      <c r="TW66" s="94"/>
      <c r="TX66" s="94"/>
      <c r="TY66" s="94"/>
      <c r="TZ66" s="94"/>
      <c r="UA66" s="27"/>
      <c r="UB66" s="99"/>
      <c r="UC66" s="98"/>
      <c r="UE66" s="88">
        <f t="shared" si="125"/>
        <v>41001</v>
      </c>
      <c r="UF66" s="90">
        <v>21.5</v>
      </c>
      <c r="UG66" s="28"/>
      <c r="UH66" s="25">
        <v>23.4</v>
      </c>
      <c r="UI66" s="30"/>
      <c r="UJ66" s="27"/>
      <c r="UK66" s="30"/>
      <c r="UL66" s="27"/>
      <c r="UM66" s="30"/>
      <c r="UN66" s="27"/>
      <c r="UO66" s="92"/>
      <c r="UP66" s="94"/>
      <c r="UQ66" s="94"/>
      <c r="UR66" s="94"/>
      <c r="US66" s="94"/>
      <c r="UT66" s="94"/>
      <c r="UU66" s="94"/>
      <c r="UV66" s="94"/>
      <c r="UW66" s="27"/>
      <c r="UX66" s="99">
        <v>-1.2349879212048209</v>
      </c>
      <c r="UY66" s="98">
        <v>-1.1141234574609666</v>
      </c>
      <c r="VA66" s="88">
        <f t="shared" si="126"/>
        <v>40999.5</v>
      </c>
      <c r="VB66" s="90">
        <v>21.5</v>
      </c>
      <c r="VC66" s="28"/>
      <c r="VD66" s="25">
        <v>19</v>
      </c>
      <c r="VE66" s="30"/>
      <c r="VF66" s="27"/>
      <c r="VG66" s="30"/>
      <c r="VH66" s="27"/>
      <c r="VI66" s="30"/>
      <c r="VJ66" s="27"/>
      <c r="VK66" s="92"/>
      <c r="VL66" s="94"/>
      <c r="VM66" s="94"/>
      <c r="VN66" s="94"/>
      <c r="VO66" s="94"/>
      <c r="VP66" s="94"/>
      <c r="VQ66" s="94"/>
      <c r="VR66" s="94"/>
      <c r="VS66" s="27"/>
      <c r="VT66" s="99">
        <v>-1.2596678839815423</v>
      </c>
      <c r="VU66" s="98">
        <v>4.66633057146508</v>
      </c>
      <c r="VW66" s="88">
        <f t="shared" si="127"/>
        <v>40997.5</v>
      </c>
      <c r="VX66" s="90">
        <v>21.5</v>
      </c>
      <c r="VY66" s="28"/>
      <c r="VZ66" s="25"/>
      <c r="WA66" s="30"/>
      <c r="WB66" s="27"/>
      <c r="WC66" s="30"/>
      <c r="WD66" s="27"/>
      <c r="WE66" s="30"/>
      <c r="WF66" s="27"/>
      <c r="WG66" s="92"/>
      <c r="WH66" s="94"/>
      <c r="WI66" s="94"/>
      <c r="WJ66" s="94"/>
      <c r="WK66" s="94"/>
      <c r="WL66" s="94"/>
      <c r="WM66" s="94"/>
      <c r="WN66" s="94"/>
      <c r="WO66" s="27"/>
      <c r="WP66" s="99">
        <v>-1.2891303259913389</v>
      </c>
      <c r="WQ66" s="98">
        <v>5.1165190287909557</v>
      </c>
      <c r="WS66" s="88">
        <f t="shared" si="128"/>
        <v>40999</v>
      </c>
      <c r="WT66" s="90">
        <v>21.5</v>
      </c>
      <c r="WU66" s="28"/>
      <c r="WV66" s="25"/>
      <c r="WW66" s="30"/>
      <c r="WX66" s="27"/>
      <c r="WY66" s="30"/>
      <c r="WZ66" s="27"/>
      <c r="XA66" s="30"/>
      <c r="XB66" s="27"/>
      <c r="XC66" s="92"/>
      <c r="XD66" s="94"/>
      <c r="XE66" s="94"/>
      <c r="XF66" s="94"/>
      <c r="XG66" s="94"/>
      <c r="XH66" s="94"/>
      <c r="XI66" s="94"/>
      <c r="XJ66" s="94"/>
      <c r="XK66" s="27"/>
      <c r="XL66" s="99">
        <v>-1.3152268745725888</v>
      </c>
      <c r="XM66" s="98">
        <v>-1.2567132117832773</v>
      </c>
      <c r="XO66" s="88">
        <f t="shared" si="129"/>
        <v>40999</v>
      </c>
      <c r="XP66" s="90">
        <v>21.5</v>
      </c>
      <c r="XQ66" s="28"/>
      <c r="XR66" s="25"/>
      <c r="XS66" s="30"/>
      <c r="XT66" s="27"/>
      <c r="XU66" s="30"/>
      <c r="XV66" s="27"/>
      <c r="XW66" s="30"/>
      <c r="XX66" s="27"/>
      <c r="XY66" s="92"/>
      <c r="XZ66" s="94"/>
      <c r="YA66" s="94"/>
      <c r="YB66" s="94"/>
      <c r="YC66" s="94"/>
      <c r="YD66" s="94"/>
      <c r="YE66" s="94"/>
      <c r="YF66" s="94"/>
      <c r="YG66" s="27"/>
      <c r="YH66" s="99">
        <v>-1.2601563261015276</v>
      </c>
      <c r="YI66" s="98">
        <v>0.12903460370632794</v>
      </c>
      <c r="YK66" s="88">
        <f t="shared" si="130"/>
        <v>40998.5</v>
      </c>
      <c r="YL66" s="90">
        <v>21.5</v>
      </c>
      <c r="YM66" s="28"/>
      <c r="YN66" s="25"/>
      <c r="YO66" s="30"/>
      <c r="YP66" s="27"/>
      <c r="YQ66" s="30"/>
      <c r="YR66" s="27"/>
      <c r="YS66" s="30"/>
      <c r="YT66" s="27"/>
      <c r="YU66" s="92"/>
      <c r="YV66" s="94"/>
      <c r="YW66" s="94"/>
      <c r="YX66" s="94"/>
      <c r="YY66" s="94"/>
      <c r="YZ66" s="94"/>
      <c r="ZA66" s="94"/>
      <c r="ZB66" s="94"/>
      <c r="ZC66" s="27"/>
      <c r="ZD66" s="99">
        <v>-0.73187110883122464</v>
      </c>
      <c r="ZE66" s="98">
        <v>7.4496221843636343</v>
      </c>
      <c r="ZG66" s="88">
        <f t="shared" si="131"/>
        <v>40998</v>
      </c>
      <c r="ZH66" s="90">
        <v>21.5</v>
      </c>
      <c r="ZI66" s="28"/>
      <c r="ZJ66" s="25"/>
      <c r="ZK66" s="30"/>
      <c r="ZL66" s="27"/>
      <c r="ZM66" s="30"/>
      <c r="ZN66" s="27"/>
      <c r="ZO66" s="30"/>
      <c r="ZP66" s="27"/>
      <c r="ZQ66" s="92"/>
      <c r="ZR66" s="94"/>
      <c r="ZS66" s="94"/>
      <c r="ZT66" s="94"/>
      <c r="ZU66" s="94"/>
      <c r="ZV66" s="94"/>
      <c r="ZW66" s="94"/>
      <c r="ZX66" s="94"/>
      <c r="ZY66" s="27"/>
      <c r="ZZ66" s="99">
        <v>-0.86037154224481116</v>
      </c>
      <c r="AAA66" s="98">
        <v>7.58545198824556</v>
      </c>
      <c r="AAC66" s="88">
        <f t="shared" si="132"/>
        <v>41000.5</v>
      </c>
      <c r="AAD66" s="90">
        <v>21.5</v>
      </c>
      <c r="AAE66" s="28"/>
      <c r="AAF66" s="25"/>
      <c r="AAG66" s="30"/>
      <c r="AAH66" s="27"/>
      <c r="AAI66" s="30"/>
      <c r="AAJ66" s="27"/>
      <c r="AAK66" s="30"/>
      <c r="AAL66" s="27"/>
      <c r="AAM66" s="92"/>
      <c r="AAN66" s="94"/>
      <c r="AAO66" s="94"/>
      <c r="AAP66" s="94"/>
      <c r="AAQ66" s="94"/>
      <c r="AAR66" s="94"/>
      <c r="AAS66" s="94"/>
      <c r="AAT66" s="94"/>
      <c r="AAU66" s="27"/>
      <c r="AAV66" s="99">
        <v>-1.1372190473457535</v>
      </c>
      <c r="AAW66" s="98">
        <v>3.9004244610865935</v>
      </c>
      <c r="AAY66" s="88">
        <f t="shared" si="133"/>
        <v>41001.5</v>
      </c>
      <c r="AAZ66" s="90">
        <v>21.5</v>
      </c>
      <c r="ABA66" s="28"/>
      <c r="ABB66" s="25"/>
      <c r="ABC66" s="30"/>
      <c r="ABD66" s="27"/>
      <c r="ABE66" s="30"/>
      <c r="ABF66" s="27"/>
      <c r="ABG66" s="30"/>
      <c r="ABH66" s="27"/>
      <c r="ABI66" s="92"/>
      <c r="ABJ66" s="94"/>
      <c r="ABK66" s="94"/>
      <c r="ABL66" s="94"/>
      <c r="ABM66" s="94"/>
      <c r="ABN66" s="94"/>
      <c r="ABO66" s="94"/>
      <c r="ABP66" s="94"/>
      <c r="ABQ66" s="27"/>
      <c r="ABR66" s="99">
        <v>-1.2600002227130478</v>
      </c>
      <c r="ABS66" s="98">
        <v>5.1383140249001098</v>
      </c>
      <c r="ABU66" s="88">
        <f t="shared" si="134"/>
        <v>40999.5</v>
      </c>
      <c r="ABV66" s="90">
        <v>21.5</v>
      </c>
      <c r="ABW66" s="28"/>
      <c r="ABX66" s="25"/>
      <c r="ABY66" s="30"/>
      <c r="ABZ66" s="27"/>
      <c r="ACA66" s="30"/>
      <c r="ACB66" s="27"/>
      <c r="ACC66" s="30"/>
      <c r="ACD66" s="27"/>
      <c r="ACE66" s="92"/>
      <c r="ACF66" s="94"/>
      <c r="ACG66" s="94"/>
      <c r="ACH66" s="94"/>
      <c r="ACI66" s="94"/>
      <c r="ACJ66" s="94"/>
      <c r="ACK66" s="94"/>
      <c r="ACL66" s="94"/>
      <c r="ACM66" s="27"/>
      <c r="ACN66" s="99">
        <v>-1.296242389334527</v>
      </c>
      <c r="ACO66" s="98">
        <v>4.2089989738546825</v>
      </c>
      <c r="ACQ66" s="88">
        <f t="shared" si="135"/>
        <v>41000.5</v>
      </c>
      <c r="ACR66" s="90">
        <v>21.5</v>
      </c>
      <c r="ACS66" s="28"/>
      <c r="ACT66" s="25"/>
      <c r="ACU66" s="30"/>
      <c r="ACV66" s="27"/>
      <c r="ACW66" s="30"/>
      <c r="ACX66" s="27"/>
      <c r="ACY66" s="30"/>
      <c r="ACZ66" s="27"/>
      <c r="ADA66" s="92"/>
      <c r="ADB66" s="94"/>
      <c r="ADC66" s="94"/>
      <c r="ADD66" s="94"/>
      <c r="ADE66" s="94"/>
      <c r="ADF66" s="94"/>
      <c r="ADG66" s="94"/>
      <c r="ADH66" s="94"/>
      <c r="ADI66" s="27"/>
      <c r="ADJ66" s="99">
        <v>-1.2328104602346162</v>
      </c>
      <c r="ADK66" s="98">
        <v>6.2335877073022052</v>
      </c>
      <c r="ADM66" s="88">
        <f t="shared" si="136"/>
        <v>40996.5</v>
      </c>
      <c r="ADN66" s="90">
        <v>21.5</v>
      </c>
      <c r="ADO66" s="28"/>
      <c r="ADP66" s="25"/>
      <c r="ADQ66" s="30"/>
      <c r="ADR66" s="27"/>
      <c r="ADS66" s="30"/>
      <c r="ADT66" s="27"/>
      <c r="ADU66" s="30"/>
      <c r="ADV66" s="27"/>
      <c r="ADW66" s="92"/>
      <c r="ADX66" s="94"/>
      <c r="ADY66" s="94"/>
      <c r="ADZ66" s="94"/>
      <c r="AEA66" s="94"/>
      <c r="AEB66" s="94"/>
      <c r="AEC66" s="94"/>
      <c r="AED66" s="94"/>
      <c r="AEE66" s="27"/>
      <c r="AEF66" s="99"/>
      <c r="AEG66" s="98"/>
      <c r="AEI66" s="88">
        <f t="shared" si="137"/>
        <v>40999.5</v>
      </c>
      <c r="AEJ66" s="90">
        <v>21.5</v>
      </c>
      <c r="AEK66" s="28"/>
      <c r="AEL66" s="25"/>
      <c r="AEM66" s="30"/>
      <c r="AEN66" s="27"/>
      <c r="AEO66" s="30"/>
      <c r="AEP66" s="27"/>
      <c r="AEQ66" s="30"/>
      <c r="AER66" s="27"/>
      <c r="AES66" s="92"/>
      <c r="AET66" s="94"/>
      <c r="AEU66" s="94"/>
      <c r="AEV66" s="94"/>
      <c r="AEW66" s="94"/>
      <c r="AEX66" s="94"/>
      <c r="AEY66" s="94"/>
      <c r="AEZ66" s="94"/>
      <c r="AFA66" s="27"/>
      <c r="AFB66" s="99">
        <v>-1.2988775079358168</v>
      </c>
      <c r="AFC66" s="98">
        <v>4.9873593233705353</v>
      </c>
      <c r="AFE66" s="88">
        <f t="shared" si="138"/>
        <v>40998</v>
      </c>
      <c r="AFF66" s="90">
        <v>21.5</v>
      </c>
      <c r="AFG66" s="28"/>
      <c r="AFH66" s="25"/>
      <c r="AFI66" s="30"/>
      <c r="AFJ66" s="27"/>
      <c r="AFK66" s="30"/>
      <c r="AFL66" s="27"/>
      <c r="AFM66" s="30"/>
      <c r="AFN66" s="27"/>
      <c r="AFO66" s="92"/>
      <c r="AFP66" s="94"/>
      <c r="AFQ66" s="94"/>
      <c r="AFR66" s="94"/>
      <c r="AFS66" s="94"/>
      <c r="AFT66" s="94"/>
      <c r="AFU66" s="94"/>
      <c r="AFV66" s="94"/>
      <c r="AFW66" s="27"/>
      <c r="AFX66" s="99"/>
      <c r="AFY66" s="98"/>
      <c r="AGA66" s="88">
        <f t="shared" si="139"/>
        <v>40996.5</v>
      </c>
      <c r="AGB66" s="90">
        <v>21.5</v>
      </c>
      <c r="AGC66" s="28"/>
      <c r="AGD66" s="25"/>
      <c r="AGE66" s="30"/>
      <c r="AGF66" s="27"/>
      <c r="AGG66" s="30"/>
      <c r="AGH66" s="27"/>
      <c r="AGI66" s="30"/>
      <c r="AGJ66" s="27"/>
      <c r="AGK66" s="92"/>
      <c r="AGL66" s="94"/>
      <c r="AGM66" s="94"/>
      <c r="AGN66" s="94"/>
      <c r="AGO66" s="94"/>
      <c r="AGP66" s="94"/>
      <c r="AGQ66" s="94"/>
      <c r="AGR66" s="94"/>
      <c r="AGS66" s="27"/>
      <c r="AGT66" s="99">
        <v>-1.2919653396826001</v>
      </c>
      <c r="AGU66" s="98">
        <v>5.6755118641607236</v>
      </c>
      <c r="AGW66" s="88">
        <f t="shared" si="140"/>
        <v>40999.5</v>
      </c>
      <c r="AGX66" s="90">
        <v>21.5</v>
      </c>
      <c r="AGY66" s="28"/>
      <c r="AGZ66" s="25"/>
      <c r="AHA66" s="30"/>
      <c r="AHB66" s="27"/>
      <c r="AHC66" s="30"/>
      <c r="AHD66" s="27"/>
      <c r="AHE66" s="30"/>
      <c r="AHF66" s="27"/>
      <c r="AHG66" s="92"/>
      <c r="AHH66" s="94"/>
      <c r="AHI66" s="94"/>
      <c r="AHJ66" s="94"/>
      <c r="AHK66" s="94"/>
      <c r="AHL66" s="94"/>
      <c r="AHM66" s="94"/>
      <c r="AHN66" s="94"/>
      <c r="AHO66" s="27"/>
      <c r="AHP66" s="99">
        <v>-1.2852936561289239</v>
      </c>
      <c r="AHQ66" s="98">
        <v>3.5707768250508281</v>
      </c>
      <c r="AHS66" s="88">
        <f t="shared" si="141"/>
        <v>40998.5</v>
      </c>
      <c r="AHT66" s="90">
        <v>21.5</v>
      </c>
      <c r="AHU66" s="28"/>
      <c r="AHV66" s="25"/>
      <c r="AHW66" s="30"/>
      <c r="AHX66" s="27"/>
      <c r="AHY66" s="30"/>
      <c r="AHZ66" s="27"/>
      <c r="AIA66" s="30"/>
      <c r="AIB66" s="27"/>
      <c r="AIC66" s="92"/>
      <c r="AID66" s="94"/>
      <c r="AIE66" s="94"/>
      <c r="AIF66" s="94"/>
      <c r="AIG66" s="94"/>
      <c r="AIH66" s="94"/>
      <c r="AII66" s="94"/>
      <c r="AIJ66" s="94"/>
      <c r="AIK66" s="27"/>
      <c r="AIL66" s="99">
        <v>-0.53479714198597272</v>
      </c>
      <c r="AIM66" s="98">
        <v>11.192090175712925</v>
      </c>
      <c r="AIO66" s="88">
        <f t="shared" si="142"/>
        <v>40999</v>
      </c>
      <c r="AIP66" s="90">
        <v>21.5</v>
      </c>
      <c r="AIQ66" s="28"/>
      <c r="AIR66" s="25"/>
      <c r="AIS66" s="30"/>
      <c r="AIT66" s="27"/>
      <c r="AIU66" s="30"/>
      <c r="AIV66" s="27"/>
      <c r="AIW66" s="30"/>
      <c r="AIX66" s="27"/>
      <c r="AIY66" s="92"/>
      <c r="AIZ66" s="94"/>
      <c r="AJA66" s="94"/>
      <c r="AJB66" s="94"/>
      <c r="AJC66" s="94"/>
      <c r="AJD66" s="94"/>
      <c r="AJE66" s="94"/>
      <c r="AJF66" s="94"/>
      <c r="AJG66" s="27"/>
      <c r="AJH66" s="99">
        <v>-1.2315012890291852</v>
      </c>
      <c r="AJI66" s="98">
        <v>1.8883864634934919</v>
      </c>
      <c r="AJK66" s="88">
        <f t="shared" si="143"/>
        <v>40999</v>
      </c>
      <c r="AJL66" s="90">
        <v>21.5</v>
      </c>
      <c r="AJM66" s="28"/>
      <c r="AJN66" s="25"/>
      <c r="AJO66" s="30"/>
      <c r="AJP66" s="27"/>
      <c r="AJQ66" s="30"/>
      <c r="AJR66" s="27"/>
      <c r="AJS66" s="30"/>
      <c r="AJT66" s="27"/>
      <c r="AJU66" s="92"/>
      <c r="AJV66" s="94"/>
      <c r="AJW66" s="94"/>
      <c r="AJX66" s="94"/>
      <c r="AJY66" s="94"/>
      <c r="AJZ66" s="94"/>
      <c r="AKA66" s="94"/>
      <c r="AKB66" s="94"/>
      <c r="AKC66" s="27"/>
      <c r="AKD66" s="99">
        <v>-1.2944866936099562</v>
      </c>
      <c r="AKE66" s="98">
        <v>-0.33056336922420715</v>
      </c>
      <c r="AKG66" s="88">
        <f t="shared" si="144"/>
        <v>40997.5</v>
      </c>
      <c r="AKH66" s="90">
        <v>21.5</v>
      </c>
      <c r="AKI66" s="28"/>
      <c r="AKJ66" s="25"/>
      <c r="AKK66" s="30"/>
      <c r="AKL66" s="27"/>
      <c r="AKM66" s="30"/>
      <c r="AKN66" s="27"/>
      <c r="AKO66" s="30"/>
      <c r="AKP66" s="27"/>
      <c r="AKQ66" s="92"/>
      <c r="AKR66" s="94"/>
      <c r="AKS66" s="94"/>
      <c r="AKT66" s="94"/>
      <c r="AKU66" s="94"/>
      <c r="AKV66" s="94"/>
      <c r="AKW66" s="94"/>
      <c r="AKX66" s="94"/>
      <c r="AKY66" s="27"/>
      <c r="AKZ66" s="99"/>
      <c r="ALA66" s="98"/>
      <c r="ALC66" s="88">
        <f t="shared" si="145"/>
        <v>41001</v>
      </c>
      <c r="ALD66" s="90">
        <v>21.5</v>
      </c>
      <c r="ALE66" s="28"/>
      <c r="ALF66" s="25">
        <v>23.4</v>
      </c>
      <c r="ALG66" s="30"/>
      <c r="ALH66" s="27"/>
      <c r="ALI66" s="30"/>
      <c r="ALJ66" s="27"/>
      <c r="ALK66" s="30"/>
      <c r="ALL66" s="27"/>
      <c r="ALM66" s="92"/>
      <c r="ALN66" s="94"/>
      <c r="ALO66" s="94"/>
      <c r="ALP66" s="94"/>
      <c r="ALQ66" s="94"/>
      <c r="ALR66" s="94"/>
      <c r="ALS66" s="94"/>
      <c r="ALT66" s="94"/>
      <c r="ALU66" s="27"/>
      <c r="ALV66" s="99">
        <v>-1.2238638218774422</v>
      </c>
      <c r="ALW66" s="98">
        <v>-1.0959574032563522</v>
      </c>
      <c r="ALY66" s="88">
        <f t="shared" si="146"/>
        <v>40999.5</v>
      </c>
      <c r="ALZ66" s="90">
        <v>21.5</v>
      </c>
      <c r="AMA66" s="28"/>
      <c r="AMB66" s="25">
        <v>19</v>
      </c>
      <c r="AMC66" s="30"/>
      <c r="AMD66" s="27"/>
      <c r="AME66" s="30"/>
      <c r="AMF66" s="27"/>
      <c r="AMG66" s="30"/>
      <c r="AMH66" s="27"/>
      <c r="AMI66" s="92"/>
      <c r="AMJ66" s="94"/>
      <c r="AMK66" s="94"/>
      <c r="AML66" s="94"/>
      <c r="AMM66" s="94"/>
      <c r="AMN66" s="94"/>
      <c r="AMO66" s="94"/>
      <c r="AMP66" s="94"/>
      <c r="AMQ66" s="27"/>
      <c r="AMR66" s="99">
        <v>-1.2588531329371389</v>
      </c>
      <c r="AMS66" s="98">
        <v>4.6684900595591472</v>
      </c>
      <c r="AMU66" s="88">
        <f t="shared" si="147"/>
        <v>40997.5</v>
      </c>
      <c r="AMV66" s="90">
        <v>21.5</v>
      </c>
      <c r="AMW66" s="28"/>
      <c r="AMX66" s="25"/>
      <c r="AMY66" s="30"/>
      <c r="AMZ66" s="27"/>
      <c r="ANA66" s="30"/>
      <c r="ANB66" s="27"/>
      <c r="ANC66" s="30"/>
      <c r="AND66" s="27"/>
      <c r="ANE66" s="92"/>
      <c r="ANF66" s="94"/>
      <c r="ANG66" s="94"/>
      <c r="ANH66" s="94"/>
      <c r="ANI66" s="94"/>
      <c r="ANJ66" s="94"/>
      <c r="ANK66" s="94"/>
      <c r="ANL66" s="94"/>
      <c r="ANM66" s="27"/>
      <c r="ANN66" s="99">
        <v>-1.3011945116908121</v>
      </c>
      <c r="ANO66" s="98">
        <v>5.0891811006813583</v>
      </c>
      <c r="ANQ66" s="88">
        <f t="shared" si="148"/>
        <v>40999</v>
      </c>
      <c r="ANR66" s="90">
        <v>21.5</v>
      </c>
      <c r="ANS66" s="28"/>
      <c r="ANT66" s="25"/>
      <c r="ANU66" s="30"/>
      <c r="ANV66" s="27"/>
      <c r="ANW66" s="30"/>
      <c r="ANX66" s="27"/>
      <c r="ANY66" s="30"/>
      <c r="ANZ66" s="27"/>
      <c r="AOA66" s="92"/>
      <c r="AOB66" s="94"/>
      <c r="AOC66" s="94"/>
      <c r="AOD66" s="94"/>
      <c r="AOE66" s="94"/>
      <c r="AOF66" s="94"/>
      <c r="AOG66" s="94"/>
      <c r="AOH66" s="94"/>
      <c r="AOI66" s="27"/>
      <c r="AOJ66" s="99">
        <v>-1.3161099149010653</v>
      </c>
      <c r="AOK66" s="98">
        <v>-1.2573105390673216</v>
      </c>
      <c r="AOM66" s="88">
        <f t="shared" si="149"/>
        <v>40999</v>
      </c>
      <c r="AON66" s="90">
        <v>21.5</v>
      </c>
      <c r="AOO66" s="28"/>
      <c r="AOP66" s="25"/>
      <c r="AOQ66" s="30"/>
      <c r="AOR66" s="27"/>
      <c r="AOS66" s="30"/>
      <c r="AOT66" s="27"/>
      <c r="AOU66" s="30"/>
      <c r="AOV66" s="27"/>
      <c r="AOW66" s="92"/>
      <c r="AOX66" s="94"/>
      <c r="AOY66" s="94"/>
      <c r="AOZ66" s="94"/>
      <c r="APA66" s="94"/>
      <c r="APB66" s="94"/>
      <c r="APC66" s="94"/>
      <c r="APD66" s="94"/>
      <c r="APE66" s="27"/>
      <c r="APF66" s="99">
        <v>-1.2878142514946669</v>
      </c>
      <c r="APG66" s="98">
        <v>7.3442161645190171E-2</v>
      </c>
      <c r="API66" s="88">
        <f t="shared" si="150"/>
        <v>40998.5</v>
      </c>
      <c r="APJ66" s="90">
        <v>21.5</v>
      </c>
      <c r="APK66" s="28"/>
      <c r="APL66" s="25"/>
      <c r="APM66" s="30"/>
      <c r="APN66" s="27"/>
      <c r="APO66" s="30"/>
      <c r="APP66" s="27"/>
      <c r="APQ66" s="30"/>
      <c r="APR66" s="27"/>
      <c r="APS66" s="92"/>
      <c r="APT66" s="94"/>
      <c r="APU66" s="94"/>
      <c r="APV66" s="94"/>
      <c r="APW66" s="94"/>
      <c r="APX66" s="94"/>
      <c r="APY66" s="94"/>
      <c r="APZ66" s="94"/>
      <c r="AQA66" s="27"/>
      <c r="AQB66" s="99">
        <v>-0.73251246174994356</v>
      </c>
      <c r="AQC66" s="98">
        <v>7.4619526683252735</v>
      </c>
      <c r="AQE66" s="88">
        <f t="shared" si="151"/>
        <v>40998</v>
      </c>
      <c r="AQF66" s="90">
        <v>21.5</v>
      </c>
      <c r="AQG66" s="28"/>
      <c r="AQH66" s="25"/>
      <c r="AQI66" s="30"/>
      <c r="AQJ66" s="27"/>
      <c r="AQK66" s="30"/>
      <c r="AQL66" s="27"/>
      <c r="AQM66" s="30"/>
      <c r="AQN66" s="27"/>
      <c r="AQO66" s="92"/>
      <c r="AQP66" s="94"/>
      <c r="AQQ66" s="94"/>
      <c r="AQR66" s="94"/>
      <c r="AQS66" s="94"/>
      <c r="AQT66" s="94"/>
      <c r="AQU66" s="94"/>
      <c r="AQV66" s="94"/>
      <c r="AQW66" s="27"/>
      <c r="AQX66" s="99">
        <v>-0.88622683422507909</v>
      </c>
      <c r="AQY66" s="98">
        <v>7.5188738173639242</v>
      </c>
      <c r="ARA66" s="88">
        <f t="shared" si="152"/>
        <v>41000.5</v>
      </c>
      <c r="ARB66" s="90">
        <v>21.5</v>
      </c>
      <c r="ARC66" s="28"/>
      <c r="ARD66" s="25"/>
      <c r="ARE66" s="30"/>
      <c r="ARF66" s="27"/>
      <c r="ARG66" s="30"/>
      <c r="ARH66" s="27"/>
      <c r="ARI66" s="30"/>
      <c r="ARJ66" s="27"/>
      <c r="ARK66" s="92"/>
      <c r="ARL66" s="94"/>
      <c r="ARM66" s="94"/>
      <c r="ARN66" s="94"/>
      <c r="ARO66" s="94"/>
      <c r="ARP66" s="94"/>
      <c r="ARQ66" s="94"/>
      <c r="ARR66" s="94"/>
      <c r="ARS66" s="27"/>
      <c r="ART66" s="99">
        <v>-1.1404385675579045</v>
      </c>
      <c r="ARU66" s="98">
        <v>3.897470708237087</v>
      </c>
      <c r="ARW66" s="88">
        <f t="shared" si="153"/>
        <v>41001.5</v>
      </c>
      <c r="ARX66" s="90">
        <v>21.5</v>
      </c>
      <c r="ARY66" s="28"/>
      <c r="ARZ66" s="25"/>
      <c r="ASA66" s="30"/>
      <c r="ASB66" s="27"/>
      <c r="ASC66" s="30"/>
      <c r="ASD66" s="27"/>
      <c r="ASE66" s="30"/>
      <c r="ASF66" s="27"/>
      <c r="ASG66" s="92"/>
      <c r="ASH66" s="94"/>
      <c r="ASI66" s="94"/>
      <c r="ASJ66" s="94"/>
      <c r="ASK66" s="94"/>
      <c r="ASL66" s="94"/>
      <c r="ASM66" s="94"/>
      <c r="ASN66" s="94"/>
      <c r="ASO66" s="27"/>
      <c r="ASP66" s="99">
        <v>-1.2693982263923713</v>
      </c>
      <c r="ASQ66" s="98">
        <v>5.1161492465868896</v>
      </c>
      <c r="ASS66" s="88">
        <f t="shared" si="154"/>
        <v>40999.5</v>
      </c>
      <c r="AST66" s="90">
        <v>21.5</v>
      </c>
      <c r="ASU66" s="28"/>
      <c r="ASV66" s="25"/>
      <c r="ASW66" s="30"/>
      <c r="ASX66" s="27"/>
      <c r="ASY66" s="30"/>
      <c r="ASZ66" s="27"/>
      <c r="ATA66" s="30"/>
      <c r="ATB66" s="27"/>
      <c r="ATC66" s="92"/>
      <c r="ATD66" s="94"/>
      <c r="ATE66" s="94"/>
      <c r="ATF66" s="94"/>
      <c r="ATG66" s="94"/>
      <c r="ATH66" s="94"/>
      <c r="ATI66" s="94"/>
      <c r="ATJ66" s="94"/>
      <c r="ATK66" s="27"/>
      <c r="ATL66" s="99">
        <v>-1.3116391138792833</v>
      </c>
      <c r="ATM66" s="98">
        <v>4.1747183479699439</v>
      </c>
      <c r="ATO66" s="88">
        <f t="shared" si="155"/>
        <v>41000.5</v>
      </c>
      <c r="ATP66" s="90">
        <v>21.5</v>
      </c>
      <c r="ATQ66" s="28"/>
      <c r="ATR66" s="25"/>
      <c r="ATS66" s="30"/>
      <c r="ATT66" s="27"/>
      <c r="ATU66" s="30"/>
      <c r="ATV66" s="27"/>
      <c r="ATW66" s="30"/>
      <c r="ATX66" s="27"/>
      <c r="ATY66" s="92"/>
      <c r="ATZ66" s="94"/>
      <c r="AUA66" s="94"/>
      <c r="AUB66" s="94"/>
      <c r="AUC66" s="94"/>
      <c r="AUD66" s="94"/>
      <c r="AUE66" s="94"/>
      <c r="AUF66" s="94"/>
      <c r="AUG66" s="27"/>
      <c r="AUH66" s="99">
        <v>-1.2297434479404061</v>
      </c>
      <c r="AUI66" s="98">
        <v>6.2405309656570154</v>
      </c>
      <c r="AUK66" s="88">
        <f t="shared" si="156"/>
        <v>40996.5</v>
      </c>
      <c r="AUL66" s="90">
        <v>21.5</v>
      </c>
      <c r="AUM66" s="28"/>
      <c r="AUN66" s="25"/>
      <c r="AUO66" s="30"/>
      <c r="AUP66" s="27"/>
      <c r="AUQ66" s="30"/>
      <c r="AUR66" s="27"/>
      <c r="AUS66" s="30"/>
      <c r="AUT66" s="27"/>
      <c r="AUU66" s="92"/>
      <c r="AUV66" s="94"/>
      <c r="AUW66" s="94"/>
      <c r="AUX66" s="94"/>
      <c r="AUY66" s="94"/>
      <c r="AUZ66" s="94"/>
      <c r="AVA66" s="94"/>
      <c r="AVB66" s="94"/>
      <c r="AVC66" s="27"/>
      <c r="AVD66" s="99"/>
      <c r="AVE66" s="98"/>
      <c r="AVG66" s="88">
        <f t="shared" si="157"/>
        <v>40999.5</v>
      </c>
      <c r="AVH66" s="90">
        <v>21.5</v>
      </c>
      <c r="AVI66" s="28"/>
      <c r="AVJ66" s="25"/>
      <c r="AVK66" s="30"/>
      <c r="AVL66" s="27"/>
      <c r="AVM66" s="30"/>
      <c r="AVN66" s="27"/>
      <c r="AVO66" s="30"/>
      <c r="AVP66" s="27"/>
      <c r="AVQ66" s="92"/>
      <c r="AVR66" s="94"/>
      <c r="AVS66" s="94"/>
      <c r="AVT66" s="94"/>
      <c r="AVU66" s="94"/>
      <c r="AVV66" s="94"/>
      <c r="AVW66" s="94"/>
      <c r="AVX66" s="94"/>
      <c r="AVY66" s="27"/>
      <c r="AVZ66" s="99">
        <v>-1.2815055069996317</v>
      </c>
      <c r="AWA66" s="98">
        <v>5.0255676826803795</v>
      </c>
      <c r="AWC66" s="88">
        <f t="shared" si="158"/>
        <v>40998</v>
      </c>
      <c r="AWD66" s="90">
        <v>21.5</v>
      </c>
      <c r="AWE66" s="28"/>
      <c r="AWF66" s="25"/>
      <c r="AWG66" s="30"/>
      <c r="AWH66" s="27"/>
      <c r="AWI66" s="30"/>
      <c r="AWJ66" s="27"/>
      <c r="AWK66" s="30"/>
      <c r="AWL66" s="27"/>
      <c r="AWM66" s="92"/>
      <c r="AWN66" s="94"/>
      <c r="AWO66" s="94"/>
      <c r="AWP66" s="94"/>
      <c r="AWQ66" s="94"/>
      <c r="AWR66" s="94"/>
      <c r="AWS66" s="94"/>
      <c r="AWT66" s="94"/>
      <c r="AWU66" s="27"/>
      <c r="AWV66" s="99"/>
      <c r="AWW66" s="98"/>
      <c r="AWY66" s="88">
        <f t="shared" si="159"/>
        <v>40996.5</v>
      </c>
      <c r="AWZ66" s="90">
        <v>21.5</v>
      </c>
      <c r="AXA66" s="28"/>
      <c r="AXB66" s="25"/>
      <c r="AXC66" s="30"/>
      <c r="AXD66" s="27"/>
      <c r="AXE66" s="30"/>
      <c r="AXF66" s="27"/>
      <c r="AXG66" s="30"/>
      <c r="AXH66" s="27"/>
      <c r="AXI66" s="92"/>
      <c r="AXJ66" s="94"/>
      <c r="AXK66" s="94"/>
      <c r="AXL66" s="94"/>
      <c r="AXM66" s="94"/>
      <c r="AXN66" s="94"/>
      <c r="AXO66" s="94"/>
      <c r="AXP66" s="94"/>
      <c r="AXQ66" s="27"/>
      <c r="AXR66" s="99">
        <v>-1.3038649441178705</v>
      </c>
      <c r="AXS66" s="98">
        <v>5.6443818456216688</v>
      </c>
      <c r="AXU66" s="88">
        <f t="shared" si="160"/>
        <v>40999.5</v>
      </c>
      <c r="AXV66" s="90">
        <v>21.5</v>
      </c>
      <c r="AXW66" s="28"/>
      <c r="AXX66" s="25"/>
      <c r="AXY66" s="30"/>
      <c r="AXZ66" s="27"/>
      <c r="AYA66" s="30"/>
      <c r="AYB66" s="27"/>
      <c r="AYC66" s="30"/>
      <c r="AYD66" s="27"/>
      <c r="AYE66" s="92"/>
      <c r="AYF66" s="94"/>
      <c r="AYG66" s="94"/>
      <c r="AYH66" s="94"/>
      <c r="AYI66" s="94"/>
      <c r="AYJ66" s="94"/>
      <c r="AYK66" s="94"/>
      <c r="AYL66" s="94"/>
      <c r="AYM66" s="27"/>
      <c r="AYN66" s="99">
        <v>-1.2820685408265857</v>
      </c>
      <c r="AYO66" s="98">
        <v>3.5805051807822945</v>
      </c>
      <c r="AYQ66" s="88">
        <f t="shared" si="161"/>
        <v>40998.5</v>
      </c>
      <c r="AYR66" s="90">
        <v>21.5</v>
      </c>
      <c r="AYS66" s="28"/>
      <c r="AYT66" s="25"/>
      <c r="AYU66" s="30"/>
      <c r="AYV66" s="27"/>
      <c r="AYW66" s="30"/>
      <c r="AYX66" s="27"/>
      <c r="AYY66" s="30"/>
      <c r="AYZ66" s="27"/>
      <c r="AZA66" s="92"/>
      <c r="AZB66" s="94"/>
      <c r="AZC66" s="94"/>
      <c r="AZD66" s="94"/>
      <c r="AZE66" s="94"/>
      <c r="AZF66" s="94"/>
      <c r="AZG66" s="94"/>
      <c r="AZH66" s="94"/>
      <c r="AZI66" s="27"/>
      <c r="AZJ66" s="99">
        <v>-0.53136207090319532</v>
      </c>
      <c r="AZK66" s="98">
        <v>11.212781148976138</v>
      </c>
      <c r="AZM66" s="88">
        <f t="shared" si="162"/>
        <v>40999</v>
      </c>
      <c r="AZN66" s="90">
        <v>21.5</v>
      </c>
      <c r="AZO66" s="28"/>
      <c r="AZP66" s="25"/>
      <c r="AZQ66" s="30"/>
      <c r="AZR66" s="27"/>
      <c r="AZS66" s="30"/>
      <c r="AZT66" s="27"/>
      <c r="AZU66" s="30"/>
      <c r="AZV66" s="27"/>
      <c r="AZW66" s="92"/>
      <c r="AZX66" s="94"/>
      <c r="AZY66" s="94"/>
      <c r="AZZ66" s="94"/>
      <c r="BAA66" s="94"/>
      <c r="BAB66" s="94"/>
      <c r="BAC66" s="94"/>
      <c r="BAD66" s="94"/>
      <c r="BAE66" s="27"/>
      <c r="BAF66" s="99">
        <v>-1.232452166320366</v>
      </c>
      <c r="BAG66" s="98">
        <v>1.8846094376024616</v>
      </c>
      <c r="BAI66" s="88">
        <f t="shared" si="163"/>
        <v>40999</v>
      </c>
      <c r="BAJ66" s="90">
        <v>21.5</v>
      </c>
      <c r="BAK66" s="28"/>
      <c r="BAL66" s="25"/>
      <c r="BAM66" s="30"/>
      <c r="BAN66" s="27"/>
      <c r="BAO66" s="30"/>
      <c r="BAP66" s="27"/>
      <c r="BAQ66" s="30"/>
      <c r="BAR66" s="27"/>
      <c r="BAS66" s="92"/>
      <c r="BAT66" s="94"/>
      <c r="BAU66" s="94"/>
      <c r="BAV66" s="94"/>
      <c r="BAW66" s="94"/>
      <c r="BAX66" s="94"/>
      <c r="BAY66" s="94"/>
      <c r="BAZ66" s="94"/>
      <c r="BBA66" s="27"/>
      <c r="BBB66" s="99">
        <v>-1.2925664663550944</v>
      </c>
      <c r="BBC66" s="98">
        <v>-0.32748409642556631</v>
      </c>
      <c r="BBE66" s="88">
        <f t="shared" si="164"/>
        <v>40997.5</v>
      </c>
      <c r="BBF66" s="90">
        <v>21.5</v>
      </c>
      <c r="BBG66" s="28"/>
      <c r="BBH66" s="25"/>
      <c r="BBI66" s="30"/>
      <c r="BBJ66" s="27"/>
      <c r="BBK66" s="30"/>
      <c r="BBL66" s="27"/>
      <c r="BBM66" s="30"/>
      <c r="BBN66" s="27"/>
      <c r="BBO66" s="92"/>
      <c r="BBP66" s="94"/>
      <c r="BBQ66" s="94"/>
      <c r="BBR66" s="94"/>
      <c r="BBS66" s="94"/>
      <c r="BBT66" s="94"/>
      <c r="BBU66" s="94"/>
      <c r="BBV66" s="94"/>
      <c r="BBW66" s="27"/>
      <c r="BBX66" s="99"/>
      <c r="BBY66" s="98"/>
      <c r="BCA66" s="88">
        <f t="shared" si="165"/>
        <v>41001</v>
      </c>
      <c r="BCB66" s="90">
        <v>21.5</v>
      </c>
      <c r="BCC66" s="28"/>
      <c r="BCD66" s="25">
        <v>23.4</v>
      </c>
      <c r="BCE66" s="30"/>
      <c r="BCF66" s="27"/>
      <c r="BCG66" s="30"/>
      <c r="BCH66" s="27"/>
      <c r="BCI66" s="30"/>
      <c r="BCJ66" s="27"/>
      <c r="BCK66" s="92"/>
      <c r="BCL66" s="94"/>
      <c r="BCM66" s="94"/>
      <c r="BCN66" s="94"/>
      <c r="BCO66" s="94"/>
      <c r="BCP66" s="94"/>
      <c r="BCQ66" s="94"/>
      <c r="BCR66" s="94"/>
      <c r="BCS66" s="27"/>
      <c r="BCT66" s="99">
        <v>-1.2313058915094808</v>
      </c>
      <c r="BCU66" s="98">
        <v>-1.1153374330438535</v>
      </c>
      <c r="BCW66" s="88">
        <f t="shared" si="166"/>
        <v>40999.5</v>
      </c>
      <c r="BCX66" s="90">
        <v>21.5</v>
      </c>
      <c r="BCY66" s="28"/>
      <c r="BCZ66" s="25">
        <v>19</v>
      </c>
      <c r="BDA66" s="30"/>
      <c r="BDB66" s="27"/>
      <c r="BDC66" s="30"/>
      <c r="BDD66" s="27"/>
      <c r="BDE66" s="30"/>
      <c r="BDF66" s="27"/>
      <c r="BDG66" s="92"/>
      <c r="BDH66" s="94"/>
      <c r="BDI66" s="94"/>
      <c r="BDJ66" s="94"/>
      <c r="BDK66" s="94"/>
      <c r="BDL66" s="94"/>
      <c r="BDM66" s="94"/>
      <c r="BDN66" s="94"/>
      <c r="BDO66" s="27"/>
      <c r="BDP66" s="99">
        <v>-1.1333679967426042</v>
      </c>
      <c r="BDQ66" s="98">
        <v>4.9744843936449454</v>
      </c>
      <c r="BDS66" s="88">
        <f t="shared" si="167"/>
        <v>40997.5</v>
      </c>
      <c r="BDT66" s="90">
        <v>21.5</v>
      </c>
      <c r="BDU66" s="28"/>
      <c r="BDV66" s="25"/>
      <c r="BDW66" s="30"/>
      <c r="BDX66" s="27"/>
      <c r="BDY66" s="30"/>
      <c r="BDZ66" s="27"/>
      <c r="BEA66" s="30"/>
      <c r="BEB66" s="27"/>
      <c r="BEC66" s="92"/>
      <c r="BED66" s="94"/>
      <c r="BEE66" s="94"/>
      <c r="BEF66" s="94"/>
      <c r="BEG66" s="94"/>
      <c r="BEH66" s="94"/>
      <c r="BEI66" s="94"/>
      <c r="BEJ66" s="94"/>
      <c r="BEK66" s="27"/>
      <c r="BEL66" s="99">
        <v>-1.2938063847183761</v>
      </c>
      <c r="BEM66" s="98">
        <v>5.1045232652758079</v>
      </c>
      <c r="BEO66" s="88">
        <f t="shared" si="168"/>
        <v>40999</v>
      </c>
      <c r="BEP66" s="90">
        <v>21.5</v>
      </c>
      <c r="BEQ66" s="28"/>
      <c r="BER66" s="25"/>
      <c r="BES66" s="30"/>
      <c r="BET66" s="27"/>
      <c r="BEU66" s="30"/>
      <c r="BEV66" s="27"/>
      <c r="BEW66" s="30"/>
      <c r="BEX66" s="27"/>
      <c r="BEY66" s="92"/>
      <c r="BEZ66" s="94"/>
      <c r="BFA66" s="94"/>
      <c r="BFB66" s="94"/>
      <c r="BFC66" s="94"/>
      <c r="BFD66" s="94"/>
      <c r="BFE66" s="94"/>
      <c r="BFF66" s="94"/>
      <c r="BFG66" s="27"/>
      <c r="BFH66" s="99">
        <v>-1.3151026498357732</v>
      </c>
      <c r="BFI66" s="98">
        <v>-1.2565511842165049</v>
      </c>
      <c r="BFK66" s="88">
        <f t="shared" si="169"/>
        <v>40999</v>
      </c>
      <c r="BFL66" s="90">
        <v>21.5</v>
      </c>
      <c r="BFM66" s="28"/>
      <c r="BFN66" s="25"/>
      <c r="BFO66" s="30"/>
      <c r="BFP66" s="27"/>
      <c r="BFQ66" s="30"/>
      <c r="BFR66" s="27"/>
      <c r="BFS66" s="30"/>
      <c r="BFT66" s="27"/>
      <c r="BFU66" s="92"/>
      <c r="BFV66" s="94"/>
      <c r="BFW66" s="94"/>
      <c r="BFX66" s="94"/>
      <c r="BFY66" s="94"/>
      <c r="BFZ66" s="94"/>
      <c r="BGA66" s="94"/>
      <c r="BGB66" s="94"/>
      <c r="BGC66" s="27"/>
      <c r="BGD66" s="99">
        <v>-1.2661182878869115</v>
      </c>
      <c r="BGE66" s="98">
        <v>0.12486558678675728</v>
      </c>
      <c r="BGG66" s="88">
        <f t="shared" si="170"/>
        <v>40998.5</v>
      </c>
      <c r="BGH66" s="90">
        <v>21.5</v>
      </c>
      <c r="BGI66" s="28"/>
      <c r="BGJ66" s="25"/>
      <c r="BGK66" s="30"/>
      <c r="BGL66" s="27"/>
      <c r="BGM66" s="30"/>
      <c r="BGN66" s="27"/>
      <c r="BGO66" s="30"/>
      <c r="BGP66" s="27"/>
      <c r="BGQ66" s="92"/>
      <c r="BGR66" s="94"/>
      <c r="BGS66" s="94"/>
      <c r="BGT66" s="94"/>
      <c r="BGU66" s="94"/>
      <c r="BGV66" s="94"/>
      <c r="BGW66" s="94"/>
      <c r="BGX66" s="94"/>
      <c r="BGY66" s="27"/>
      <c r="BGZ66" s="99">
        <v>-0.77930403164464546</v>
      </c>
      <c r="BHA66" s="98">
        <v>7.3771165372371144</v>
      </c>
      <c r="BHC66" s="88">
        <f t="shared" si="171"/>
        <v>40998</v>
      </c>
      <c r="BHD66" s="90">
        <v>21.5</v>
      </c>
      <c r="BHE66" s="28"/>
      <c r="BHF66" s="25"/>
      <c r="BHG66" s="30"/>
      <c r="BHH66" s="27"/>
      <c r="BHI66" s="30"/>
      <c r="BHJ66" s="27"/>
      <c r="BHK66" s="30"/>
      <c r="BHL66" s="27"/>
      <c r="BHM66" s="92"/>
      <c r="BHN66" s="94"/>
      <c r="BHO66" s="94"/>
      <c r="BHP66" s="94"/>
      <c r="BHQ66" s="94"/>
      <c r="BHR66" s="94"/>
      <c r="BHS66" s="94"/>
      <c r="BHT66" s="94"/>
      <c r="BHU66" s="27"/>
      <c r="BHV66" s="99">
        <v>-0.87046748795324158</v>
      </c>
      <c r="BHW66" s="98">
        <v>7.5573211223436498</v>
      </c>
      <c r="BHY66" s="88">
        <f t="shared" si="172"/>
        <v>41000.5</v>
      </c>
      <c r="BHZ66" s="90">
        <v>21.5</v>
      </c>
      <c r="BIA66" s="28"/>
      <c r="BIB66" s="25"/>
      <c r="BIC66" s="30"/>
      <c r="BID66" s="27"/>
      <c r="BIE66" s="30"/>
      <c r="BIF66" s="27"/>
      <c r="BIG66" s="30"/>
      <c r="BIH66" s="27"/>
      <c r="BII66" s="92"/>
      <c r="BIJ66" s="94"/>
      <c r="BIK66" s="94"/>
      <c r="BIL66" s="94"/>
      <c r="BIM66" s="94"/>
      <c r="BIN66" s="94"/>
      <c r="BIO66" s="94"/>
      <c r="BIP66" s="94"/>
      <c r="BIQ66" s="27"/>
      <c r="BIR66" s="99">
        <v>-1.1512919775546993</v>
      </c>
      <c r="BIS66" s="98">
        <v>3.8699522841608158</v>
      </c>
      <c r="BIU66" s="88">
        <f t="shared" si="173"/>
        <v>41001.5</v>
      </c>
      <c r="BIV66" s="90">
        <v>21.5</v>
      </c>
      <c r="BIW66" s="28"/>
      <c r="BIX66" s="25"/>
      <c r="BIY66" s="30"/>
      <c r="BIZ66" s="27"/>
      <c r="BJA66" s="30"/>
      <c r="BJB66" s="27"/>
      <c r="BJC66" s="30"/>
      <c r="BJD66" s="27"/>
      <c r="BJE66" s="92"/>
      <c r="BJF66" s="94"/>
      <c r="BJG66" s="94"/>
      <c r="BJH66" s="94"/>
      <c r="BJI66" s="94"/>
      <c r="BJJ66" s="94"/>
      <c r="BJK66" s="94"/>
      <c r="BJL66" s="94"/>
      <c r="BJM66" s="27"/>
      <c r="BJN66" s="99">
        <v>-1.2662631917287575</v>
      </c>
      <c r="BJO66" s="98">
        <v>5.1235917989868653</v>
      </c>
      <c r="BJQ66" s="88">
        <f t="shared" si="174"/>
        <v>40999.5</v>
      </c>
      <c r="BJR66" s="90">
        <v>21.5</v>
      </c>
      <c r="BJS66" s="28"/>
      <c r="BJT66" s="25"/>
      <c r="BJU66" s="30"/>
      <c r="BJV66" s="27"/>
      <c r="BJW66" s="30"/>
      <c r="BJX66" s="27"/>
      <c r="BJY66" s="30"/>
      <c r="BJZ66" s="27"/>
      <c r="BKA66" s="92"/>
      <c r="BKB66" s="94"/>
      <c r="BKC66" s="94"/>
      <c r="BKD66" s="94"/>
      <c r="BKE66" s="94"/>
      <c r="BKF66" s="94"/>
      <c r="BKG66" s="94"/>
      <c r="BKH66" s="94"/>
      <c r="BKI66" s="27"/>
      <c r="BKJ66" s="99">
        <v>-1.3113817520764344</v>
      </c>
      <c r="BKK66" s="98">
        <v>4.1752639201160644</v>
      </c>
      <c r="BKM66" s="88">
        <f t="shared" si="175"/>
        <v>41000.5</v>
      </c>
      <c r="BKN66" s="90">
        <v>21.5</v>
      </c>
      <c r="BKO66" s="28"/>
      <c r="BKP66" s="25"/>
      <c r="BKQ66" s="30"/>
      <c r="BKR66" s="27"/>
      <c r="BKS66" s="30"/>
      <c r="BKT66" s="27"/>
      <c r="BKU66" s="30"/>
      <c r="BKV66" s="27"/>
      <c r="BKW66" s="92"/>
      <c r="BKX66" s="94"/>
      <c r="BKY66" s="94"/>
      <c r="BKZ66" s="94"/>
      <c r="BLA66" s="94"/>
      <c r="BLB66" s="94"/>
      <c r="BLC66" s="94"/>
      <c r="BLD66" s="94"/>
      <c r="BLE66" s="27"/>
      <c r="BLF66" s="99">
        <v>-1.2388054597468081</v>
      </c>
      <c r="BLG66" s="98">
        <v>6.2330569007245478</v>
      </c>
      <c r="BLI66" s="88">
        <f t="shared" si="176"/>
        <v>40996.5</v>
      </c>
      <c r="BLJ66" s="90">
        <v>21.5</v>
      </c>
      <c r="BLK66" s="28"/>
      <c r="BLL66" s="25"/>
      <c r="BLM66" s="30"/>
      <c r="BLN66" s="27"/>
      <c r="BLO66" s="30"/>
      <c r="BLP66" s="27"/>
      <c r="BLQ66" s="30"/>
      <c r="BLR66" s="27"/>
      <c r="BLS66" s="92"/>
      <c r="BLT66" s="94"/>
      <c r="BLU66" s="94"/>
      <c r="BLV66" s="94"/>
      <c r="BLW66" s="94"/>
      <c r="BLX66" s="94"/>
      <c r="BLY66" s="94"/>
      <c r="BLZ66" s="94"/>
      <c r="BMA66" s="27"/>
      <c r="BMB66" s="99"/>
      <c r="BMC66" s="98"/>
      <c r="BME66" s="88">
        <f t="shared" si="177"/>
        <v>40999.5</v>
      </c>
      <c r="BMF66" s="90">
        <v>21.5</v>
      </c>
      <c r="BMG66" s="28"/>
      <c r="BMH66" s="25"/>
      <c r="BMI66" s="30"/>
      <c r="BMJ66" s="27"/>
      <c r="BMK66" s="30"/>
      <c r="BML66" s="27"/>
      <c r="BMM66" s="30"/>
      <c r="BMN66" s="27"/>
      <c r="BMO66" s="92"/>
      <c r="BMP66" s="94"/>
      <c r="BMQ66" s="94"/>
      <c r="BMR66" s="94"/>
      <c r="BMS66" s="94"/>
      <c r="BMT66" s="94"/>
      <c r="BMU66" s="94"/>
      <c r="BMV66" s="94"/>
      <c r="BMW66" s="27"/>
      <c r="BMX66" s="99">
        <v>-1.2440042447478639</v>
      </c>
      <c r="BMY66" s="98">
        <v>5.1087018825268213</v>
      </c>
      <c r="BNA66" s="88">
        <f t="shared" si="178"/>
        <v>40998</v>
      </c>
      <c r="BNB66" s="90">
        <v>21.5</v>
      </c>
      <c r="BNC66" s="28"/>
      <c r="BND66" s="25"/>
      <c r="BNE66" s="30"/>
      <c r="BNF66" s="27"/>
      <c r="BNG66" s="30"/>
      <c r="BNH66" s="27"/>
      <c r="BNI66" s="30"/>
      <c r="BNJ66" s="27"/>
      <c r="BNK66" s="92"/>
      <c r="BNL66" s="94"/>
      <c r="BNM66" s="94"/>
      <c r="BNN66" s="94"/>
      <c r="BNO66" s="94"/>
      <c r="BNP66" s="94"/>
      <c r="BNQ66" s="94"/>
      <c r="BNR66" s="94"/>
      <c r="BNS66" s="27"/>
      <c r="BNT66" s="99"/>
      <c r="BNU66" s="98"/>
      <c r="BNW66" s="88">
        <f t="shared" si="179"/>
        <v>40996.5</v>
      </c>
      <c r="BNX66" s="90">
        <v>21.5</v>
      </c>
      <c r="BNY66" s="28"/>
      <c r="BNZ66" s="25"/>
      <c r="BOA66" s="30"/>
      <c r="BOB66" s="27"/>
      <c r="BOC66" s="30"/>
      <c r="BOD66" s="27"/>
      <c r="BOE66" s="30"/>
      <c r="BOF66" s="27"/>
      <c r="BOG66" s="92"/>
      <c r="BOH66" s="94"/>
      <c r="BOI66" s="94"/>
      <c r="BOJ66" s="94"/>
      <c r="BOK66" s="94"/>
      <c r="BOL66" s="94"/>
      <c r="BOM66" s="94"/>
      <c r="BON66" s="94"/>
      <c r="BOO66" s="27"/>
      <c r="BOP66" s="99">
        <v>-1.3032026109259762</v>
      </c>
      <c r="BOQ66" s="98">
        <v>5.6432519726798525</v>
      </c>
      <c r="BOS66" s="88">
        <f t="shared" si="180"/>
        <v>40999.5</v>
      </c>
      <c r="BOT66" s="90">
        <v>21.5</v>
      </c>
      <c r="BOU66" s="28"/>
      <c r="BOV66" s="25"/>
      <c r="BOW66" s="30"/>
      <c r="BOX66" s="27"/>
      <c r="BOY66" s="30"/>
      <c r="BOZ66" s="27"/>
      <c r="BPA66" s="30"/>
      <c r="BPB66" s="27"/>
      <c r="BPC66" s="92"/>
      <c r="BPD66" s="94"/>
      <c r="BPE66" s="94"/>
      <c r="BPF66" s="94"/>
      <c r="BPG66" s="94"/>
      <c r="BPH66" s="94"/>
      <c r="BPI66" s="94"/>
      <c r="BPJ66" s="94"/>
      <c r="BPK66" s="27"/>
      <c r="BPL66" s="99">
        <v>-1.3020718392334025</v>
      </c>
      <c r="BPM66" s="98">
        <v>3.525001522536209</v>
      </c>
      <c r="BPO66" s="88">
        <f t="shared" si="181"/>
        <v>40998.5</v>
      </c>
      <c r="BPP66" s="90">
        <v>21.5</v>
      </c>
      <c r="BPQ66" s="28"/>
      <c r="BPR66" s="25"/>
      <c r="BPS66" s="30"/>
      <c r="BPT66" s="27"/>
      <c r="BPU66" s="30"/>
      <c r="BPV66" s="27"/>
      <c r="BPW66" s="30"/>
      <c r="BPX66" s="27"/>
      <c r="BPY66" s="92"/>
      <c r="BPZ66" s="94"/>
      <c r="BQA66" s="94"/>
      <c r="BQB66" s="94"/>
      <c r="BQC66" s="94"/>
      <c r="BQD66" s="94"/>
      <c r="BQE66" s="94"/>
      <c r="BQF66" s="94"/>
      <c r="BQG66" s="27"/>
      <c r="BQH66" s="99">
        <v>-0.50997956642273712</v>
      </c>
      <c r="BQI66" s="98">
        <v>11.343558935387847</v>
      </c>
      <c r="BQK66" s="88">
        <f t="shared" si="182"/>
        <v>40999</v>
      </c>
      <c r="BQL66" s="90">
        <v>21.5</v>
      </c>
      <c r="BQM66" s="28"/>
      <c r="BQN66" s="25"/>
      <c r="BQO66" s="30"/>
      <c r="BQP66" s="27"/>
      <c r="BQQ66" s="30"/>
      <c r="BQR66" s="27"/>
      <c r="BQS66" s="30"/>
      <c r="BQT66" s="27"/>
      <c r="BQU66" s="92"/>
      <c r="BQV66" s="94"/>
      <c r="BQW66" s="94"/>
      <c r="BQX66" s="94"/>
      <c r="BQY66" s="94"/>
      <c r="BQZ66" s="94"/>
      <c r="BRA66" s="94"/>
      <c r="BRB66" s="94"/>
      <c r="BRC66" s="27"/>
      <c r="BRD66" s="99">
        <v>-1.2327066665245416</v>
      </c>
      <c r="BRE66" s="98">
        <v>1.8850278835613334</v>
      </c>
      <c r="BRG66" s="88">
        <f t="shared" si="183"/>
        <v>40999</v>
      </c>
      <c r="BRH66" s="90">
        <v>21.5</v>
      </c>
      <c r="BRI66" s="28"/>
      <c r="BRJ66" s="25"/>
      <c r="BRK66" s="30"/>
      <c r="BRL66" s="27"/>
      <c r="BRM66" s="30"/>
      <c r="BRN66" s="27"/>
      <c r="BRO66" s="30"/>
      <c r="BRP66" s="27"/>
      <c r="BRQ66" s="92"/>
      <c r="BRR66" s="94"/>
      <c r="BRS66" s="94"/>
      <c r="BRT66" s="94"/>
      <c r="BRU66" s="94"/>
      <c r="BRV66" s="94"/>
      <c r="BRW66" s="94"/>
      <c r="BRX66" s="94"/>
      <c r="BRY66" s="27"/>
      <c r="BRZ66" s="99">
        <v>-1.2894921443489924</v>
      </c>
      <c r="BSA66" s="98">
        <v>-0.32118956091131479</v>
      </c>
      <c r="BSC66" s="88">
        <f t="shared" si="184"/>
        <v>40997.5</v>
      </c>
      <c r="BSD66" s="90">
        <v>21.5</v>
      </c>
      <c r="BSE66" s="28"/>
      <c r="BSF66" s="25"/>
      <c r="BSG66" s="30"/>
      <c r="BSH66" s="27"/>
      <c r="BSI66" s="30"/>
      <c r="BSJ66" s="27"/>
      <c r="BSK66" s="30"/>
      <c r="BSL66" s="27"/>
      <c r="BSM66" s="92"/>
      <c r="BSN66" s="94"/>
      <c r="BSO66" s="94"/>
      <c r="BSP66" s="94"/>
      <c r="BSQ66" s="94"/>
      <c r="BSR66" s="94"/>
      <c r="BSS66" s="94"/>
      <c r="BST66" s="94"/>
      <c r="BSU66" s="27"/>
      <c r="BSV66" s="99"/>
      <c r="BSW66" s="98"/>
      <c r="BSY66" s="88">
        <f t="shared" si="185"/>
        <v>41001</v>
      </c>
      <c r="BSZ66" s="90">
        <v>21.5</v>
      </c>
      <c r="BTA66" s="28"/>
      <c r="BTB66" s="25">
        <v>23.4</v>
      </c>
      <c r="BTC66" s="30"/>
      <c r="BTD66" s="27"/>
      <c r="BTE66" s="30"/>
      <c r="BTF66" s="27"/>
      <c r="BTG66" s="30"/>
      <c r="BTH66" s="27"/>
      <c r="BTI66" s="92"/>
      <c r="BTJ66" s="94"/>
      <c r="BTK66" s="94"/>
      <c r="BTL66" s="94"/>
      <c r="BTM66" s="94"/>
      <c r="BTN66" s="94"/>
      <c r="BTO66" s="94"/>
      <c r="BTP66" s="94"/>
      <c r="BTQ66" s="27"/>
      <c r="BTR66" s="99">
        <v>-1.2268194800438093</v>
      </c>
      <c r="BTS66" s="98">
        <v>-1.0962765551659972</v>
      </c>
      <c r="BTU66" s="88">
        <f t="shared" si="186"/>
        <v>40999.5</v>
      </c>
      <c r="BTV66" s="90">
        <v>21.5</v>
      </c>
      <c r="BTW66" s="28"/>
      <c r="BTX66" s="25">
        <v>19</v>
      </c>
      <c r="BTY66" s="30"/>
      <c r="BTZ66" s="27"/>
      <c r="BUA66" s="30"/>
      <c r="BUB66" s="27"/>
      <c r="BUC66" s="30"/>
      <c r="BUD66" s="27"/>
      <c r="BUE66" s="92"/>
      <c r="BUF66" s="94"/>
      <c r="BUG66" s="94"/>
      <c r="BUH66" s="94"/>
      <c r="BUI66" s="94"/>
      <c r="BUJ66" s="94"/>
      <c r="BUK66" s="94"/>
      <c r="BUL66" s="94"/>
      <c r="BUM66" s="27"/>
      <c r="BUN66" s="99">
        <v>-1.2678247390076998</v>
      </c>
      <c r="BUO66" s="98">
        <v>4.6520055631369264</v>
      </c>
      <c r="BUQ66" s="88">
        <f t="shared" si="187"/>
        <v>40997.5</v>
      </c>
      <c r="BUR66" s="90">
        <v>21.5</v>
      </c>
      <c r="BUS66" s="28"/>
      <c r="BUT66" s="25"/>
      <c r="BUU66" s="30"/>
      <c r="BUV66" s="27"/>
      <c r="BUW66" s="30"/>
      <c r="BUX66" s="27"/>
      <c r="BUY66" s="30"/>
      <c r="BUZ66" s="27"/>
      <c r="BVA66" s="92"/>
      <c r="BVB66" s="94"/>
      <c r="BVC66" s="94"/>
      <c r="BVD66" s="94"/>
      <c r="BVE66" s="94"/>
      <c r="BVF66" s="94"/>
      <c r="BVG66" s="94"/>
      <c r="BVH66" s="94"/>
      <c r="BVI66" s="27"/>
      <c r="BVJ66" s="99">
        <v>-1.2822356777893744</v>
      </c>
      <c r="BVK66" s="98">
        <v>5.1290384843221197</v>
      </c>
      <c r="BVM66" s="88">
        <f t="shared" si="188"/>
        <v>40999</v>
      </c>
      <c r="BVN66" s="90">
        <v>21.5</v>
      </c>
      <c r="BVO66" s="28"/>
      <c r="BVP66" s="25"/>
      <c r="BVQ66" s="30"/>
      <c r="BVR66" s="27"/>
      <c r="BVS66" s="30"/>
      <c r="BVT66" s="27"/>
      <c r="BVU66" s="30"/>
      <c r="BVV66" s="27"/>
      <c r="BVW66" s="92"/>
      <c r="BVX66" s="94"/>
      <c r="BVY66" s="94"/>
      <c r="BVZ66" s="94"/>
      <c r="BWA66" s="94"/>
      <c r="BWB66" s="94"/>
      <c r="BWC66" s="94"/>
      <c r="BWD66" s="94"/>
      <c r="BWE66" s="27"/>
      <c r="BWF66" s="99">
        <v>-1.3162409890082136</v>
      </c>
      <c r="BWG66" s="98">
        <v>-1.2576034455296377</v>
      </c>
      <c r="BWI66" s="88">
        <f t="shared" si="189"/>
        <v>40999</v>
      </c>
      <c r="BWJ66" s="90">
        <v>21.5</v>
      </c>
      <c r="BWK66" s="28"/>
      <c r="BWL66" s="25"/>
      <c r="BWM66" s="30"/>
      <c r="BWN66" s="27"/>
      <c r="BWO66" s="30"/>
      <c r="BWP66" s="27"/>
      <c r="BWQ66" s="30"/>
      <c r="BWR66" s="27"/>
      <c r="BWS66" s="92"/>
      <c r="BWT66" s="94"/>
      <c r="BWU66" s="94"/>
      <c r="BWV66" s="94"/>
      <c r="BWW66" s="94"/>
      <c r="BWX66" s="94"/>
      <c r="BWY66" s="94"/>
      <c r="BWZ66" s="94"/>
      <c r="BXA66" s="27"/>
      <c r="BXB66" s="99">
        <v>-1.2843546356269899</v>
      </c>
      <c r="BXC66" s="98">
        <v>8.4243480219065081E-2</v>
      </c>
      <c r="BXE66" s="88">
        <f t="shared" si="190"/>
        <v>40998.5</v>
      </c>
      <c r="BXF66" s="90">
        <v>21.5</v>
      </c>
      <c r="BXG66" s="28"/>
      <c r="BXH66" s="25"/>
      <c r="BXI66" s="30"/>
      <c r="BXJ66" s="27"/>
      <c r="BXK66" s="30"/>
      <c r="BXL66" s="27"/>
      <c r="BXM66" s="30"/>
      <c r="BXN66" s="27"/>
      <c r="BXO66" s="92"/>
      <c r="BXP66" s="94"/>
      <c r="BXQ66" s="94"/>
      <c r="BXR66" s="94"/>
      <c r="BXS66" s="94"/>
      <c r="BXT66" s="94"/>
      <c r="BXU66" s="94"/>
      <c r="BXV66" s="94"/>
      <c r="BXW66" s="27"/>
      <c r="BXX66" s="99">
        <v>-0.77028857543144347</v>
      </c>
      <c r="BXY66" s="98">
        <v>7.4096092339030006</v>
      </c>
      <c r="BYA66" s="88">
        <f t="shared" si="191"/>
        <v>40998</v>
      </c>
      <c r="BYB66" s="90">
        <v>21.5</v>
      </c>
      <c r="BYC66" s="28"/>
      <c r="BYD66" s="25"/>
      <c r="BYE66" s="30"/>
      <c r="BYF66" s="27"/>
      <c r="BYG66" s="30"/>
      <c r="BYH66" s="27"/>
      <c r="BYI66" s="30"/>
      <c r="BYJ66" s="27"/>
      <c r="BYK66" s="92"/>
      <c r="BYL66" s="94"/>
      <c r="BYM66" s="94"/>
      <c r="BYN66" s="94"/>
      <c r="BYO66" s="94"/>
      <c r="BYP66" s="94"/>
      <c r="BYQ66" s="94"/>
      <c r="BYR66" s="94"/>
      <c r="BYS66" s="27"/>
      <c r="BYT66" s="99">
        <v>-0.88787504745948076</v>
      </c>
      <c r="BYU66" s="98">
        <v>7.524900582214249</v>
      </c>
      <c r="BYW66" s="88">
        <f t="shared" si="192"/>
        <v>41000.5</v>
      </c>
      <c r="BYX66" s="90">
        <v>21.5</v>
      </c>
      <c r="BYY66" s="28"/>
      <c r="BYZ66" s="25"/>
      <c r="BZA66" s="30"/>
      <c r="BZB66" s="27"/>
      <c r="BZC66" s="30"/>
      <c r="BZD66" s="27"/>
      <c r="BZE66" s="30"/>
      <c r="BZF66" s="27"/>
      <c r="BZG66" s="92"/>
      <c r="BZH66" s="94"/>
      <c r="BZI66" s="94"/>
      <c r="BZJ66" s="94"/>
      <c r="BZK66" s="94"/>
      <c r="BZL66" s="94"/>
      <c r="BZM66" s="94"/>
      <c r="BZN66" s="94"/>
      <c r="BZO66" s="27"/>
      <c r="BZP66" s="99">
        <v>-1.1405235862026859</v>
      </c>
      <c r="BZQ66" s="98">
        <v>3.893049917859809</v>
      </c>
      <c r="BZS66" s="88">
        <f t="shared" si="193"/>
        <v>41001.5</v>
      </c>
      <c r="BZT66" s="90">
        <v>21.5</v>
      </c>
      <c r="BZU66" s="28"/>
      <c r="BZV66" s="25"/>
      <c r="BZW66" s="30"/>
      <c r="BZX66" s="27"/>
      <c r="BZY66" s="30"/>
      <c r="BZZ66" s="27"/>
      <c r="CAA66" s="30"/>
      <c r="CAB66" s="27"/>
      <c r="CAC66" s="92"/>
      <c r="CAD66" s="94"/>
      <c r="CAE66" s="94"/>
      <c r="CAF66" s="94"/>
      <c r="CAG66" s="94"/>
      <c r="CAH66" s="94"/>
      <c r="CAI66" s="94"/>
      <c r="CAJ66" s="94"/>
      <c r="CAK66" s="27"/>
      <c r="CAL66" s="99">
        <v>-1.2584389650435499</v>
      </c>
      <c r="CAM66" s="98">
        <v>5.1416282688629149</v>
      </c>
      <c r="CAO66" s="88">
        <f t="shared" si="194"/>
        <v>40999.5</v>
      </c>
      <c r="CAP66" s="90">
        <v>21.5</v>
      </c>
      <c r="CAQ66" s="28"/>
      <c r="CAR66" s="25"/>
      <c r="CAS66" s="30"/>
      <c r="CAT66" s="27"/>
      <c r="CAU66" s="30"/>
      <c r="CAV66" s="27"/>
      <c r="CAW66" s="30"/>
      <c r="CAX66" s="27"/>
      <c r="CAY66" s="92"/>
      <c r="CAZ66" s="94"/>
      <c r="CBA66" s="94"/>
      <c r="CBB66" s="94"/>
      <c r="CBC66" s="94"/>
      <c r="CBD66" s="94"/>
      <c r="CBE66" s="94"/>
      <c r="CBF66" s="94"/>
      <c r="CBG66" s="27"/>
      <c r="CBH66" s="99">
        <v>-1.281756235363227</v>
      </c>
      <c r="CBI66" s="98">
        <v>4.2358942560778923</v>
      </c>
      <c r="CBK66" s="88">
        <f t="shared" si="195"/>
        <v>41000.5</v>
      </c>
      <c r="CBL66" s="90">
        <v>21.5</v>
      </c>
      <c r="CBM66" s="28"/>
      <c r="CBN66" s="25"/>
      <c r="CBO66" s="30"/>
      <c r="CBP66" s="27"/>
      <c r="CBQ66" s="30"/>
      <c r="CBR66" s="27"/>
      <c r="CBS66" s="30"/>
      <c r="CBT66" s="27"/>
      <c r="CBU66" s="92"/>
      <c r="CBV66" s="94"/>
      <c r="CBW66" s="94"/>
      <c r="CBX66" s="94"/>
      <c r="CBY66" s="94"/>
      <c r="CBZ66" s="94"/>
      <c r="CCA66" s="94"/>
      <c r="CCB66" s="94"/>
      <c r="CCC66" s="27"/>
      <c r="CCD66" s="99">
        <v>-1.2326771336092208</v>
      </c>
      <c r="CCE66" s="98">
        <v>6.2335037235481039</v>
      </c>
      <c r="CCG66" s="88">
        <f t="shared" si="196"/>
        <v>40996.5</v>
      </c>
      <c r="CCH66" s="90">
        <v>21.5</v>
      </c>
      <c r="CCI66" s="28"/>
      <c r="CCJ66" s="25"/>
      <c r="CCK66" s="30"/>
      <c r="CCL66" s="27"/>
      <c r="CCM66" s="30"/>
      <c r="CCN66" s="27"/>
      <c r="CCO66" s="30"/>
      <c r="CCP66" s="27"/>
      <c r="CCQ66" s="92"/>
      <c r="CCR66" s="94"/>
      <c r="CCS66" s="94"/>
      <c r="CCT66" s="94"/>
      <c r="CCU66" s="94"/>
      <c r="CCV66" s="94"/>
      <c r="CCW66" s="94"/>
      <c r="CCX66" s="94"/>
      <c r="CCY66" s="27"/>
      <c r="CCZ66" s="99"/>
      <c r="CDA66" s="98"/>
      <c r="CDC66" s="88">
        <f t="shared" si="197"/>
        <v>40999.5</v>
      </c>
      <c r="CDD66" s="90">
        <v>21.5</v>
      </c>
      <c r="CDE66" s="28"/>
      <c r="CDF66" s="25"/>
      <c r="CDG66" s="30"/>
      <c r="CDH66" s="27"/>
      <c r="CDI66" s="30"/>
      <c r="CDJ66" s="27"/>
      <c r="CDK66" s="30"/>
      <c r="CDL66" s="27"/>
      <c r="CDM66" s="92"/>
      <c r="CDN66" s="94"/>
      <c r="CDO66" s="94"/>
      <c r="CDP66" s="94"/>
      <c r="CDQ66" s="94"/>
      <c r="CDR66" s="94"/>
      <c r="CDS66" s="94"/>
      <c r="CDT66" s="94"/>
      <c r="CDU66" s="27"/>
      <c r="CDV66" s="99">
        <v>-1.2678138130101537</v>
      </c>
      <c r="CDW66" s="98">
        <v>5.0576157899424112</v>
      </c>
      <c r="CDY66" s="88">
        <f t="shared" si="198"/>
        <v>40998</v>
      </c>
      <c r="CDZ66" s="90">
        <v>21.5</v>
      </c>
      <c r="CEA66" s="28"/>
      <c r="CEB66" s="25"/>
      <c r="CEC66" s="30"/>
      <c r="CED66" s="27"/>
      <c r="CEE66" s="30"/>
      <c r="CEF66" s="27"/>
      <c r="CEG66" s="30"/>
      <c r="CEH66" s="27"/>
      <c r="CEI66" s="92"/>
      <c r="CEJ66" s="94"/>
      <c r="CEK66" s="94"/>
      <c r="CEL66" s="94"/>
      <c r="CEM66" s="94"/>
      <c r="CEN66" s="94"/>
      <c r="CEO66" s="94"/>
      <c r="CEP66" s="94"/>
      <c r="CEQ66" s="27"/>
      <c r="CER66" s="99"/>
      <c r="CES66" s="98"/>
      <c r="CEU66" s="88">
        <f t="shared" si="199"/>
        <v>40996.5</v>
      </c>
      <c r="CEV66" s="90">
        <v>21.5</v>
      </c>
      <c r="CEW66" s="28"/>
      <c r="CEX66" s="25"/>
      <c r="CEY66" s="30"/>
      <c r="CEZ66" s="27"/>
      <c r="CFA66" s="30"/>
      <c r="CFB66" s="27"/>
      <c r="CFC66" s="30"/>
      <c r="CFD66" s="27"/>
      <c r="CFE66" s="92"/>
      <c r="CFF66" s="94"/>
      <c r="CFG66" s="94"/>
      <c r="CFH66" s="94"/>
      <c r="CFI66" s="94"/>
      <c r="CFJ66" s="94"/>
      <c r="CFK66" s="94"/>
      <c r="CFL66" s="94"/>
      <c r="CFM66" s="27"/>
      <c r="CFN66" s="99">
        <v>-1.30241246702326</v>
      </c>
      <c r="CFO66" s="98">
        <v>5.6459178761135469</v>
      </c>
    </row>
    <row r="67" spans="1:2199">
      <c r="A67" s="88">
        <f t="shared" si="100"/>
        <v>41000</v>
      </c>
      <c r="B67" s="89">
        <v>22</v>
      </c>
      <c r="C67" s="28"/>
      <c r="D67" s="25"/>
      <c r="E67" s="30"/>
      <c r="F67" s="27"/>
      <c r="G67" s="30"/>
      <c r="H67" s="27"/>
      <c r="I67" s="30"/>
      <c r="J67" s="27"/>
      <c r="K67" s="92"/>
      <c r="L67" s="94"/>
      <c r="M67" s="94"/>
      <c r="N67" s="94"/>
      <c r="O67" s="94"/>
      <c r="P67" s="94"/>
      <c r="Q67" s="94"/>
      <c r="R67" s="94"/>
      <c r="S67" s="27"/>
      <c r="T67" s="97">
        <v>-2.0572836063060547</v>
      </c>
      <c r="U67" s="98">
        <v>-0.95921385128120784</v>
      </c>
      <c r="W67" s="88">
        <f t="shared" si="101"/>
        <v>40999</v>
      </c>
      <c r="X67" s="89">
        <v>22</v>
      </c>
      <c r="Y67" s="28"/>
      <c r="Z67" s="25"/>
      <c r="AA67" s="30"/>
      <c r="AB67" s="27"/>
      <c r="AC67" s="30"/>
      <c r="AD67" s="27"/>
      <c r="AE67" s="30"/>
      <c r="AF67" s="27"/>
      <c r="AG67" s="92"/>
      <c r="AH67" s="94"/>
      <c r="AI67" s="94"/>
      <c r="AJ67" s="94"/>
      <c r="AK67" s="94"/>
      <c r="AL67" s="94"/>
      <c r="AM67" s="94"/>
      <c r="AN67" s="94"/>
      <c r="AO67" s="27"/>
      <c r="AP67" s="97">
        <v>-1.1732463485797557</v>
      </c>
      <c r="AQ67" s="98">
        <v>-4.0428022817079263</v>
      </c>
      <c r="AS67" s="88">
        <f t="shared" si="102"/>
        <v>40999.5</v>
      </c>
      <c r="AT67" s="89">
        <v>22</v>
      </c>
      <c r="AU67" s="28"/>
      <c r="AV67" s="25"/>
      <c r="AW67" s="30"/>
      <c r="AX67" s="27"/>
      <c r="AY67" s="30"/>
      <c r="AZ67" s="27"/>
      <c r="BA67" s="30"/>
      <c r="BB67" s="27"/>
      <c r="BC67" s="92"/>
      <c r="BD67" s="94"/>
      <c r="BE67" s="94"/>
      <c r="BF67" s="94"/>
      <c r="BG67" s="94"/>
      <c r="BH67" s="94"/>
      <c r="BI67" s="94"/>
      <c r="BJ67" s="94"/>
      <c r="BK67" s="27"/>
      <c r="BL67" s="97">
        <v>-0.54445057291711474</v>
      </c>
      <c r="BM67" s="98">
        <v>5.8907561886346969</v>
      </c>
      <c r="BO67" s="88">
        <f t="shared" si="103"/>
        <v>40999.5</v>
      </c>
      <c r="BP67" s="89">
        <v>22</v>
      </c>
      <c r="BQ67" s="28"/>
      <c r="BR67" s="25"/>
      <c r="BS67" s="30"/>
      <c r="BT67" s="27"/>
      <c r="BU67" s="30"/>
      <c r="BV67" s="27"/>
      <c r="BW67" s="30"/>
      <c r="BX67" s="27"/>
      <c r="BY67" s="92"/>
      <c r="BZ67" s="94"/>
      <c r="CA67" s="94"/>
      <c r="CB67" s="94"/>
      <c r="CC67" s="94"/>
      <c r="CD67" s="94"/>
      <c r="CE67" s="94"/>
      <c r="CF67" s="94"/>
      <c r="CG67" s="27"/>
      <c r="CH67" s="97">
        <v>-1.171748951929326</v>
      </c>
      <c r="CI67" s="98">
        <v>2.5515456107371257</v>
      </c>
      <c r="CK67" s="88">
        <f t="shared" si="104"/>
        <v>40998</v>
      </c>
      <c r="CL67" s="89">
        <v>22</v>
      </c>
      <c r="CM67" s="28"/>
      <c r="CN67" s="25"/>
      <c r="CO67" s="30"/>
      <c r="CP67" s="27"/>
      <c r="CQ67" s="30"/>
      <c r="CR67" s="27"/>
      <c r="CS67" s="30"/>
      <c r="CT67" s="27"/>
      <c r="CU67" s="92"/>
      <c r="CV67" s="94"/>
      <c r="CW67" s="94"/>
      <c r="CX67" s="94"/>
      <c r="CY67" s="94"/>
      <c r="CZ67" s="94"/>
      <c r="DA67" s="94"/>
      <c r="DB67" s="94"/>
      <c r="DC67" s="27"/>
      <c r="DD67" s="97">
        <v>-1.2828893349332164</v>
      </c>
      <c r="DE67" s="98">
        <v>-1.5236635514296657</v>
      </c>
      <c r="DG67" s="88">
        <f t="shared" si="105"/>
        <v>41001.5</v>
      </c>
      <c r="DH67" s="89">
        <v>22</v>
      </c>
      <c r="DI67" s="28"/>
      <c r="DJ67" s="25">
        <v>23.6</v>
      </c>
      <c r="DK67" s="30"/>
      <c r="DL67" s="27"/>
      <c r="DM67" s="30"/>
      <c r="DN67" s="27"/>
      <c r="DO67" s="30"/>
      <c r="DP67" s="27"/>
      <c r="DQ67" s="92"/>
      <c r="DR67" s="94"/>
      <c r="DS67" s="94"/>
      <c r="DT67" s="94"/>
      <c r="DU67" s="94"/>
      <c r="DV67" s="94"/>
      <c r="DW67" s="94"/>
      <c r="DX67" s="94"/>
      <c r="DY67" s="27"/>
      <c r="DZ67" s="97">
        <v>-1.2226242460929864</v>
      </c>
      <c r="EA67" s="98">
        <v>1.0885458500432301</v>
      </c>
      <c r="EC67" s="88">
        <f t="shared" si="106"/>
        <v>41000</v>
      </c>
      <c r="ED67" s="89">
        <v>22</v>
      </c>
      <c r="EE67" s="28"/>
      <c r="EF67" s="25">
        <v>19</v>
      </c>
      <c r="EG67" s="30"/>
      <c r="EH67" s="27"/>
      <c r="EI67" s="30"/>
      <c r="EJ67" s="27"/>
      <c r="EK67" s="30"/>
      <c r="EL67" s="27"/>
      <c r="EM67" s="92"/>
      <c r="EN67" s="94"/>
      <c r="EO67" s="94"/>
      <c r="EP67" s="94"/>
      <c r="EQ67" s="94"/>
      <c r="ER67" s="94"/>
      <c r="ES67" s="94"/>
      <c r="ET67" s="94"/>
      <c r="EU67" s="27"/>
      <c r="EV67" s="97">
        <v>-1.266495060062689</v>
      </c>
      <c r="EW67" s="98">
        <v>-2.0740075752725402</v>
      </c>
      <c r="EY67" s="88">
        <f t="shared" si="107"/>
        <v>40998</v>
      </c>
      <c r="EZ67" s="89">
        <v>22</v>
      </c>
      <c r="FA67" s="28"/>
      <c r="FB67" s="25"/>
      <c r="FC67" s="30"/>
      <c r="FD67" s="27"/>
      <c r="FE67" s="30"/>
      <c r="FF67" s="27"/>
      <c r="FG67" s="30"/>
      <c r="FH67" s="27"/>
      <c r="FI67" s="92"/>
      <c r="FJ67" s="94"/>
      <c r="FK67" s="94"/>
      <c r="FL67" s="94"/>
      <c r="FM67" s="94"/>
      <c r="FN67" s="94"/>
      <c r="FO67" s="94"/>
      <c r="FP67" s="94"/>
      <c r="FQ67" s="27"/>
      <c r="FR67" s="97">
        <v>-1.3035958479609611</v>
      </c>
      <c r="FS67" s="98">
        <v>-1.5613212206563876</v>
      </c>
      <c r="FU67" s="88">
        <f t="shared" si="108"/>
        <v>40999.5</v>
      </c>
      <c r="FV67" s="89">
        <v>22</v>
      </c>
      <c r="FW67" s="28"/>
      <c r="FX67" s="25"/>
      <c r="FY67" s="30"/>
      <c r="FZ67" s="27"/>
      <c r="GA67" s="30"/>
      <c r="GB67" s="27"/>
      <c r="GC67" s="30"/>
      <c r="GD67" s="27"/>
      <c r="GE67" s="92"/>
      <c r="GF67" s="94"/>
      <c r="GG67" s="94"/>
      <c r="GH67" s="94"/>
      <c r="GI67" s="94"/>
      <c r="GJ67" s="94"/>
      <c r="GK67" s="94"/>
      <c r="GL67" s="94"/>
      <c r="GM67" s="27"/>
      <c r="GN67" s="97">
        <v>-1.312967654046781</v>
      </c>
      <c r="GO67" s="98">
        <v>5.3903572115950311</v>
      </c>
      <c r="GQ67" s="88">
        <f t="shared" si="109"/>
        <v>40999.5</v>
      </c>
      <c r="GR67" s="89">
        <v>22</v>
      </c>
      <c r="GS67" s="28"/>
      <c r="GT67" s="25"/>
      <c r="GU67" s="30"/>
      <c r="GV67" s="27"/>
      <c r="GW67" s="30"/>
      <c r="GX67" s="27"/>
      <c r="GY67" s="30"/>
      <c r="GZ67" s="27"/>
      <c r="HA67" s="92"/>
      <c r="HB67" s="94"/>
      <c r="HC67" s="94"/>
      <c r="HD67" s="94"/>
      <c r="HE67" s="94"/>
      <c r="HF67" s="94"/>
      <c r="HG67" s="94"/>
      <c r="HH67" s="94"/>
      <c r="HI67" s="27"/>
      <c r="HJ67" s="97">
        <v>-1.2600556641128549</v>
      </c>
      <c r="HK67" s="98">
        <v>6.7670105387532047</v>
      </c>
      <c r="HM67" s="88">
        <f t="shared" si="110"/>
        <v>40999</v>
      </c>
      <c r="HN67" s="89">
        <v>22</v>
      </c>
      <c r="HO67" s="28"/>
      <c r="HP67" s="25"/>
      <c r="HQ67" s="30"/>
      <c r="HR67" s="27"/>
      <c r="HS67" s="30"/>
      <c r="HT67" s="27"/>
      <c r="HU67" s="30"/>
      <c r="HV67" s="27"/>
      <c r="HW67" s="92"/>
      <c r="HX67" s="94"/>
      <c r="HY67" s="94"/>
      <c r="HZ67" s="94"/>
      <c r="IA67" s="94"/>
      <c r="IB67" s="94"/>
      <c r="IC67" s="94"/>
      <c r="ID67" s="94"/>
      <c r="IE67" s="27"/>
      <c r="IF67" s="97">
        <v>-0.79822619907360393</v>
      </c>
      <c r="IG67" s="98">
        <v>0.62973076067666522</v>
      </c>
      <c r="II67" s="88">
        <f t="shared" si="111"/>
        <v>40998.5</v>
      </c>
      <c r="IJ67" s="89">
        <v>22</v>
      </c>
      <c r="IK67" s="28"/>
      <c r="IL67" s="25"/>
      <c r="IM67" s="30"/>
      <c r="IN67" s="27"/>
      <c r="IO67" s="30"/>
      <c r="IP67" s="27"/>
      <c r="IQ67" s="30"/>
      <c r="IR67" s="27"/>
      <c r="IS67" s="92"/>
      <c r="IT67" s="94"/>
      <c r="IU67" s="94"/>
      <c r="IV67" s="94"/>
      <c r="IW67" s="94"/>
      <c r="IX67" s="94"/>
      <c r="IY67" s="94"/>
      <c r="IZ67" s="94"/>
      <c r="JA67" s="27"/>
      <c r="JB67" s="97">
        <v>-0.88662870149903883</v>
      </c>
      <c r="JC67" s="98">
        <v>9.6329998922933626</v>
      </c>
      <c r="JE67" s="88">
        <f t="shared" si="112"/>
        <v>41001</v>
      </c>
      <c r="JF67" s="89">
        <v>22</v>
      </c>
      <c r="JG67" s="28"/>
      <c r="JH67" s="25"/>
      <c r="JI67" s="30"/>
      <c r="JJ67" s="27"/>
      <c r="JK67" s="30"/>
      <c r="JL67" s="27"/>
      <c r="JM67" s="30"/>
      <c r="JN67" s="27"/>
      <c r="JO67" s="92"/>
      <c r="JP67" s="94"/>
      <c r="JQ67" s="94"/>
      <c r="JR67" s="94"/>
      <c r="JS67" s="94"/>
      <c r="JT67" s="94"/>
      <c r="JU67" s="94"/>
      <c r="JV67" s="94"/>
      <c r="JW67" s="27"/>
      <c r="JX67" s="97">
        <v>-1.1528632693100289</v>
      </c>
      <c r="JY67" s="98">
        <v>1.6296595572629726</v>
      </c>
      <c r="KA67" s="88">
        <f t="shared" si="113"/>
        <v>41002</v>
      </c>
      <c r="KB67" s="89">
        <v>22</v>
      </c>
      <c r="KC67" s="28"/>
      <c r="KD67" s="25"/>
      <c r="KE67" s="30"/>
      <c r="KF67" s="27"/>
      <c r="KG67" s="30"/>
      <c r="KH67" s="27"/>
      <c r="KI67" s="30"/>
      <c r="KJ67" s="27"/>
      <c r="KK67" s="92"/>
      <c r="KL67" s="94"/>
      <c r="KM67" s="94"/>
      <c r="KN67" s="94"/>
      <c r="KO67" s="94"/>
      <c r="KP67" s="94"/>
      <c r="KQ67" s="94"/>
      <c r="KR67" s="94"/>
      <c r="KS67" s="27"/>
      <c r="KT67" s="97">
        <v>-1.2365900633871694</v>
      </c>
      <c r="KU67" s="98">
        <v>-1.4643541692479658</v>
      </c>
      <c r="KW67" s="88">
        <f t="shared" si="114"/>
        <v>41000</v>
      </c>
      <c r="KX67" s="89">
        <v>22</v>
      </c>
      <c r="KY67" s="28"/>
      <c r="KZ67" s="25"/>
      <c r="LA67" s="30"/>
      <c r="LB67" s="27"/>
      <c r="LC67" s="30"/>
      <c r="LD67" s="27"/>
      <c r="LE67" s="30"/>
      <c r="LF67" s="27"/>
      <c r="LG67" s="92"/>
      <c r="LH67" s="94"/>
      <c r="LI67" s="94"/>
      <c r="LJ67" s="94"/>
      <c r="LK67" s="94"/>
      <c r="LL67" s="94"/>
      <c r="LM67" s="94"/>
      <c r="LN67" s="94"/>
      <c r="LO67" s="27"/>
      <c r="LP67" s="97">
        <v>-1.2741030178526496</v>
      </c>
      <c r="LQ67" s="98">
        <v>-2.4017478279834847</v>
      </c>
      <c r="LS67" s="88">
        <f t="shared" si="115"/>
        <v>41001</v>
      </c>
      <c r="LT67" s="89">
        <v>22</v>
      </c>
      <c r="LU67" s="28"/>
      <c r="LV67" s="25"/>
      <c r="LW67" s="30"/>
      <c r="LX67" s="27"/>
      <c r="LY67" s="30"/>
      <c r="LZ67" s="27"/>
      <c r="MA67" s="30"/>
      <c r="MB67" s="27"/>
      <c r="MC67" s="92"/>
      <c r="MD67" s="94"/>
      <c r="ME67" s="94"/>
      <c r="MF67" s="94"/>
      <c r="MG67" s="94"/>
      <c r="MH67" s="94"/>
      <c r="MI67" s="94"/>
      <c r="MJ67" s="94"/>
      <c r="MK67" s="27"/>
      <c r="ML67" s="97">
        <v>-1.2325504278169592</v>
      </c>
      <c r="MM67" s="98">
        <v>-0.40822324832083817</v>
      </c>
      <c r="MO67" s="88">
        <f t="shared" si="116"/>
        <v>40997</v>
      </c>
      <c r="MP67" s="89">
        <v>22</v>
      </c>
      <c r="MQ67" s="28"/>
      <c r="MR67" s="25"/>
      <c r="MS67" s="30"/>
      <c r="MT67" s="27"/>
      <c r="MU67" s="30"/>
      <c r="MV67" s="27"/>
      <c r="MW67" s="30"/>
      <c r="MX67" s="27"/>
      <c r="MY67" s="92"/>
      <c r="MZ67" s="94"/>
      <c r="NA67" s="94"/>
      <c r="NB67" s="94"/>
      <c r="NC67" s="94"/>
      <c r="ND67" s="94"/>
      <c r="NE67" s="94"/>
      <c r="NF67" s="94"/>
      <c r="NG67" s="27"/>
      <c r="NH67" s="97"/>
      <c r="NI67" s="98"/>
      <c r="NK67" s="88">
        <f t="shared" si="117"/>
        <v>41000</v>
      </c>
      <c r="NL67" s="89">
        <v>22</v>
      </c>
      <c r="NM67" s="28"/>
      <c r="NN67" s="25"/>
      <c r="NO67" s="30"/>
      <c r="NP67" s="27"/>
      <c r="NQ67" s="30"/>
      <c r="NR67" s="27"/>
      <c r="NS67" s="30"/>
      <c r="NT67" s="27"/>
      <c r="NU67" s="92"/>
      <c r="NV67" s="94"/>
      <c r="NW67" s="94"/>
      <c r="NX67" s="94"/>
      <c r="NY67" s="94"/>
      <c r="NZ67" s="94"/>
      <c r="OA67" s="94"/>
      <c r="OB67" s="94"/>
      <c r="OC67" s="27"/>
      <c r="OD67" s="97">
        <v>-1.2388473361833898</v>
      </c>
      <c r="OE67" s="98">
        <v>-1.542156569816594</v>
      </c>
      <c r="OG67" s="88">
        <f t="shared" si="118"/>
        <v>40998.5</v>
      </c>
      <c r="OH67" s="89">
        <v>22</v>
      </c>
      <c r="OI67" s="28"/>
      <c r="OJ67" s="25"/>
      <c r="OK67" s="30"/>
      <c r="OL67" s="27"/>
      <c r="OM67" s="30"/>
      <c r="ON67" s="27"/>
      <c r="OO67" s="30"/>
      <c r="OP67" s="27"/>
      <c r="OQ67" s="92"/>
      <c r="OR67" s="94"/>
      <c r="OS67" s="94"/>
      <c r="OT67" s="94"/>
      <c r="OU67" s="94"/>
      <c r="OV67" s="94"/>
      <c r="OW67" s="94"/>
      <c r="OX67" s="94"/>
      <c r="OY67" s="27"/>
      <c r="OZ67" s="97"/>
      <c r="PA67" s="98"/>
      <c r="PC67" s="88">
        <f t="shared" si="119"/>
        <v>40997</v>
      </c>
      <c r="PD67" s="89">
        <v>22</v>
      </c>
      <c r="PE67" s="28"/>
      <c r="PF67" s="25"/>
      <c r="PG67" s="30"/>
      <c r="PH67" s="27"/>
      <c r="PI67" s="30"/>
      <c r="PJ67" s="27"/>
      <c r="PK67" s="30"/>
      <c r="PL67" s="27"/>
      <c r="PM67" s="92"/>
      <c r="PN67" s="94"/>
      <c r="PO67" s="94"/>
      <c r="PP67" s="94"/>
      <c r="PQ67" s="94"/>
      <c r="PR67" s="94"/>
      <c r="PS67" s="94"/>
      <c r="PT67" s="94"/>
      <c r="PU67" s="27"/>
      <c r="PV67" s="97">
        <v>-1.2912813962208778</v>
      </c>
      <c r="PW67" s="98">
        <v>-0.96433969619702764</v>
      </c>
      <c r="PY67" s="88">
        <f t="shared" si="120"/>
        <v>41000</v>
      </c>
      <c r="PZ67" s="89">
        <v>22</v>
      </c>
      <c r="QA67" s="28"/>
      <c r="QB67" s="25"/>
      <c r="QC67" s="30"/>
      <c r="QD67" s="27"/>
      <c r="QE67" s="30"/>
      <c r="QF67" s="27"/>
      <c r="QG67" s="30"/>
      <c r="QH67" s="27"/>
      <c r="QI67" s="92"/>
      <c r="QJ67" s="94"/>
      <c r="QK67" s="94"/>
      <c r="QL67" s="94"/>
      <c r="QM67" s="94"/>
      <c r="QN67" s="94"/>
      <c r="QO67" s="94"/>
      <c r="QP67" s="94"/>
      <c r="QQ67" s="27"/>
      <c r="QR67" s="97">
        <v>-1.3084594648205501</v>
      </c>
      <c r="QS67" s="98">
        <v>1.197079008454744</v>
      </c>
      <c r="QU67" s="88">
        <f t="shared" si="121"/>
        <v>40999</v>
      </c>
      <c r="QV67" s="89">
        <v>22</v>
      </c>
      <c r="QW67" s="28"/>
      <c r="QX67" s="25"/>
      <c r="QY67" s="30"/>
      <c r="QZ67" s="27"/>
      <c r="RA67" s="30"/>
      <c r="RB67" s="27"/>
      <c r="RC67" s="30"/>
      <c r="RD67" s="27"/>
      <c r="RE67" s="92"/>
      <c r="RF67" s="94"/>
      <c r="RG67" s="94"/>
      <c r="RH67" s="94"/>
      <c r="RI67" s="94"/>
      <c r="RJ67" s="94"/>
      <c r="RK67" s="94"/>
      <c r="RL67" s="94"/>
      <c r="RM67" s="27"/>
      <c r="RN67" s="97">
        <v>-0.59740919755775257</v>
      </c>
      <c r="RO67" s="98">
        <v>4.1298787337901715</v>
      </c>
      <c r="RQ67" s="88">
        <f t="shared" si="122"/>
        <v>40999.5</v>
      </c>
      <c r="RR67" s="89">
        <v>22</v>
      </c>
      <c r="RS67" s="28"/>
      <c r="RT67" s="25"/>
      <c r="RU67" s="30"/>
      <c r="RV67" s="27"/>
      <c r="RW67" s="30"/>
      <c r="RX67" s="27"/>
      <c r="RY67" s="30"/>
      <c r="RZ67" s="27"/>
      <c r="SA67" s="92"/>
      <c r="SB67" s="94"/>
      <c r="SC67" s="94"/>
      <c r="SD67" s="94"/>
      <c r="SE67" s="94"/>
      <c r="SF67" s="94"/>
      <c r="SG67" s="94"/>
      <c r="SH67" s="94"/>
      <c r="SI67" s="27"/>
      <c r="SJ67" s="97">
        <v>-1.2475597167862575</v>
      </c>
      <c r="SK67" s="98">
        <v>4.0673425654059541</v>
      </c>
      <c r="SM67" s="88">
        <f t="shared" si="123"/>
        <v>40999.5</v>
      </c>
      <c r="SN67" s="89">
        <v>22</v>
      </c>
      <c r="SO67" s="28"/>
      <c r="SP67" s="25"/>
      <c r="SQ67" s="30"/>
      <c r="SR67" s="27"/>
      <c r="SS67" s="30"/>
      <c r="ST67" s="27"/>
      <c r="SU67" s="30"/>
      <c r="SV67" s="27"/>
      <c r="SW67" s="92"/>
      <c r="SX67" s="94"/>
      <c r="SY67" s="94"/>
      <c r="SZ67" s="94"/>
      <c r="TA67" s="94"/>
      <c r="TB67" s="94"/>
      <c r="TC67" s="94"/>
      <c r="TD67" s="94"/>
      <c r="TE67" s="27"/>
      <c r="TF67" s="97">
        <v>-1.3003569453495516</v>
      </c>
      <c r="TG67" s="98">
        <v>1.8704389708087552</v>
      </c>
      <c r="TI67" s="88">
        <f t="shared" si="124"/>
        <v>40998</v>
      </c>
      <c r="TJ67" s="89">
        <v>22</v>
      </c>
      <c r="TK67" s="28"/>
      <c r="TL67" s="25"/>
      <c r="TM67" s="30"/>
      <c r="TN67" s="27"/>
      <c r="TO67" s="30"/>
      <c r="TP67" s="27"/>
      <c r="TQ67" s="30"/>
      <c r="TR67" s="27"/>
      <c r="TS67" s="92"/>
      <c r="TT67" s="94"/>
      <c r="TU67" s="94"/>
      <c r="TV67" s="94"/>
      <c r="TW67" s="94"/>
      <c r="TX67" s="94"/>
      <c r="TY67" s="94"/>
      <c r="TZ67" s="94"/>
      <c r="UA67" s="27"/>
      <c r="UB67" s="97"/>
      <c r="UC67" s="98"/>
      <c r="UE67" s="88">
        <f t="shared" si="125"/>
        <v>41001.5</v>
      </c>
      <c r="UF67" s="89">
        <v>22</v>
      </c>
      <c r="UG67" s="28"/>
      <c r="UH67" s="25">
        <v>23.6</v>
      </c>
      <c r="UI67" s="30"/>
      <c r="UJ67" s="27"/>
      <c r="UK67" s="30"/>
      <c r="UL67" s="27"/>
      <c r="UM67" s="30"/>
      <c r="UN67" s="27"/>
      <c r="UO67" s="92"/>
      <c r="UP67" s="94"/>
      <c r="UQ67" s="94"/>
      <c r="UR67" s="94"/>
      <c r="US67" s="94"/>
      <c r="UT67" s="94"/>
      <c r="UU67" s="94"/>
      <c r="UV67" s="94"/>
      <c r="UW67" s="27"/>
      <c r="UX67" s="97">
        <v>-1.2383476613114168</v>
      </c>
      <c r="UY67" s="98">
        <v>1.0655168851240069</v>
      </c>
      <c r="VA67" s="88">
        <f t="shared" si="126"/>
        <v>41000</v>
      </c>
      <c r="VB67" s="89">
        <v>22</v>
      </c>
      <c r="VC67" s="28"/>
      <c r="VD67" s="25">
        <v>19</v>
      </c>
      <c r="VE67" s="30"/>
      <c r="VF67" s="27"/>
      <c r="VG67" s="30"/>
      <c r="VH67" s="27"/>
      <c r="VI67" s="30"/>
      <c r="VJ67" s="27"/>
      <c r="VK67" s="92"/>
      <c r="VL67" s="94"/>
      <c r="VM67" s="94"/>
      <c r="VN67" s="94"/>
      <c r="VO67" s="94"/>
      <c r="VP67" s="94"/>
      <c r="VQ67" s="94"/>
      <c r="VR67" s="94"/>
      <c r="VS67" s="27"/>
      <c r="VT67" s="97">
        <v>-1.2626298182470597</v>
      </c>
      <c r="VU67" s="98">
        <v>-2.0379331950840789</v>
      </c>
      <c r="VW67" s="88">
        <f t="shared" si="127"/>
        <v>40998</v>
      </c>
      <c r="VX67" s="89">
        <v>22</v>
      </c>
      <c r="VY67" s="28"/>
      <c r="VZ67" s="25"/>
      <c r="WA67" s="30"/>
      <c r="WB67" s="27"/>
      <c r="WC67" s="30"/>
      <c r="WD67" s="27"/>
      <c r="WE67" s="30"/>
      <c r="WF67" s="27"/>
      <c r="WG67" s="92"/>
      <c r="WH67" s="94"/>
      <c r="WI67" s="94"/>
      <c r="WJ67" s="94"/>
      <c r="WK67" s="94"/>
      <c r="WL67" s="94"/>
      <c r="WM67" s="94"/>
      <c r="WN67" s="94"/>
      <c r="WO67" s="27"/>
      <c r="WP67" s="97">
        <v>-1.290376254674618</v>
      </c>
      <c r="WQ67" s="98">
        <v>-1.5319622498757628</v>
      </c>
      <c r="WS67" s="88">
        <f t="shared" si="128"/>
        <v>40999.5</v>
      </c>
      <c r="WT67" s="89">
        <v>22</v>
      </c>
      <c r="WU67" s="28"/>
      <c r="WV67" s="25"/>
      <c r="WW67" s="30"/>
      <c r="WX67" s="27"/>
      <c r="WY67" s="30"/>
      <c r="WZ67" s="27"/>
      <c r="XA67" s="30"/>
      <c r="XB67" s="27"/>
      <c r="XC67" s="92"/>
      <c r="XD67" s="94"/>
      <c r="XE67" s="94"/>
      <c r="XF67" s="94"/>
      <c r="XG67" s="94"/>
      <c r="XH67" s="94"/>
      <c r="XI67" s="94"/>
      <c r="XJ67" s="94"/>
      <c r="XK67" s="27"/>
      <c r="XL67" s="97">
        <v>-1.3154890130533161</v>
      </c>
      <c r="XM67" s="98">
        <v>5.385231092607512</v>
      </c>
      <c r="XO67" s="88">
        <f t="shared" si="129"/>
        <v>40999.5</v>
      </c>
      <c r="XP67" s="89">
        <v>22</v>
      </c>
      <c r="XQ67" s="28"/>
      <c r="XR67" s="25"/>
      <c r="XS67" s="30"/>
      <c r="XT67" s="27"/>
      <c r="XU67" s="30"/>
      <c r="XV67" s="27"/>
      <c r="XW67" s="30"/>
      <c r="XX67" s="27"/>
      <c r="XY67" s="92"/>
      <c r="XZ67" s="94"/>
      <c r="YA67" s="94"/>
      <c r="YB67" s="94"/>
      <c r="YC67" s="94"/>
      <c r="YD67" s="94"/>
      <c r="YE67" s="94"/>
      <c r="YF67" s="94"/>
      <c r="YG67" s="27"/>
      <c r="YH67" s="97">
        <v>-1.2621992293304845</v>
      </c>
      <c r="YI67" s="98">
        <v>6.763577823764904</v>
      </c>
      <c r="YK67" s="88">
        <f t="shared" si="130"/>
        <v>40999</v>
      </c>
      <c r="YL67" s="89">
        <v>22</v>
      </c>
      <c r="YM67" s="28"/>
      <c r="YN67" s="25"/>
      <c r="YO67" s="30"/>
      <c r="YP67" s="27"/>
      <c r="YQ67" s="30"/>
      <c r="YR67" s="27"/>
      <c r="YS67" s="30"/>
      <c r="YT67" s="27"/>
      <c r="YU67" s="92"/>
      <c r="YV67" s="94"/>
      <c r="YW67" s="94"/>
      <c r="YX67" s="94"/>
      <c r="YY67" s="94"/>
      <c r="YZ67" s="94"/>
      <c r="ZA67" s="94"/>
      <c r="ZB67" s="94"/>
      <c r="ZC67" s="27"/>
      <c r="ZD67" s="97">
        <v>-0.7584612599381928</v>
      </c>
      <c r="ZE67" s="98">
        <v>0.67670026108341463</v>
      </c>
      <c r="ZG67" s="88">
        <f t="shared" si="131"/>
        <v>40998.5</v>
      </c>
      <c r="ZH67" s="89">
        <v>22</v>
      </c>
      <c r="ZI67" s="28"/>
      <c r="ZJ67" s="25"/>
      <c r="ZK67" s="30"/>
      <c r="ZL67" s="27"/>
      <c r="ZM67" s="30"/>
      <c r="ZN67" s="27"/>
      <c r="ZO67" s="30"/>
      <c r="ZP67" s="27"/>
      <c r="ZQ67" s="92"/>
      <c r="ZR67" s="94"/>
      <c r="ZS67" s="94"/>
      <c r="ZT67" s="94"/>
      <c r="ZU67" s="94"/>
      <c r="ZV67" s="94"/>
      <c r="ZW67" s="94"/>
      <c r="ZX67" s="94"/>
      <c r="ZY67" s="27"/>
      <c r="ZZ67" s="97">
        <v>-0.89207504372213009</v>
      </c>
      <c r="AAA67" s="98">
        <v>9.5951350154951172</v>
      </c>
      <c r="AAC67" s="88">
        <f t="shared" si="132"/>
        <v>41001</v>
      </c>
      <c r="AAD67" s="89">
        <v>22</v>
      </c>
      <c r="AAE67" s="28"/>
      <c r="AAF67" s="25"/>
      <c r="AAG67" s="30"/>
      <c r="AAH67" s="27"/>
      <c r="AAI67" s="30"/>
      <c r="AAJ67" s="27"/>
      <c r="AAK67" s="30"/>
      <c r="AAL67" s="27"/>
      <c r="AAM67" s="92"/>
      <c r="AAN67" s="94"/>
      <c r="AAO67" s="94"/>
      <c r="AAP67" s="94"/>
      <c r="AAQ67" s="94"/>
      <c r="AAR67" s="94"/>
      <c r="AAS67" s="94"/>
      <c r="AAT67" s="94"/>
      <c r="AAU67" s="27"/>
      <c r="AAV67" s="97">
        <v>-1.1454252604317505</v>
      </c>
      <c r="AAW67" s="98">
        <v>1.6440372738877049</v>
      </c>
      <c r="AAY67" s="88">
        <f t="shared" si="133"/>
        <v>41002</v>
      </c>
      <c r="AAZ67" s="89">
        <v>22</v>
      </c>
      <c r="ABA67" s="28"/>
      <c r="ABB67" s="25"/>
      <c r="ABC67" s="30"/>
      <c r="ABD67" s="27"/>
      <c r="ABE67" s="30"/>
      <c r="ABF67" s="27"/>
      <c r="ABG67" s="30"/>
      <c r="ABH67" s="27"/>
      <c r="ABI67" s="92"/>
      <c r="ABJ67" s="94"/>
      <c r="ABK67" s="94"/>
      <c r="ABL67" s="94"/>
      <c r="ABM67" s="94"/>
      <c r="ABN67" s="94"/>
      <c r="ABO67" s="94"/>
      <c r="ABP67" s="94"/>
      <c r="ABQ67" s="27"/>
      <c r="ABR67" s="97">
        <v>-1.2624563880791866</v>
      </c>
      <c r="ABS67" s="98">
        <v>-1.5162716426048901</v>
      </c>
      <c r="ABU67" s="88">
        <f t="shared" si="134"/>
        <v>41000</v>
      </c>
      <c r="ABV67" s="89">
        <v>22</v>
      </c>
      <c r="ABW67" s="28"/>
      <c r="ABX67" s="25"/>
      <c r="ABY67" s="30"/>
      <c r="ABZ67" s="27"/>
      <c r="ACA67" s="30"/>
      <c r="ACB67" s="27"/>
      <c r="ACC67" s="30"/>
      <c r="ACD67" s="27"/>
      <c r="ACE67" s="92"/>
      <c r="ACF67" s="94"/>
      <c r="ACG67" s="94"/>
      <c r="ACH67" s="94"/>
      <c r="ACI67" s="94"/>
      <c r="ACJ67" s="94"/>
      <c r="ACK67" s="94"/>
      <c r="ACL67" s="94"/>
      <c r="ACM67" s="27"/>
      <c r="ACN67" s="97">
        <v>-1.2971460067815057</v>
      </c>
      <c r="ACO67" s="98">
        <v>-2.4378057861116309</v>
      </c>
      <c r="ACQ67" s="88">
        <f t="shared" si="135"/>
        <v>41001</v>
      </c>
      <c r="ACR67" s="89">
        <v>22</v>
      </c>
      <c r="ACS67" s="28"/>
      <c r="ACT67" s="25"/>
      <c r="ACU67" s="30"/>
      <c r="ACV67" s="27"/>
      <c r="ACW67" s="30"/>
      <c r="ACX67" s="27"/>
      <c r="ACY67" s="30"/>
      <c r="ACZ67" s="27"/>
      <c r="ADA67" s="92"/>
      <c r="ADB67" s="94"/>
      <c r="ADC67" s="94"/>
      <c r="ADD67" s="94"/>
      <c r="ADE67" s="94"/>
      <c r="ADF67" s="94"/>
      <c r="ADG67" s="94"/>
      <c r="ADH67" s="94"/>
      <c r="ADI67" s="27"/>
      <c r="ADJ67" s="97">
        <v>-1.2359639059669048</v>
      </c>
      <c r="ADK67" s="98">
        <v>-0.42298316415914194</v>
      </c>
      <c r="ADM67" s="88">
        <f t="shared" si="136"/>
        <v>40997</v>
      </c>
      <c r="ADN67" s="89">
        <v>22</v>
      </c>
      <c r="ADO67" s="28"/>
      <c r="ADP67" s="25"/>
      <c r="ADQ67" s="30"/>
      <c r="ADR67" s="27"/>
      <c r="ADS67" s="30"/>
      <c r="ADT67" s="27"/>
      <c r="ADU67" s="30"/>
      <c r="ADV67" s="27"/>
      <c r="ADW67" s="92"/>
      <c r="ADX67" s="94"/>
      <c r="ADY67" s="94"/>
      <c r="ADZ67" s="94"/>
      <c r="AEA67" s="94"/>
      <c r="AEB67" s="94"/>
      <c r="AEC67" s="94"/>
      <c r="AED67" s="94"/>
      <c r="AEE67" s="27"/>
      <c r="AEF67" s="97"/>
      <c r="AEG67" s="98"/>
      <c r="AEI67" s="88">
        <f t="shared" si="137"/>
        <v>41000</v>
      </c>
      <c r="AEJ67" s="89">
        <v>22</v>
      </c>
      <c r="AEK67" s="28"/>
      <c r="AEL67" s="25"/>
      <c r="AEM67" s="30"/>
      <c r="AEN67" s="27"/>
      <c r="AEO67" s="30"/>
      <c r="AEP67" s="27"/>
      <c r="AEQ67" s="30"/>
      <c r="AER67" s="27"/>
      <c r="AES67" s="92"/>
      <c r="AET67" s="94"/>
      <c r="AEU67" s="94"/>
      <c r="AEV67" s="94"/>
      <c r="AEW67" s="94"/>
      <c r="AEX67" s="94"/>
      <c r="AEY67" s="94"/>
      <c r="AEZ67" s="94"/>
      <c r="AFA67" s="27"/>
      <c r="AFB67" s="97">
        <v>-1.2998298949360805</v>
      </c>
      <c r="AFC67" s="98">
        <v>-1.6600624777232722</v>
      </c>
      <c r="AFE67" s="88">
        <f t="shared" si="138"/>
        <v>40998.5</v>
      </c>
      <c r="AFF67" s="89">
        <v>22</v>
      </c>
      <c r="AFG67" s="28"/>
      <c r="AFH67" s="25"/>
      <c r="AFI67" s="30"/>
      <c r="AFJ67" s="27"/>
      <c r="AFK67" s="30"/>
      <c r="AFL67" s="27"/>
      <c r="AFM67" s="30"/>
      <c r="AFN67" s="27"/>
      <c r="AFO67" s="92"/>
      <c r="AFP67" s="94"/>
      <c r="AFQ67" s="94"/>
      <c r="AFR67" s="94"/>
      <c r="AFS67" s="94"/>
      <c r="AFT67" s="94"/>
      <c r="AFU67" s="94"/>
      <c r="AFV67" s="94"/>
      <c r="AFW67" s="27"/>
      <c r="AFX67" s="97"/>
      <c r="AFY67" s="98"/>
      <c r="AGA67" s="88">
        <f t="shared" si="139"/>
        <v>40997</v>
      </c>
      <c r="AGB67" s="89">
        <v>22</v>
      </c>
      <c r="AGC67" s="28"/>
      <c r="AGD67" s="25"/>
      <c r="AGE67" s="30"/>
      <c r="AGF67" s="27"/>
      <c r="AGG67" s="30"/>
      <c r="AGH67" s="27"/>
      <c r="AGI67" s="30"/>
      <c r="AGJ67" s="27"/>
      <c r="AGK67" s="92"/>
      <c r="AGL67" s="94"/>
      <c r="AGM67" s="94"/>
      <c r="AGN67" s="94"/>
      <c r="AGO67" s="94"/>
      <c r="AGP67" s="94"/>
      <c r="AGQ67" s="94"/>
      <c r="AGR67" s="94"/>
      <c r="AGS67" s="27"/>
      <c r="AGT67" s="97">
        <v>-1.2932902197595937</v>
      </c>
      <c r="AGU67" s="98">
        <v>-0.97395778439160641</v>
      </c>
      <c r="AGW67" s="88">
        <f t="shared" si="140"/>
        <v>41000</v>
      </c>
      <c r="AGX67" s="89">
        <v>22</v>
      </c>
      <c r="AGY67" s="28"/>
      <c r="AGZ67" s="25"/>
      <c r="AHA67" s="30"/>
      <c r="AHB67" s="27"/>
      <c r="AHC67" s="30"/>
      <c r="AHD67" s="27"/>
      <c r="AHE67" s="30"/>
      <c r="AHF67" s="27"/>
      <c r="AHG67" s="92"/>
      <c r="AHH67" s="94"/>
      <c r="AHI67" s="94"/>
      <c r="AHJ67" s="94"/>
      <c r="AHK67" s="94"/>
      <c r="AHL67" s="94"/>
      <c r="AHM67" s="94"/>
      <c r="AHN67" s="94"/>
      <c r="AHO67" s="27"/>
      <c r="AHP67" s="97">
        <v>-1.2867732141140076</v>
      </c>
      <c r="AHQ67" s="98">
        <v>1.2497711847874675</v>
      </c>
      <c r="AHS67" s="88">
        <f t="shared" si="141"/>
        <v>40999</v>
      </c>
      <c r="AHT67" s="89">
        <v>22</v>
      </c>
      <c r="AHU67" s="28"/>
      <c r="AHV67" s="25"/>
      <c r="AHW67" s="30"/>
      <c r="AHX67" s="27"/>
      <c r="AHY67" s="30"/>
      <c r="AHZ67" s="27"/>
      <c r="AIA67" s="30"/>
      <c r="AIB67" s="27"/>
      <c r="AIC67" s="92"/>
      <c r="AID67" s="94"/>
      <c r="AIE67" s="94"/>
      <c r="AIF67" s="94"/>
      <c r="AIG67" s="94"/>
      <c r="AIH67" s="94"/>
      <c r="AII67" s="94"/>
      <c r="AIJ67" s="94"/>
      <c r="AIK67" s="27"/>
      <c r="AIL67" s="97">
        <v>-0.59975952161108104</v>
      </c>
      <c r="AIM67" s="98">
        <v>4.018074415117975</v>
      </c>
      <c r="AIO67" s="88">
        <f t="shared" si="142"/>
        <v>40999.5</v>
      </c>
      <c r="AIP67" s="89">
        <v>22</v>
      </c>
      <c r="AIQ67" s="28"/>
      <c r="AIR67" s="25"/>
      <c r="AIS67" s="30"/>
      <c r="AIT67" s="27"/>
      <c r="AIU67" s="30"/>
      <c r="AIV67" s="27"/>
      <c r="AIW67" s="30"/>
      <c r="AIX67" s="27"/>
      <c r="AIY67" s="92"/>
      <c r="AIZ67" s="94"/>
      <c r="AJA67" s="94"/>
      <c r="AJB67" s="94"/>
      <c r="AJC67" s="94"/>
      <c r="AJD67" s="94"/>
      <c r="AJE67" s="94"/>
      <c r="AJF67" s="94"/>
      <c r="AJG67" s="27"/>
      <c r="AJH67" s="97">
        <v>-1.2350763017289335</v>
      </c>
      <c r="AJI67" s="98">
        <v>4.0850934758737774</v>
      </c>
      <c r="AJK67" s="88">
        <f t="shared" si="143"/>
        <v>40999.5</v>
      </c>
      <c r="AJL67" s="89">
        <v>22</v>
      </c>
      <c r="AJM67" s="28"/>
      <c r="AJN67" s="25"/>
      <c r="AJO67" s="30"/>
      <c r="AJP67" s="27"/>
      <c r="AJQ67" s="30"/>
      <c r="AJR67" s="27"/>
      <c r="AJS67" s="30"/>
      <c r="AJT67" s="27"/>
      <c r="AJU67" s="92"/>
      <c r="AJV67" s="94"/>
      <c r="AJW67" s="94"/>
      <c r="AJX67" s="94"/>
      <c r="AJY67" s="94"/>
      <c r="AJZ67" s="94"/>
      <c r="AKA67" s="94"/>
      <c r="AKB67" s="94"/>
      <c r="AKC67" s="27"/>
      <c r="AKD67" s="97">
        <v>-1.2953833108860429</v>
      </c>
      <c r="AKE67" s="98">
        <v>1.8795757428536237</v>
      </c>
      <c r="AKG67" s="88">
        <f t="shared" si="144"/>
        <v>40998</v>
      </c>
      <c r="AKH67" s="89">
        <v>22</v>
      </c>
      <c r="AKI67" s="28"/>
      <c r="AKJ67" s="25"/>
      <c r="AKK67" s="30"/>
      <c r="AKL67" s="27"/>
      <c r="AKM67" s="30"/>
      <c r="AKN67" s="27"/>
      <c r="AKO67" s="30"/>
      <c r="AKP67" s="27"/>
      <c r="AKQ67" s="92"/>
      <c r="AKR67" s="94"/>
      <c r="AKS67" s="94"/>
      <c r="AKT67" s="94"/>
      <c r="AKU67" s="94"/>
      <c r="AKV67" s="94"/>
      <c r="AKW67" s="94"/>
      <c r="AKX67" s="94"/>
      <c r="AKY67" s="27"/>
      <c r="AKZ67" s="97"/>
      <c r="ALA67" s="98"/>
      <c r="ALC67" s="88">
        <f t="shared" si="145"/>
        <v>41001.5</v>
      </c>
      <c r="ALD67" s="89">
        <v>22</v>
      </c>
      <c r="ALE67" s="28"/>
      <c r="ALF67" s="25">
        <v>23.6</v>
      </c>
      <c r="ALG67" s="30"/>
      <c r="ALH67" s="27"/>
      <c r="ALI67" s="30"/>
      <c r="ALJ67" s="27"/>
      <c r="ALK67" s="30"/>
      <c r="ALL67" s="27"/>
      <c r="ALM67" s="92"/>
      <c r="ALN67" s="94"/>
      <c r="ALO67" s="94"/>
      <c r="ALP67" s="94"/>
      <c r="ALQ67" s="94"/>
      <c r="ALR67" s="94"/>
      <c r="ALS67" s="94"/>
      <c r="ALT67" s="94"/>
      <c r="ALU67" s="27"/>
      <c r="ALV67" s="97">
        <v>-1.227509204541227</v>
      </c>
      <c r="ALW67" s="98">
        <v>1.0822671014982213</v>
      </c>
      <c r="ALY67" s="88">
        <f t="shared" si="146"/>
        <v>41000</v>
      </c>
      <c r="ALZ67" s="89">
        <v>22</v>
      </c>
      <c r="AMA67" s="28"/>
      <c r="AMB67" s="25">
        <v>19</v>
      </c>
      <c r="AMC67" s="30"/>
      <c r="AMD67" s="27"/>
      <c r="AME67" s="30"/>
      <c r="AMF67" s="27"/>
      <c r="AMG67" s="30"/>
      <c r="AMH67" s="27"/>
      <c r="AMI67" s="92"/>
      <c r="AMJ67" s="94"/>
      <c r="AMK67" s="94"/>
      <c r="AML67" s="94"/>
      <c r="AMM67" s="94"/>
      <c r="AMN67" s="94"/>
      <c r="AMO67" s="94"/>
      <c r="AMP67" s="94"/>
      <c r="AMQ67" s="27"/>
      <c r="AMR67" s="97">
        <v>-1.2618489175414001</v>
      </c>
      <c r="AMS67" s="98">
        <v>-2.035952085702359</v>
      </c>
      <c r="AMU67" s="88">
        <f t="shared" si="147"/>
        <v>40998</v>
      </c>
      <c r="AMV67" s="89">
        <v>22</v>
      </c>
      <c r="AMW67" s="28"/>
      <c r="AMX67" s="25"/>
      <c r="AMY67" s="30"/>
      <c r="AMZ67" s="27"/>
      <c r="ANA67" s="30"/>
      <c r="ANB67" s="27"/>
      <c r="ANC67" s="30"/>
      <c r="AND67" s="27"/>
      <c r="ANE67" s="92"/>
      <c r="ANF67" s="94"/>
      <c r="ANG67" s="94"/>
      <c r="ANH67" s="94"/>
      <c r="ANI67" s="94"/>
      <c r="ANJ67" s="94"/>
      <c r="ANK67" s="94"/>
      <c r="ANL67" s="94"/>
      <c r="ANM67" s="27"/>
      <c r="ANN67" s="97">
        <v>-1.3020093444001937</v>
      </c>
      <c r="ANO67" s="98">
        <v>-1.5573514253084046</v>
      </c>
      <c r="ANQ67" s="88">
        <f t="shared" si="148"/>
        <v>40999.5</v>
      </c>
      <c r="ANR67" s="89">
        <v>22</v>
      </c>
      <c r="ANS67" s="28"/>
      <c r="ANT67" s="25"/>
      <c r="ANU67" s="30"/>
      <c r="ANV67" s="27"/>
      <c r="ANW67" s="30"/>
      <c r="ANX67" s="27"/>
      <c r="ANY67" s="30"/>
      <c r="ANZ67" s="27"/>
      <c r="AOA67" s="92"/>
      <c r="AOB67" s="94"/>
      <c r="AOC67" s="94"/>
      <c r="AOD67" s="94"/>
      <c r="AOE67" s="94"/>
      <c r="AOF67" s="94"/>
      <c r="AOG67" s="94"/>
      <c r="AOH67" s="94"/>
      <c r="AOI67" s="27"/>
      <c r="AOJ67" s="97">
        <v>-1.3163625412410394</v>
      </c>
      <c r="AOK67" s="98">
        <v>5.384667570482951</v>
      </c>
      <c r="AOM67" s="88">
        <f t="shared" si="149"/>
        <v>40999.5</v>
      </c>
      <c r="AON67" s="89">
        <v>22</v>
      </c>
      <c r="AOO67" s="28"/>
      <c r="AOP67" s="25"/>
      <c r="AOQ67" s="30"/>
      <c r="AOR67" s="27"/>
      <c r="AOS67" s="30"/>
      <c r="AOT67" s="27"/>
      <c r="AOU67" s="30"/>
      <c r="AOV67" s="27"/>
      <c r="AOW67" s="92"/>
      <c r="AOX67" s="94"/>
      <c r="AOY67" s="94"/>
      <c r="AOZ67" s="94"/>
      <c r="APA67" s="94"/>
      <c r="APB67" s="94"/>
      <c r="APC67" s="94"/>
      <c r="APD67" s="94"/>
      <c r="APE67" s="27"/>
      <c r="APF67" s="97">
        <v>-1.2889765662770012</v>
      </c>
      <c r="APG67" s="98">
        <v>6.7115757914232397</v>
      </c>
      <c r="API67" s="88">
        <f t="shared" si="150"/>
        <v>40999</v>
      </c>
      <c r="APJ67" s="89">
        <v>22</v>
      </c>
      <c r="APK67" s="28"/>
      <c r="APL67" s="25"/>
      <c r="APM67" s="30"/>
      <c r="APN67" s="27"/>
      <c r="APO67" s="30"/>
      <c r="APP67" s="27"/>
      <c r="APQ67" s="30"/>
      <c r="APR67" s="27"/>
      <c r="APS67" s="92"/>
      <c r="APT67" s="94"/>
      <c r="APU67" s="94"/>
      <c r="APV67" s="94"/>
      <c r="APW67" s="94"/>
      <c r="APX67" s="94"/>
      <c r="APY67" s="94"/>
      <c r="APZ67" s="94"/>
      <c r="AQA67" s="27"/>
      <c r="AQB67" s="97">
        <v>-0.75930228449094861</v>
      </c>
      <c r="AQC67" s="98">
        <v>0.68864458066063106</v>
      </c>
      <c r="AQE67" s="88">
        <f t="shared" si="151"/>
        <v>40998.5</v>
      </c>
      <c r="AQF67" s="89">
        <v>22</v>
      </c>
      <c r="AQG67" s="28"/>
      <c r="AQH67" s="25"/>
      <c r="AQI67" s="30"/>
      <c r="AQJ67" s="27"/>
      <c r="AQK67" s="30"/>
      <c r="AQL67" s="27"/>
      <c r="AQM67" s="30"/>
      <c r="AQN67" s="27"/>
      <c r="AQO67" s="92"/>
      <c r="AQP67" s="94"/>
      <c r="AQQ67" s="94"/>
      <c r="AQR67" s="94"/>
      <c r="AQS67" s="94"/>
      <c r="AQT67" s="94"/>
      <c r="AQU67" s="94"/>
      <c r="AQV67" s="94"/>
      <c r="AQW67" s="27"/>
      <c r="AQX67" s="97">
        <v>-0.91686258991821501</v>
      </c>
      <c r="AQY67" s="98">
        <v>9.5316552400592673</v>
      </c>
      <c r="ARA67" s="88">
        <f t="shared" si="152"/>
        <v>41001</v>
      </c>
      <c r="ARB67" s="89">
        <v>22</v>
      </c>
      <c r="ARC67" s="28"/>
      <c r="ARD67" s="25"/>
      <c r="ARE67" s="30"/>
      <c r="ARF67" s="27"/>
      <c r="ARG67" s="30"/>
      <c r="ARH67" s="27"/>
      <c r="ARI67" s="30"/>
      <c r="ARJ67" s="27"/>
      <c r="ARK67" s="92"/>
      <c r="ARL67" s="94"/>
      <c r="ARM67" s="94"/>
      <c r="ARN67" s="94"/>
      <c r="ARO67" s="94"/>
      <c r="ARP67" s="94"/>
      <c r="ARQ67" s="94"/>
      <c r="ARR67" s="94"/>
      <c r="ARS67" s="27"/>
      <c r="ART67" s="97">
        <v>-1.1485946808923271</v>
      </c>
      <c r="ARU67" s="98">
        <v>1.6409624076451181</v>
      </c>
      <c r="ARW67" s="88">
        <f t="shared" si="153"/>
        <v>41002</v>
      </c>
      <c r="ARX67" s="89">
        <v>22</v>
      </c>
      <c r="ARY67" s="28"/>
      <c r="ARZ67" s="25"/>
      <c r="ASA67" s="30"/>
      <c r="ASB67" s="27"/>
      <c r="ASC67" s="30"/>
      <c r="ASD67" s="27"/>
      <c r="ASE67" s="30"/>
      <c r="ASF67" s="27"/>
      <c r="ASG67" s="92"/>
      <c r="ASH67" s="94"/>
      <c r="ASI67" s="94"/>
      <c r="ASJ67" s="94"/>
      <c r="ASK67" s="94"/>
      <c r="ASL67" s="94"/>
      <c r="ASM67" s="94"/>
      <c r="ASN67" s="94"/>
      <c r="ASO67" s="27"/>
      <c r="ASP67" s="97">
        <v>-1.2715050414433908</v>
      </c>
      <c r="ASQ67" s="98">
        <v>-1.5368402316139302</v>
      </c>
      <c r="ASS67" s="88">
        <f t="shared" si="154"/>
        <v>41000</v>
      </c>
      <c r="AST67" s="89">
        <v>22</v>
      </c>
      <c r="ASU67" s="28"/>
      <c r="ASV67" s="25"/>
      <c r="ASW67" s="30"/>
      <c r="ASX67" s="27"/>
      <c r="ASY67" s="30"/>
      <c r="ASZ67" s="27"/>
      <c r="ATA67" s="30"/>
      <c r="ATB67" s="27"/>
      <c r="ATC67" s="92"/>
      <c r="ATD67" s="94"/>
      <c r="ATE67" s="94"/>
      <c r="ATF67" s="94"/>
      <c r="ATG67" s="94"/>
      <c r="ATH67" s="94"/>
      <c r="ATI67" s="94"/>
      <c r="ATJ67" s="94"/>
      <c r="ATK67" s="27"/>
      <c r="ATL67" s="97">
        <v>-1.3120006195635447</v>
      </c>
      <c r="ATM67" s="98">
        <v>-2.4697879232278961</v>
      </c>
      <c r="ATO67" s="88">
        <f t="shared" si="155"/>
        <v>41001</v>
      </c>
      <c r="ATP67" s="89">
        <v>22</v>
      </c>
      <c r="ATQ67" s="28"/>
      <c r="ATR67" s="25"/>
      <c r="ATS67" s="30"/>
      <c r="ATT67" s="27"/>
      <c r="ATU67" s="30"/>
      <c r="ATV67" s="27"/>
      <c r="ATW67" s="30"/>
      <c r="ATX67" s="27"/>
      <c r="ATY67" s="92"/>
      <c r="ATZ67" s="94"/>
      <c r="AUA67" s="94"/>
      <c r="AUB67" s="94"/>
      <c r="AUC67" s="94"/>
      <c r="AUD67" s="94"/>
      <c r="AUE67" s="94"/>
      <c r="AUF67" s="94"/>
      <c r="AUG67" s="27"/>
      <c r="AUH67" s="97">
        <v>-1.2330066558473083</v>
      </c>
      <c r="AUI67" s="98">
        <v>-0.41650916847928032</v>
      </c>
      <c r="AUK67" s="88">
        <f t="shared" si="156"/>
        <v>40997</v>
      </c>
      <c r="AUL67" s="89">
        <v>22</v>
      </c>
      <c r="AUM67" s="28"/>
      <c r="AUN67" s="25"/>
      <c r="AUO67" s="30"/>
      <c r="AUP67" s="27"/>
      <c r="AUQ67" s="30"/>
      <c r="AUR67" s="27"/>
      <c r="AUS67" s="30"/>
      <c r="AUT67" s="27"/>
      <c r="AUU67" s="92"/>
      <c r="AUV67" s="94"/>
      <c r="AUW67" s="94"/>
      <c r="AUX67" s="94"/>
      <c r="AUY67" s="94"/>
      <c r="AUZ67" s="94"/>
      <c r="AVA67" s="94"/>
      <c r="AVB67" s="94"/>
      <c r="AVC67" s="27"/>
      <c r="AVD67" s="97"/>
      <c r="AVE67" s="98"/>
      <c r="AVG67" s="88">
        <f t="shared" si="157"/>
        <v>41000</v>
      </c>
      <c r="AVH67" s="89">
        <v>22</v>
      </c>
      <c r="AVI67" s="28"/>
      <c r="AVJ67" s="25"/>
      <c r="AVK67" s="30"/>
      <c r="AVL67" s="27"/>
      <c r="AVM67" s="30"/>
      <c r="AVN67" s="27"/>
      <c r="AVO67" s="30"/>
      <c r="AVP67" s="27"/>
      <c r="AVQ67" s="92"/>
      <c r="AVR67" s="94"/>
      <c r="AVS67" s="94"/>
      <c r="AVT67" s="94"/>
      <c r="AVU67" s="94"/>
      <c r="AVV67" s="94"/>
      <c r="AVW67" s="94"/>
      <c r="AVX67" s="94"/>
      <c r="AVY67" s="27"/>
      <c r="AVZ67" s="97">
        <v>-1.2830619605891878</v>
      </c>
      <c r="AWA67" s="98">
        <v>-1.6244312435481532</v>
      </c>
      <c r="AWC67" s="88">
        <f t="shared" si="158"/>
        <v>40998.5</v>
      </c>
      <c r="AWD67" s="89">
        <v>22</v>
      </c>
      <c r="AWE67" s="28"/>
      <c r="AWF67" s="25"/>
      <c r="AWG67" s="30"/>
      <c r="AWH67" s="27"/>
      <c r="AWI67" s="30"/>
      <c r="AWJ67" s="27"/>
      <c r="AWK67" s="30"/>
      <c r="AWL67" s="27"/>
      <c r="AWM67" s="92"/>
      <c r="AWN67" s="94"/>
      <c r="AWO67" s="94"/>
      <c r="AWP67" s="94"/>
      <c r="AWQ67" s="94"/>
      <c r="AWR67" s="94"/>
      <c r="AWS67" s="94"/>
      <c r="AWT67" s="94"/>
      <c r="AWU67" s="27"/>
      <c r="AWV67" s="97"/>
      <c r="AWW67" s="98"/>
      <c r="AWY67" s="88">
        <f t="shared" si="159"/>
        <v>40997</v>
      </c>
      <c r="AWZ67" s="89">
        <v>22</v>
      </c>
      <c r="AXA67" s="28"/>
      <c r="AXB67" s="25"/>
      <c r="AXC67" s="30"/>
      <c r="AXD67" s="27"/>
      <c r="AXE67" s="30"/>
      <c r="AXF67" s="27"/>
      <c r="AXG67" s="30"/>
      <c r="AXH67" s="27"/>
      <c r="AXI67" s="92"/>
      <c r="AXJ67" s="94"/>
      <c r="AXK67" s="94"/>
      <c r="AXL67" s="94"/>
      <c r="AXM67" s="94"/>
      <c r="AXN67" s="94"/>
      <c r="AXO67" s="94"/>
      <c r="AXP67" s="94"/>
      <c r="AXQ67" s="27"/>
      <c r="AXR67" s="97">
        <v>-1.3047005420462483</v>
      </c>
      <c r="AXS67" s="98">
        <v>-1.0027166219269461</v>
      </c>
      <c r="AXU67" s="88">
        <f t="shared" si="160"/>
        <v>41000</v>
      </c>
      <c r="AXV67" s="89">
        <v>22</v>
      </c>
      <c r="AXW67" s="28"/>
      <c r="AXX67" s="25"/>
      <c r="AXY67" s="30"/>
      <c r="AXZ67" s="27"/>
      <c r="AYA67" s="30"/>
      <c r="AYB67" s="27"/>
      <c r="AYC67" s="30"/>
      <c r="AYD67" s="27"/>
      <c r="AYE67" s="92"/>
      <c r="AYF67" s="94"/>
      <c r="AYG67" s="94"/>
      <c r="AYH67" s="94"/>
      <c r="AYI67" s="94"/>
      <c r="AYJ67" s="94"/>
      <c r="AYK67" s="94"/>
      <c r="AYL67" s="94"/>
      <c r="AYM67" s="27"/>
      <c r="AYN67" s="97">
        <v>-1.283690809497321</v>
      </c>
      <c r="AYO67" s="98">
        <v>1.2587123798683908</v>
      </c>
      <c r="AYQ67" s="88">
        <f t="shared" si="161"/>
        <v>40999</v>
      </c>
      <c r="AYR67" s="89">
        <v>22</v>
      </c>
      <c r="AYS67" s="28"/>
      <c r="AYT67" s="25"/>
      <c r="AYU67" s="30"/>
      <c r="AYV67" s="27"/>
      <c r="AYW67" s="30"/>
      <c r="AYX67" s="27"/>
      <c r="AYY67" s="30"/>
      <c r="AYZ67" s="27"/>
      <c r="AZA67" s="92"/>
      <c r="AZB67" s="94"/>
      <c r="AZC67" s="94"/>
      <c r="AZD67" s="94"/>
      <c r="AZE67" s="94"/>
      <c r="AZF67" s="94"/>
      <c r="AZG67" s="94"/>
      <c r="AZH67" s="94"/>
      <c r="AZI67" s="27"/>
      <c r="AZJ67" s="97">
        <v>-0.59663936432416487</v>
      </c>
      <c r="AZK67" s="98">
        <v>4.0362145210093141</v>
      </c>
      <c r="AZM67" s="88">
        <f t="shared" si="162"/>
        <v>40999.5</v>
      </c>
      <c r="AZN67" s="89">
        <v>22</v>
      </c>
      <c r="AZO67" s="28"/>
      <c r="AZP67" s="25"/>
      <c r="AZQ67" s="30"/>
      <c r="AZR67" s="27"/>
      <c r="AZS67" s="30"/>
      <c r="AZT67" s="27"/>
      <c r="AZU67" s="30"/>
      <c r="AZV67" s="27"/>
      <c r="AZW67" s="92"/>
      <c r="AZX67" s="94"/>
      <c r="AZY67" s="94"/>
      <c r="AZZ67" s="94"/>
      <c r="BAA67" s="94"/>
      <c r="BAB67" s="94"/>
      <c r="BAC67" s="94"/>
      <c r="BAD67" s="94"/>
      <c r="BAE67" s="27"/>
      <c r="BAF67" s="97">
        <v>-1.2359682784966752</v>
      </c>
      <c r="BAG67" s="98">
        <v>4.0816479243949573</v>
      </c>
      <c r="BAI67" s="88">
        <f t="shared" si="163"/>
        <v>40999.5</v>
      </c>
      <c r="BAJ67" s="89">
        <v>22</v>
      </c>
      <c r="BAK67" s="28"/>
      <c r="BAL67" s="25"/>
      <c r="BAM67" s="30"/>
      <c r="BAN67" s="27"/>
      <c r="BAO67" s="30"/>
      <c r="BAP67" s="27"/>
      <c r="BAQ67" s="30"/>
      <c r="BAR67" s="27"/>
      <c r="BAS67" s="92"/>
      <c r="BAT67" s="94"/>
      <c r="BAU67" s="94"/>
      <c r="BAV67" s="94"/>
      <c r="BAW67" s="94"/>
      <c r="BAX67" s="94"/>
      <c r="BAY67" s="94"/>
      <c r="BAZ67" s="94"/>
      <c r="BBA67" s="27"/>
      <c r="BBB67" s="97">
        <v>-1.2935119986318615</v>
      </c>
      <c r="BBC67" s="98">
        <v>1.8824692092867392</v>
      </c>
      <c r="BBE67" s="88">
        <f t="shared" si="164"/>
        <v>40998</v>
      </c>
      <c r="BBF67" s="89">
        <v>22</v>
      </c>
      <c r="BBG67" s="28"/>
      <c r="BBH67" s="25"/>
      <c r="BBI67" s="30"/>
      <c r="BBJ67" s="27"/>
      <c r="BBK67" s="30"/>
      <c r="BBL67" s="27"/>
      <c r="BBM67" s="30"/>
      <c r="BBN67" s="27"/>
      <c r="BBO67" s="92"/>
      <c r="BBP67" s="94"/>
      <c r="BBQ67" s="94"/>
      <c r="BBR67" s="94"/>
      <c r="BBS67" s="94"/>
      <c r="BBT67" s="94"/>
      <c r="BBU67" s="94"/>
      <c r="BBV67" s="94"/>
      <c r="BBW67" s="27"/>
      <c r="BBX67" s="97"/>
      <c r="BBY67" s="98"/>
      <c r="BCA67" s="88">
        <f t="shared" si="165"/>
        <v>41001.5</v>
      </c>
      <c r="BCB67" s="89">
        <v>22</v>
      </c>
      <c r="BCC67" s="28"/>
      <c r="BCD67" s="25">
        <v>23.6</v>
      </c>
      <c r="BCE67" s="30"/>
      <c r="BCF67" s="27"/>
      <c r="BCG67" s="30"/>
      <c r="BCH67" s="27"/>
      <c r="BCI67" s="30"/>
      <c r="BCJ67" s="27"/>
      <c r="BCK67" s="92"/>
      <c r="BCL67" s="94"/>
      <c r="BCM67" s="94"/>
      <c r="BCN67" s="94"/>
      <c r="BCO67" s="94"/>
      <c r="BCP67" s="94"/>
      <c r="BCQ67" s="94"/>
      <c r="BCR67" s="94"/>
      <c r="BCS67" s="27"/>
      <c r="BCT67" s="97">
        <v>-1.2346480717791106</v>
      </c>
      <c r="BCU67" s="98">
        <v>1.0645234585300964</v>
      </c>
      <c r="BCW67" s="88">
        <f t="shared" si="166"/>
        <v>41000</v>
      </c>
      <c r="BCX67" s="89">
        <v>22</v>
      </c>
      <c r="BCY67" s="28"/>
      <c r="BCZ67" s="25">
        <v>19</v>
      </c>
      <c r="BDA67" s="30"/>
      <c r="BDB67" s="27"/>
      <c r="BDC67" s="30"/>
      <c r="BDD67" s="27"/>
      <c r="BDE67" s="30"/>
      <c r="BDF67" s="27"/>
      <c r="BDG67" s="92"/>
      <c r="BDH67" s="94"/>
      <c r="BDI67" s="94"/>
      <c r="BDJ67" s="94"/>
      <c r="BDK67" s="94"/>
      <c r="BDL67" s="94"/>
      <c r="BDM67" s="94"/>
      <c r="BDN67" s="94"/>
      <c r="BDO67" s="27"/>
      <c r="BDP67" s="97">
        <v>-1.1412268239745675</v>
      </c>
      <c r="BDQ67" s="98">
        <v>-1.7490016884334401</v>
      </c>
      <c r="BDS67" s="88">
        <f t="shared" si="167"/>
        <v>40998</v>
      </c>
      <c r="BDT67" s="89">
        <v>22</v>
      </c>
      <c r="BDU67" s="28"/>
      <c r="BDV67" s="25"/>
      <c r="BDW67" s="30"/>
      <c r="BDX67" s="27"/>
      <c r="BDY67" s="30"/>
      <c r="BDZ67" s="27"/>
      <c r="BEA67" s="30"/>
      <c r="BEB67" s="27"/>
      <c r="BEC67" s="92"/>
      <c r="BED67" s="94"/>
      <c r="BEE67" s="94"/>
      <c r="BEF67" s="94"/>
      <c r="BEG67" s="94"/>
      <c r="BEH67" s="94"/>
      <c r="BEI67" s="94"/>
      <c r="BEJ67" s="94"/>
      <c r="BEK67" s="27"/>
      <c r="BEL67" s="97">
        <v>-1.2948630563336347</v>
      </c>
      <c r="BEM67" s="98">
        <v>-1.5431117873563176</v>
      </c>
      <c r="BEO67" s="88">
        <f t="shared" si="168"/>
        <v>40999.5</v>
      </c>
      <c r="BEP67" s="89">
        <v>22</v>
      </c>
      <c r="BEQ67" s="28"/>
      <c r="BER67" s="25"/>
      <c r="BES67" s="30"/>
      <c r="BET67" s="27"/>
      <c r="BEU67" s="30"/>
      <c r="BEV67" s="27"/>
      <c r="BEW67" s="30"/>
      <c r="BEX67" s="27"/>
      <c r="BEY67" s="92"/>
      <c r="BEZ67" s="94"/>
      <c r="BFA67" s="94"/>
      <c r="BFB67" s="94"/>
      <c r="BFC67" s="94"/>
      <c r="BFD67" s="94"/>
      <c r="BFE67" s="94"/>
      <c r="BFF67" s="94"/>
      <c r="BFG67" s="27"/>
      <c r="BFH67" s="97">
        <v>-1.315367355079395</v>
      </c>
      <c r="BFI67" s="98">
        <v>5.3853826770354765</v>
      </c>
      <c r="BFK67" s="88">
        <f t="shared" si="169"/>
        <v>40999.5</v>
      </c>
      <c r="BFL67" s="89">
        <v>22</v>
      </c>
      <c r="BFM67" s="28"/>
      <c r="BFN67" s="25"/>
      <c r="BFO67" s="30"/>
      <c r="BFP67" s="27"/>
      <c r="BFQ67" s="30"/>
      <c r="BFR67" s="27"/>
      <c r="BFS67" s="30"/>
      <c r="BFT67" s="27"/>
      <c r="BFU67" s="92"/>
      <c r="BFV67" s="94"/>
      <c r="BFW67" s="94"/>
      <c r="BFX67" s="94"/>
      <c r="BFY67" s="94"/>
      <c r="BFZ67" s="94"/>
      <c r="BGA67" s="94"/>
      <c r="BGB67" s="94"/>
      <c r="BGC67" s="27"/>
      <c r="BGD67" s="97">
        <v>-1.2680950081813027</v>
      </c>
      <c r="BGE67" s="98">
        <v>6.7596643326262109</v>
      </c>
      <c r="BGG67" s="88">
        <f t="shared" si="170"/>
        <v>40999</v>
      </c>
      <c r="BGH67" s="89">
        <v>22</v>
      </c>
      <c r="BGI67" s="28"/>
      <c r="BGJ67" s="25"/>
      <c r="BGK67" s="30"/>
      <c r="BGL67" s="27"/>
      <c r="BGM67" s="30"/>
      <c r="BGN67" s="27"/>
      <c r="BGO67" s="30"/>
      <c r="BGP67" s="27"/>
      <c r="BGQ67" s="92"/>
      <c r="BGR67" s="94"/>
      <c r="BGS67" s="94"/>
      <c r="BGT67" s="94"/>
      <c r="BGU67" s="94"/>
      <c r="BGV67" s="94"/>
      <c r="BGW67" s="94"/>
      <c r="BGX67" s="94"/>
      <c r="BGY67" s="27"/>
      <c r="BGZ67" s="97">
        <v>-0.80472750331649223</v>
      </c>
      <c r="BHA67" s="98">
        <v>0.60716856593889801</v>
      </c>
      <c r="BHC67" s="88">
        <f t="shared" si="171"/>
        <v>40998.5</v>
      </c>
      <c r="BHD67" s="89">
        <v>22</v>
      </c>
      <c r="BHE67" s="28"/>
      <c r="BHF67" s="25"/>
      <c r="BHG67" s="30"/>
      <c r="BHH67" s="27"/>
      <c r="BHI67" s="30"/>
      <c r="BHJ67" s="27"/>
      <c r="BHK67" s="30"/>
      <c r="BHL67" s="27"/>
      <c r="BHM67" s="92"/>
      <c r="BHN67" s="94"/>
      <c r="BHO67" s="94"/>
      <c r="BHP67" s="94"/>
      <c r="BHQ67" s="94"/>
      <c r="BHR67" s="94"/>
      <c r="BHS67" s="94"/>
      <c r="BHT67" s="94"/>
      <c r="BHU67" s="27"/>
      <c r="BHV67" s="97">
        <v>-0.90173122872400457</v>
      </c>
      <c r="BHW67" s="98">
        <v>9.5693832594602117</v>
      </c>
      <c r="BHY67" s="88">
        <f t="shared" si="172"/>
        <v>41001</v>
      </c>
      <c r="BHZ67" s="89">
        <v>22</v>
      </c>
      <c r="BIA67" s="28"/>
      <c r="BIB67" s="25"/>
      <c r="BIC67" s="30"/>
      <c r="BID67" s="27"/>
      <c r="BIE67" s="30"/>
      <c r="BIF67" s="27"/>
      <c r="BIG67" s="30"/>
      <c r="BIH67" s="27"/>
      <c r="BII67" s="92"/>
      <c r="BIJ67" s="94"/>
      <c r="BIK67" s="94"/>
      <c r="BIL67" s="94"/>
      <c r="BIM67" s="94"/>
      <c r="BIN67" s="94"/>
      <c r="BIO67" s="94"/>
      <c r="BIP67" s="94"/>
      <c r="BIQ67" s="27"/>
      <c r="BIR67" s="97">
        <v>-1.1590137042298996</v>
      </c>
      <c r="BIS67" s="98">
        <v>1.6153651122404729</v>
      </c>
      <c r="BIU67" s="88">
        <f t="shared" si="173"/>
        <v>41002</v>
      </c>
      <c r="BIV67" s="89">
        <v>22</v>
      </c>
      <c r="BIW67" s="28"/>
      <c r="BIX67" s="25"/>
      <c r="BIY67" s="30"/>
      <c r="BIZ67" s="27"/>
      <c r="BJA67" s="30"/>
      <c r="BJB67" s="27"/>
      <c r="BJC67" s="30"/>
      <c r="BJD67" s="27"/>
      <c r="BJE67" s="92"/>
      <c r="BJF67" s="94"/>
      <c r="BJG67" s="94"/>
      <c r="BJH67" s="94"/>
      <c r="BJI67" s="94"/>
      <c r="BJJ67" s="94"/>
      <c r="BJK67" s="94"/>
      <c r="BJL67" s="94"/>
      <c r="BJM67" s="27"/>
      <c r="BJN67" s="97">
        <v>-1.26848710371292</v>
      </c>
      <c r="BJO67" s="98">
        <v>-1.5299533711206235</v>
      </c>
      <c r="BJQ67" s="88">
        <f t="shared" si="174"/>
        <v>41000</v>
      </c>
      <c r="BJR67" s="89">
        <v>22</v>
      </c>
      <c r="BJS67" s="28"/>
      <c r="BJT67" s="25"/>
      <c r="BJU67" s="30"/>
      <c r="BJV67" s="27"/>
      <c r="BJW67" s="30"/>
      <c r="BJX67" s="27"/>
      <c r="BJY67" s="30"/>
      <c r="BJZ67" s="27"/>
      <c r="BKA67" s="92"/>
      <c r="BKB67" s="94"/>
      <c r="BKC67" s="94"/>
      <c r="BKD67" s="94"/>
      <c r="BKE67" s="94"/>
      <c r="BKF67" s="94"/>
      <c r="BKG67" s="94"/>
      <c r="BKH67" s="94"/>
      <c r="BKI67" s="27"/>
      <c r="BKJ67" s="97">
        <v>-1.3117518913820871</v>
      </c>
      <c r="BKK67" s="98">
        <v>-2.4692783647801373</v>
      </c>
      <c r="BKM67" s="88">
        <f t="shared" si="175"/>
        <v>41001</v>
      </c>
      <c r="BKN67" s="89">
        <v>22</v>
      </c>
      <c r="BKO67" s="28"/>
      <c r="BKP67" s="25"/>
      <c r="BKQ67" s="30"/>
      <c r="BKR67" s="27"/>
      <c r="BKS67" s="30"/>
      <c r="BKT67" s="27"/>
      <c r="BKU67" s="30"/>
      <c r="BKV67" s="27"/>
      <c r="BKW67" s="92"/>
      <c r="BKX67" s="94"/>
      <c r="BKY67" s="94"/>
      <c r="BKZ67" s="94"/>
      <c r="BLA67" s="94"/>
      <c r="BLB67" s="94"/>
      <c r="BLC67" s="94"/>
      <c r="BLD67" s="94"/>
      <c r="BLE67" s="27"/>
      <c r="BLF67" s="97">
        <v>-1.2419494754660403</v>
      </c>
      <c r="BLG67" s="98">
        <v>-0.42357640570625282</v>
      </c>
      <c r="BLI67" s="88">
        <f t="shared" si="176"/>
        <v>40997</v>
      </c>
      <c r="BLJ67" s="89">
        <v>22</v>
      </c>
      <c r="BLK67" s="28"/>
      <c r="BLL67" s="25"/>
      <c r="BLM67" s="30"/>
      <c r="BLN67" s="27"/>
      <c r="BLO67" s="30"/>
      <c r="BLP67" s="27"/>
      <c r="BLQ67" s="30"/>
      <c r="BLR67" s="27"/>
      <c r="BLS67" s="92"/>
      <c r="BLT67" s="94"/>
      <c r="BLU67" s="94"/>
      <c r="BLV67" s="94"/>
      <c r="BLW67" s="94"/>
      <c r="BLX67" s="94"/>
      <c r="BLY67" s="94"/>
      <c r="BLZ67" s="94"/>
      <c r="BMA67" s="27"/>
      <c r="BMB67" s="97"/>
      <c r="BMC67" s="98"/>
      <c r="BME67" s="88">
        <f t="shared" si="177"/>
        <v>41000</v>
      </c>
      <c r="BMF67" s="89">
        <v>22</v>
      </c>
      <c r="BMG67" s="28"/>
      <c r="BMH67" s="25"/>
      <c r="BMI67" s="30"/>
      <c r="BMJ67" s="27"/>
      <c r="BMK67" s="30"/>
      <c r="BML67" s="27"/>
      <c r="BMM67" s="30"/>
      <c r="BMN67" s="27"/>
      <c r="BMO67" s="92"/>
      <c r="BMP67" s="94"/>
      <c r="BMQ67" s="94"/>
      <c r="BMR67" s="94"/>
      <c r="BMS67" s="94"/>
      <c r="BMT67" s="94"/>
      <c r="BMU67" s="94"/>
      <c r="BMV67" s="94"/>
      <c r="BMW67" s="27"/>
      <c r="BMX67" s="97">
        <v>-1.2468743291002669</v>
      </c>
      <c r="BMY67" s="98">
        <v>-1.5469711595174649</v>
      </c>
      <c r="BNA67" s="88">
        <f t="shared" si="178"/>
        <v>40998.5</v>
      </c>
      <c r="BNB67" s="89">
        <v>22</v>
      </c>
      <c r="BNC67" s="28"/>
      <c r="BND67" s="25"/>
      <c r="BNE67" s="30"/>
      <c r="BNF67" s="27"/>
      <c r="BNG67" s="30"/>
      <c r="BNH67" s="27"/>
      <c r="BNI67" s="30"/>
      <c r="BNJ67" s="27"/>
      <c r="BNK67" s="92"/>
      <c r="BNL67" s="94"/>
      <c r="BNM67" s="94"/>
      <c r="BNN67" s="94"/>
      <c r="BNO67" s="94"/>
      <c r="BNP67" s="94"/>
      <c r="BNQ67" s="94"/>
      <c r="BNR67" s="94"/>
      <c r="BNS67" s="27"/>
      <c r="BNT67" s="97"/>
      <c r="BNU67" s="98"/>
      <c r="BNW67" s="88">
        <f t="shared" si="179"/>
        <v>40997</v>
      </c>
      <c r="BNX67" s="89">
        <v>22</v>
      </c>
      <c r="BNY67" s="28"/>
      <c r="BNZ67" s="25"/>
      <c r="BOA67" s="30"/>
      <c r="BOB67" s="27"/>
      <c r="BOC67" s="30"/>
      <c r="BOD67" s="27"/>
      <c r="BOE67" s="30"/>
      <c r="BOF67" s="27"/>
      <c r="BOG67" s="92"/>
      <c r="BOH67" s="94"/>
      <c r="BOI67" s="94"/>
      <c r="BOJ67" s="94"/>
      <c r="BOK67" s="94"/>
      <c r="BOL67" s="94"/>
      <c r="BOM67" s="94"/>
      <c r="BON67" s="94"/>
      <c r="BOO67" s="27"/>
      <c r="BOP67" s="97">
        <v>-1.3040207571298876</v>
      </c>
      <c r="BOQ67" s="98">
        <v>-1.0037314861869708</v>
      </c>
      <c r="BOS67" s="88">
        <f t="shared" si="180"/>
        <v>41000</v>
      </c>
      <c r="BOT67" s="89">
        <v>22</v>
      </c>
      <c r="BOU67" s="28"/>
      <c r="BOV67" s="25"/>
      <c r="BOW67" s="30"/>
      <c r="BOX67" s="27"/>
      <c r="BOY67" s="30"/>
      <c r="BOZ67" s="27"/>
      <c r="BPA67" s="30"/>
      <c r="BPB67" s="27"/>
      <c r="BPC67" s="92"/>
      <c r="BPD67" s="94"/>
      <c r="BPE67" s="94"/>
      <c r="BPF67" s="94"/>
      <c r="BPG67" s="94"/>
      <c r="BPH67" s="94"/>
      <c r="BPI67" s="94"/>
      <c r="BPJ67" s="94"/>
      <c r="BPK67" s="27"/>
      <c r="BPL67" s="97">
        <v>-1.3028762379151893</v>
      </c>
      <c r="BPM67" s="98">
        <v>1.2073313079616634</v>
      </c>
      <c r="BPO67" s="88">
        <f t="shared" si="181"/>
        <v>40999</v>
      </c>
      <c r="BPP67" s="89">
        <v>22</v>
      </c>
      <c r="BPQ67" s="28"/>
      <c r="BPR67" s="25"/>
      <c r="BPS67" s="30"/>
      <c r="BPT67" s="27"/>
      <c r="BPU67" s="30"/>
      <c r="BPV67" s="27"/>
      <c r="BPW67" s="30"/>
      <c r="BPX67" s="27"/>
      <c r="BPY67" s="92"/>
      <c r="BPZ67" s="94"/>
      <c r="BQA67" s="94"/>
      <c r="BQB67" s="94"/>
      <c r="BQC67" s="94"/>
      <c r="BQD67" s="94"/>
      <c r="BQE67" s="94"/>
      <c r="BQF67" s="94"/>
      <c r="BQG67" s="27"/>
      <c r="BQH67" s="97">
        <v>-0.5772513946773018</v>
      </c>
      <c r="BQI67" s="98">
        <v>4.1512488950787247</v>
      </c>
      <c r="BQK67" s="88">
        <f t="shared" si="182"/>
        <v>40999.5</v>
      </c>
      <c r="BQL67" s="89">
        <v>22</v>
      </c>
      <c r="BQM67" s="28"/>
      <c r="BQN67" s="25"/>
      <c r="BQO67" s="30"/>
      <c r="BQP67" s="27"/>
      <c r="BQQ67" s="30"/>
      <c r="BQR67" s="27"/>
      <c r="BQS67" s="30"/>
      <c r="BQT67" s="27"/>
      <c r="BQU67" s="92"/>
      <c r="BQV67" s="94"/>
      <c r="BQW67" s="94"/>
      <c r="BQX67" s="94"/>
      <c r="BQY67" s="94"/>
      <c r="BQZ67" s="94"/>
      <c r="BRA67" s="94"/>
      <c r="BRB67" s="94"/>
      <c r="BRC67" s="27"/>
      <c r="BRD67" s="97">
        <v>-1.2362290402027083</v>
      </c>
      <c r="BRE67" s="98">
        <v>4.0820047975737692</v>
      </c>
      <c r="BRG67" s="88">
        <f t="shared" si="183"/>
        <v>40999.5</v>
      </c>
      <c r="BRH67" s="89">
        <v>22</v>
      </c>
      <c r="BRI67" s="28"/>
      <c r="BRJ67" s="25"/>
      <c r="BRK67" s="30"/>
      <c r="BRL67" s="27"/>
      <c r="BRM67" s="30"/>
      <c r="BRN67" s="27"/>
      <c r="BRO67" s="30"/>
      <c r="BRP67" s="27"/>
      <c r="BRQ67" s="92"/>
      <c r="BRR67" s="94"/>
      <c r="BRS67" s="94"/>
      <c r="BRT67" s="94"/>
      <c r="BRU67" s="94"/>
      <c r="BRV67" s="94"/>
      <c r="BRW67" s="94"/>
      <c r="BRX67" s="94"/>
      <c r="BRY67" s="27"/>
      <c r="BRZ67" s="97">
        <v>-1.2905364565564661</v>
      </c>
      <c r="BSA67" s="98">
        <v>1.8882697274908431</v>
      </c>
      <c r="BSC67" s="88">
        <f t="shared" si="184"/>
        <v>40998</v>
      </c>
      <c r="BSD67" s="89">
        <v>22</v>
      </c>
      <c r="BSE67" s="28"/>
      <c r="BSF67" s="25"/>
      <c r="BSG67" s="30"/>
      <c r="BSH67" s="27"/>
      <c r="BSI67" s="30"/>
      <c r="BSJ67" s="27"/>
      <c r="BSK67" s="30"/>
      <c r="BSL67" s="27"/>
      <c r="BSM67" s="92"/>
      <c r="BSN67" s="94"/>
      <c r="BSO67" s="94"/>
      <c r="BSP67" s="94"/>
      <c r="BSQ67" s="94"/>
      <c r="BSR67" s="94"/>
      <c r="BSS67" s="94"/>
      <c r="BST67" s="94"/>
      <c r="BSU67" s="27"/>
      <c r="BSV67" s="97"/>
      <c r="BSW67" s="98"/>
      <c r="BSY67" s="88">
        <f t="shared" si="185"/>
        <v>41001.5</v>
      </c>
      <c r="BSZ67" s="89">
        <v>22</v>
      </c>
      <c r="BTA67" s="28"/>
      <c r="BTB67" s="25">
        <v>23.6</v>
      </c>
      <c r="BTC67" s="30"/>
      <c r="BTD67" s="27"/>
      <c r="BTE67" s="30"/>
      <c r="BTF67" s="27"/>
      <c r="BTG67" s="30"/>
      <c r="BTH67" s="27"/>
      <c r="BTI67" s="92"/>
      <c r="BTJ67" s="94"/>
      <c r="BTK67" s="94"/>
      <c r="BTL67" s="94"/>
      <c r="BTM67" s="94"/>
      <c r="BTN67" s="94"/>
      <c r="BTO67" s="94"/>
      <c r="BTP67" s="94"/>
      <c r="BTQ67" s="27"/>
      <c r="BTR67" s="97">
        <v>-1.2304600031161963</v>
      </c>
      <c r="BTS67" s="98">
        <v>1.081999101199882</v>
      </c>
      <c r="BTU67" s="88">
        <f t="shared" si="186"/>
        <v>41000</v>
      </c>
      <c r="BTV67" s="89">
        <v>22</v>
      </c>
      <c r="BTW67" s="28"/>
      <c r="BTX67" s="25">
        <v>19</v>
      </c>
      <c r="BTY67" s="30"/>
      <c r="BTZ67" s="27"/>
      <c r="BUA67" s="30"/>
      <c r="BUB67" s="27"/>
      <c r="BUC67" s="30"/>
      <c r="BUD67" s="27"/>
      <c r="BUE67" s="92"/>
      <c r="BUF67" s="94"/>
      <c r="BUG67" s="94"/>
      <c r="BUH67" s="94"/>
      <c r="BUI67" s="94"/>
      <c r="BUJ67" s="94"/>
      <c r="BUK67" s="94"/>
      <c r="BUL67" s="94"/>
      <c r="BUM67" s="27"/>
      <c r="BUN67" s="97">
        <v>-1.270560402213768</v>
      </c>
      <c r="BUO67" s="98">
        <v>-2.0512261829237302</v>
      </c>
      <c r="BUQ67" s="88">
        <f t="shared" si="187"/>
        <v>40998</v>
      </c>
      <c r="BUR67" s="89">
        <v>22</v>
      </c>
      <c r="BUS67" s="28"/>
      <c r="BUT67" s="25"/>
      <c r="BUU67" s="30"/>
      <c r="BUV67" s="27"/>
      <c r="BUW67" s="30"/>
      <c r="BUX67" s="27"/>
      <c r="BUY67" s="30"/>
      <c r="BUZ67" s="27"/>
      <c r="BVA67" s="92"/>
      <c r="BVB67" s="94"/>
      <c r="BVC67" s="94"/>
      <c r="BVD67" s="94"/>
      <c r="BVE67" s="94"/>
      <c r="BVF67" s="94"/>
      <c r="BVG67" s="94"/>
      <c r="BVH67" s="94"/>
      <c r="BVI67" s="27"/>
      <c r="BVJ67" s="97">
        <v>-1.2836785887111317</v>
      </c>
      <c r="BVK67" s="98">
        <v>-1.5203767473667069</v>
      </c>
      <c r="BVM67" s="88">
        <f t="shared" si="188"/>
        <v>40999.5</v>
      </c>
      <c r="BVN67" s="89">
        <v>22</v>
      </c>
      <c r="BVO67" s="28"/>
      <c r="BVP67" s="25"/>
      <c r="BVQ67" s="30"/>
      <c r="BVR67" s="27"/>
      <c r="BVS67" s="30"/>
      <c r="BVT67" s="27"/>
      <c r="BVU67" s="30"/>
      <c r="BVV67" s="27"/>
      <c r="BVW67" s="92"/>
      <c r="BVX67" s="94"/>
      <c r="BVY67" s="94"/>
      <c r="BVZ67" s="94"/>
      <c r="BWA67" s="94"/>
      <c r="BWB67" s="94"/>
      <c r="BWC67" s="94"/>
      <c r="BWD67" s="94"/>
      <c r="BWE67" s="27"/>
      <c r="BWF67" s="97">
        <v>-1.316488980487589</v>
      </c>
      <c r="BWG67" s="98">
        <v>5.3843940343560819</v>
      </c>
      <c r="BWI67" s="88">
        <f t="shared" si="189"/>
        <v>40999.5</v>
      </c>
      <c r="BWJ67" s="89">
        <v>22</v>
      </c>
      <c r="BWK67" s="28"/>
      <c r="BWL67" s="25"/>
      <c r="BWM67" s="30"/>
      <c r="BWN67" s="27"/>
      <c r="BWO67" s="30"/>
      <c r="BWP67" s="27"/>
      <c r="BWQ67" s="30"/>
      <c r="BWR67" s="27"/>
      <c r="BWS67" s="92"/>
      <c r="BWT67" s="94"/>
      <c r="BWU67" s="94"/>
      <c r="BWV67" s="94"/>
      <c r="BWW67" s="94"/>
      <c r="BWX67" s="94"/>
      <c r="BWY67" s="94"/>
      <c r="BWZ67" s="94"/>
      <c r="BXA67" s="27"/>
      <c r="BXB67" s="97">
        <v>-1.2856886944001045</v>
      </c>
      <c r="BXC67" s="98">
        <v>6.721741101010025</v>
      </c>
      <c r="BXE67" s="88">
        <f t="shared" si="190"/>
        <v>40999</v>
      </c>
      <c r="BXF67" s="89">
        <v>22</v>
      </c>
      <c r="BXG67" s="28"/>
      <c r="BXH67" s="25"/>
      <c r="BXI67" s="30"/>
      <c r="BXJ67" s="27"/>
      <c r="BXK67" s="30"/>
      <c r="BXL67" s="27"/>
      <c r="BXM67" s="30"/>
      <c r="BXN67" s="27"/>
      <c r="BXO67" s="92"/>
      <c r="BXP67" s="94"/>
      <c r="BXQ67" s="94"/>
      <c r="BXR67" s="94"/>
      <c r="BXS67" s="94"/>
      <c r="BXT67" s="94"/>
      <c r="BXU67" s="94"/>
      <c r="BXV67" s="94"/>
      <c r="BXW67" s="27"/>
      <c r="BXX67" s="97">
        <v>-0.79622139037021733</v>
      </c>
      <c r="BXY67" s="98">
        <v>0.637051850810607</v>
      </c>
      <c r="BYA67" s="88">
        <f t="shared" si="191"/>
        <v>40998.5</v>
      </c>
      <c r="BYB67" s="89">
        <v>22</v>
      </c>
      <c r="BYC67" s="28"/>
      <c r="BYD67" s="25"/>
      <c r="BYE67" s="30"/>
      <c r="BYF67" s="27"/>
      <c r="BYG67" s="30"/>
      <c r="BYH67" s="27"/>
      <c r="BYI67" s="30"/>
      <c r="BYJ67" s="27"/>
      <c r="BYK67" s="92"/>
      <c r="BYL67" s="94"/>
      <c r="BYM67" s="94"/>
      <c r="BYN67" s="94"/>
      <c r="BYO67" s="94"/>
      <c r="BYP67" s="94"/>
      <c r="BYQ67" s="94"/>
      <c r="BYR67" s="94"/>
      <c r="BYS67" s="27"/>
      <c r="BYT67" s="97">
        <v>-0.91859837520270748</v>
      </c>
      <c r="BYU67" s="98">
        <v>9.5365454474064393</v>
      </c>
      <c r="BYW67" s="88">
        <f t="shared" si="192"/>
        <v>41001</v>
      </c>
      <c r="BYX67" s="89">
        <v>22</v>
      </c>
      <c r="BYY67" s="28"/>
      <c r="BYZ67" s="25"/>
      <c r="BZA67" s="30"/>
      <c r="BZB67" s="27"/>
      <c r="BZC67" s="30"/>
      <c r="BZD67" s="27"/>
      <c r="BZE67" s="30"/>
      <c r="BZF67" s="27"/>
      <c r="BZG67" s="92"/>
      <c r="BZH67" s="94"/>
      <c r="BZI67" s="94"/>
      <c r="BZJ67" s="94"/>
      <c r="BZK67" s="94"/>
      <c r="BZL67" s="94"/>
      <c r="BZM67" s="94"/>
      <c r="BZN67" s="94"/>
      <c r="BZO67" s="27"/>
      <c r="BZP67" s="97">
        <v>-1.1486129757752521</v>
      </c>
      <c r="BZQ67" s="98">
        <v>1.6371386283184557</v>
      </c>
      <c r="BZS67" s="88">
        <f t="shared" si="193"/>
        <v>41002</v>
      </c>
      <c r="BZT67" s="89">
        <v>22</v>
      </c>
      <c r="BZU67" s="28"/>
      <c r="BZV67" s="25"/>
      <c r="BZW67" s="30"/>
      <c r="BZX67" s="27"/>
      <c r="BZY67" s="30"/>
      <c r="BZZ67" s="27"/>
      <c r="CAA67" s="30"/>
      <c r="CAB67" s="27"/>
      <c r="CAC67" s="92"/>
      <c r="CAD67" s="94"/>
      <c r="CAE67" s="94"/>
      <c r="CAF67" s="94"/>
      <c r="CAG67" s="94"/>
      <c r="CAH67" s="94"/>
      <c r="CAI67" s="94"/>
      <c r="CAJ67" s="94"/>
      <c r="CAK67" s="27"/>
      <c r="CAL67" s="97">
        <v>-1.2609475999248141</v>
      </c>
      <c r="CAM67" s="98">
        <v>-1.513174183978681</v>
      </c>
      <c r="CAO67" s="88">
        <f t="shared" si="194"/>
        <v>41000</v>
      </c>
      <c r="CAP67" s="89">
        <v>22</v>
      </c>
      <c r="CAQ67" s="28"/>
      <c r="CAR67" s="25"/>
      <c r="CAS67" s="30"/>
      <c r="CAT67" s="27"/>
      <c r="CAU67" s="30"/>
      <c r="CAV67" s="27"/>
      <c r="CAW67" s="30"/>
      <c r="CAX67" s="27"/>
      <c r="CAY67" s="92"/>
      <c r="CAZ67" s="94"/>
      <c r="CBA67" s="94"/>
      <c r="CBB67" s="94"/>
      <c r="CBC67" s="94"/>
      <c r="CBD67" s="94"/>
      <c r="CBE67" s="94"/>
      <c r="CBF67" s="94"/>
      <c r="CBG67" s="27"/>
      <c r="CBH67" s="97">
        <v>-1.2830856850696881</v>
      </c>
      <c r="CBI67" s="98">
        <v>-2.4126655793772995</v>
      </c>
      <c r="CBK67" s="88">
        <f t="shared" si="195"/>
        <v>41001</v>
      </c>
      <c r="CBL67" s="89">
        <v>22</v>
      </c>
      <c r="CBM67" s="28"/>
      <c r="CBN67" s="25"/>
      <c r="CBO67" s="30"/>
      <c r="CBP67" s="27"/>
      <c r="CBQ67" s="30"/>
      <c r="CBR67" s="27"/>
      <c r="CBS67" s="30"/>
      <c r="CBT67" s="27"/>
      <c r="CBU67" s="92"/>
      <c r="CBV67" s="94"/>
      <c r="CBW67" s="94"/>
      <c r="CBX67" s="94"/>
      <c r="CBY67" s="94"/>
      <c r="CBZ67" s="94"/>
      <c r="CCA67" s="94"/>
      <c r="CCB67" s="94"/>
      <c r="CCC67" s="27"/>
      <c r="CCD67" s="97">
        <v>-1.2358294562959136</v>
      </c>
      <c r="CCE67" s="98">
        <v>-0.42304212573851785</v>
      </c>
      <c r="CCG67" s="88">
        <f t="shared" si="196"/>
        <v>40997</v>
      </c>
      <c r="CCH67" s="89">
        <v>22</v>
      </c>
      <c r="CCI67" s="28"/>
      <c r="CCJ67" s="25"/>
      <c r="CCK67" s="30"/>
      <c r="CCL67" s="27"/>
      <c r="CCM67" s="30"/>
      <c r="CCN67" s="27"/>
      <c r="CCO67" s="30"/>
      <c r="CCP67" s="27"/>
      <c r="CCQ67" s="92"/>
      <c r="CCR67" s="94"/>
      <c r="CCS67" s="94"/>
      <c r="CCT67" s="94"/>
      <c r="CCU67" s="94"/>
      <c r="CCV67" s="94"/>
      <c r="CCW67" s="94"/>
      <c r="CCX67" s="94"/>
      <c r="CCY67" s="27"/>
      <c r="CCZ67" s="97"/>
      <c r="CDA67" s="98"/>
      <c r="CDC67" s="88">
        <f t="shared" si="197"/>
        <v>41000</v>
      </c>
      <c r="CDD67" s="89">
        <v>22</v>
      </c>
      <c r="CDE67" s="28"/>
      <c r="CDF67" s="25"/>
      <c r="CDG67" s="30"/>
      <c r="CDH67" s="27"/>
      <c r="CDI67" s="30"/>
      <c r="CDJ67" s="27"/>
      <c r="CDK67" s="30"/>
      <c r="CDL67" s="27"/>
      <c r="CDM67" s="92"/>
      <c r="CDN67" s="94"/>
      <c r="CDO67" s="94"/>
      <c r="CDP67" s="94"/>
      <c r="CDQ67" s="94"/>
      <c r="CDR67" s="94"/>
      <c r="CDS67" s="94"/>
      <c r="CDT67" s="94"/>
      <c r="CDU67" s="27"/>
      <c r="CDV67" s="97">
        <v>-1.2698758358221796</v>
      </c>
      <c r="CDW67" s="98">
        <v>-1.5946492131886261</v>
      </c>
      <c r="CDY67" s="88">
        <f t="shared" si="198"/>
        <v>40998.5</v>
      </c>
      <c r="CDZ67" s="89">
        <v>22</v>
      </c>
      <c r="CEA67" s="28"/>
      <c r="CEB67" s="25"/>
      <c r="CEC67" s="30"/>
      <c r="CED67" s="27"/>
      <c r="CEE67" s="30"/>
      <c r="CEF67" s="27"/>
      <c r="CEG67" s="30"/>
      <c r="CEH67" s="27"/>
      <c r="CEI67" s="92"/>
      <c r="CEJ67" s="94"/>
      <c r="CEK67" s="94"/>
      <c r="CEL67" s="94"/>
      <c r="CEM67" s="94"/>
      <c r="CEN67" s="94"/>
      <c r="CEO67" s="94"/>
      <c r="CEP67" s="94"/>
      <c r="CEQ67" s="27"/>
      <c r="CER67" s="97"/>
      <c r="CES67" s="98"/>
      <c r="CEU67" s="88">
        <f t="shared" si="199"/>
        <v>40997</v>
      </c>
      <c r="CEV67" s="89">
        <v>22</v>
      </c>
      <c r="CEW67" s="28"/>
      <c r="CEX67" s="25"/>
      <c r="CEY67" s="30"/>
      <c r="CEZ67" s="27"/>
      <c r="CFA67" s="30"/>
      <c r="CFB67" s="27"/>
      <c r="CFC67" s="30"/>
      <c r="CFD67" s="27"/>
      <c r="CFE67" s="92"/>
      <c r="CFF67" s="94"/>
      <c r="CFG67" s="94"/>
      <c r="CFH67" s="94"/>
      <c r="CFI67" s="94"/>
      <c r="CFJ67" s="94"/>
      <c r="CFK67" s="94"/>
      <c r="CFL67" s="94"/>
      <c r="CFM67" s="27"/>
      <c r="CFN67" s="97">
        <v>-1.3032721939247458</v>
      </c>
      <c r="CFO67" s="98">
        <v>-1.0012988200130482</v>
      </c>
    </row>
    <row r="68" spans="1:2199">
      <c r="A68" s="88">
        <f t="shared" si="100"/>
        <v>41000.5</v>
      </c>
      <c r="B68" s="90">
        <v>22.5</v>
      </c>
      <c r="C68" s="28"/>
      <c r="D68" s="25"/>
      <c r="E68" s="30"/>
      <c r="F68" s="27"/>
      <c r="G68" s="30"/>
      <c r="H68" s="27"/>
      <c r="I68" s="30"/>
      <c r="J68" s="27"/>
      <c r="K68" s="92"/>
      <c r="L68" s="94"/>
      <c r="M68" s="94"/>
      <c r="N68" s="94"/>
      <c r="O68" s="94"/>
      <c r="P68" s="94"/>
      <c r="Q68" s="94"/>
      <c r="R68" s="94"/>
      <c r="S68" s="27"/>
      <c r="T68" s="99">
        <v>-2.0601730381585832</v>
      </c>
      <c r="U68" s="98">
        <v>1.3374909822998124</v>
      </c>
      <c r="W68" s="88">
        <f t="shared" si="101"/>
        <v>40999.5</v>
      </c>
      <c r="X68" s="90">
        <v>22.5</v>
      </c>
      <c r="Y68" s="28"/>
      <c r="Z68" s="25"/>
      <c r="AA68" s="30"/>
      <c r="AB68" s="27"/>
      <c r="AC68" s="30"/>
      <c r="AD68" s="27"/>
      <c r="AE68" s="30"/>
      <c r="AF68" s="27"/>
      <c r="AG68" s="92"/>
      <c r="AH68" s="94"/>
      <c r="AI68" s="94"/>
      <c r="AJ68" s="94"/>
      <c r="AK68" s="94"/>
      <c r="AL68" s="94"/>
      <c r="AM68" s="94"/>
      <c r="AN68" s="94"/>
      <c r="AO68" s="27"/>
      <c r="AP68" s="99">
        <v>-1.1792634022241035</v>
      </c>
      <c r="AQ68" s="98">
        <v>2.566317753728752</v>
      </c>
      <c r="AS68" s="88">
        <f t="shared" si="102"/>
        <v>41000</v>
      </c>
      <c r="AT68" s="90">
        <v>22.5</v>
      </c>
      <c r="AU68" s="28"/>
      <c r="AV68" s="25"/>
      <c r="AW68" s="30"/>
      <c r="AX68" s="27"/>
      <c r="AY68" s="30"/>
      <c r="AZ68" s="27"/>
      <c r="BA68" s="30"/>
      <c r="BB68" s="27"/>
      <c r="BC68" s="92"/>
      <c r="BD68" s="94"/>
      <c r="BE68" s="94"/>
      <c r="BF68" s="94"/>
      <c r="BG68" s="94"/>
      <c r="BH68" s="94"/>
      <c r="BI68" s="94"/>
      <c r="BJ68" s="94"/>
      <c r="BK68" s="27"/>
      <c r="BL68" s="99">
        <v>-0.5886301624158532</v>
      </c>
      <c r="BM68" s="98">
        <v>3.4073524317828188</v>
      </c>
      <c r="BO68" s="88">
        <f t="shared" si="103"/>
        <v>41000</v>
      </c>
      <c r="BP68" s="90">
        <v>22.5</v>
      </c>
      <c r="BQ68" s="28"/>
      <c r="BR68" s="25"/>
      <c r="BS68" s="30"/>
      <c r="BT68" s="27"/>
      <c r="BU68" s="30"/>
      <c r="BV68" s="27"/>
      <c r="BW68" s="30"/>
      <c r="BX68" s="27"/>
      <c r="BY68" s="92"/>
      <c r="BZ68" s="94"/>
      <c r="CA68" s="94"/>
      <c r="CB68" s="94"/>
      <c r="CC68" s="94"/>
      <c r="CD68" s="94"/>
      <c r="CE68" s="94"/>
      <c r="CF68" s="94"/>
      <c r="CG68" s="27"/>
      <c r="CH68" s="99">
        <v>-1.1811419989888496</v>
      </c>
      <c r="CI68" s="98">
        <v>0.26633423127688211</v>
      </c>
      <c r="CK68" s="88">
        <f t="shared" si="104"/>
        <v>40998.5</v>
      </c>
      <c r="CL68" s="90">
        <v>22.5</v>
      </c>
      <c r="CM68" s="28"/>
      <c r="CN68" s="25"/>
      <c r="CO68" s="30"/>
      <c r="CP68" s="27"/>
      <c r="CQ68" s="30"/>
      <c r="CR68" s="27"/>
      <c r="CS68" s="30"/>
      <c r="CT68" s="27"/>
      <c r="CU68" s="92"/>
      <c r="CV68" s="94"/>
      <c r="CW68" s="94"/>
      <c r="CX68" s="94"/>
      <c r="CY68" s="94"/>
      <c r="CZ68" s="94"/>
      <c r="DA68" s="94"/>
      <c r="DB68" s="94"/>
      <c r="DC68" s="27"/>
      <c r="DD68" s="99">
        <v>-1.2841854530974655</v>
      </c>
      <c r="DE68" s="98">
        <v>5.1141870136546208</v>
      </c>
      <c r="DG68" s="88">
        <f t="shared" si="105"/>
        <v>41002</v>
      </c>
      <c r="DH68" s="90">
        <v>22.5</v>
      </c>
      <c r="DI68" s="28"/>
      <c r="DJ68" s="25">
        <v>23.3</v>
      </c>
      <c r="DK68" s="30"/>
      <c r="DL68" s="27"/>
      <c r="DM68" s="30"/>
      <c r="DN68" s="27"/>
      <c r="DO68" s="30"/>
      <c r="DP68" s="27"/>
      <c r="DQ68" s="92"/>
      <c r="DR68" s="94"/>
      <c r="DS68" s="94"/>
      <c r="DT68" s="94"/>
      <c r="DU68" s="94"/>
      <c r="DV68" s="94"/>
      <c r="DW68" s="94"/>
      <c r="DX68" s="94"/>
      <c r="DY68" s="27"/>
      <c r="DZ68" s="99">
        <v>-1.2261143817081295</v>
      </c>
      <c r="EA68" s="98">
        <v>-1.2020415253692451</v>
      </c>
      <c r="EC68" s="88">
        <f t="shared" si="106"/>
        <v>41000.5</v>
      </c>
      <c r="ED68" s="90">
        <v>22.5</v>
      </c>
      <c r="EE68" s="28"/>
      <c r="EF68" s="25">
        <v>18.100000000000001</v>
      </c>
      <c r="EG68" s="30"/>
      <c r="EH68" s="27"/>
      <c r="EI68" s="30"/>
      <c r="EJ68" s="27"/>
      <c r="EK68" s="30"/>
      <c r="EL68" s="27"/>
      <c r="EM68" s="92"/>
      <c r="EN68" s="94"/>
      <c r="EO68" s="94"/>
      <c r="EP68" s="94"/>
      <c r="EQ68" s="94"/>
      <c r="ER68" s="94"/>
      <c r="ES68" s="94"/>
      <c r="ET68" s="94"/>
      <c r="EU68" s="27"/>
      <c r="EV68" s="99">
        <v>-1.2686740051561491</v>
      </c>
      <c r="EW68" s="98">
        <v>4.6342384974200117</v>
      </c>
      <c r="EY68" s="88">
        <f t="shared" si="107"/>
        <v>40998.5</v>
      </c>
      <c r="EZ68" s="90">
        <v>22.5</v>
      </c>
      <c r="FA68" s="28"/>
      <c r="FB68" s="25"/>
      <c r="FC68" s="30"/>
      <c r="FD68" s="27"/>
      <c r="FE68" s="30"/>
      <c r="FF68" s="27"/>
      <c r="FG68" s="30"/>
      <c r="FH68" s="27"/>
      <c r="FI68" s="92"/>
      <c r="FJ68" s="94"/>
      <c r="FK68" s="94"/>
      <c r="FL68" s="94"/>
      <c r="FM68" s="94"/>
      <c r="FN68" s="94"/>
      <c r="FO68" s="94"/>
      <c r="FP68" s="94"/>
      <c r="FQ68" s="27"/>
      <c r="FR68" s="99">
        <v>-1.3042928855857796</v>
      </c>
      <c r="FS68" s="98">
        <v>5.0787172128533298</v>
      </c>
      <c r="FU68" s="88">
        <f t="shared" si="108"/>
        <v>41000</v>
      </c>
      <c r="FV68" s="90">
        <v>22.5</v>
      </c>
      <c r="FW68" s="28"/>
      <c r="FX68" s="25"/>
      <c r="FY68" s="30"/>
      <c r="FZ68" s="27"/>
      <c r="GA68" s="30"/>
      <c r="GB68" s="27"/>
      <c r="GC68" s="30"/>
      <c r="GD68" s="27"/>
      <c r="GE68" s="92"/>
      <c r="GF68" s="94"/>
      <c r="GG68" s="94"/>
      <c r="GH68" s="94"/>
      <c r="GI68" s="94"/>
      <c r="GJ68" s="94"/>
      <c r="GK68" s="94"/>
      <c r="GL68" s="94"/>
      <c r="GM68" s="27"/>
      <c r="GN68" s="99">
        <v>-1.3132949471542106</v>
      </c>
      <c r="GO68" s="98">
        <v>-1.2538851131654927</v>
      </c>
      <c r="GQ68" s="88">
        <f t="shared" si="109"/>
        <v>41000</v>
      </c>
      <c r="GR68" s="90">
        <v>22.5</v>
      </c>
      <c r="GS68" s="28"/>
      <c r="GT68" s="25"/>
      <c r="GU68" s="30"/>
      <c r="GV68" s="27"/>
      <c r="GW68" s="30"/>
      <c r="GX68" s="27"/>
      <c r="GY68" s="30"/>
      <c r="GZ68" s="27"/>
      <c r="HA68" s="92"/>
      <c r="HB68" s="94"/>
      <c r="HC68" s="94"/>
      <c r="HD68" s="94"/>
      <c r="HE68" s="94"/>
      <c r="HF68" s="94"/>
      <c r="HG68" s="94"/>
      <c r="HH68" s="94"/>
      <c r="HI68" s="27"/>
      <c r="HJ68" s="99">
        <v>-1.262021837374794</v>
      </c>
      <c r="HK68" s="98">
        <v>0.11616003694582216</v>
      </c>
      <c r="HM68" s="88">
        <f t="shared" si="110"/>
        <v>40999.5</v>
      </c>
      <c r="HN68" s="90">
        <v>22.5</v>
      </c>
      <c r="HO68" s="28"/>
      <c r="HP68" s="25"/>
      <c r="HQ68" s="30"/>
      <c r="HR68" s="27"/>
      <c r="HS68" s="30"/>
      <c r="HT68" s="27"/>
      <c r="HU68" s="30"/>
      <c r="HV68" s="27"/>
      <c r="HW68" s="92"/>
      <c r="HX68" s="94"/>
      <c r="HY68" s="94"/>
      <c r="HZ68" s="94"/>
      <c r="IA68" s="94"/>
      <c r="IB68" s="94"/>
      <c r="IC68" s="94"/>
      <c r="ID68" s="94"/>
      <c r="IE68" s="27"/>
      <c r="IF68" s="99">
        <v>-0.82203909026531718</v>
      </c>
      <c r="IG68" s="98">
        <v>7.1565747543600011</v>
      </c>
      <c r="II68" s="88">
        <f t="shared" si="111"/>
        <v>40999</v>
      </c>
      <c r="IJ68" s="90">
        <v>22.5</v>
      </c>
      <c r="IK68" s="28"/>
      <c r="IL68" s="25"/>
      <c r="IM68" s="30"/>
      <c r="IN68" s="27"/>
      <c r="IO68" s="30"/>
      <c r="IP68" s="27"/>
      <c r="IQ68" s="30"/>
      <c r="IR68" s="27"/>
      <c r="IS68" s="92"/>
      <c r="IT68" s="94"/>
      <c r="IU68" s="94"/>
      <c r="IV68" s="94"/>
      <c r="IW68" s="94"/>
      <c r="IX68" s="94"/>
      <c r="IY68" s="94"/>
      <c r="IZ68" s="94"/>
      <c r="JA68" s="27"/>
      <c r="JB68" s="99">
        <v>-0.9157893303435668</v>
      </c>
      <c r="JC68" s="98">
        <v>7.2341680123177827</v>
      </c>
      <c r="JE68" s="88">
        <f t="shared" si="112"/>
        <v>41001.5</v>
      </c>
      <c r="JF68" s="90">
        <v>22.5</v>
      </c>
      <c r="JG68" s="28"/>
      <c r="JH68" s="25"/>
      <c r="JI68" s="30"/>
      <c r="JJ68" s="27"/>
      <c r="JK68" s="30"/>
      <c r="JL68" s="27"/>
      <c r="JM68" s="30"/>
      <c r="JN68" s="27"/>
      <c r="JO68" s="92"/>
      <c r="JP68" s="94"/>
      <c r="JQ68" s="94"/>
      <c r="JR68" s="94"/>
      <c r="JS68" s="94"/>
      <c r="JT68" s="94"/>
      <c r="JU68" s="94"/>
      <c r="JV68" s="94"/>
      <c r="JW68" s="27"/>
      <c r="JX68" s="99">
        <v>-1.1601907509933309</v>
      </c>
      <c r="JY68" s="98">
        <v>3.8070088134052762</v>
      </c>
      <c r="KA68" s="88">
        <f t="shared" si="113"/>
        <v>41002.5</v>
      </c>
      <c r="KB68" s="90">
        <v>22.5</v>
      </c>
      <c r="KC68" s="28"/>
      <c r="KD68" s="25"/>
      <c r="KE68" s="30"/>
      <c r="KF68" s="27"/>
      <c r="KG68" s="30"/>
      <c r="KH68" s="27"/>
      <c r="KI68" s="30"/>
      <c r="KJ68" s="27"/>
      <c r="KK68" s="92"/>
      <c r="KL68" s="94"/>
      <c r="KM68" s="94"/>
      <c r="KN68" s="94"/>
      <c r="KO68" s="94"/>
      <c r="KP68" s="94"/>
      <c r="KQ68" s="94"/>
      <c r="KR68" s="94"/>
      <c r="KS68" s="27"/>
      <c r="KT68" s="99">
        <v>-1.2396897425806177</v>
      </c>
      <c r="KU68" s="98">
        <v>5.1648819404231281</v>
      </c>
      <c r="KW68" s="88">
        <f t="shared" si="114"/>
        <v>41000.5</v>
      </c>
      <c r="KX68" s="90">
        <v>22.5</v>
      </c>
      <c r="KY68" s="28"/>
      <c r="KZ68" s="25"/>
      <c r="LA68" s="30"/>
      <c r="LB68" s="27"/>
      <c r="LC68" s="30"/>
      <c r="LD68" s="27"/>
      <c r="LE68" s="30"/>
      <c r="LF68" s="27"/>
      <c r="LG68" s="92"/>
      <c r="LH68" s="94"/>
      <c r="LI68" s="94"/>
      <c r="LJ68" s="94"/>
      <c r="LK68" s="94"/>
      <c r="LL68" s="94"/>
      <c r="LM68" s="94"/>
      <c r="LN68" s="94"/>
      <c r="LO68" s="27"/>
      <c r="LP68" s="99">
        <v>-1.2755184708046374</v>
      </c>
      <c r="LQ68" s="98">
        <v>4.2354412104108263</v>
      </c>
      <c r="LS68" s="88">
        <f t="shared" si="115"/>
        <v>41001.5</v>
      </c>
      <c r="LT68" s="90">
        <v>22.5</v>
      </c>
      <c r="LU68" s="28"/>
      <c r="LV68" s="25"/>
      <c r="LW68" s="30"/>
      <c r="LX68" s="27"/>
      <c r="LY68" s="30"/>
      <c r="LZ68" s="27"/>
      <c r="MA68" s="30"/>
      <c r="MB68" s="27"/>
      <c r="MC68" s="92"/>
      <c r="MD68" s="94"/>
      <c r="ME68" s="94"/>
      <c r="MF68" s="94"/>
      <c r="MG68" s="94"/>
      <c r="MH68" s="94"/>
      <c r="MI68" s="94"/>
      <c r="MJ68" s="94"/>
      <c r="MK68" s="27"/>
      <c r="ML68" s="99">
        <v>-1.2357251008069199</v>
      </c>
      <c r="MM68" s="98">
        <v>6.2213431495843743</v>
      </c>
      <c r="MO68" s="88">
        <f t="shared" si="116"/>
        <v>40997.5</v>
      </c>
      <c r="MP68" s="90">
        <v>22.5</v>
      </c>
      <c r="MQ68" s="28"/>
      <c r="MR68" s="25"/>
      <c r="MS68" s="30"/>
      <c r="MT68" s="27"/>
      <c r="MU68" s="30"/>
      <c r="MV68" s="27"/>
      <c r="MW68" s="30"/>
      <c r="MX68" s="27"/>
      <c r="MY68" s="92"/>
      <c r="MZ68" s="94"/>
      <c r="NA68" s="94"/>
      <c r="NB68" s="94"/>
      <c r="NC68" s="94"/>
      <c r="ND68" s="94"/>
      <c r="NE68" s="94"/>
      <c r="NF68" s="94"/>
      <c r="NG68" s="27"/>
      <c r="NH68" s="99"/>
      <c r="NI68" s="98"/>
      <c r="NK68" s="88">
        <f t="shared" si="117"/>
        <v>41000.5</v>
      </c>
      <c r="NL68" s="90">
        <v>22.5</v>
      </c>
      <c r="NM68" s="28"/>
      <c r="NN68" s="25"/>
      <c r="NO68" s="30"/>
      <c r="NP68" s="27"/>
      <c r="NQ68" s="30"/>
      <c r="NR68" s="27"/>
      <c r="NS68" s="30"/>
      <c r="NT68" s="27"/>
      <c r="NU68" s="92"/>
      <c r="NV68" s="94"/>
      <c r="NW68" s="94"/>
      <c r="NX68" s="94"/>
      <c r="NY68" s="94"/>
      <c r="NZ68" s="94"/>
      <c r="OA68" s="94"/>
      <c r="OB68" s="94"/>
      <c r="OC68" s="27"/>
      <c r="OD68" s="99">
        <v>-1.2415969425002982</v>
      </c>
      <c r="OE68" s="98">
        <v>5.0890436984415057</v>
      </c>
      <c r="OG68" s="88">
        <f t="shared" si="118"/>
        <v>40999</v>
      </c>
      <c r="OH68" s="90">
        <v>22.5</v>
      </c>
      <c r="OI68" s="28"/>
      <c r="OJ68" s="25"/>
      <c r="OK68" s="30"/>
      <c r="OL68" s="27"/>
      <c r="OM68" s="30"/>
      <c r="ON68" s="27"/>
      <c r="OO68" s="30"/>
      <c r="OP68" s="27"/>
      <c r="OQ68" s="92"/>
      <c r="OR68" s="94"/>
      <c r="OS68" s="94"/>
      <c r="OT68" s="94"/>
      <c r="OU68" s="94"/>
      <c r="OV68" s="94"/>
      <c r="OW68" s="94"/>
      <c r="OX68" s="94"/>
      <c r="OY68" s="27"/>
      <c r="OZ68" s="99"/>
      <c r="PA68" s="98"/>
      <c r="PC68" s="88">
        <f t="shared" si="119"/>
        <v>40997.5</v>
      </c>
      <c r="PD68" s="90">
        <v>22.5</v>
      </c>
      <c r="PE68" s="28"/>
      <c r="PF68" s="25"/>
      <c r="PG68" s="30"/>
      <c r="PH68" s="27"/>
      <c r="PI68" s="30"/>
      <c r="PJ68" s="27"/>
      <c r="PK68" s="30"/>
      <c r="PL68" s="27"/>
      <c r="PM68" s="92"/>
      <c r="PN68" s="94"/>
      <c r="PO68" s="94"/>
      <c r="PP68" s="94"/>
      <c r="PQ68" s="94"/>
      <c r="PR68" s="94"/>
      <c r="PS68" s="94"/>
      <c r="PT68" s="94"/>
      <c r="PU68" s="27"/>
      <c r="PV68" s="99">
        <v>-1.2926546367848282</v>
      </c>
      <c r="PW68" s="98">
        <v>5.6718325608053943</v>
      </c>
      <c r="PY68" s="88">
        <f t="shared" si="120"/>
        <v>41000.5</v>
      </c>
      <c r="PZ68" s="90">
        <v>22.5</v>
      </c>
      <c r="QA68" s="28"/>
      <c r="QB68" s="25"/>
      <c r="QC68" s="30"/>
      <c r="QD68" s="27"/>
      <c r="QE68" s="30"/>
      <c r="QF68" s="27"/>
      <c r="QG68" s="30"/>
      <c r="QH68" s="27"/>
      <c r="QI68" s="92"/>
      <c r="QJ68" s="94"/>
      <c r="QK68" s="94"/>
      <c r="QL68" s="94"/>
      <c r="QM68" s="94"/>
      <c r="QN68" s="94"/>
      <c r="QO68" s="94"/>
      <c r="QP68" s="94"/>
      <c r="QQ68" s="27"/>
      <c r="QR68" s="99">
        <v>-1.3090530691178053</v>
      </c>
      <c r="QS68" s="98">
        <v>3.5076991346396351</v>
      </c>
      <c r="QU68" s="88">
        <f t="shared" si="121"/>
        <v>40999.5</v>
      </c>
      <c r="QV68" s="90">
        <v>22.5</v>
      </c>
      <c r="QW68" s="28"/>
      <c r="QX68" s="25"/>
      <c r="QY68" s="30"/>
      <c r="QZ68" s="27"/>
      <c r="RA68" s="30"/>
      <c r="RB68" s="27"/>
      <c r="RC68" s="30"/>
      <c r="RD68" s="27"/>
      <c r="RE68" s="92"/>
      <c r="RF68" s="94"/>
      <c r="RG68" s="94"/>
      <c r="RH68" s="94"/>
      <c r="RI68" s="94"/>
      <c r="RJ68" s="94"/>
      <c r="RK68" s="94"/>
      <c r="RL68" s="94"/>
      <c r="RM68" s="27"/>
      <c r="RN68" s="99">
        <v>-0.65610025955047946</v>
      </c>
      <c r="RO68" s="98">
        <v>10.303599337855541</v>
      </c>
      <c r="RQ68" s="88">
        <f t="shared" si="122"/>
        <v>41000</v>
      </c>
      <c r="RR68" s="90">
        <v>22.5</v>
      </c>
      <c r="RS68" s="28"/>
      <c r="RT68" s="25"/>
      <c r="RU68" s="30"/>
      <c r="RV68" s="27"/>
      <c r="RW68" s="30"/>
      <c r="RX68" s="27"/>
      <c r="RY68" s="30"/>
      <c r="RZ68" s="27"/>
      <c r="SA68" s="92"/>
      <c r="SB68" s="94"/>
      <c r="SC68" s="94"/>
      <c r="SD68" s="94"/>
      <c r="SE68" s="94"/>
      <c r="SF68" s="94"/>
      <c r="SG68" s="94"/>
      <c r="SH68" s="94"/>
      <c r="SI68" s="27"/>
      <c r="SJ68" s="99">
        <v>-1.250583721615439</v>
      </c>
      <c r="SK68" s="98">
        <v>1.8385557802209695</v>
      </c>
      <c r="SM68" s="88">
        <f t="shared" si="123"/>
        <v>41000</v>
      </c>
      <c r="SN68" s="90">
        <v>22.5</v>
      </c>
      <c r="SO68" s="28"/>
      <c r="SP68" s="25"/>
      <c r="SQ68" s="30"/>
      <c r="SR68" s="27"/>
      <c r="SS68" s="30"/>
      <c r="ST68" s="27"/>
      <c r="SU68" s="30"/>
      <c r="SV68" s="27"/>
      <c r="SW68" s="92"/>
      <c r="SX68" s="94"/>
      <c r="SY68" s="94"/>
      <c r="SZ68" s="94"/>
      <c r="TA68" s="94"/>
      <c r="TB68" s="94"/>
      <c r="TC68" s="94"/>
      <c r="TD68" s="94"/>
      <c r="TE68" s="27"/>
      <c r="TF68" s="99">
        <v>-1.3010447143260944</v>
      </c>
      <c r="TG68" s="98">
        <v>-0.34700494644472507</v>
      </c>
      <c r="TI68" s="88">
        <f t="shared" si="124"/>
        <v>40998.5</v>
      </c>
      <c r="TJ68" s="90">
        <v>22.5</v>
      </c>
      <c r="TK68" s="28"/>
      <c r="TL68" s="25"/>
      <c r="TM68" s="30"/>
      <c r="TN68" s="27"/>
      <c r="TO68" s="30"/>
      <c r="TP68" s="27"/>
      <c r="TQ68" s="30"/>
      <c r="TR68" s="27"/>
      <c r="TS68" s="92"/>
      <c r="TT68" s="94"/>
      <c r="TU68" s="94"/>
      <c r="TV68" s="94"/>
      <c r="TW68" s="94"/>
      <c r="TX68" s="94"/>
      <c r="TY68" s="94"/>
      <c r="TZ68" s="94"/>
      <c r="UA68" s="27"/>
      <c r="UB68" s="99"/>
      <c r="UC68" s="98"/>
      <c r="UE68" s="88">
        <f t="shared" si="125"/>
        <v>41002</v>
      </c>
      <c r="UF68" s="90">
        <v>22.5</v>
      </c>
      <c r="UG68" s="28"/>
      <c r="UH68" s="25">
        <v>23.3</v>
      </c>
      <c r="UI68" s="30"/>
      <c r="UJ68" s="27"/>
      <c r="UK68" s="30"/>
      <c r="UL68" s="27"/>
      <c r="UM68" s="30"/>
      <c r="UN68" s="27"/>
      <c r="UO68" s="92"/>
      <c r="UP68" s="94"/>
      <c r="UQ68" s="94"/>
      <c r="UR68" s="94"/>
      <c r="US68" s="94"/>
      <c r="UT68" s="94"/>
      <c r="UU68" s="94"/>
      <c r="UV68" s="94"/>
      <c r="UW68" s="27"/>
      <c r="UX68" s="99">
        <v>-1.2414705583357355</v>
      </c>
      <c r="UY68" s="98">
        <v>-1.2238375000183954</v>
      </c>
      <c r="VA68" s="88">
        <f t="shared" si="126"/>
        <v>41000.5</v>
      </c>
      <c r="VB68" s="90">
        <v>22.5</v>
      </c>
      <c r="VC68" s="28"/>
      <c r="VD68" s="25">
        <v>18.100000000000001</v>
      </c>
      <c r="VE68" s="30"/>
      <c r="VF68" s="27"/>
      <c r="VG68" s="30"/>
      <c r="VH68" s="27"/>
      <c r="VI68" s="30"/>
      <c r="VJ68" s="27"/>
      <c r="VK68" s="92"/>
      <c r="VL68" s="94"/>
      <c r="VM68" s="94"/>
      <c r="VN68" s="94"/>
      <c r="VO68" s="94"/>
      <c r="VP68" s="94"/>
      <c r="VQ68" s="94"/>
      <c r="VR68" s="94"/>
      <c r="VS68" s="27"/>
      <c r="VT68" s="99">
        <v>-1.2653537950263489</v>
      </c>
      <c r="VU68" s="98">
        <v>4.665494182891269</v>
      </c>
      <c r="VW68" s="88">
        <f t="shared" si="127"/>
        <v>40998.5</v>
      </c>
      <c r="VX68" s="90">
        <v>22.5</v>
      </c>
      <c r="VY68" s="28"/>
      <c r="VZ68" s="25"/>
      <c r="WA68" s="30"/>
      <c r="WB68" s="27"/>
      <c r="WC68" s="30"/>
      <c r="WD68" s="27"/>
      <c r="WE68" s="30"/>
      <c r="WF68" s="27"/>
      <c r="WG68" s="92"/>
      <c r="WH68" s="94"/>
      <c r="WI68" s="94"/>
      <c r="WJ68" s="94"/>
      <c r="WK68" s="94"/>
      <c r="WL68" s="94"/>
      <c r="WM68" s="94"/>
      <c r="WN68" s="94"/>
      <c r="WO68" s="27"/>
      <c r="WP68" s="99">
        <v>-1.2915367493425567</v>
      </c>
      <c r="WQ68" s="98">
        <v>5.1060297026914299</v>
      </c>
      <c r="WS68" s="88">
        <f t="shared" si="128"/>
        <v>41000</v>
      </c>
      <c r="WT68" s="90">
        <v>22.5</v>
      </c>
      <c r="WU68" s="28"/>
      <c r="WV68" s="25"/>
      <c r="WW68" s="30"/>
      <c r="WX68" s="27"/>
      <c r="WY68" s="30"/>
      <c r="WZ68" s="27"/>
      <c r="XA68" s="30"/>
      <c r="XB68" s="27"/>
      <c r="XC68" s="92"/>
      <c r="XD68" s="94"/>
      <c r="XE68" s="94"/>
      <c r="XF68" s="94"/>
      <c r="XG68" s="94"/>
      <c r="XH68" s="94"/>
      <c r="XI68" s="94"/>
      <c r="XJ68" s="94"/>
      <c r="XK68" s="27"/>
      <c r="XL68" s="99">
        <v>-1.3157350957653067</v>
      </c>
      <c r="XM68" s="98">
        <v>-1.2586813455672654</v>
      </c>
      <c r="XO68" s="88">
        <f t="shared" si="129"/>
        <v>41000</v>
      </c>
      <c r="XP68" s="90">
        <v>22.5</v>
      </c>
      <c r="XQ68" s="28"/>
      <c r="XR68" s="25"/>
      <c r="XS68" s="30"/>
      <c r="XT68" s="27"/>
      <c r="XU68" s="30"/>
      <c r="XV68" s="27"/>
      <c r="XW68" s="30"/>
      <c r="XX68" s="27"/>
      <c r="XY68" s="92"/>
      <c r="XZ68" s="94"/>
      <c r="YA68" s="94"/>
      <c r="YB68" s="94"/>
      <c r="YC68" s="94"/>
      <c r="YD68" s="94"/>
      <c r="YE68" s="94"/>
      <c r="YF68" s="94"/>
      <c r="YG68" s="27"/>
      <c r="YH68" s="99">
        <v>-1.264110838712782</v>
      </c>
      <c r="YI68" s="98">
        <v>0.11293111212001625</v>
      </c>
      <c r="YK68" s="88">
        <f t="shared" si="130"/>
        <v>40999.5</v>
      </c>
      <c r="YL68" s="90">
        <v>22.5</v>
      </c>
      <c r="YM68" s="28"/>
      <c r="YN68" s="25"/>
      <c r="YO68" s="30"/>
      <c r="YP68" s="27"/>
      <c r="YQ68" s="30"/>
      <c r="YR68" s="27"/>
      <c r="YS68" s="30"/>
      <c r="YT68" s="27"/>
      <c r="YU68" s="92"/>
      <c r="YV68" s="94"/>
      <c r="YW68" s="94"/>
      <c r="YX68" s="94"/>
      <c r="YY68" s="94"/>
      <c r="YZ68" s="94"/>
      <c r="ZA68" s="94"/>
      <c r="ZB68" s="94"/>
      <c r="ZC68" s="27"/>
      <c r="ZD68" s="99">
        <v>-0.78303813881681916</v>
      </c>
      <c r="ZE68" s="98">
        <v>7.2023954428299453</v>
      </c>
      <c r="ZG68" s="88">
        <f t="shared" si="131"/>
        <v>40999</v>
      </c>
      <c r="ZH68" s="90">
        <v>22.5</v>
      </c>
      <c r="ZI68" s="28"/>
      <c r="ZJ68" s="25"/>
      <c r="ZK68" s="30"/>
      <c r="ZL68" s="27"/>
      <c r="ZM68" s="30"/>
      <c r="ZN68" s="27"/>
      <c r="ZO68" s="30"/>
      <c r="ZP68" s="27"/>
      <c r="ZQ68" s="92"/>
      <c r="ZR68" s="94"/>
      <c r="ZS68" s="94"/>
      <c r="ZT68" s="94"/>
      <c r="ZU68" s="94"/>
      <c r="ZV68" s="94"/>
      <c r="ZW68" s="94"/>
      <c r="ZX68" s="94"/>
      <c r="ZY68" s="27"/>
      <c r="ZZ68" s="99">
        <v>-0.92065106472151081</v>
      </c>
      <c r="AAA68" s="98">
        <v>7.200193877183823</v>
      </c>
      <c r="AAC68" s="88">
        <f t="shared" si="132"/>
        <v>41001.5</v>
      </c>
      <c r="AAD68" s="90">
        <v>22.5</v>
      </c>
      <c r="AAE68" s="28"/>
      <c r="AAF68" s="25"/>
      <c r="AAG68" s="30"/>
      <c r="AAH68" s="27"/>
      <c r="AAI68" s="30"/>
      <c r="AAJ68" s="27"/>
      <c r="AAK68" s="30"/>
      <c r="AAL68" s="27"/>
      <c r="AAM68" s="92"/>
      <c r="AAN68" s="94"/>
      <c r="AAO68" s="94"/>
      <c r="AAP68" s="94"/>
      <c r="AAQ68" s="94"/>
      <c r="AAR68" s="94"/>
      <c r="AAS68" s="94"/>
      <c r="AAT68" s="94"/>
      <c r="AAU68" s="27"/>
      <c r="AAV68" s="99">
        <v>-1.1529845374977965</v>
      </c>
      <c r="AAW68" s="98">
        <v>3.8208390515343917</v>
      </c>
      <c r="AAY68" s="88">
        <f t="shared" si="133"/>
        <v>41002.5</v>
      </c>
      <c r="AAZ68" s="90">
        <v>22.5</v>
      </c>
      <c r="ABA68" s="28"/>
      <c r="ABB68" s="25"/>
      <c r="ABC68" s="30"/>
      <c r="ABD68" s="27"/>
      <c r="ABE68" s="30"/>
      <c r="ABF68" s="27"/>
      <c r="ABG68" s="30"/>
      <c r="ABH68" s="27"/>
      <c r="ABI68" s="92"/>
      <c r="ABJ68" s="94"/>
      <c r="ABK68" s="94"/>
      <c r="ABL68" s="94"/>
      <c r="ABM68" s="94"/>
      <c r="ABN68" s="94"/>
      <c r="ABO68" s="94"/>
      <c r="ABP68" s="94"/>
      <c r="ABQ68" s="27"/>
      <c r="ABR68" s="99">
        <v>-1.264733144083132</v>
      </c>
      <c r="ABS68" s="98">
        <v>5.1162665188875431</v>
      </c>
      <c r="ABU68" s="88">
        <f t="shared" si="134"/>
        <v>41000.5</v>
      </c>
      <c r="ABV68" s="90">
        <v>22.5</v>
      </c>
      <c r="ABW68" s="28"/>
      <c r="ABX68" s="25"/>
      <c r="ABY68" s="30"/>
      <c r="ABZ68" s="27"/>
      <c r="ACA68" s="30"/>
      <c r="ACB68" s="27"/>
      <c r="ACC68" s="30"/>
      <c r="ACD68" s="27"/>
      <c r="ACE68" s="92"/>
      <c r="ACF68" s="94"/>
      <c r="ACG68" s="94"/>
      <c r="ACH68" s="94"/>
      <c r="ACI68" s="94"/>
      <c r="ACJ68" s="94"/>
      <c r="ACK68" s="94"/>
      <c r="ACL68" s="94"/>
      <c r="ACM68" s="27"/>
      <c r="ACN68" s="99">
        <v>-1.2979900415916368</v>
      </c>
      <c r="ACO68" s="98">
        <v>4.2016879184287399</v>
      </c>
      <c r="ACQ68" s="88">
        <f t="shared" si="135"/>
        <v>41001.5</v>
      </c>
      <c r="ACR68" s="90">
        <v>22.5</v>
      </c>
      <c r="ACS68" s="28"/>
      <c r="ACT68" s="25"/>
      <c r="ACU68" s="30"/>
      <c r="ACV68" s="27"/>
      <c r="ACW68" s="30"/>
      <c r="ACX68" s="27"/>
      <c r="ACY68" s="30"/>
      <c r="ACZ68" s="27"/>
      <c r="ADA68" s="92"/>
      <c r="ADB68" s="94"/>
      <c r="ADC68" s="94"/>
      <c r="ADD68" s="94"/>
      <c r="ADE68" s="94"/>
      <c r="ADF68" s="94"/>
      <c r="ADG68" s="94"/>
      <c r="ADH68" s="94"/>
      <c r="ADI68" s="27"/>
      <c r="ADJ68" s="99">
        <v>-1.2389060474993461</v>
      </c>
      <c r="ADK68" s="98">
        <v>6.2076564321180507</v>
      </c>
      <c r="ADM68" s="88">
        <f t="shared" si="136"/>
        <v>40997.5</v>
      </c>
      <c r="ADN68" s="90">
        <v>22.5</v>
      </c>
      <c r="ADO68" s="28"/>
      <c r="ADP68" s="25"/>
      <c r="ADQ68" s="30"/>
      <c r="ADR68" s="27"/>
      <c r="ADS68" s="30"/>
      <c r="ADT68" s="27"/>
      <c r="ADU68" s="30"/>
      <c r="ADV68" s="27"/>
      <c r="ADW68" s="92"/>
      <c r="ADX68" s="94"/>
      <c r="ADY68" s="94"/>
      <c r="ADZ68" s="94"/>
      <c r="AEA68" s="94"/>
      <c r="AEB68" s="94"/>
      <c r="AEC68" s="94"/>
      <c r="AED68" s="94"/>
      <c r="AEE68" s="27"/>
      <c r="AEF68" s="99"/>
      <c r="AEG68" s="98"/>
      <c r="AEI68" s="88">
        <f t="shared" si="137"/>
        <v>41000.5</v>
      </c>
      <c r="AEJ68" s="90">
        <v>22.5</v>
      </c>
      <c r="AEK68" s="28"/>
      <c r="AEL68" s="25"/>
      <c r="AEM68" s="30"/>
      <c r="AEN68" s="27"/>
      <c r="AEO68" s="30"/>
      <c r="AEP68" s="27"/>
      <c r="AEQ68" s="30"/>
      <c r="AER68" s="27"/>
      <c r="AES68" s="92"/>
      <c r="AET68" s="94"/>
      <c r="AEU68" s="94"/>
      <c r="AEV68" s="94"/>
      <c r="AEW68" s="94"/>
      <c r="AEX68" s="94"/>
      <c r="AEY68" s="94"/>
      <c r="AEZ68" s="94"/>
      <c r="AFA68" s="27"/>
      <c r="AFB68" s="99">
        <v>-1.3007135106131245</v>
      </c>
      <c r="AFC68" s="98">
        <v>4.9789090666150422</v>
      </c>
      <c r="AFE68" s="88">
        <f t="shared" si="138"/>
        <v>40999</v>
      </c>
      <c r="AFF68" s="90">
        <v>22.5</v>
      </c>
      <c r="AFG68" s="28"/>
      <c r="AFH68" s="25"/>
      <c r="AFI68" s="30"/>
      <c r="AFJ68" s="27"/>
      <c r="AFK68" s="30"/>
      <c r="AFL68" s="27"/>
      <c r="AFM68" s="30"/>
      <c r="AFN68" s="27"/>
      <c r="AFO68" s="92"/>
      <c r="AFP68" s="94"/>
      <c r="AFQ68" s="94"/>
      <c r="AFR68" s="94"/>
      <c r="AFS68" s="94"/>
      <c r="AFT68" s="94"/>
      <c r="AFU68" s="94"/>
      <c r="AFV68" s="94"/>
      <c r="AFW68" s="27"/>
      <c r="AFX68" s="99"/>
      <c r="AFY68" s="98"/>
      <c r="AGA68" s="88">
        <f t="shared" si="139"/>
        <v>40997.5</v>
      </c>
      <c r="AGB68" s="90">
        <v>22.5</v>
      </c>
      <c r="AGC68" s="28"/>
      <c r="AGD68" s="25"/>
      <c r="AGE68" s="30"/>
      <c r="AGF68" s="27"/>
      <c r="AGG68" s="30"/>
      <c r="AGH68" s="27"/>
      <c r="AGI68" s="30"/>
      <c r="AGJ68" s="27"/>
      <c r="AGK68" s="92"/>
      <c r="AGL68" s="94"/>
      <c r="AGM68" s="94"/>
      <c r="AGN68" s="94"/>
      <c r="AGO68" s="94"/>
      <c r="AGP68" s="94"/>
      <c r="AGQ68" s="94"/>
      <c r="AGR68" s="94"/>
      <c r="AGS68" s="27"/>
      <c r="AGT68" s="99">
        <v>-1.2945149871532009</v>
      </c>
      <c r="AGU68" s="98">
        <v>5.6632014140451856</v>
      </c>
      <c r="AGW68" s="88">
        <f t="shared" si="140"/>
        <v>41000.5</v>
      </c>
      <c r="AGX68" s="90">
        <v>22.5</v>
      </c>
      <c r="AGY68" s="28"/>
      <c r="AGZ68" s="25"/>
      <c r="AHA68" s="30"/>
      <c r="AHB68" s="27"/>
      <c r="AHC68" s="30"/>
      <c r="AHD68" s="27"/>
      <c r="AHE68" s="30"/>
      <c r="AHF68" s="27"/>
      <c r="AHG68" s="92"/>
      <c r="AHH68" s="94"/>
      <c r="AHI68" s="94"/>
      <c r="AHJ68" s="94"/>
      <c r="AHK68" s="94"/>
      <c r="AHL68" s="94"/>
      <c r="AHM68" s="94"/>
      <c r="AHN68" s="94"/>
      <c r="AHO68" s="27"/>
      <c r="AHP68" s="99">
        <v>-1.2881456539472396</v>
      </c>
      <c r="AHQ68" s="98">
        <v>3.5567188015562046</v>
      </c>
      <c r="AHS68" s="88">
        <f t="shared" si="141"/>
        <v>40999.5</v>
      </c>
      <c r="AHT68" s="90">
        <v>22.5</v>
      </c>
      <c r="AHU68" s="28"/>
      <c r="AHV68" s="25"/>
      <c r="AHW68" s="30"/>
      <c r="AHX68" s="27"/>
      <c r="AHY68" s="30"/>
      <c r="AHZ68" s="27"/>
      <c r="AIA68" s="30"/>
      <c r="AIB68" s="27"/>
      <c r="AIC68" s="92"/>
      <c r="AID68" s="94"/>
      <c r="AIE68" s="94"/>
      <c r="AIF68" s="94"/>
      <c r="AIG68" s="94"/>
      <c r="AIH68" s="94"/>
      <c r="AII68" s="94"/>
      <c r="AIJ68" s="94"/>
      <c r="AIK68" s="27"/>
      <c r="AIL68" s="99">
        <v>-0.65678918889094484</v>
      </c>
      <c r="AIM68" s="98">
        <v>10.209336700034138</v>
      </c>
      <c r="AIO68" s="88">
        <f t="shared" si="142"/>
        <v>41000</v>
      </c>
      <c r="AIP68" s="90">
        <v>22.5</v>
      </c>
      <c r="AIQ68" s="28"/>
      <c r="AIR68" s="25"/>
      <c r="AIS68" s="30"/>
      <c r="AIT68" s="27"/>
      <c r="AIU68" s="30"/>
      <c r="AIV68" s="27"/>
      <c r="AIW68" s="30"/>
      <c r="AIX68" s="27"/>
      <c r="AIY68" s="92"/>
      <c r="AIZ68" s="94"/>
      <c r="AJA68" s="94"/>
      <c r="AJB68" s="94"/>
      <c r="AJC68" s="94"/>
      <c r="AJD68" s="94"/>
      <c r="AJE68" s="94"/>
      <c r="AJF68" s="94"/>
      <c r="AJG68" s="27"/>
      <c r="AJH68" s="99">
        <v>-1.2383798438290727</v>
      </c>
      <c r="AJI68" s="98">
        <v>1.8550052645868484</v>
      </c>
      <c r="AJK68" s="88">
        <f t="shared" si="143"/>
        <v>41000</v>
      </c>
      <c r="AJL68" s="90">
        <v>22.5</v>
      </c>
      <c r="AJM68" s="28"/>
      <c r="AJN68" s="25"/>
      <c r="AJO68" s="30"/>
      <c r="AJP68" s="27"/>
      <c r="AJQ68" s="30"/>
      <c r="AJR68" s="27"/>
      <c r="AJS68" s="30"/>
      <c r="AJT68" s="27"/>
      <c r="AJU68" s="92"/>
      <c r="AJV68" s="94"/>
      <c r="AJW68" s="94"/>
      <c r="AJX68" s="94"/>
      <c r="AJY68" s="94"/>
      <c r="AJZ68" s="94"/>
      <c r="AKA68" s="94"/>
      <c r="AKB68" s="94"/>
      <c r="AKC68" s="27"/>
      <c r="AKD68" s="99">
        <v>-1.2962152035473118</v>
      </c>
      <c r="AKE68" s="98">
        <v>-0.33851535144311551</v>
      </c>
      <c r="AKG68" s="88">
        <f t="shared" si="144"/>
        <v>40998.5</v>
      </c>
      <c r="AKH68" s="90">
        <v>22.5</v>
      </c>
      <c r="AKI68" s="28"/>
      <c r="AKJ68" s="25"/>
      <c r="AKK68" s="30"/>
      <c r="AKL68" s="27"/>
      <c r="AKM68" s="30"/>
      <c r="AKN68" s="27"/>
      <c r="AKO68" s="30"/>
      <c r="AKP68" s="27"/>
      <c r="AKQ68" s="92"/>
      <c r="AKR68" s="94"/>
      <c r="AKS68" s="94"/>
      <c r="AKT68" s="94"/>
      <c r="AKU68" s="94"/>
      <c r="AKV68" s="94"/>
      <c r="AKW68" s="94"/>
      <c r="AKX68" s="94"/>
      <c r="AKY68" s="27"/>
      <c r="AKZ68" s="99"/>
      <c r="ALA68" s="98"/>
      <c r="ALC68" s="88">
        <f t="shared" si="145"/>
        <v>41002</v>
      </c>
      <c r="ALD68" s="90">
        <v>22.5</v>
      </c>
      <c r="ALE68" s="28"/>
      <c r="ALF68" s="25">
        <v>23.3</v>
      </c>
      <c r="ALG68" s="30"/>
      <c r="ALH68" s="27"/>
      <c r="ALI68" s="30"/>
      <c r="ALJ68" s="27"/>
      <c r="ALK68" s="30"/>
      <c r="ALL68" s="27"/>
      <c r="ALM68" s="92"/>
      <c r="ALN68" s="94"/>
      <c r="ALO68" s="94"/>
      <c r="ALP68" s="94"/>
      <c r="ALQ68" s="94"/>
      <c r="ALR68" s="94"/>
      <c r="ALS68" s="94"/>
      <c r="ALT68" s="94"/>
      <c r="ALU68" s="27"/>
      <c r="ALV68" s="99">
        <v>-1.2308990913284763</v>
      </c>
      <c r="ALW68" s="98">
        <v>-1.2079954985570085</v>
      </c>
      <c r="ALY68" s="88">
        <f t="shared" si="146"/>
        <v>41000.5</v>
      </c>
      <c r="ALZ68" s="90">
        <v>22.5</v>
      </c>
      <c r="AMA68" s="28"/>
      <c r="AMB68" s="25">
        <v>18.100000000000001</v>
      </c>
      <c r="AMC68" s="30"/>
      <c r="AMD68" s="27"/>
      <c r="AME68" s="30"/>
      <c r="AMF68" s="27"/>
      <c r="AMG68" s="30"/>
      <c r="AMH68" s="27"/>
      <c r="AMI68" s="92"/>
      <c r="AMJ68" s="94"/>
      <c r="AMK68" s="94"/>
      <c r="AML68" s="94"/>
      <c r="AMM68" s="94"/>
      <c r="AMN68" s="94"/>
      <c r="AMO68" s="94"/>
      <c r="AMP68" s="94"/>
      <c r="AMQ68" s="27"/>
      <c r="AMR68" s="99">
        <v>-1.2646038243433635</v>
      </c>
      <c r="AMS68" s="98">
        <v>4.6673141744287054</v>
      </c>
      <c r="AMU68" s="88">
        <f t="shared" si="147"/>
        <v>40998.5</v>
      </c>
      <c r="AMV68" s="90">
        <v>22.5</v>
      </c>
      <c r="AMW68" s="28"/>
      <c r="AMX68" s="25"/>
      <c r="AMY68" s="30"/>
      <c r="AMZ68" s="27"/>
      <c r="ANA68" s="30"/>
      <c r="ANB68" s="27"/>
      <c r="ANC68" s="30"/>
      <c r="AND68" s="27"/>
      <c r="ANE68" s="92"/>
      <c r="ANF68" s="94"/>
      <c r="ANG68" s="94"/>
      <c r="ANH68" s="94"/>
      <c r="ANI68" s="94"/>
      <c r="ANJ68" s="94"/>
      <c r="ANK68" s="94"/>
      <c r="ANL68" s="94"/>
      <c r="ANM68" s="27"/>
      <c r="ANN68" s="99">
        <v>-1.3027689304971026</v>
      </c>
      <c r="ANO68" s="98">
        <v>5.0823991133522766</v>
      </c>
      <c r="ANQ68" s="88">
        <f t="shared" si="148"/>
        <v>41000</v>
      </c>
      <c r="ANR68" s="90">
        <v>22.5</v>
      </c>
      <c r="ANS68" s="28"/>
      <c r="ANT68" s="25"/>
      <c r="ANU68" s="30"/>
      <c r="ANV68" s="27"/>
      <c r="ANW68" s="30"/>
      <c r="ANX68" s="27"/>
      <c r="ANY68" s="30"/>
      <c r="ANZ68" s="27"/>
      <c r="AOA68" s="92"/>
      <c r="AOB68" s="94"/>
      <c r="AOC68" s="94"/>
      <c r="AOD68" s="94"/>
      <c r="AOE68" s="94"/>
      <c r="AOF68" s="94"/>
      <c r="AOG68" s="94"/>
      <c r="AOH68" s="94"/>
      <c r="AOI68" s="27"/>
      <c r="AOJ68" s="99">
        <v>-1.3165996432137181</v>
      </c>
      <c r="AOK68" s="98">
        <v>-1.2592136318176708</v>
      </c>
      <c r="AOM68" s="88">
        <f t="shared" si="149"/>
        <v>41000</v>
      </c>
      <c r="AON68" s="90">
        <v>22.5</v>
      </c>
      <c r="AOO68" s="28"/>
      <c r="AOP68" s="25"/>
      <c r="AOQ68" s="30"/>
      <c r="AOR68" s="27"/>
      <c r="AOS68" s="30"/>
      <c r="AOT68" s="27"/>
      <c r="AOU68" s="30"/>
      <c r="AOV68" s="27"/>
      <c r="AOW68" s="92"/>
      <c r="AOX68" s="94"/>
      <c r="AOY68" s="94"/>
      <c r="AOZ68" s="94"/>
      <c r="APA68" s="94"/>
      <c r="APB68" s="94"/>
      <c r="APC68" s="94"/>
      <c r="APD68" s="94"/>
      <c r="APE68" s="27"/>
      <c r="APF68" s="99">
        <v>-1.2900635585789184</v>
      </c>
      <c r="APG68" s="98">
        <v>6.4202306863390665E-2</v>
      </c>
      <c r="API68" s="88">
        <f t="shared" si="150"/>
        <v>40999.5</v>
      </c>
      <c r="APJ68" s="90">
        <v>22.5</v>
      </c>
      <c r="APK68" s="28"/>
      <c r="APL68" s="25"/>
      <c r="APM68" s="30"/>
      <c r="APN68" s="27"/>
      <c r="APO68" s="30"/>
      <c r="APP68" s="27"/>
      <c r="APQ68" s="30"/>
      <c r="APR68" s="27"/>
      <c r="APS68" s="92"/>
      <c r="APT68" s="94"/>
      <c r="APU68" s="94"/>
      <c r="APV68" s="94"/>
      <c r="APW68" s="94"/>
      <c r="APX68" s="94"/>
      <c r="APY68" s="94"/>
      <c r="APZ68" s="94"/>
      <c r="AQA68" s="27"/>
      <c r="AQB68" s="99">
        <v>-0.78407228629002845</v>
      </c>
      <c r="AQC68" s="98">
        <v>7.2139380650586808</v>
      </c>
      <c r="AQE68" s="88">
        <f t="shared" si="151"/>
        <v>40999</v>
      </c>
      <c r="AQF68" s="90">
        <v>22.5</v>
      </c>
      <c r="AQG68" s="28"/>
      <c r="AQH68" s="25"/>
      <c r="AQI68" s="30"/>
      <c r="AQJ68" s="27"/>
      <c r="AQK68" s="30"/>
      <c r="AQL68" s="27"/>
      <c r="AQM68" s="30"/>
      <c r="AQN68" s="27"/>
      <c r="AQO68" s="92"/>
      <c r="AQP68" s="94"/>
      <c r="AQQ68" s="94"/>
      <c r="AQR68" s="94"/>
      <c r="AQS68" s="94"/>
      <c r="AQT68" s="94"/>
      <c r="AQU68" s="94"/>
      <c r="AQV68" s="94"/>
      <c r="AQW68" s="27"/>
      <c r="AQX68" s="99">
        <v>-0.9444233807020882</v>
      </c>
      <c r="AQY68" s="98">
        <v>7.1399300032141557</v>
      </c>
      <c r="ARA68" s="88">
        <f t="shared" si="152"/>
        <v>41001.5</v>
      </c>
      <c r="ARB68" s="90">
        <v>22.5</v>
      </c>
      <c r="ARC68" s="28"/>
      <c r="ARD68" s="25"/>
      <c r="ARE68" s="30"/>
      <c r="ARF68" s="27"/>
      <c r="ARG68" s="30"/>
      <c r="ARH68" s="27"/>
      <c r="ARI68" s="30"/>
      <c r="ARJ68" s="27"/>
      <c r="ARK68" s="92"/>
      <c r="ARL68" s="94"/>
      <c r="ARM68" s="94"/>
      <c r="ARN68" s="94"/>
      <c r="ARO68" s="94"/>
      <c r="ARP68" s="94"/>
      <c r="ARQ68" s="94"/>
      <c r="ARR68" s="94"/>
      <c r="ARS68" s="27"/>
      <c r="ART68" s="99">
        <v>-1.1561023696136112</v>
      </c>
      <c r="ARU68" s="98">
        <v>3.8176911447269033</v>
      </c>
      <c r="ARW68" s="88">
        <f t="shared" si="153"/>
        <v>41002.5</v>
      </c>
      <c r="ARX68" s="90">
        <v>22.5</v>
      </c>
      <c r="ARY68" s="28"/>
      <c r="ARZ68" s="25"/>
      <c r="ASA68" s="30"/>
      <c r="ASB68" s="27"/>
      <c r="ASC68" s="30"/>
      <c r="ASD68" s="27"/>
      <c r="ASE68" s="30"/>
      <c r="ASF68" s="27"/>
      <c r="ASG68" s="92"/>
      <c r="ASH68" s="94"/>
      <c r="ASI68" s="94"/>
      <c r="ASJ68" s="94"/>
      <c r="ASK68" s="94"/>
      <c r="ASL68" s="94"/>
      <c r="ASM68" s="94"/>
      <c r="ASN68" s="94"/>
      <c r="ASO68" s="27"/>
      <c r="ASP68" s="99">
        <v>-1.2734571716148992</v>
      </c>
      <c r="ASQ68" s="98">
        <v>5.0971381909861382</v>
      </c>
      <c r="ASS68" s="88">
        <f t="shared" si="154"/>
        <v>41000.5</v>
      </c>
      <c r="AST68" s="90">
        <v>22.5</v>
      </c>
      <c r="ASU68" s="28"/>
      <c r="ASV68" s="25"/>
      <c r="ASW68" s="30"/>
      <c r="ASX68" s="27"/>
      <c r="ASY68" s="30"/>
      <c r="ASZ68" s="27"/>
      <c r="ATA68" s="30"/>
      <c r="ATB68" s="27"/>
      <c r="ATC68" s="92"/>
      <c r="ATD68" s="94"/>
      <c r="ATE68" s="94"/>
      <c r="ATF68" s="94"/>
      <c r="ATG68" s="94"/>
      <c r="ATH68" s="94"/>
      <c r="ATI68" s="94"/>
      <c r="ATJ68" s="94"/>
      <c r="ATK68" s="27"/>
      <c r="ATL68" s="99">
        <v>-1.312338274904655</v>
      </c>
      <c r="ATM68" s="98">
        <v>4.1717919157788783</v>
      </c>
      <c r="ATO68" s="88">
        <f t="shared" si="155"/>
        <v>41001.5</v>
      </c>
      <c r="ATP68" s="90">
        <v>22.5</v>
      </c>
      <c r="ATQ68" s="28"/>
      <c r="ATR68" s="25"/>
      <c r="ATS68" s="30"/>
      <c r="ATT68" s="27"/>
      <c r="ATU68" s="30"/>
      <c r="ATV68" s="27"/>
      <c r="ATW68" s="30"/>
      <c r="ATX68" s="27"/>
      <c r="ATY68" s="92"/>
      <c r="ATZ68" s="94"/>
      <c r="AUA68" s="94"/>
      <c r="AUB68" s="94"/>
      <c r="AUC68" s="94"/>
      <c r="AUD68" s="94"/>
      <c r="AUE68" s="94"/>
      <c r="AUF68" s="94"/>
      <c r="AUG68" s="27"/>
      <c r="AUH68" s="99">
        <v>-1.2360512589174748</v>
      </c>
      <c r="AUI68" s="98">
        <v>6.213704016489304</v>
      </c>
      <c r="AUK68" s="88">
        <f t="shared" si="156"/>
        <v>40997.5</v>
      </c>
      <c r="AUL68" s="90">
        <v>22.5</v>
      </c>
      <c r="AUM68" s="28"/>
      <c r="AUN68" s="25"/>
      <c r="AUO68" s="30"/>
      <c r="AUP68" s="27"/>
      <c r="AUQ68" s="30"/>
      <c r="AUR68" s="27"/>
      <c r="AUS68" s="30"/>
      <c r="AUT68" s="27"/>
      <c r="AUU68" s="92"/>
      <c r="AUV68" s="94"/>
      <c r="AUW68" s="94"/>
      <c r="AUX68" s="94"/>
      <c r="AUY68" s="94"/>
      <c r="AUZ68" s="94"/>
      <c r="AVA68" s="94"/>
      <c r="AVB68" s="94"/>
      <c r="AVC68" s="27"/>
      <c r="AVD68" s="99"/>
      <c r="AVE68" s="98"/>
      <c r="AVG68" s="88">
        <f t="shared" si="157"/>
        <v>41000.5</v>
      </c>
      <c r="AVH68" s="90">
        <v>22.5</v>
      </c>
      <c r="AVI68" s="28"/>
      <c r="AVJ68" s="25"/>
      <c r="AVK68" s="30"/>
      <c r="AVL68" s="27"/>
      <c r="AVM68" s="30"/>
      <c r="AVN68" s="27"/>
      <c r="AVO68" s="30"/>
      <c r="AVP68" s="27"/>
      <c r="AVQ68" s="92"/>
      <c r="AVR68" s="94"/>
      <c r="AVS68" s="94"/>
      <c r="AVT68" s="94"/>
      <c r="AVU68" s="94"/>
      <c r="AVV68" s="94"/>
      <c r="AVW68" s="94"/>
      <c r="AVX68" s="94"/>
      <c r="AVY68" s="27"/>
      <c r="AVZ68" s="99">
        <v>-1.2845095682602246</v>
      </c>
      <c r="AWA68" s="98">
        <v>5.0122003070572108</v>
      </c>
      <c r="AWC68" s="88">
        <f t="shared" si="158"/>
        <v>40999</v>
      </c>
      <c r="AWD68" s="90">
        <v>22.5</v>
      </c>
      <c r="AWE68" s="28"/>
      <c r="AWF68" s="25"/>
      <c r="AWG68" s="30"/>
      <c r="AWH68" s="27"/>
      <c r="AWI68" s="30"/>
      <c r="AWJ68" s="27"/>
      <c r="AWK68" s="30"/>
      <c r="AWL68" s="27"/>
      <c r="AWM68" s="92"/>
      <c r="AWN68" s="94"/>
      <c r="AWO68" s="94"/>
      <c r="AWP68" s="94"/>
      <c r="AWQ68" s="94"/>
      <c r="AWR68" s="94"/>
      <c r="AWS68" s="94"/>
      <c r="AWT68" s="94"/>
      <c r="AWU68" s="27"/>
      <c r="AWV68" s="99"/>
      <c r="AWW68" s="98"/>
      <c r="AWY68" s="88">
        <f t="shared" si="159"/>
        <v>40997.5</v>
      </c>
      <c r="AWZ68" s="90">
        <v>22.5</v>
      </c>
      <c r="AXA68" s="28"/>
      <c r="AXB68" s="25"/>
      <c r="AXC68" s="30"/>
      <c r="AXD68" s="27"/>
      <c r="AXE68" s="30"/>
      <c r="AXF68" s="27"/>
      <c r="AXG68" s="30"/>
      <c r="AXH68" s="27"/>
      <c r="AXI68" s="92"/>
      <c r="AXJ68" s="94"/>
      <c r="AXK68" s="94"/>
      <c r="AXL68" s="94"/>
      <c r="AXM68" s="94"/>
      <c r="AXN68" s="94"/>
      <c r="AXO68" s="94"/>
      <c r="AXP68" s="94"/>
      <c r="AXQ68" s="27"/>
      <c r="AXR68" s="99">
        <v>-1.3054726030658419</v>
      </c>
      <c r="AXS68" s="98">
        <v>5.6365678108563602</v>
      </c>
      <c r="AXU68" s="88">
        <f t="shared" si="160"/>
        <v>41000.5</v>
      </c>
      <c r="AXV68" s="90">
        <v>22.5</v>
      </c>
      <c r="AXW68" s="28"/>
      <c r="AXX68" s="25"/>
      <c r="AXY68" s="30"/>
      <c r="AXZ68" s="27"/>
      <c r="AYA68" s="30"/>
      <c r="AYB68" s="27"/>
      <c r="AYC68" s="30"/>
      <c r="AYD68" s="27"/>
      <c r="AYE68" s="92"/>
      <c r="AYF68" s="94"/>
      <c r="AYG68" s="94"/>
      <c r="AYH68" s="94"/>
      <c r="AYI68" s="94"/>
      <c r="AYJ68" s="94"/>
      <c r="AYK68" s="94"/>
      <c r="AYL68" s="94"/>
      <c r="AYM68" s="27"/>
      <c r="AYN68" s="99">
        <v>-1.2851946333424646</v>
      </c>
      <c r="AYO68" s="98">
        <v>3.5649587115569723</v>
      </c>
      <c r="AYQ68" s="88">
        <f t="shared" si="161"/>
        <v>40999.5</v>
      </c>
      <c r="AYR68" s="90">
        <v>22.5</v>
      </c>
      <c r="AYS68" s="28"/>
      <c r="AYT68" s="25"/>
      <c r="AYU68" s="30"/>
      <c r="AYV68" s="27"/>
      <c r="AYW68" s="30"/>
      <c r="AYX68" s="27"/>
      <c r="AYY68" s="30"/>
      <c r="AYZ68" s="27"/>
      <c r="AZA68" s="92"/>
      <c r="AZB68" s="94"/>
      <c r="AZC68" s="94"/>
      <c r="AZD68" s="94"/>
      <c r="AZE68" s="94"/>
      <c r="AZF68" s="94"/>
      <c r="AZG68" s="94"/>
      <c r="AZH68" s="94"/>
      <c r="AZI68" s="27"/>
      <c r="AZJ68" s="99">
        <v>-0.65394533666905619</v>
      </c>
      <c r="AZK68" s="98">
        <v>10.225261909993504</v>
      </c>
      <c r="AZM68" s="88">
        <f t="shared" si="162"/>
        <v>41000</v>
      </c>
      <c r="AZN68" s="90">
        <v>22.5</v>
      </c>
      <c r="AZO68" s="28"/>
      <c r="AZP68" s="25"/>
      <c r="AZQ68" s="30"/>
      <c r="AZR68" s="27"/>
      <c r="AZS68" s="30"/>
      <c r="AZT68" s="27"/>
      <c r="AZU68" s="30"/>
      <c r="AZV68" s="27"/>
      <c r="AZW68" s="92"/>
      <c r="AZX68" s="94"/>
      <c r="AZY68" s="94"/>
      <c r="AZZ68" s="94"/>
      <c r="BAA68" s="94"/>
      <c r="BAB68" s="94"/>
      <c r="BAC68" s="94"/>
      <c r="BAD68" s="94"/>
      <c r="BAE68" s="27"/>
      <c r="BAF68" s="99">
        <v>-1.2392179876496838</v>
      </c>
      <c r="BAG68" s="98">
        <v>1.8518525484617891</v>
      </c>
      <c r="BAI68" s="88">
        <f t="shared" si="163"/>
        <v>41000</v>
      </c>
      <c r="BAJ68" s="90">
        <v>22.5</v>
      </c>
      <c r="BAK68" s="28"/>
      <c r="BAL68" s="25"/>
      <c r="BAM68" s="30"/>
      <c r="BAN68" s="27"/>
      <c r="BAO68" s="30"/>
      <c r="BAP68" s="27"/>
      <c r="BAQ68" s="30"/>
      <c r="BAR68" s="27"/>
      <c r="BAS68" s="92"/>
      <c r="BAT68" s="94"/>
      <c r="BAU68" s="94"/>
      <c r="BAV68" s="94"/>
      <c r="BAW68" s="94"/>
      <c r="BAX68" s="94"/>
      <c r="BAY68" s="94"/>
      <c r="BAZ68" s="94"/>
      <c r="BBA68" s="27"/>
      <c r="BBB68" s="99">
        <v>-1.2943898907013252</v>
      </c>
      <c r="BBC68" s="98">
        <v>-0.33579305682733018</v>
      </c>
      <c r="BBE68" s="88">
        <f t="shared" si="164"/>
        <v>40998.5</v>
      </c>
      <c r="BBF68" s="90">
        <v>22.5</v>
      </c>
      <c r="BBG68" s="28"/>
      <c r="BBH68" s="25"/>
      <c r="BBI68" s="30"/>
      <c r="BBJ68" s="27"/>
      <c r="BBK68" s="30"/>
      <c r="BBL68" s="27"/>
      <c r="BBM68" s="30"/>
      <c r="BBN68" s="27"/>
      <c r="BBO68" s="92"/>
      <c r="BBP68" s="94"/>
      <c r="BBQ68" s="94"/>
      <c r="BBR68" s="94"/>
      <c r="BBS68" s="94"/>
      <c r="BBT68" s="94"/>
      <c r="BBU68" s="94"/>
      <c r="BBV68" s="94"/>
      <c r="BBW68" s="27"/>
      <c r="BBX68" s="99"/>
      <c r="BBY68" s="98"/>
      <c r="BCA68" s="88">
        <f t="shared" si="165"/>
        <v>41002</v>
      </c>
      <c r="BCB68" s="90">
        <v>22.5</v>
      </c>
      <c r="BCC68" s="28"/>
      <c r="BCD68" s="25">
        <v>23.3</v>
      </c>
      <c r="BCE68" s="30"/>
      <c r="BCF68" s="27"/>
      <c r="BCG68" s="30"/>
      <c r="BCH68" s="27"/>
      <c r="BCI68" s="30"/>
      <c r="BCJ68" s="27"/>
      <c r="BCK68" s="92"/>
      <c r="BCL68" s="94"/>
      <c r="BCM68" s="94"/>
      <c r="BCN68" s="94"/>
      <c r="BCO68" s="94"/>
      <c r="BCP68" s="94"/>
      <c r="BCQ68" s="94"/>
      <c r="BCR68" s="94"/>
      <c r="BCS68" s="27"/>
      <c r="BCT68" s="99">
        <v>-1.2377567098448325</v>
      </c>
      <c r="BCU68" s="98">
        <v>-1.224629219740458</v>
      </c>
      <c r="BCW68" s="88">
        <f t="shared" si="166"/>
        <v>41000.5</v>
      </c>
      <c r="BCX68" s="90">
        <v>22.5</v>
      </c>
      <c r="BCY68" s="28"/>
      <c r="BCZ68" s="25">
        <v>18.100000000000001</v>
      </c>
      <c r="BDA68" s="30"/>
      <c r="BDB68" s="27"/>
      <c r="BDC68" s="30"/>
      <c r="BDD68" s="27"/>
      <c r="BDE68" s="30"/>
      <c r="BDF68" s="27"/>
      <c r="BDG68" s="92"/>
      <c r="BDH68" s="94"/>
      <c r="BDI68" s="94"/>
      <c r="BDJ68" s="94"/>
      <c r="BDK68" s="94"/>
      <c r="BDL68" s="94"/>
      <c r="BDM68" s="94"/>
      <c r="BDN68" s="94"/>
      <c r="BDO68" s="27"/>
      <c r="BDP68" s="99">
        <v>-1.1485197904710582</v>
      </c>
      <c r="BDQ68" s="98">
        <v>4.9365102863001988</v>
      </c>
      <c r="BDS68" s="88">
        <f t="shared" si="167"/>
        <v>40998.5</v>
      </c>
      <c r="BDT68" s="90">
        <v>22.5</v>
      </c>
      <c r="BDU68" s="28"/>
      <c r="BDV68" s="25"/>
      <c r="BDW68" s="30"/>
      <c r="BDX68" s="27"/>
      <c r="BDY68" s="30"/>
      <c r="BDZ68" s="27"/>
      <c r="BEA68" s="30"/>
      <c r="BEB68" s="27"/>
      <c r="BEC68" s="92"/>
      <c r="BED68" s="94"/>
      <c r="BEE68" s="94"/>
      <c r="BEF68" s="94"/>
      <c r="BEG68" s="94"/>
      <c r="BEH68" s="94"/>
      <c r="BEI68" s="94"/>
      <c r="BEJ68" s="94"/>
      <c r="BEK68" s="27"/>
      <c r="BEL68" s="99">
        <v>-1.2958474111468656</v>
      </c>
      <c r="BEM68" s="98">
        <v>5.095644619100101</v>
      </c>
      <c r="BEO68" s="88">
        <f t="shared" si="168"/>
        <v>41000</v>
      </c>
      <c r="BEP68" s="90">
        <v>22.5</v>
      </c>
      <c r="BEQ68" s="28"/>
      <c r="BER68" s="25"/>
      <c r="BES68" s="30"/>
      <c r="BET68" s="27"/>
      <c r="BEU68" s="30"/>
      <c r="BEV68" s="27"/>
      <c r="BEW68" s="30"/>
      <c r="BEX68" s="27"/>
      <c r="BEY68" s="92"/>
      <c r="BEZ68" s="94"/>
      <c r="BFA68" s="94"/>
      <c r="BFB68" s="94"/>
      <c r="BFC68" s="94"/>
      <c r="BFD68" s="94"/>
      <c r="BFE68" s="94"/>
      <c r="BFF68" s="94"/>
      <c r="BFG68" s="27"/>
      <c r="BFH68" s="99">
        <v>-1.3156158416647563</v>
      </c>
      <c r="BFI68" s="98">
        <v>-1.2585392904067738</v>
      </c>
      <c r="BFK68" s="88">
        <f t="shared" si="169"/>
        <v>41000</v>
      </c>
      <c r="BFL68" s="90">
        <v>22.5</v>
      </c>
      <c r="BFM68" s="28"/>
      <c r="BFN68" s="25"/>
      <c r="BFO68" s="30"/>
      <c r="BFP68" s="27"/>
      <c r="BFQ68" s="30"/>
      <c r="BFR68" s="27"/>
      <c r="BFS68" s="30"/>
      <c r="BFT68" s="27"/>
      <c r="BFU68" s="92"/>
      <c r="BFV68" s="94"/>
      <c r="BFW68" s="94"/>
      <c r="BFX68" s="94"/>
      <c r="BFY68" s="94"/>
      <c r="BFZ68" s="94"/>
      <c r="BGA68" s="94"/>
      <c r="BGB68" s="94"/>
      <c r="BGC68" s="27"/>
      <c r="BGD68" s="99">
        <v>-1.2699444335333891</v>
      </c>
      <c r="BGE68" s="98">
        <v>0.10925204636440372</v>
      </c>
      <c r="BGG68" s="88">
        <f t="shared" si="170"/>
        <v>40999.5</v>
      </c>
      <c r="BGH68" s="90">
        <v>22.5</v>
      </c>
      <c r="BGI68" s="28"/>
      <c r="BGJ68" s="25"/>
      <c r="BGK68" s="30"/>
      <c r="BGL68" s="27"/>
      <c r="BGM68" s="30"/>
      <c r="BGN68" s="27"/>
      <c r="BGO68" s="30"/>
      <c r="BGP68" s="27"/>
      <c r="BGQ68" s="92"/>
      <c r="BGR68" s="94"/>
      <c r="BGS68" s="94"/>
      <c r="BGT68" s="94"/>
      <c r="BGU68" s="94"/>
      <c r="BGV68" s="94"/>
      <c r="BGW68" s="94"/>
      <c r="BGX68" s="94"/>
      <c r="BGY68" s="27"/>
      <c r="BGZ68" s="99">
        <v>-0.82818653803884412</v>
      </c>
      <c r="BHA68" s="98">
        <v>7.1358068549234099</v>
      </c>
      <c r="BHC68" s="88">
        <f t="shared" si="171"/>
        <v>40999</v>
      </c>
      <c r="BHD68" s="90">
        <v>22.5</v>
      </c>
      <c r="BHE68" s="28"/>
      <c r="BHF68" s="25"/>
      <c r="BHG68" s="30"/>
      <c r="BHH68" s="27"/>
      <c r="BHI68" s="30"/>
      <c r="BHJ68" s="27"/>
      <c r="BHK68" s="30"/>
      <c r="BHL68" s="27"/>
      <c r="BHM68" s="92"/>
      <c r="BHN68" s="94"/>
      <c r="BHO68" s="94"/>
      <c r="BHP68" s="94"/>
      <c r="BHQ68" s="94"/>
      <c r="BHR68" s="94"/>
      <c r="BHS68" s="94"/>
      <c r="BHT68" s="94"/>
      <c r="BHU68" s="27"/>
      <c r="BHV68" s="99">
        <v>-0.9299047791927112</v>
      </c>
      <c r="BHW68" s="98">
        <v>7.1766277033507642</v>
      </c>
      <c r="BHY68" s="88">
        <f t="shared" si="172"/>
        <v>41001.5</v>
      </c>
      <c r="BHZ68" s="90">
        <v>22.5</v>
      </c>
      <c r="BIA68" s="28"/>
      <c r="BIB68" s="25"/>
      <c r="BIC68" s="30"/>
      <c r="BID68" s="27"/>
      <c r="BIE68" s="30"/>
      <c r="BIF68" s="27"/>
      <c r="BIG68" s="30"/>
      <c r="BIH68" s="27"/>
      <c r="BII68" s="92"/>
      <c r="BIJ68" s="94"/>
      <c r="BIK68" s="94"/>
      <c r="BIL68" s="94"/>
      <c r="BIM68" s="94"/>
      <c r="BIN68" s="94"/>
      <c r="BIO68" s="94"/>
      <c r="BIP68" s="94"/>
      <c r="BIQ68" s="27"/>
      <c r="BIR68" s="99">
        <v>-1.1661169126231434</v>
      </c>
      <c r="BIS68" s="98">
        <v>3.7938410741721103</v>
      </c>
      <c r="BIU68" s="88">
        <f t="shared" si="173"/>
        <v>41002.5</v>
      </c>
      <c r="BIV68" s="90">
        <v>22.5</v>
      </c>
      <c r="BIW68" s="28"/>
      <c r="BIX68" s="25"/>
      <c r="BIY68" s="30"/>
      <c r="BIZ68" s="27"/>
      <c r="BJA68" s="30"/>
      <c r="BJB68" s="27"/>
      <c r="BJC68" s="30"/>
      <c r="BJD68" s="27"/>
      <c r="BJE68" s="92"/>
      <c r="BJF68" s="94"/>
      <c r="BJG68" s="94"/>
      <c r="BJH68" s="94"/>
      <c r="BJI68" s="94"/>
      <c r="BJJ68" s="94"/>
      <c r="BJK68" s="94"/>
      <c r="BJL68" s="94"/>
      <c r="BJM68" s="27"/>
      <c r="BJN68" s="99">
        <v>-1.2705477431046903</v>
      </c>
      <c r="BJO68" s="98">
        <v>5.1035254971580652</v>
      </c>
      <c r="BJQ68" s="88">
        <f t="shared" si="174"/>
        <v>41000.5</v>
      </c>
      <c r="BJR68" s="90">
        <v>22.5</v>
      </c>
      <c r="BJS68" s="28"/>
      <c r="BJT68" s="25"/>
      <c r="BJU68" s="30"/>
      <c r="BJV68" s="27"/>
      <c r="BJW68" s="30"/>
      <c r="BJX68" s="27"/>
      <c r="BJY68" s="30"/>
      <c r="BJZ68" s="27"/>
      <c r="BKA68" s="92"/>
      <c r="BKB68" s="94"/>
      <c r="BKC68" s="94"/>
      <c r="BKD68" s="94"/>
      <c r="BKE68" s="94"/>
      <c r="BKF68" s="94"/>
      <c r="BKG68" s="94"/>
      <c r="BKH68" s="94"/>
      <c r="BKI68" s="27"/>
      <c r="BKJ68" s="99">
        <v>-1.3120976200528036</v>
      </c>
      <c r="BKK68" s="98">
        <v>4.1722687479227103</v>
      </c>
      <c r="BKM68" s="88">
        <f t="shared" si="175"/>
        <v>41001.5</v>
      </c>
      <c r="BKN68" s="90">
        <v>22.5</v>
      </c>
      <c r="BKO68" s="28"/>
      <c r="BKP68" s="25"/>
      <c r="BKQ68" s="30"/>
      <c r="BKR68" s="27"/>
      <c r="BKS68" s="30"/>
      <c r="BKT68" s="27"/>
      <c r="BKU68" s="30"/>
      <c r="BKV68" s="27"/>
      <c r="BKW68" s="92"/>
      <c r="BKX68" s="94"/>
      <c r="BKY68" s="94"/>
      <c r="BKZ68" s="94"/>
      <c r="BLA68" s="94"/>
      <c r="BLB68" s="94"/>
      <c r="BLC68" s="94"/>
      <c r="BLD68" s="94"/>
      <c r="BLE68" s="27"/>
      <c r="BLF68" s="99">
        <v>-1.2448813025335208</v>
      </c>
      <c r="BLG68" s="98">
        <v>6.2070146477222243</v>
      </c>
      <c r="BLI68" s="88">
        <f t="shared" si="176"/>
        <v>40997.5</v>
      </c>
      <c r="BLJ68" s="90">
        <v>22.5</v>
      </c>
      <c r="BLK68" s="28"/>
      <c r="BLL68" s="25"/>
      <c r="BLM68" s="30"/>
      <c r="BLN68" s="27"/>
      <c r="BLO68" s="30"/>
      <c r="BLP68" s="27"/>
      <c r="BLQ68" s="30"/>
      <c r="BLR68" s="27"/>
      <c r="BLS68" s="92"/>
      <c r="BLT68" s="94"/>
      <c r="BLU68" s="94"/>
      <c r="BLV68" s="94"/>
      <c r="BLW68" s="94"/>
      <c r="BLX68" s="94"/>
      <c r="BLY68" s="94"/>
      <c r="BLZ68" s="94"/>
      <c r="BMA68" s="27"/>
      <c r="BMB68" s="99"/>
      <c r="BMC68" s="98"/>
      <c r="BME68" s="88">
        <f t="shared" si="177"/>
        <v>41000.5</v>
      </c>
      <c r="BMF68" s="90">
        <v>22.5</v>
      </c>
      <c r="BMG68" s="28"/>
      <c r="BMH68" s="25"/>
      <c r="BMI68" s="30"/>
      <c r="BMJ68" s="27"/>
      <c r="BMK68" s="30"/>
      <c r="BML68" s="27"/>
      <c r="BMM68" s="30"/>
      <c r="BMN68" s="27"/>
      <c r="BMO68" s="92"/>
      <c r="BMP68" s="94"/>
      <c r="BMQ68" s="94"/>
      <c r="BMR68" s="94"/>
      <c r="BMS68" s="94"/>
      <c r="BMT68" s="94"/>
      <c r="BMU68" s="94"/>
      <c r="BMV68" s="94"/>
      <c r="BMW68" s="27"/>
      <c r="BMX68" s="99">
        <v>-1.24954738437107</v>
      </c>
      <c r="BMY68" s="98">
        <v>5.0845130800209439</v>
      </c>
      <c r="BNA68" s="88">
        <f t="shared" si="178"/>
        <v>40999</v>
      </c>
      <c r="BNB68" s="90">
        <v>22.5</v>
      </c>
      <c r="BNC68" s="28"/>
      <c r="BND68" s="25"/>
      <c r="BNE68" s="30"/>
      <c r="BNF68" s="27"/>
      <c r="BNG68" s="30"/>
      <c r="BNH68" s="27"/>
      <c r="BNI68" s="30"/>
      <c r="BNJ68" s="27"/>
      <c r="BNK68" s="92"/>
      <c r="BNL68" s="94"/>
      <c r="BNM68" s="94"/>
      <c r="BNN68" s="94"/>
      <c r="BNO68" s="94"/>
      <c r="BNP68" s="94"/>
      <c r="BNQ68" s="94"/>
      <c r="BNR68" s="94"/>
      <c r="BNS68" s="27"/>
      <c r="BNT68" s="99"/>
      <c r="BNU68" s="98"/>
      <c r="BNW68" s="88">
        <f t="shared" si="179"/>
        <v>40997.5</v>
      </c>
      <c r="BNX68" s="90">
        <v>22.5</v>
      </c>
      <c r="BNY68" s="28"/>
      <c r="BNZ68" s="25"/>
      <c r="BOA68" s="30"/>
      <c r="BOB68" s="27"/>
      <c r="BOC68" s="30"/>
      <c r="BOD68" s="27"/>
      <c r="BOE68" s="30"/>
      <c r="BOF68" s="27"/>
      <c r="BOG68" s="92"/>
      <c r="BOH68" s="94"/>
      <c r="BOI68" s="94"/>
      <c r="BOJ68" s="94"/>
      <c r="BOK68" s="94"/>
      <c r="BOL68" s="94"/>
      <c r="BOM68" s="94"/>
      <c r="BON68" s="94"/>
      <c r="BOO68" s="27"/>
      <c r="BOP68" s="99">
        <v>-1.3047771114381581</v>
      </c>
      <c r="BOQ68" s="98">
        <v>5.6356533060865504</v>
      </c>
      <c r="BOS68" s="88">
        <f t="shared" si="180"/>
        <v>41000.5</v>
      </c>
      <c r="BOT68" s="90">
        <v>22.5</v>
      </c>
      <c r="BOU68" s="28"/>
      <c r="BOV68" s="25"/>
      <c r="BOW68" s="30"/>
      <c r="BOX68" s="27"/>
      <c r="BOY68" s="30"/>
      <c r="BOZ68" s="27"/>
      <c r="BPA68" s="30"/>
      <c r="BPB68" s="27"/>
      <c r="BPC68" s="92"/>
      <c r="BPD68" s="94"/>
      <c r="BPE68" s="94"/>
      <c r="BPF68" s="94"/>
      <c r="BPG68" s="94"/>
      <c r="BPH68" s="94"/>
      <c r="BPI68" s="94"/>
      <c r="BPJ68" s="94"/>
      <c r="BPK68" s="27"/>
      <c r="BPL68" s="99">
        <v>-1.3036218232981012</v>
      </c>
      <c r="BPM68" s="98">
        <v>3.5172815259296057</v>
      </c>
      <c r="BPO68" s="88">
        <f t="shared" si="181"/>
        <v>40999.5</v>
      </c>
      <c r="BPP68" s="90">
        <v>22.5</v>
      </c>
      <c r="BPQ68" s="28"/>
      <c r="BPR68" s="25"/>
      <c r="BPS68" s="30"/>
      <c r="BPT68" s="27"/>
      <c r="BPU68" s="30"/>
      <c r="BPV68" s="27"/>
      <c r="BPW68" s="30"/>
      <c r="BPX68" s="27"/>
      <c r="BPY68" s="92"/>
      <c r="BPZ68" s="94"/>
      <c r="BQA68" s="94"/>
      <c r="BQB68" s="94"/>
      <c r="BQC68" s="94"/>
      <c r="BQD68" s="94"/>
      <c r="BQE68" s="94"/>
      <c r="BQF68" s="94"/>
      <c r="BQG68" s="27"/>
      <c r="BQH68" s="99">
        <v>-0.63631272362813462</v>
      </c>
      <c r="BQI68" s="98">
        <v>10.326544469878083</v>
      </c>
      <c r="BQK68" s="88">
        <f t="shared" si="182"/>
        <v>41000</v>
      </c>
      <c r="BQL68" s="90">
        <v>22.5</v>
      </c>
      <c r="BQM68" s="28"/>
      <c r="BQN68" s="25"/>
      <c r="BQO68" s="30"/>
      <c r="BQP68" s="27"/>
      <c r="BQQ68" s="30"/>
      <c r="BQR68" s="27"/>
      <c r="BQS68" s="30"/>
      <c r="BQT68" s="27"/>
      <c r="BQU68" s="92"/>
      <c r="BQV68" s="94"/>
      <c r="BQW68" s="94"/>
      <c r="BQX68" s="94"/>
      <c r="BQY68" s="94"/>
      <c r="BQZ68" s="94"/>
      <c r="BRA68" s="94"/>
      <c r="BRB68" s="94"/>
      <c r="BRC68" s="27"/>
      <c r="BRD68" s="99">
        <v>-1.2394840940585954</v>
      </c>
      <c r="BRE68" s="98">
        <v>1.8521573201773527</v>
      </c>
      <c r="BRG68" s="88">
        <f t="shared" si="183"/>
        <v>41000</v>
      </c>
      <c r="BRH68" s="90">
        <v>22.5</v>
      </c>
      <c r="BRI68" s="28"/>
      <c r="BRJ68" s="25"/>
      <c r="BRK68" s="30"/>
      <c r="BRL68" s="27"/>
      <c r="BRM68" s="30"/>
      <c r="BRN68" s="27"/>
      <c r="BRO68" s="30"/>
      <c r="BRP68" s="27"/>
      <c r="BRQ68" s="92"/>
      <c r="BRR68" s="94"/>
      <c r="BRS68" s="94"/>
      <c r="BRT68" s="94"/>
      <c r="BRU68" s="94"/>
      <c r="BRV68" s="94"/>
      <c r="BRW68" s="94"/>
      <c r="BRX68" s="94"/>
      <c r="BRY68" s="27"/>
      <c r="BRZ68" s="99">
        <v>-1.2915055172033247</v>
      </c>
      <c r="BSA68" s="98">
        <v>-0.33043448483534466</v>
      </c>
      <c r="BSC68" s="88">
        <f t="shared" si="184"/>
        <v>40998.5</v>
      </c>
      <c r="BSD68" s="90">
        <v>22.5</v>
      </c>
      <c r="BSE68" s="28"/>
      <c r="BSF68" s="25"/>
      <c r="BSG68" s="30"/>
      <c r="BSH68" s="27"/>
      <c r="BSI68" s="30"/>
      <c r="BSJ68" s="27"/>
      <c r="BSK68" s="30"/>
      <c r="BSL68" s="27"/>
      <c r="BSM68" s="92"/>
      <c r="BSN68" s="94"/>
      <c r="BSO68" s="94"/>
      <c r="BSP68" s="94"/>
      <c r="BSQ68" s="94"/>
      <c r="BSR68" s="94"/>
      <c r="BSS68" s="94"/>
      <c r="BST68" s="94"/>
      <c r="BSU68" s="27"/>
      <c r="BSV68" s="99"/>
      <c r="BSW68" s="98"/>
      <c r="BSY68" s="88">
        <f t="shared" si="185"/>
        <v>41002</v>
      </c>
      <c r="BSZ68" s="90">
        <v>22.5</v>
      </c>
      <c r="BTA68" s="28"/>
      <c r="BTB68" s="25">
        <v>23.3</v>
      </c>
      <c r="BTC68" s="30"/>
      <c r="BTD68" s="27"/>
      <c r="BTE68" s="30"/>
      <c r="BTF68" s="27"/>
      <c r="BTG68" s="30"/>
      <c r="BTH68" s="27"/>
      <c r="BTI68" s="92"/>
      <c r="BTJ68" s="94"/>
      <c r="BTK68" s="94"/>
      <c r="BTL68" s="94"/>
      <c r="BTM68" s="94"/>
      <c r="BTN68" s="94"/>
      <c r="BTO68" s="94"/>
      <c r="BTP68" s="94"/>
      <c r="BTQ68" s="27"/>
      <c r="BTR68" s="99">
        <v>-1.2338456144106105</v>
      </c>
      <c r="BTS68" s="98">
        <v>-1.2082481840546817</v>
      </c>
      <c r="BTU68" s="88">
        <f t="shared" si="186"/>
        <v>41000.5</v>
      </c>
      <c r="BTV68" s="90">
        <v>22.5</v>
      </c>
      <c r="BTW68" s="28"/>
      <c r="BTX68" s="25">
        <v>18.100000000000001</v>
      </c>
      <c r="BTY68" s="30"/>
      <c r="BTZ68" s="27"/>
      <c r="BUA68" s="30"/>
      <c r="BUB68" s="27"/>
      <c r="BUC68" s="30"/>
      <c r="BUD68" s="27"/>
      <c r="BUE68" s="92"/>
      <c r="BUF68" s="94"/>
      <c r="BUG68" s="94"/>
      <c r="BUH68" s="94"/>
      <c r="BUI68" s="94"/>
      <c r="BUJ68" s="94"/>
      <c r="BUK68" s="94"/>
      <c r="BUL68" s="94"/>
      <c r="BUM68" s="27"/>
      <c r="BUN68" s="99">
        <v>-1.2730753824459453</v>
      </c>
      <c r="BUO68" s="98">
        <v>4.6531000476590831</v>
      </c>
      <c r="BUQ68" s="88">
        <f t="shared" si="187"/>
        <v>40998.5</v>
      </c>
      <c r="BUR68" s="90">
        <v>22.5</v>
      </c>
      <c r="BUS68" s="28"/>
      <c r="BUT68" s="25"/>
      <c r="BUU68" s="30"/>
      <c r="BUV68" s="27"/>
      <c r="BUW68" s="30"/>
      <c r="BUX68" s="27"/>
      <c r="BUY68" s="30"/>
      <c r="BUZ68" s="27"/>
      <c r="BVA68" s="92"/>
      <c r="BVB68" s="94"/>
      <c r="BVC68" s="94"/>
      <c r="BVD68" s="94"/>
      <c r="BVE68" s="94"/>
      <c r="BVF68" s="94"/>
      <c r="BVG68" s="94"/>
      <c r="BVH68" s="94"/>
      <c r="BVI68" s="27"/>
      <c r="BVJ68" s="99">
        <v>-1.2850216332252269</v>
      </c>
      <c r="BVK68" s="98">
        <v>5.1167756775682616</v>
      </c>
      <c r="BVM68" s="88">
        <f t="shared" si="188"/>
        <v>41000</v>
      </c>
      <c r="BVN68" s="90">
        <v>22.5</v>
      </c>
      <c r="BVO68" s="28"/>
      <c r="BVP68" s="25"/>
      <c r="BVQ68" s="30"/>
      <c r="BVR68" s="27"/>
      <c r="BVS68" s="30"/>
      <c r="BVT68" s="27"/>
      <c r="BVU68" s="30"/>
      <c r="BVV68" s="27"/>
      <c r="BVW68" s="92"/>
      <c r="BVX68" s="94"/>
      <c r="BVY68" s="94"/>
      <c r="BVZ68" s="94"/>
      <c r="BWA68" s="94"/>
      <c r="BWB68" s="94"/>
      <c r="BWC68" s="94"/>
      <c r="BWD68" s="94"/>
      <c r="BWE68" s="27"/>
      <c r="BWF68" s="99">
        <v>-1.3167217490702068</v>
      </c>
      <c r="BWG68" s="98">
        <v>-1.2594695553934725</v>
      </c>
      <c r="BWI68" s="88">
        <f t="shared" si="189"/>
        <v>41000</v>
      </c>
      <c r="BWJ68" s="90">
        <v>22.5</v>
      </c>
      <c r="BWK68" s="28"/>
      <c r="BWL68" s="25"/>
      <c r="BWM68" s="30"/>
      <c r="BWN68" s="27"/>
      <c r="BWO68" s="30"/>
      <c r="BWP68" s="27"/>
      <c r="BWQ68" s="30"/>
      <c r="BWR68" s="27"/>
      <c r="BWS68" s="92"/>
      <c r="BWT68" s="94"/>
      <c r="BWU68" s="94"/>
      <c r="BWV68" s="94"/>
      <c r="BWW68" s="94"/>
      <c r="BWX68" s="94"/>
      <c r="BWY68" s="94"/>
      <c r="BWZ68" s="94"/>
      <c r="BXA68" s="27"/>
      <c r="BXB68" s="99">
        <v>-1.28693746370716</v>
      </c>
      <c r="BXC68" s="98">
        <v>7.3782899065562138E-2</v>
      </c>
      <c r="BXE68" s="88">
        <f t="shared" si="190"/>
        <v>40999.5</v>
      </c>
      <c r="BXF68" s="90">
        <v>22.5</v>
      </c>
      <c r="BXG68" s="28"/>
      <c r="BXH68" s="25"/>
      <c r="BXI68" s="30"/>
      <c r="BXJ68" s="27"/>
      <c r="BXK68" s="30"/>
      <c r="BXL68" s="27"/>
      <c r="BXM68" s="30"/>
      <c r="BXN68" s="27"/>
      <c r="BXO68" s="92"/>
      <c r="BXP68" s="94"/>
      <c r="BXQ68" s="94"/>
      <c r="BXR68" s="94"/>
      <c r="BXS68" s="94"/>
      <c r="BXT68" s="94"/>
      <c r="BXU68" s="94"/>
      <c r="BXV68" s="94"/>
      <c r="BXW68" s="27"/>
      <c r="BXX68" s="99">
        <v>-0.82014917824958378</v>
      </c>
      <c r="BXY68" s="98">
        <v>7.1633203880990655</v>
      </c>
      <c r="BYA68" s="88">
        <f t="shared" si="191"/>
        <v>40999</v>
      </c>
      <c r="BYB68" s="90">
        <v>22.5</v>
      </c>
      <c r="BYC68" s="28"/>
      <c r="BYD68" s="25"/>
      <c r="BYE68" s="30"/>
      <c r="BYF68" s="27"/>
      <c r="BYG68" s="30"/>
      <c r="BYH68" s="27"/>
      <c r="BYI68" s="30"/>
      <c r="BYJ68" s="27"/>
      <c r="BYK68" s="92"/>
      <c r="BYL68" s="94"/>
      <c r="BYM68" s="94"/>
      <c r="BYN68" s="94"/>
      <c r="BYO68" s="94"/>
      <c r="BYP68" s="94"/>
      <c r="BYQ68" s="94"/>
      <c r="BYR68" s="94"/>
      <c r="BYS68" s="27"/>
      <c r="BYT68" s="99">
        <v>-0.94622969876830076</v>
      </c>
      <c r="BYU68" s="98">
        <v>7.1438488290365791</v>
      </c>
      <c r="BYW68" s="88">
        <f t="shared" si="192"/>
        <v>41001.5</v>
      </c>
      <c r="BYX68" s="90">
        <v>22.5</v>
      </c>
      <c r="BYY68" s="28"/>
      <c r="BYZ68" s="25"/>
      <c r="BZA68" s="30"/>
      <c r="BZB68" s="27"/>
      <c r="BZC68" s="30"/>
      <c r="BZD68" s="27"/>
      <c r="BZE68" s="30"/>
      <c r="BZF68" s="27"/>
      <c r="BZG68" s="92"/>
      <c r="BZH68" s="94"/>
      <c r="BZI68" s="94"/>
      <c r="BZJ68" s="94"/>
      <c r="BZK68" s="94"/>
      <c r="BZL68" s="94"/>
      <c r="BZM68" s="94"/>
      <c r="BZN68" s="94"/>
      <c r="BZO68" s="27"/>
      <c r="BZP68" s="99">
        <v>-1.1560628908291153</v>
      </c>
      <c r="BZQ68" s="98">
        <v>3.8143781866752944</v>
      </c>
      <c r="BZS68" s="88">
        <f t="shared" si="193"/>
        <v>41002.5</v>
      </c>
      <c r="BZT68" s="90">
        <v>22.5</v>
      </c>
      <c r="BZU68" s="28"/>
      <c r="BZV68" s="25"/>
      <c r="BZW68" s="30"/>
      <c r="BZX68" s="27"/>
      <c r="BZY68" s="30"/>
      <c r="BZZ68" s="27"/>
      <c r="CAA68" s="30"/>
      <c r="CAB68" s="27"/>
      <c r="CAC68" s="92"/>
      <c r="CAD68" s="94"/>
      <c r="CAE68" s="94"/>
      <c r="CAF68" s="94"/>
      <c r="CAG68" s="94"/>
      <c r="CAH68" s="94"/>
      <c r="CAI68" s="94"/>
      <c r="CAJ68" s="94"/>
      <c r="CAK68" s="27"/>
      <c r="CAL68" s="99">
        <v>-1.2632734445847367</v>
      </c>
      <c r="CAM68" s="98">
        <v>5.1191662228710086</v>
      </c>
      <c r="CAO68" s="88">
        <f t="shared" si="194"/>
        <v>41000.5</v>
      </c>
      <c r="CAP68" s="90">
        <v>22.5</v>
      </c>
      <c r="CAQ68" s="28"/>
      <c r="CAR68" s="25"/>
      <c r="CAS68" s="30"/>
      <c r="CAT68" s="27"/>
      <c r="CAU68" s="30"/>
      <c r="CAV68" s="27"/>
      <c r="CAW68" s="30"/>
      <c r="CAX68" s="27"/>
      <c r="CAY68" s="92"/>
      <c r="CAZ68" s="94"/>
      <c r="CBA68" s="94"/>
      <c r="CBB68" s="94"/>
      <c r="CBC68" s="94"/>
      <c r="CBD68" s="94"/>
      <c r="CBE68" s="94"/>
      <c r="CBF68" s="94"/>
      <c r="CBG68" s="27"/>
      <c r="CBH68" s="99">
        <v>-1.2843282097065221</v>
      </c>
      <c r="CBI68" s="98">
        <v>4.2252297446957368</v>
      </c>
      <c r="CBK68" s="88">
        <f t="shared" si="195"/>
        <v>41001.5</v>
      </c>
      <c r="CBL68" s="90">
        <v>22.5</v>
      </c>
      <c r="CBM68" s="28"/>
      <c r="CBN68" s="25"/>
      <c r="CBO68" s="30"/>
      <c r="CBP68" s="27"/>
      <c r="CBQ68" s="30"/>
      <c r="CBR68" s="27"/>
      <c r="CBS68" s="30"/>
      <c r="CBT68" s="27"/>
      <c r="CBU68" s="92"/>
      <c r="CBV68" s="94"/>
      <c r="CBW68" s="94"/>
      <c r="CBX68" s="94"/>
      <c r="CBY68" s="94"/>
      <c r="CBZ68" s="94"/>
      <c r="CCA68" s="94"/>
      <c r="CCB68" s="94"/>
      <c r="CCC68" s="27"/>
      <c r="CCD68" s="99">
        <v>-1.2387708457711331</v>
      </c>
      <c r="CCE68" s="98">
        <v>6.2076184891713249</v>
      </c>
      <c r="CCG68" s="88">
        <f t="shared" si="196"/>
        <v>40997.5</v>
      </c>
      <c r="CCH68" s="90">
        <v>22.5</v>
      </c>
      <c r="CCI68" s="28"/>
      <c r="CCJ68" s="25"/>
      <c r="CCK68" s="30"/>
      <c r="CCL68" s="27"/>
      <c r="CCM68" s="30"/>
      <c r="CCN68" s="27"/>
      <c r="CCO68" s="30"/>
      <c r="CCP68" s="27"/>
      <c r="CCQ68" s="92"/>
      <c r="CCR68" s="94"/>
      <c r="CCS68" s="94"/>
      <c r="CCT68" s="94"/>
      <c r="CCU68" s="94"/>
      <c r="CCV68" s="94"/>
      <c r="CCW68" s="94"/>
      <c r="CCX68" s="94"/>
      <c r="CCY68" s="27"/>
      <c r="CCZ68" s="99"/>
      <c r="CDA68" s="98"/>
      <c r="CDC68" s="88">
        <f t="shared" si="197"/>
        <v>41000.5</v>
      </c>
      <c r="CDD68" s="90">
        <v>22.5</v>
      </c>
      <c r="CDE68" s="28"/>
      <c r="CDF68" s="25"/>
      <c r="CDG68" s="30"/>
      <c r="CDH68" s="27"/>
      <c r="CDI68" s="30"/>
      <c r="CDJ68" s="27"/>
      <c r="CDK68" s="30"/>
      <c r="CDL68" s="27"/>
      <c r="CDM68" s="92"/>
      <c r="CDN68" s="94"/>
      <c r="CDO68" s="94"/>
      <c r="CDP68" s="94"/>
      <c r="CDQ68" s="94"/>
      <c r="CDR68" s="94"/>
      <c r="CDS68" s="94"/>
      <c r="CDT68" s="94"/>
      <c r="CDU68" s="27"/>
      <c r="CDV68" s="99">
        <v>-1.2717938746645099</v>
      </c>
      <c r="CDW68" s="98">
        <v>5.0399341313231494</v>
      </c>
      <c r="CDY68" s="88">
        <f t="shared" si="198"/>
        <v>40999</v>
      </c>
      <c r="CDZ68" s="90">
        <v>22.5</v>
      </c>
      <c r="CEA68" s="28"/>
      <c r="CEB68" s="25"/>
      <c r="CEC68" s="30"/>
      <c r="CED68" s="27"/>
      <c r="CEE68" s="30"/>
      <c r="CEF68" s="27"/>
      <c r="CEG68" s="30"/>
      <c r="CEH68" s="27"/>
      <c r="CEI68" s="92"/>
      <c r="CEJ68" s="94"/>
      <c r="CEK68" s="94"/>
      <c r="CEL68" s="94"/>
      <c r="CEM68" s="94"/>
      <c r="CEN68" s="94"/>
      <c r="CEO68" s="94"/>
      <c r="CEP68" s="94"/>
      <c r="CEQ68" s="27"/>
      <c r="CER68" s="99"/>
      <c r="CES68" s="98"/>
      <c r="CEU68" s="88">
        <f t="shared" si="199"/>
        <v>40997.5</v>
      </c>
      <c r="CEV68" s="90">
        <v>22.5</v>
      </c>
      <c r="CEW68" s="28"/>
      <c r="CEX68" s="25"/>
      <c r="CEY68" s="30"/>
      <c r="CEZ68" s="27"/>
      <c r="CFA68" s="30"/>
      <c r="CFB68" s="27"/>
      <c r="CFC68" s="30"/>
      <c r="CFD68" s="27"/>
      <c r="CFE68" s="92"/>
      <c r="CFF68" s="94"/>
      <c r="CFG68" s="94"/>
      <c r="CFH68" s="94"/>
      <c r="CFI68" s="94"/>
      <c r="CFJ68" s="94"/>
      <c r="CFK68" s="94"/>
      <c r="CFL68" s="94"/>
      <c r="CFM68" s="27"/>
      <c r="CFN68" s="99">
        <v>-1.3040665638338964</v>
      </c>
      <c r="CFO68" s="98">
        <v>5.6378799765196241</v>
      </c>
    </row>
    <row r="69" spans="1:2199">
      <c r="A69" s="88">
        <f t="shared" si="100"/>
        <v>41001</v>
      </c>
      <c r="B69" s="89">
        <v>23</v>
      </c>
      <c r="C69" s="28"/>
      <c r="D69" s="25"/>
      <c r="E69" s="30"/>
      <c r="F69" s="27"/>
      <c r="G69" s="30"/>
      <c r="H69" s="27"/>
      <c r="I69" s="30"/>
      <c r="J69" s="27"/>
      <c r="K69" s="92"/>
      <c r="L69" s="94"/>
      <c r="M69" s="94"/>
      <c r="N69" s="94"/>
      <c r="O69" s="94"/>
      <c r="P69" s="94"/>
      <c r="Q69" s="94"/>
      <c r="R69" s="94"/>
      <c r="S69" s="27"/>
      <c r="T69" s="97">
        <v>-2.0628204918866189</v>
      </c>
      <c r="U69" s="98">
        <v>-0.99104981153092153</v>
      </c>
      <c r="W69" s="88">
        <f t="shared" si="101"/>
        <v>41000</v>
      </c>
      <c r="X69" s="89">
        <v>23</v>
      </c>
      <c r="Y69" s="28"/>
      <c r="Z69" s="25"/>
      <c r="AA69" s="30"/>
      <c r="AB69" s="27"/>
      <c r="AC69" s="30"/>
      <c r="AD69" s="27"/>
      <c r="AE69" s="30"/>
      <c r="AF69" s="27"/>
      <c r="AG69" s="92"/>
      <c r="AH69" s="94"/>
      <c r="AI69" s="94"/>
      <c r="AJ69" s="94"/>
      <c r="AK69" s="94"/>
      <c r="AL69" s="94"/>
      <c r="AM69" s="94"/>
      <c r="AN69" s="94"/>
      <c r="AO69" s="27"/>
      <c r="AP69" s="97">
        <v>-1.1847635227513409</v>
      </c>
      <c r="AQ69" s="98">
        <v>-4.1065068466183945</v>
      </c>
      <c r="AS69" s="88">
        <f t="shared" si="102"/>
        <v>41000.5</v>
      </c>
      <c r="AT69" s="89">
        <v>23</v>
      </c>
      <c r="AU69" s="28"/>
      <c r="AV69" s="25"/>
      <c r="AW69" s="30"/>
      <c r="AX69" s="27"/>
      <c r="AY69" s="30"/>
      <c r="AZ69" s="27"/>
      <c r="BA69" s="30"/>
      <c r="BB69" s="27"/>
      <c r="BC69" s="92"/>
      <c r="BD69" s="94"/>
      <c r="BE69" s="94"/>
      <c r="BF69" s="94"/>
      <c r="BG69" s="94"/>
      <c r="BH69" s="94"/>
      <c r="BI69" s="94"/>
      <c r="BJ69" s="94"/>
      <c r="BK69" s="27"/>
      <c r="BL69" s="97">
        <v>-0.62870192789335089</v>
      </c>
      <c r="BM69" s="98">
        <v>5.3845483653637416</v>
      </c>
      <c r="BO69" s="88">
        <f t="shared" si="103"/>
        <v>41000.5</v>
      </c>
      <c r="BP69" s="89">
        <v>23</v>
      </c>
      <c r="BQ69" s="28"/>
      <c r="BR69" s="25"/>
      <c r="BS69" s="30"/>
      <c r="BT69" s="27"/>
      <c r="BU69" s="30"/>
      <c r="BV69" s="27"/>
      <c r="BW69" s="30"/>
      <c r="BX69" s="27"/>
      <c r="BY69" s="92"/>
      <c r="BZ69" s="94"/>
      <c r="CA69" s="94"/>
      <c r="CB69" s="94"/>
      <c r="CC69" s="94"/>
      <c r="CD69" s="94"/>
      <c r="CE69" s="94"/>
      <c r="CF69" s="94"/>
      <c r="CG69" s="27"/>
      <c r="CH69" s="97">
        <v>-1.189478448945626</v>
      </c>
      <c r="CI69" s="98">
        <v>2.4205441389469198</v>
      </c>
      <c r="CK69" s="88">
        <f t="shared" si="104"/>
        <v>40999</v>
      </c>
      <c r="CL69" s="89">
        <v>23</v>
      </c>
      <c r="CM69" s="28"/>
      <c r="CN69" s="25"/>
      <c r="CO69" s="30"/>
      <c r="CP69" s="27"/>
      <c r="CQ69" s="30"/>
      <c r="CR69" s="27"/>
      <c r="CS69" s="30"/>
      <c r="CT69" s="27"/>
      <c r="CU69" s="92"/>
      <c r="CV69" s="94"/>
      <c r="CW69" s="94"/>
      <c r="CX69" s="94"/>
      <c r="CY69" s="94"/>
      <c r="CZ69" s="94"/>
      <c r="DA69" s="94"/>
      <c r="DB69" s="94"/>
      <c r="DC69" s="27"/>
      <c r="DD69" s="97">
        <v>-1.2854016123788639</v>
      </c>
      <c r="DE69" s="98">
        <v>-1.5334655558463481</v>
      </c>
      <c r="DG69" s="88">
        <f t="shared" si="105"/>
        <v>41002.5</v>
      </c>
      <c r="DH69" s="89">
        <v>23</v>
      </c>
      <c r="DI69" s="28"/>
      <c r="DJ69" s="25">
        <v>25.8</v>
      </c>
      <c r="DK69" s="30"/>
      <c r="DL69" s="27"/>
      <c r="DM69" s="30"/>
      <c r="DN69" s="27"/>
      <c r="DO69" s="30"/>
      <c r="DP69" s="27"/>
      <c r="DQ69" s="92"/>
      <c r="DR69" s="94"/>
      <c r="DS69" s="94"/>
      <c r="DT69" s="94"/>
      <c r="DU69" s="94"/>
      <c r="DV69" s="94"/>
      <c r="DW69" s="94"/>
      <c r="DX69" s="94"/>
      <c r="DY69" s="27"/>
      <c r="DZ69" s="97">
        <v>-1.2293334085850942</v>
      </c>
      <c r="EA69" s="98">
        <v>0.90456876702742994</v>
      </c>
      <c r="EC69" s="88">
        <f t="shared" si="106"/>
        <v>41001</v>
      </c>
      <c r="ED69" s="89">
        <v>23</v>
      </c>
      <c r="EE69" s="28"/>
      <c r="EF69" s="25"/>
      <c r="EG69" s="30"/>
      <c r="EH69" s="27"/>
      <c r="EI69" s="30"/>
      <c r="EJ69" s="27"/>
      <c r="EK69" s="30"/>
      <c r="EL69" s="27"/>
      <c r="EM69" s="92"/>
      <c r="EN69" s="94"/>
      <c r="EO69" s="94"/>
      <c r="EP69" s="94"/>
      <c r="EQ69" s="94"/>
      <c r="ER69" s="94"/>
      <c r="ES69" s="94"/>
      <c r="ET69" s="94"/>
      <c r="EU69" s="27"/>
      <c r="EV69" s="97">
        <v>-1.2706085221528816</v>
      </c>
      <c r="EW69" s="98">
        <v>-1.6283117698284602</v>
      </c>
      <c r="EY69" s="88">
        <f t="shared" si="107"/>
        <v>40999</v>
      </c>
      <c r="EZ69" s="89">
        <v>23</v>
      </c>
      <c r="FA69" s="28"/>
      <c r="FB69" s="25"/>
      <c r="FC69" s="30"/>
      <c r="FD69" s="27"/>
      <c r="FE69" s="30"/>
      <c r="FF69" s="27"/>
      <c r="FG69" s="30"/>
      <c r="FH69" s="27"/>
      <c r="FI69" s="92"/>
      <c r="FJ69" s="94"/>
      <c r="FK69" s="94"/>
      <c r="FL69" s="94"/>
      <c r="FM69" s="94"/>
      <c r="FN69" s="94"/>
      <c r="FO69" s="94"/>
      <c r="FP69" s="94"/>
      <c r="FQ69" s="27"/>
      <c r="FR69" s="97">
        <v>-1.3049442900057506</v>
      </c>
      <c r="FS69" s="98">
        <v>-1.5669202030587273</v>
      </c>
      <c r="FU69" s="88">
        <f t="shared" si="108"/>
        <v>41000.5</v>
      </c>
      <c r="FV69" s="89">
        <v>23</v>
      </c>
      <c r="FW69" s="28"/>
      <c r="FX69" s="25"/>
      <c r="FY69" s="30"/>
      <c r="FZ69" s="27"/>
      <c r="GA69" s="30"/>
      <c r="GB69" s="27"/>
      <c r="GC69" s="30"/>
      <c r="GD69" s="27"/>
      <c r="GE69" s="92"/>
      <c r="GF69" s="94"/>
      <c r="GG69" s="94"/>
      <c r="GH69" s="94"/>
      <c r="GI69" s="94"/>
      <c r="GJ69" s="94"/>
      <c r="GK69" s="94"/>
      <c r="GL69" s="94"/>
      <c r="GM69" s="27"/>
      <c r="GN69" s="97">
        <v>-1.3136024001195235</v>
      </c>
      <c r="GO69" s="98">
        <v>5.3879255404333621</v>
      </c>
      <c r="GQ69" s="88">
        <f t="shared" si="109"/>
        <v>41000.5</v>
      </c>
      <c r="GR69" s="89">
        <v>23</v>
      </c>
      <c r="GS69" s="28"/>
      <c r="GT69" s="25"/>
      <c r="GU69" s="30"/>
      <c r="GV69" s="27"/>
      <c r="GW69" s="30"/>
      <c r="GX69" s="27"/>
      <c r="GY69" s="30"/>
      <c r="GZ69" s="27"/>
      <c r="HA69" s="92"/>
      <c r="HB69" s="94"/>
      <c r="HC69" s="94"/>
      <c r="HD69" s="94"/>
      <c r="HE69" s="94"/>
      <c r="HF69" s="94"/>
      <c r="HG69" s="94"/>
      <c r="HH69" s="94"/>
      <c r="HI69" s="27"/>
      <c r="HJ69" s="97">
        <v>-1.2638650998589651</v>
      </c>
      <c r="HK69" s="98">
        <v>6.751941107052942</v>
      </c>
      <c r="HM69" s="88">
        <f t="shared" si="110"/>
        <v>41000</v>
      </c>
      <c r="HN69" s="89">
        <v>23</v>
      </c>
      <c r="HO69" s="28"/>
      <c r="HP69" s="25"/>
      <c r="HQ69" s="30"/>
      <c r="HR69" s="27"/>
      <c r="HS69" s="30"/>
      <c r="HT69" s="27"/>
      <c r="HU69" s="30"/>
      <c r="HV69" s="27"/>
      <c r="HW69" s="92"/>
      <c r="HX69" s="94"/>
      <c r="HY69" s="94"/>
      <c r="HZ69" s="94"/>
      <c r="IA69" s="94"/>
      <c r="IB69" s="94"/>
      <c r="IC69" s="94"/>
      <c r="ID69" s="94"/>
      <c r="IE69" s="27"/>
      <c r="IF69" s="97">
        <v>-0.84405304566680817</v>
      </c>
      <c r="IG69" s="98">
        <v>0.40881722052044467</v>
      </c>
      <c r="II69" s="88">
        <f t="shared" si="111"/>
        <v>40999.5</v>
      </c>
      <c r="IJ69" s="89">
        <v>23</v>
      </c>
      <c r="IK69" s="28"/>
      <c r="IL69" s="25"/>
      <c r="IM69" s="30"/>
      <c r="IN69" s="27"/>
      <c r="IO69" s="30"/>
      <c r="IP69" s="27"/>
      <c r="IQ69" s="30"/>
      <c r="IR69" s="27"/>
      <c r="IS69" s="92"/>
      <c r="IT69" s="94"/>
      <c r="IU69" s="94"/>
      <c r="IV69" s="94"/>
      <c r="IW69" s="94"/>
      <c r="IX69" s="94"/>
      <c r="IY69" s="94"/>
      <c r="IZ69" s="94"/>
      <c r="JA69" s="27"/>
      <c r="JB69" s="97">
        <v>-0.94212790484312559</v>
      </c>
      <c r="JC69" s="98">
        <v>9.2854273526078401</v>
      </c>
      <c r="JE69" s="88">
        <f t="shared" si="112"/>
        <v>41002</v>
      </c>
      <c r="JF69" s="89">
        <v>23</v>
      </c>
      <c r="JG69" s="28"/>
      <c r="JH69" s="25"/>
      <c r="JI69" s="30"/>
      <c r="JJ69" s="27"/>
      <c r="JK69" s="30"/>
      <c r="JL69" s="27"/>
      <c r="JM69" s="30"/>
      <c r="JN69" s="27"/>
      <c r="JO69" s="92"/>
      <c r="JP69" s="94"/>
      <c r="JQ69" s="94"/>
      <c r="JR69" s="94"/>
      <c r="JS69" s="94"/>
      <c r="JT69" s="94"/>
      <c r="JU69" s="94"/>
      <c r="JV69" s="94"/>
      <c r="JW69" s="27"/>
      <c r="JX69" s="97">
        <v>-1.1669489705441094</v>
      </c>
      <c r="JY69" s="98">
        <v>1.5596466659368247</v>
      </c>
      <c r="KA69" s="88">
        <f t="shared" si="113"/>
        <v>41003</v>
      </c>
      <c r="KB69" s="89">
        <v>23</v>
      </c>
      <c r="KC69" s="28"/>
      <c r="KD69" s="25"/>
      <c r="KE69" s="30"/>
      <c r="KF69" s="27"/>
      <c r="KG69" s="30"/>
      <c r="KH69" s="27"/>
      <c r="KI69" s="30"/>
      <c r="KJ69" s="27"/>
      <c r="KK69" s="92"/>
      <c r="KL69" s="94"/>
      <c r="KM69" s="94"/>
      <c r="KN69" s="94"/>
      <c r="KO69" s="94"/>
      <c r="KP69" s="94"/>
      <c r="KQ69" s="94"/>
      <c r="KR69" s="94"/>
      <c r="KS69" s="27"/>
      <c r="KT69" s="97">
        <v>-1.242576330745147</v>
      </c>
      <c r="KU69" s="98">
        <v>-1.4905151074452454</v>
      </c>
      <c r="KW69" s="88">
        <f t="shared" si="114"/>
        <v>41001</v>
      </c>
      <c r="KX69" s="89">
        <v>23</v>
      </c>
      <c r="KY69" s="28"/>
      <c r="KZ69" s="25"/>
      <c r="LA69" s="30"/>
      <c r="LB69" s="27"/>
      <c r="LC69" s="30"/>
      <c r="LD69" s="27"/>
      <c r="LE69" s="30"/>
      <c r="LF69" s="27"/>
      <c r="LG69" s="92"/>
      <c r="LH69" s="94"/>
      <c r="LI69" s="94"/>
      <c r="LJ69" s="94"/>
      <c r="LK69" s="94"/>
      <c r="LL69" s="94"/>
      <c r="LM69" s="94"/>
      <c r="LN69" s="94"/>
      <c r="LO69" s="27"/>
      <c r="LP69" s="97">
        <v>-1.2768437767500873</v>
      </c>
      <c r="LQ69" s="98">
        <v>-2.412802762698453</v>
      </c>
      <c r="LS69" s="88">
        <f t="shared" si="115"/>
        <v>41002</v>
      </c>
      <c r="LT69" s="89">
        <v>23</v>
      </c>
      <c r="LU69" s="28"/>
      <c r="LV69" s="25"/>
      <c r="LW69" s="30"/>
      <c r="LX69" s="27"/>
      <c r="LY69" s="30"/>
      <c r="LZ69" s="27"/>
      <c r="MA69" s="30"/>
      <c r="MB69" s="27"/>
      <c r="MC69" s="92"/>
      <c r="MD69" s="94"/>
      <c r="ME69" s="94"/>
      <c r="MF69" s="94"/>
      <c r="MG69" s="94"/>
      <c r="MH69" s="94"/>
      <c r="MI69" s="94"/>
      <c r="MJ69" s="94"/>
      <c r="MK69" s="27"/>
      <c r="ML69" s="97">
        <v>-1.2386911939057892</v>
      </c>
      <c r="MM69" s="98">
        <v>-0.43381261790376574</v>
      </c>
      <c r="MO69" s="88">
        <f t="shared" si="116"/>
        <v>40998</v>
      </c>
      <c r="MP69" s="89">
        <v>23</v>
      </c>
      <c r="MQ69" s="28"/>
      <c r="MR69" s="25"/>
      <c r="MS69" s="30"/>
      <c r="MT69" s="27"/>
      <c r="MU69" s="30"/>
      <c r="MV69" s="27"/>
      <c r="MW69" s="30"/>
      <c r="MX69" s="27"/>
      <c r="MY69" s="92"/>
      <c r="MZ69" s="94"/>
      <c r="NA69" s="94"/>
      <c r="NB69" s="94"/>
      <c r="NC69" s="94"/>
      <c r="ND69" s="94"/>
      <c r="NE69" s="94"/>
      <c r="NF69" s="94"/>
      <c r="NG69" s="27"/>
      <c r="NH69" s="97"/>
      <c r="NI69" s="98"/>
      <c r="NK69" s="88">
        <f t="shared" si="117"/>
        <v>41001</v>
      </c>
      <c r="NL69" s="89">
        <v>23</v>
      </c>
      <c r="NM69" s="28"/>
      <c r="NN69" s="25"/>
      <c r="NO69" s="30"/>
      <c r="NP69" s="27"/>
      <c r="NQ69" s="30"/>
      <c r="NR69" s="27"/>
      <c r="NS69" s="30"/>
      <c r="NT69" s="27"/>
      <c r="NU69" s="92"/>
      <c r="NV69" s="94"/>
      <c r="NW69" s="94"/>
      <c r="NX69" s="94"/>
      <c r="NY69" s="94"/>
      <c r="NZ69" s="94"/>
      <c r="OA69" s="94"/>
      <c r="OB69" s="94"/>
      <c r="OC69" s="27"/>
      <c r="OD69" s="97">
        <v>-1.244163545973606</v>
      </c>
      <c r="OE69" s="98">
        <v>-1.5646126190459493</v>
      </c>
      <c r="OG69" s="88">
        <f t="shared" si="118"/>
        <v>40999.5</v>
      </c>
      <c r="OH69" s="89">
        <v>23</v>
      </c>
      <c r="OI69" s="28"/>
      <c r="OJ69" s="25"/>
      <c r="OK69" s="30"/>
      <c r="OL69" s="27"/>
      <c r="OM69" s="30"/>
      <c r="ON69" s="27"/>
      <c r="OO69" s="30"/>
      <c r="OP69" s="27"/>
      <c r="OQ69" s="92"/>
      <c r="OR69" s="94"/>
      <c r="OS69" s="94"/>
      <c r="OT69" s="94"/>
      <c r="OU69" s="94"/>
      <c r="OV69" s="94"/>
      <c r="OW69" s="94"/>
      <c r="OX69" s="94"/>
      <c r="OY69" s="27"/>
      <c r="OZ69" s="97"/>
      <c r="PA69" s="98"/>
      <c r="PC69" s="88">
        <f t="shared" si="119"/>
        <v>40998</v>
      </c>
      <c r="PD69" s="89">
        <v>23</v>
      </c>
      <c r="PE69" s="28"/>
      <c r="PF69" s="25"/>
      <c r="PG69" s="30"/>
      <c r="PH69" s="27"/>
      <c r="PI69" s="30"/>
      <c r="PJ69" s="27"/>
      <c r="PK69" s="30"/>
      <c r="PL69" s="27"/>
      <c r="PM69" s="92"/>
      <c r="PN69" s="94"/>
      <c r="PO69" s="94"/>
      <c r="PP69" s="94"/>
      <c r="PQ69" s="94"/>
      <c r="PR69" s="94"/>
      <c r="PS69" s="94"/>
      <c r="PT69" s="94"/>
      <c r="PU69" s="27"/>
      <c r="PV69" s="97">
        <v>-1.2939231481136608</v>
      </c>
      <c r="PW69" s="98">
        <v>-0.97721942129636097</v>
      </c>
      <c r="PY69" s="88">
        <f t="shared" si="120"/>
        <v>41001</v>
      </c>
      <c r="PZ69" s="89">
        <v>23</v>
      </c>
      <c r="QA69" s="28"/>
      <c r="QB69" s="25"/>
      <c r="QC69" s="30"/>
      <c r="QD69" s="27"/>
      <c r="QE69" s="30"/>
      <c r="QF69" s="27"/>
      <c r="QG69" s="30"/>
      <c r="QH69" s="27"/>
      <c r="QI69" s="92"/>
      <c r="QJ69" s="94"/>
      <c r="QK69" s="94"/>
      <c r="QL69" s="94"/>
      <c r="QM69" s="94"/>
      <c r="QN69" s="94"/>
      <c r="QO69" s="94"/>
      <c r="QP69" s="94"/>
      <c r="QQ69" s="27"/>
      <c r="QR69" s="97">
        <v>-1.3096035402622657</v>
      </c>
      <c r="QS69" s="98">
        <v>1.1914177952050955</v>
      </c>
      <c r="QU69" s="88">
        <f t="shared" si="121"/>
        <v>41000</v>
      </c>
      <c r="QV69" s="89">
        <v>23</v>
      </c>
      <c r="QW69" s="28"/>
      <c r="QX69" s="25"/>
      <c r="QY69" s="30"/>
      <c r="QZ69" s="27"/>
      <c r="RA69" s="30"/>
      <c r="RB69" s="27"/>
      <c r="RC69" s="30"/>
      <c r="RD69" s="27"/>
      <c r="RE69" s="92"/>
      <c r="RF69" s="94"/>
      <c r="RG69" s="94"/>
      <c r="RH69" s="94"/>
      <c r="RI69" s="94"/>
      <c r="RJ69" s="94"/>
      <c r="RK69" s="94"/>
      <c r="RL69" s="94"/>
      <c r="RM69" s="27"/>
      <c r="RN69" s="97">
        <v>-0.70777123104734796</v>
      </c>
      <c r="RO69" s="98">
        <v>3.2604969764805931</v>
      </c>
      <c r="RQ69" s="88">
        <f t="shared" si="122"/>
        <v>41000.5</v>
      </c>
      <c r="RR69" s="89">
        <v>23</v>
      </c>
      <c r="RS69" s="28"/>
      <c r="RT69" s="25"/>
      <c r="RU69" s="30"/>
      <c r="RV69" s="27"/>
      <c r="RW69" s="30"/>
      <c r="RX69" s="27"/>
      <c r="RY69" s="30"/>
      <c r="RZ69" s="27"/>
      <c r="SA69" s="92"/>
      <c r="SB69" s="94"/>
      <c r="SC69" s="94"/>
      <c r="SD69" s="94"/>
      <c r="SE69" s="94"/>
      <c r="SF69" s="94"/>
      <c r="SG69" s="94"/>
      <c r="SH69" s="94"/>
      <c r="SI69" s="27"/>
      <c r="SJ69" s="97">
        <v>-1.25338444249201</v>
      </c>
      <c r="SK69" s="98">
        <v>4.0398990842637517</v>
      </c>
      <c r="SM69" s="88">
        <f t="shared" si="123"/>
        <v>41000.5</v>
      </c>
      <c r="SN69" s="89">
        <v>23</v>
      </c>
      <c r="SO69" s="28"/>
      <c r="SP69" s="25"/>
      <c r="SQ69" s="30"/>
      <c r="SR69" s="27"/>
      <c r="SS69" s="30"/>
      <c r="ST69" s="27"/>
      <c r="SU69" s="30"/>
      <c r="SV69" s="27"/>
      <c r="SW69" s="92"/>
      <c r="SX69" s="94"/>
      <c r="SY69" s="94"/>
      <c r="SZ69" s="94"/>
      <c r="TA69" s="94"/>
      <c r="TB69" s="94"/>
      <c r="TC69" s="94"/>
      <c r="TD69" s="94"/>
      <c r="TE69" s="27"/>
      <c r="TF69" s="97">
        <v>-1.3016841449543823</v>
      </c>
      <c r="TG69" s="98">
        <v>1.8645028006481457</v>
      </c>
      <c r="TI69" s="88">
        <f t="shared" si="124"/>
        <v>40999</v>
      </c>
      <c r="TJ69" s="89">
        <v>23</v>
      </c>
      <c r="TK69" s="28"/>
      <c r="TL69" s="25"/>
      <c r="TM69" s="30"/>
      <c r="TN69" s="27"/>
      <c r="TO69" s="30"/>
      <c r="TP69" s="27"/>
      <c r="TQ69" s="30"/>
      <c r="TR69" s="27"/>
      <c r="TS69" s="92"/>
      <c r="TT69" s="94"/>
      <c r="TU69" s="94"/>
      <c r="TV69" s="94"/>
      <c r="TW69" s="94"/>
      <c r="TX69" s="94"/>
      <c r="TY69" s="94"/>
      <c r="TZ69" s="94"/>
      <c r="UA69" s="27"/>
      <c r="UB69" s="97"/>
      <c r="UC69" s="98"/>
      <c r="UE69" s="88">
        <f t="shared" si="125"/>
        <v>41002.5</v>
      </c>
      <c r="UF69" s="89">
        <v>23</v>
      </c>
      <c r="UG69" s="28"/>
      <c r="UH69" s="25">
        <v>25.8</v>
      </c>
      <c r="UI69" s="30"/>
      <c r="UJ69" s="27"/>
      <c r="UK69" s="30"/>
      <c r="UL69" s="27"/>
      <c r="UM69" s="30"/>
      <c r="UN69" s="27"/>
      <c r="UO69" s="92"/>
      <c r="UP69" s="94"/>
      <c r="UQ69" s="94"/>
      <c r="UR69" s="94"/>
      <c r="US69" s="94"/>
      <c r="UT69" s="94"/>
      <c r="UU69" s="94"/>
      <c r="UV69" s="94"/>
      <c r="UW69" s="27"/>
      <c r="UX69" s="97">
        <v>-1.2443492312166831</v>
      </c>
      <c r="UY69" s="98">
        <v>0.88537932466471347</v>
      </c>
      <c r="VA69" s="88">
        <f t="shared" si="126"/>
        <v>41001</v>
      </c>
      <c r="VB69" s="89">
        <v>23</v>
      </c>
      <c r="VC69" s="28"/>
      <c r="VD69" s="25"/>
      <c r="VE69" s="30"/>
      <c r="VF69" s="27"/>
      <c r="VG69" s="30"/>
      <c r="VH69" s="27"/>
      <c r="VI69" s="30"/>
      <c r="VJ69" s="27"/>
      <c r="VK69" s="92"/>
      <c r="VL69" s="94"/>
      <c r="VM69" s="94"/>
      <c r="VN69" s="94"/>
      <c r="VO69" s="94"/>
      <c r="VP69" s="94"/>
      <c r="VQ69" s="94"/>
      <c r="VR69" s="94"/>
      <c r="VS69" s="27"/>
      <c r="VT69" s="97">
        <v>-1.2677383383467309</v>
      </c>
      <c r="VU69" s="98">
        <v>-1.6033290990554117</v>
      </c>
      <c r="VW69" s="88">
        <f t="shared" si="127"/>
        <v>40999</v>
      </c>
      <c r="VX69" s="89">
        <v>23</v>
      </c>
      <c r="VY69" s="28"/>
      <c r="VZ69" s="25"/>
      <c r="WA69" s="30"/>
      <c r="WB69" s="27"/>
      <c r="WC69" s="30"/>
      <c r="WD69" s="27"/>
      <c r="WE69" s="30"/>
      <c r="WF69" s="27"/>
      <c r="WG69" s="92"/>
      <c r="WH69" s="94"/>
      <c r="WI69" s="94"/>
      <c r="WJ69" s="94"/>
      <c r="WK69" s="94"/>
      <c r="WL69" s="94"/>
      <c r="WM69" s="94"/>
      <c r="WN69" s="94"/>
      <c r="WO69" s="27"/>
      <c r="WP69" s="97">
        <v>-1.2926198629626762</v>
      </c>
      <c r="WQ69" s="98">
        <v>-1.5414588554705355</v>
      </c>
      <c r="WS69" s="88">
        <f t="shared" si="128"/>
        <v>41000.5</v>
      </c>
      <c r="WT69" s="89">
        <v>23</v>
      </c>
      <c r="WU69" s="28"/>
      <c r="WV69" s="25"/>
      <c r="WW69" s="30"/>
      <c r="WX69" s="27"/>
      <c r="WY69" s="30"/>
      <c r="WZ69" s="27"/>
      <c r="XA69" s="30"/>
      <c r="XB69" s="27"/>
      <c r="XC69" s="92"/>
      <c r="XD69" s="94"/>
      <c r="XE69" s="94"/>
      <c r="XF69" s="94"/>
      <c r="XG69" s="94"/>
      <c r="XH69" s="94"/>
      <c r="XI69" s="94"/>
      <c r="XJ69" s="94"/>
      <c r="XK69" s="27"/>
      <c r="XL69" s="97">
        <v>-1.3159664806801334</v>
      </c>
      <c r="XM69" s="98">
        <v>5.3834300253754943</v>
      </c>
      <c r="XO69" s="88">
        <f t="shared" si="129"/>
        <v>41000.5</v>
      </c>
      <c r="XP69" s="89">
        <v>23</v>
      </c>
      <c r="XQ69" s="28"/>
      <c r="XR69" s="25"/>
      <c r="XS69" s="30"/>
      <c r="XT69" s="27"/>
      <c r="XU69" s="30"/>
      <c r="XV69" s="27"/>
      <c r="XW69" s="30"/>
      <c r="XX69" s="27"/>
      <c r="XY69" s="92"/>
      <c r="XZ69" s="94"/>
      <c r="YA69" s="94"/>
      <c r="YB69" s="94"/>
      <c r="YC69" s="94"/>
      <c r="YD69" s="94"/>
      <c r="YE69" s="94"/>
      <c r="YF69" s="94"/>
      <c r="YG69" s="27"/>
      <c r="YH69" s="97">
        <v>-1.2659027317823355</v>
      </c>
      <c r="YI69" s="98">
        <v>6.748899620395318</v>
      </c>
      <c r="YK69" s="88">
        <f t="shared" si="130"/>
        <v>41000</v>
      </c>
      <c r="YL69" s="89">
        <v>23</v>
      </c>
      <c r="YM69" s="28"/>
      <c r="YN69" s="25"/>
      <c r="YO69" s="30"/>
      <c r="YP69" s="27"/>
      <c r="YQ69" s="30"/>
      <c r="YR69" s="27"/>
      <c r="YS69" s="30"/>
      <c r="YT69" s="27"/>
      <c r="YU69" s="92"/>
      <c r="YV69" s="94"/>
      <c r="YW69" s="94"/>
      <c r="YX69" s="94"/>
      <c r="YY69" s="94"/>
      <c r="YZ69" s="94"/>
      <c r="ZA69" s="94"/>
      <c r="ZB69" s="94"/>
      <c r="ZC69" s="27"/>
      <c r="ZD69" s="97">
        <v>-0.80579592924348076</v>
      </c>
      <c r="ZE69" s="98">
        <v>0.45337971195724969</v>
      </c>
      <c r="ZG69" s="88">
        <f t="shared" si="131"/>
        <v>40999.5</v>
      </c>
      <c r="ZH69" s="89">
        <v>23</v>
      </c>
      <c r="ZI69" s="28"/>
      <c r="ZJ69" s="25"/>
      <c r="ZK69" s="30"/>
      <c r="ZL69" s="27"/>
      <c r="ZM69" s="30"/>
      <c r="ZN69" s="27"/>
      <c r="ZO69" s="30"/>
      <c r="ZP69" s="27"/>
      <c r="ZQ69" s="92"/>
      <c r="ZR69" s="94"/>
      <c r="ZS69" s="94"/>
      <c r="ZT69" s="94"/>
      <c r="ZU69" s="94"/>
      <c r="ZV69" s="94"/>
      <c r="ZW69" s="94"/>
      <c r="ZX69" s="94"/>
      <c r="ZY69" s="27"/>
      <c r="ZZ69" s="97">
        <v>-0.946464997595869</v>
      </c>
      <c r="AAA69" s="98">
        <v>9.254933007515854</v>
      </c>
      <c r="AAC69" s="88">
        <f t="shared" si="132"/>
        <v>41002</v>
      </c>
      <c r="AAD69" s="89">
        <v>23</v>
      </c>
      <c r="AAE69" s="28"/>
      <c r="AAF69" s="25"/>
      <c r="AAG69" s="30"/>
      <c r="AAH69" s="27"/>
      <c r="AAI69" s="30"/>
      <c r="AAJ69" s="27"/>
      <c r="AAK69" s="30"/>
      <c r="AAL69" s="27"/>
      <c r="AAM69" s="92"/>
      <c r="AAN69" s="94"/>
      <c r="AAO69" s="94"/>
      <c r="AAP69" s="94"/>
      <c r="AAQ69" s="94"/>
      <c r="AAR69" s="94"/>
      <c r="AAS69" s="94"/>
      <c r="AAT69" s="94"/>
      <c r="AAU69" s="27"/>
      <c r="AAV69" s="97">
        <v>-1.1599655013766459</v>
      </c>
      <c r="AAW69" s="98">
        <v>1.5729295280826072</v>
      </c>
      <c r="AAY69" s="88">
        <f t="shared" si="133"/>
        <v>41003</v>
      </c>
      <c r="AAZ69" s="89">
        <v>23</v>
      </c>
      <c r="ABA69" s="28"/>
      <c r="ABB69" s="25"/>
      <c r="ABC69" s="30"/>
      <c r="ABD69" s="27"/>
      <c r="ABE69" s="30"/>
      <c r="ABF69" s="27"/>
      <c r="ABG69" s="30"/>
      <c r="ABH69" s="27"/>
      <c r="ABI69" s="92"/>
      <c r="ABJ69" s="94"/>
      <c r="ABK69" s="94"/>
      <c r="ABL69" s="94"/>
      <c r="ABM69" s="94"/>
      <c r="ABN69" s="94"/>
      <c r="ABO69" s="94"/>
      <c r="ABP69" s="94"/>
      <c r="ABQ69" s="27"/>
      <c r="ABR69" s="97">
        <v>-1.2668483837699054</v>
      </c>
      <c r="ABS69" s="98">
        <v>-1.5361110053528821</v>
      </c>
      <c r="ABU69" s="88">
        <f t="shared" si="134"/>
        <v>41001</v>
      </c>
      <c r="ABV69" s="89">
        <v>23</v>
      </c>
      <c r="ABW69" s="28"/>
      <c r="ABX69" s="25"/>
      <c r="ABY69" s="30"/>
      <c r="ABZ69" s="27"/>
      <c r="ACA69" s="30"/>
      <c r="ACB69" s="27"/>
      <c r="ACC69" s="30"/>
      <c r="ACD69" s="27"/>
      <c r="ACE69" s="92"/>
      <c r="ACF69" s="94"/>
      <c r="ACG69" s="94"/>
      <c r="ACH69" s="94"/>
      <c r="ACI69" s="94"/>
      <c r="ACJ69" s="94"/>
      <c r="ACK69" s="94"/>
      <c r="ACL69" s="94"/>
      <c r="ACM69" s="27"/>
      <c r="ACN69" s="97">
        <v>-1.2987798983369361</v>
      </c>
      <c r="ACO69" s="98">
        <v>-2.4444510888618685</v>
      </c>
      <c r="ACQ69" s="88">
        <f t="shared" si="135"/>
        <v>41002</v>
      </c>
      <c r="ACR69" s="89">
        <v>23</v>
      </c>
      <c r="ACS69" s="28"/>
      <c r="ACT69" s="25"/>
      <c r="ACU69" s="30"/>
      <c r="ACV69" s="27"/>
      <c r="ACW69" s="30"/>
      <c r="ACX69" s="27"/>
      <c r="ACY69" s="30"/>
      <c r="ACZ69" s="27"/>
      <c r="ADA69" s="92"/>
      <c r="ADB69" s="94"/>
      <c r="ADC69" s="94"/>
      <c r="ADD69" s="94"/>
      <c r="ADE69" s="94"/>
      <c r="ADF69" s="94"/>
      <c r="ADG69" s="94"/>
      <c r="ADH69" s="94"/>
      <c r="ADI69" s="27"/>
      <c r="ADJ69" s="97">
        <v>-1.2416562340012598</v>
      </c>
      <c r="ADK69" s="98">
        <v>-0.44653087606857916</v>
      </c>
      <c r="ADM69" s="88">
        <f t="shared" si="136"/>
        <v>40998</v>
      </c>
      <c r="ADN69" s="89">
        <v>23</v>
      </c>
      <c r="ADO69" s="28"/>
      <c r="ADP69" s="25"/>
      <c r="ADQ69" s="30"/>
      <c r="ADR69" s="27"/>
      <c r="ADS69" s="30"/>
      <c r="ADT69" s="27"/>
      <c r="ADU69" s="30"/>
      <c r="ADV69" s="27"/>
      <c r="ADW69" s="92"/>
      <c r="ADX69" s="94"/>
      <c r="ADY69" s="94"/>
      <c r="ADZ69" s="94"/>
      <c r="AEA69" s="94"/>
      <c r="AEB69" s="94"/>
      <c r="AEC69" s="94"/>
      <c r="AED69" s="94"/>
      <c r="AEE69" s="27"/>
      <c r="AEF69" s="97"/>
      <c r="AEG69" s="98"/>
      <c r="AEI69" s="88">
        <f t="shared" si="137"/>
        <v>41001</v>
      </c>
      <c r="AEJ69" s="89">
        <v>23</v>
      </c>
      <c r="AEK69" s="28"/>
      <c r="AEL69" s="25"/>
      <c r="AEM69" s="30"/>
      <c r="AEN69" s="27"/>
      <c r="AEO69" s="30"/>
      <c r="AEP69" s="27"/>
      <c r="AEQ69" s="30"/>
      <c r="AER69" s="27"/>
      <c r="AES69" s="92"/>
      <c r="AET69" s="94"/>
      <c r="AEU69" s="94"/>
      <c r="AEV69" s="94"/>
      <c r="AEW69" s="94"/>
      <c r="AEX69" s="94"/>
      <c r="AEY69" s="94"/>
      <c r="AEZ69" s="94"/>
      <c r="AFA69" s="27"/>
      <c r="AFB69" s="97">
        <v>-1.3015351620646136</v>
      </c>
      <c r="AFC69" s="98">
        <v>-1.6676727564229457</v>
      </c>
      <c r="AFE69" s="88">
        <f t="shared" si="138"/>
        <v>40999.5</v>
      </c>
      <c r="AFF69" s="89">
        <v>23</v>
      </c>
      <c r="AFG69" s="28"/>
      <c r="AFH69" s="25"/>
      <c r="AFI69" s="30"/>
      <c r="AFJ69" s="27"/>
      <c r="AFK69" s="30"/>
      <c r="AFL69" s="27"/>
      <c r="AFM69" s="30"/>
      <c r="AFN69" s="27"/>
      <c r="AFO69" s="92"/>
      <c r="AFP69" s="94"/>
      <c r="AFQ69" s="94"/>
      <c r="AFR69" s="94"/>
      <c r="AFS69" s="94"/>
      <c r="AFT69" s="94"/>
      <c r="AFU69" s="94"/>
      <c r="AFV69" s="94"/>
      <c r="AFW69" s="27"/>
      <c r="AFX69" s="97"/>
      <c r="AFY69" s="98"/>
      <c r="AGA69" s="88">
        <f t="shared" si="139"/>
        <v>40998</v>
      </c>
      <c r="AGB69" s="89">
        <v>23</v>
      </c>
      <c r="AGC69" s="28"/>
      <c r="AGD69" s="25"/>
      <c r="AGE69" s="30"/>
      <c r="AGF69" s="27"/>
      <c r="AGG69" s="30"/>
      <c r="AGH69" s="27"/>
      <c r="AGI69" s="30"/>
      <c r="AGJ69" s="27"/>
      <c r="AGK69" s="92"/>
      <c r="AGL69" s="94"/>
      <c r="AGM69" s="94"/>
      <c r="AGN69" s="94"/>
      <c r="AGO69" s="94"/>
      <c r="AGP69" s="94"/>
      <c r="AGQ69" s="94"/>
      <c r="AGR69" s="94"/>
      <c r="AGS69" s="27"/>
      <c r="AGT69" s="97">
        <v>-1.2956499863038429</v>
      </c>
      <c r="AGU69" s="98">
        <v>-0.98499057470948981</v>
      </c>
      <c r="AGW69" s="88">
        <f t="shared" si="140"/>
        <v>41001</v>
      </c>
      <c r="AGX69" s="89">
        <v>23</v>
      </c>
      <c r="AGY69" s="28"/>
      <c r="AGZ69" s="25"/>
      <c r="AHA69" s="30"/>
      <c r="AHB69" s="27"/>
      <c r="AHC69" s="30"/>
      <c r="AHD69" s="27"/>
      <c r="AHE69" s="30"/>
      <c r="AHF69" s="27"/>
      <c r="AHG69" s="92"/>
      <c r="AHH69" s="94"/>
      <c r="AHI69" s="94"/>
      <c r="AHJ69" s="94"/>
      <c r="AHK69" s="94"/>
      <c r="AHL69" s="94"/>
      <c r="AHM69" s="94"/>
      <c r="AHN69" s="94"/>
      <c r="AHO69" s="27"/>
      <c r="AHP69" s="97">
        <v>-1.2894216164771348</v>
      </c>
      <c r="AHQ69" s="98">
        <v>1.237115642142548</v>
      </c>
      <c r="AHS69" s="88">
        <f t="shared" si="141"/>
        <v>41000</v>
      </c>
      <c r="AHT69" s="89">
        <v>23</v>
      </c>
      <c r="AHU69" s="28"/>
      <c r="AHV69" s="25"/>
      <c r="AHW69" s="30"/>
      <c r="AHX69" s="27"/>
      <c r="AHY69" s="30"/>
      <c r="AHZ69" s="27"/>
      <c r="AIA69" s="30"/>
      <c r="AIB69" s="27"/>
      <c r="AIC69" s="92"/>
      <c r="AID69" s="94"/>
      <c r="AIE69" s="94"/>
      <c r="AIF69" s="94"/>
      <c r="AIG69" s="94"/>
      <c r="AIH69" s="94"/>
      <c r="AII69" s="94"/>
      <c r="AIJ69" s="94"/>
      <c r="AIK69" s="27"/>
      <c r="AIL69" s="97">
        <v>-0.70705877823695662</v>
      </c>
      <c r="AIM69" s="98">
        <v>3.1809587592729276</v>
      </c>
      <c r="AIO69" s="88">
        <f t="shared" si="142"/>
        <v>41000.5</v>
      </c>
      <c r="AIP69" s="89">
        <v>23</v>
      </c>
      <c r="AIQ69" s="28"/>
      <c r="AIR69" s="25"/>
      <c r="AIS69" s="30"/>
      <c r="AIT69" s="27"/>
      <c r="AIU69" s="30"/>
      <c r="AIV69" s="27"/>
      <c r="AIW69" s="30"/>
      <c r="AIX69" s="27"/>
      <c r="AIY69" s="92"/>
      <c r="AIZ69" s="94"/>
      <c r="AJA69" s="94"/>
      <c r="AJB69" s="94"/>
      <c r="AJC69" s="94"/>
      <c r="AJD69" s="94"/>
      <c r="AJE69" s="94"/>
      <c r="AJF69" s="94"/>
      <c r="AJG69" s="27"/>
      <c r="AJH69" s="97">
        <v>-1.2414399588233049</v>
      </c>
      <c r="AJI69" s="98">
        <v>4.0551756940039558</v>
      </c>
      <c r="AJK69" s="88">
        <f t="shared" si="143"/>
        <v>41000.5</v>
      </c>
      <c r="AJL69" s="89">
        <v>23</v>
      </c>
      <c r="AJM69" s="28"/>
      <c r="AJN69" s="25"/>
      <c r="AJO69" s="30"/>
      <c r="AJP69" s="27"/>
      <c r="AJQ69" s="30"/>
      <c r="AJR69" s="27"/>
      <c r="AJS69" s="30"/>
      <c r="AJT69" s="27"/>
      <c r="AJU69" s="92"/>
      <c r="AJV69" s="94"/>
      <c r="AJW69" s="94"/>
      <c r="AJX69" s="94"/>
      <c r="AJY69" s="94"/>
      <c r="AJZ69" s="94"/>
      <c r="AKA69" s="94"/>
      <c r="AKB69" s="94"/>
      <c r="AKC69" s="27"/>
      <c r="AKD69" s="97">
        <v>-1.2969887225427292</v>
      </c>
      <c r="AKE69" s="98">
        <v>1.8724074167728215</v>
      </c>
      <c r="AKG69" s="88">
        <f t="shared" si="144"/>
        <v>40999</v>
      </c>
      <c r="AKH69" s="89">
        <v>23</v>
      </c>
      <c r="AKI69" s="28"/>
      <c r="AKJ69" s="25"/>
      <c r="AKK69" s="30"/>
      <c r="AKL69" s="27"/>
      <c r="AKM69" s="30"/>
      <c r="AKN69" s="27"/>
      <c r="AKO69" s="30"/>
      <c r="AKP69" s="27"/>
      <c r="AKQ69" s="92"/>
      <c r="AKR69" s="94"/>
      <c r="AKS69" s="94"/>
      <c r="AKT69" s="94"/>
      <c r="AKU69" s="94"/>
      <c r="AKV69" s="94"/>
      <c r="AKW69" s="94"/>
      <c r="AKX69" s="94"/>
      <c r="AKY69" s="27"/>
      <c r="AKZ69" s="97"/>
      <c r="ALA69" s="98"/>
      <c r="ALC69" s="88">
        <f t="shared" si="145"/>
        <v>41002.5</v>
      </c>
      <c r="ALD69" s="89">
        <v>23</v>
      </c>
      <c r="ALE69" s="28"/>
      <c r="ALF69" s="25">
        <v>25.8</v>
      </c>
      <c r="ALG69" s="30"/>
      <c r="ALH69" s="27"/>
      <c r="ALI69" s="30"/>
      <c r="ALJ69" s="27"/>
      <c r="ALK69" s="30"/>
      <c r="ALL69" s="27"/>
      <c r="ALM69" s="92"/>
      <c r="ALN69" s="94"/>
      <c r="ALO69" s="94"/>
      <c r="ALP69" s="94"/>
      <c r="ALQ69" s="94"/>
      <c r="ALR69" s="94"/>
      <c r="ALS69" s="94"/>
      <c r="ALT69" s="94"/>
      <c r="ALU69" s="27"/>
      <c r="ALV69" s="97">
        <v>-1.2340250961675725</v>
      </c>
      <c r="ALW69" s="98">
        <v>0.89934734139421468</v>
      </c>
      <c r="ALY69" s="88">
        <f t="shared" si="146"/>
        <v>41001</v>
      </c>
      <c r="ALZ69" s="89">
        <v>23</v>
      </c>
      <c r="AMA69" s="28"/>
      <c r="AMB69" s="25"/>
      <c r="AMC69" s="30"/>
      <c r="AMD69" s="27"/>
      <c r="AME69" s="30"/>
      <c r="AMF69" s="27"/>
      <c r="AMG69" s="30"/>
      <c r="AMH69" s="27"/>
      <c r="AMI69" s="92"/>
      <c r="AMJ69" s="94"/>
      <c r="AMK69" s="94"/>
      <c r="AML69" s="94"/>
      <c r="AMM69" s="94"/>
      <c r="AMN69" s="94"/>
      <c r="AMO69" s="94"/>
      <c r="AMP69" s="94"/>
      <c r="AMQ69" s="27"/>
      <c r="AMR69" s="97">
        <v>-1.2670152766949221</v>
      </c>
      <c r="AMS69" s="98">
        <v>-1.6017950847787759</v>
      </c>
      <c r="AMU69" s="88">
        <f t="shared" si="147"/>
        <v>40999</v>
      </c>
      <c r="AMV69" s="89">
        <v>23</v>
      </c>
      <c r="AMW69" s="28"/>
      <c r="AMX69" s="25"/>
      <c r="AMY69" s="30"/>
      <c r="AMZ69" s="27"/>
      <c r="ANA69" s="30"/>
      <c r="ANB69" s="27"/>
      <c r="ANC69" s="30"/>
      <c r="AND69" s="27"/>
      <c r="ANE69" s="92"/>
      <c r="ANF69" s="94"/>
      <c r="ANG69" s="94"/>
      <c r="ANH69" s="94"/>
      <c r="ANI69" s="94"/>
      <c r="ANJ69" s="94"/>
      <c r="ANK69" s="94"/>
      <c r="ANL69" s="94"/>
      <c r="ANM69" s="27"/>
      <c r="ANN69" s="97">
        <v>-1.3034784272212034</v>
      </c>
      <c r="ANO69" s="98">
        <v>-1.5634977727935786</v>
      </c>
      <c r="ANQ69" s="88">
        <f t="shared" si="148"/>
        <v>41000.5</v>
      </c>
      <c r="ANR69" s="89">
        <v>23</v>
      </c>
      <c r="ANS69" s="28"/>
      <c r="ANT69" s="25"/>
      <c r="ANU69" s="30"/>
      <c r="ANV69" s="27"/>
      <c r="ANW69" s="30"/>
      <c r="ANX69" s="27"/>
      <c r="ANY69" s="30"/>
      <c r="ANZ69" s="27"/>
      <c r="AOA69" s="92"/>
      <c r="AOB69" s="94"/>
      <c r="AOC69" s="94"/>
      <c r="AOD69" s="94"/>
      <c r="AOE69" s="94"/>
      <c r="AOF69" s="94"/>
      <c r="AOG69" s="94"/>
      <c r="AOH69" s="94"/>
      <c r="AOI69" s="27"/>
      <c r="AOJ69" s="97">
        <v>-1.316822539061161</v>
      </c>
      <c r="AOK69" s="98">
        <v>5.382926663113877</v>
      </c>
      <c r="AOM69" s="88">
        <f t="shared" si="149"/>
        <v>41000.5</v>
      </c>
      <c r="AON69" s="89">
        <v>23</v>
      </c>
      <c r="AOO69" s="28"/>
      <c r="AOP69" s="25"/>
      <c r="AOQ69" s="30"/>
      <c r="AOR69" s="27"/>
      <c r="AOS69" s="30"/>
      <c r="AOT69" s="27"/>
      <c r="AOU69" s="30"/>
      <c r="AOV69" s="27"/>
      <c r="AOW69" s="92"/>
      <c r="AOX69" s="94"/>
      <c r="AOY69" s="94"/>
      <c r="AOZ69" s="94"/>
      <c r="APA69" s="94"/>
      <c r="APB69" s="94"/>
      <c r="APC69" s="94"/>
      <c r="APD69" s="94"/>
      <c r="APE69" s="27"/>
      <c r="APF69" s="97">
        <v>-1.2910819367707658</v>
      </c>
      <c r="APG69" s="98">
        <v>6.7031619781604652</v>
      </c>
      <c r="API69" s="88">
        <f t="shared" si="150"/>
        <v>41000</v>
      </c>
      <c r="APJ69" s="89">
        <v>23</v>
      </c>
      <c r="APK69" s="28"/>
      <c r="APL69" s="25"/>
      <c r="APM69" s="30"/>
      <c r="APN69" s="27"/>
      <c r="APO69" s="30"/>
      <c r="APP69" s="27"/>
      <c r="APQ69" s="30"/>
      <c r="APR69" s="27"/>
      <c r="APS69" s="92"/>
      <c r="APT69" s="94"/>
      <c r="APU69" s="94"/>
      <c r="APV69" s="94"/>
      <c r="APW69" s="94"/>
      <c r="APX69" s="94"/>
      <c r="APY69" s="94"/>
      <c r="APZ69" s="94"/>
      <c r="AQA69" s="27"/>
      <c r="AQB69" s="97">
        <v>-0.80701647592494652</v>
      </c>
      <c r="AQC69" s="98">
        <v>0.46451277922433498</v>
      </c>
      <c r="AQE69" s="88">
        <f t="shared" si="151"/>
        <v>40999.5</v>
      </c>
      <c r="AQF69" s="89">
        <v>23</v>
      </c>
      <c r="AQG69" s="28"/>
      <c r="AQH69" s="25"/>
      <c r="AQI69" s="30"/>
      <c r="AQJ69" s="27"/>
      <c r="AQK69" s="30"/>
      <c r="AQL69" s="27"/>
      <c r="AQM69" s="30"/>
      <c r="AQN69" s="27"/>
      <c r="AQO69" s="92"/>
      <c r="AQP69" s="94"/>
      <c r="AQQ69" s="94"/>
      <c r="AQR69" s="94"/>
      <c r="AQS69" s="94"/>
      <c r="AQT69" s="94"/>
      <c r="AQU69" s="94"/>
      <c r="AQV69" s="94"/>
      <c r="AQW69" s="27"/>
      <c r="AQX69" s="97">
        <v>-0.96927557181489232</v>
      </c>
      <c r="AQY69" s="98">
        <v>9.1979121172517928</v>
      </c>
      <c r="ARA69" s="88">
        <f t="shared" si="152"/>
        <v>41002</v>
      </c>
      <c r="ARB69" s="89">
        <v>23</v>
      </c>
      <c r="ARC69" s="28"/>
      <c r="ARD69" s="25"/>
      <c r="ARE69" s="30"/>
      <c r="ARF69" s="27"/>
      <c r="ARG69" s="30"/>
      <c r="ARH69" s="27"/>
      <c r="ARI69" s="30"/>
      <c r="ARJ69" s="27"/>
      <c r="ARK69" s="92"/>
      <c r="ARL69" s="94"/>
      <c r="ARM69" s="94"/>
      <c r="ARN69" s="94"/>
      <c r="ARO69" s="94"/>
      <c r="ARP69" s="94"/>
      <c r="ARQ69" s="94"/>
      <c r="ARR69" s="94"/>
      <c r="ARS69" s="27"/>
      <c r="ART69" s="97">
        <v>-1.1630309378749162</v>
      </c>
      <c r="ARU69" s="98">
        <v>1.5697460619756236</v>
      </c>
      <c r="ARW69" s="88">
        <f t="shared" si="153"/>
        <v>41003</v>
      </c>
      <c r="ARX69" s="89">
        <v>23</v>
      </c>
      <c r="ARY69" s="28"/>
      <c r="ARZ69" s="25"/>
      <c r="ASA69" s="30"/>
      <c r="ASB69" s="27"/>
      <c r="ASC69" s="30"/>
      <c r="ASD69" s="27"/>
      <c r="ASE69" s="30"/>
      <c r="ASF69" s="27"/>
      <c r="ASG69" s="92"/>
      <c r="ASH69" s="94"/>
      <c r="ASI69" s="94"/>
      <c r="ASJ69" s="94"/>
      <c r="ASK69" s="94"/>
      <c r="ASL69" s="94"/>
      <c r="ASM69" s="94"/>
      <c r="ASN69" s="94"/>
      <c r="ASO69" s="27"/>
      <c r="ASP69" s="97">
        <v>-1.2752701339198838</v>
      </c>
      <c r="ASQ69" s="98">
        <v>-1.5539360852064728</v>
      </c>
      <c r="ASS69" s="88">
        <f t="shared" si="154"/>
        <v>41001</v>
      </c>
      <c r="AST69" s="89">
        <v>23</v>
      </c>
      <c r="ASU69" s="28"/>
      <c r="ASV69" s="25"/>
      <c r="ASW69" s="30"/>
      <c r="ASX69" s="27"/>
      <c r="ASY69" s="30"/>
      <c r="ASZ69" s="27"/>
      <c r="ATA69" s="30"/>
      <c r="ATB69" s="27"/>
      <c r="ATC69" s="92"/>
      <c r="ATD69" s="94"/>
      <c r="ATE69" s="94"/>
      <c r="ATF69" s="94"/>
      <c r="ATG69" s="94"/>
      <c r="ATH69" s="94"/>
      <c r="ATI69" s="94"/>
      <c r="ATJ69" s="94"/>
      <c r="ATK69" s="27"/>
      <c r="ATL69" s="97">
        <v>-1.3126542367826717</v>
      </c>
      <c r="ATM69" s="98">
        <v>-2.4724486604369043</v>
      </c>
      <c r="ATO69" s="88">
        <f t="shared" si="155"/>
        <v>41002</v>
      </c>
      <c r="ATP69" s="89">
        <v>23</v>
      </c>
      <c r="ATQ69" s="28"/>
      <c r="ATR69" s="25"/>
      <c r="ATS69" s="30"/>
      <c r="ATT69" s="27"/>
      <c r="ATU69" s="30"/>
      <c r="ATV69" s="27"/>
      <c r="ATW69" s="30"/>
      <c r="ATX69" s="27"/>
      <c r="ATY69" s="92"/>
      <c r="ATZ69" s="94"/>
      <c r="AUA69" s="94"/>
      <c r="AUB69" s="94"/>
      <c r="AUC69" s="94"/>
      <c r="AUD69" s="94"/>
      <c r="AUE69" s="94"/>
      <c r="AUF69" s="94"/>
      <c r="AUG69" s="27"/>
      <c r="AUH69" s="97">
        <v>-1.2388972631168462</v>
      </c>
      <c r="AUI69" s="98">
        <v>-0.44087169324882003</v>
      </c>
      <c r="AUK69" s="88">
        <f t="shared" si="156"/>
        <v>40998</v>
      </c>
      <c r="AUL69" s="89">
        <v>23</v>
      </c>
      <c r="AUM69" s="28"/>
      <c r="AUN69" s="25"/>
      <c r="AUO69" s="30"/>
      <c r="AUP69" s="27"/>
      <c r="AUQ69" s="30"/>
      <c r="AUR69" s="27"/>
      <c r="AUS69" s="30"/>
      <c r="AUT69" s="27"/>
      <c r="AUU69" s="92"/>
      <c r="AUV69" s="94"/>
      <c r="AUW69" s="94"/>
      <c r="AUX69" s="94"/>
      <c r="AUY69" s="94"/>
      <c r="AUZ69" s="94"/>
      <c r="AVA69" s="94"/>
      <c r="AVB69" s="94"/>
      <c r="AVC69" s="27"/>
      <c r="AVD69" s="97"/>
      <c r="AVE69" s="98"/>
      <c r="AVG69" s="88">
        <f t="shared" si="157"/>
        <v>41001</v>
      </c>
      <c r="AVH69" s="89">
        <v>23</v>
      </c>
      <c r="AVI69" s="28"/>
      <c r="AVJ69" s="25"/>
      <c r="AVK69" s="30"/>
      <c r="AVL69" s="27"/>
      <c r="AVM69" s="30"/>
      <c r="AVN69" s="27"/>
      <c r="AVO69" s="30"/>
      <c r="AVP69" s="27"/>
      <c r="AVQ69" s="92"/>
      <c r="AVR69" s="94"/>
      <c r="AVS69" s="94"/>
      <c r="AVT69" s="94"/>
      <c r="AVU69" s="94"/>
      <c r="AVV69" s="94"/>
      <c r="AVW69" s="94"/>
      <c r="AVX69" s="94"/>
      <c r="AVY69" s="27"/>
      <c r="AVZ69" s="97">
        <v>-1.2858587671625723</v>
      </c>
      <c r="AWA69" s="98">
        <v>-1.6365115906488488</v>
      </c>
      <c r="AWC69" s="88">
        <f t="shared" si="158"/>
        <v>40999.5</v>
      </c>
      <c r="AWD69" s="89">
        <v>23</v>
      </c>
      <c r="AWE69" s="28"/>
      <c r="AWF69" s="25"/>
      <c r="AWG69" s="30"/>
      <c r="AWH69" s="27"/>
      <c r="AWI69" s="30"/>
      <c r="AWJ69" s="27"/>
      <c r="AWK69" s="30"/>
      <c r="AWL69" s="27"/>
      <c r="AWM69" s="92"/>
      <c r="AWN69" s="94"/>
      <c r="AWO69" s="94"/>
      <c r="AWP69" s="94"/>
      <c r="AWQ69" s="94"/>
      <c r="AWR69" s="94"/>
      <c r="AWS69" s="94"/>
      <c r="AWT69" s="94"/>
      <c r="AWU69" s="27"/>
      <c r="AWV69" s="97"/>
      <c r="AWW69" s="98"/>
      <c r="AWY69" s="88">
        <f t="shared" si="159"/>
        <v>40998</v>
      </c>
      <c r="AWZ69" s="89">
        <v>23</v>
      </c>
      <c r="AXA69" s="28"/>
      <c r="AXB69" s="25"/>
      <c r="AXC69" s="30"/>
      <c r="AXD69" s="27"/>
      <c r="AXE69" s="30"/>
      <c r="AXF69" s="27"/>
      <c r="AXG69" s="30"/>
      <c r="AXH69" s="27"/>
      <c r="AXI69" s="92"/>
      <c r="AXJ69" s="94"/>
      <c r="AXK69" s="94"/>
      <c r="AXL69" s="94"/>
      <c r="AXM69" s="94"/>
      <c r="AXN69" s="94"/>
      <c r="AXO69" s="94"/>
      <c r="AXP69" s="94"/>
      <c r="AXQ69" s="27"/>
      <c r="AXR69" s="97">
        <v>-1.306187744769282</v>
      </c>
      <c r="AXS69" s="98">
        <v>-1.0097131172468794</v>
      </c>
      <c r="AXU69" s="88">
        <f t="shared" si="160"/>
        <v>41001</v>
      </c>
      <c r="AXV69" s="89">
        <v>23</v>
      </c>
      <c r="AXW69" s="28"/>
      <c r="AXX69" s="25"/>
      <c r="AXY69" s="30"/>
      <c r="AXZ69" s="27"/>
      <c r="AYA69" s="30"/>
      <c r="AYB69" s="27"/>
      <c r="AYC69" s="30"/>
      <c r="AYD69" s="27"/>
      <c r="AYE69" s="92"/>
      <c r="AYF69" s="94"/>
      <c r="AYG69" s="94"/>
      <c r="AYH69" s="94"/>
      <c r="AYI69" s="94"/>
      <c r="AYJ69" s="94"/>
      <c r="AYK69" s="94"/>
      <c r="AYL69" s="94"/>
      <c r="AYM69" s="27"/>
      <c r="AYN69" s="97">
        <v>-1.2865918666248308</v>
      </c>
      <c r="AYO69" s="98">
        <v>1.2447285513125825</v>
      </c>
      <c r="AYQ69" s="88">
        <f t="shared" si="161"/>
        <v>41000</v>
      </c>
      <c r="AYR69" s="89">
        <v>23</v>
      </c>
      <c r="AYS69" s="28"/>
      <c r="AYT69" s="25"/>
      <c r="AYU69" s="30"/>
      <c r="AYV69" s="27"/>
      <c r="AYW69" s="30"/>
      <c r="AYX69" s="27"/>
      <c r="AYY69" s="30"/>
      <c r="AYZ69" s="27"/>
      <c r="AZA69" s="92"/>
      <c r="AZB69" s="94"/>
      <c r="AZC69" s="94"/>
      <c r="AZD69" s="94"/>
      <c r="AZE69" s="94"/>
      <c r="AZF69" s="94"/>
      <c r="AZG69" s="94"/>
      <c r="AZH69" s="94"/>
      <c r="AZI69" s="27"/>
      <c r="AZJ69" s="97">
        <v>-0.70445777023245548</v>
      </c>
      <c r="AZK69" s="98">
        <v>3.1949662379113222</v>
      </c>
      <c r="AZM69" s="88">
        <f t="shared" si="162"/>
        <v>41000.5</v>
      </c>
      <c r="AZN69" s="89">
        <v>23</v>
      </c>
      <c r="AZO69" s="28"/>
      <c r="AZP69" s="25"/>
      <c r="AZQ69" s="30"/>
      <c r="AZR69" s="27"/>
      <c r="AZS69" s="30"/>
      <c r="AZT69" s="27"/>
      <c r="AZU69" s="30"/>
      <c r="AZV69" s="27"/>
      <c r="AZW69" s="92"/>
      <c r="AZX69" s="94"/>
      <c r="AZY69" s="94"/>
      <c r="AZZ69" s="94"/>
      <c r="BAA69" s="94"/>
      <c r="BAB69" s="94"/>
      <c r="BAC69" s="94"/>
      <c r="BAD69" s="94"/>
      <c r="BAE69" s="27"/>
      <c r="BAF69" s="97">
        <v>-1.2422287570665362</v>
      </c>
      <c r="BAG69" s="98">
        <v>4.0522826581803217</v>
      </c>
      <c r="BAI69" s="88">
        <f t="shared" si="163"/>
        <v>41000.5</v>
      </c>
      <c r="BAJ69" s="89">
        <v>23</v>
      </c>
      <c r="BAK69" s="28"/>
      <c r="BAL69" s="25"/>
      <c r="BAM69" s="30"/>
      <c r="BAN69" s="27"/>
      <c r="BAO69" s="30"/>
      <c r="BAP69" s="27"/>
      <c r="BAQ69" s="30"/>
      <c r="BAR69" s="27"/>
      <c r="BAS69" s="92"/>
      <c r="BAT69" s="94"/>
      <c r="BAU69" s="94"/>
      <c r="BAV69" s="94"/>
      <c r="BAW69" s="94"/>
      <c r="BAX69" s="94"/>
      <c r="BAY69" s="94"/>
      <c r="BAZ69" s="94"/>
      <c r="BBA69" s="27"/>
      <c r="BBB69" s="97">
        <v>-1.2952067209172484</v>
      </c>
      <c r="BBC69" s="98">
        <v>1.8749718086067961</v>
      </c>
      <c r="BBE69" s="88">
        <f t="shared" si="164"/>
        <v>40999</v>
      </c>
      <c r="BBF69" s="89">
        <v>23</v>
      </c>
      <c r="BBG69" s="28"/>
      <c r="BBH69" s="25"/>
      <c r="BBI69" s="30"/>
      <c r="BBJ69" s="27"/>
      <c r="BBK69" s="30"/>
      <c r="BBL69" s="27"/>
      <c r="BBM69" s="30"/>
      <c r="BBN69" s="27"/>
      <c r="BBO69" s="92"/>
      <c r="BBP69" s="94"/>
      <c r="BBQ69" s="94"/>
      <c r="BBR69" s="94"/>
      <c r="BBS69" s="94"/>
      <c r="BBT69" s="94"/>
      <c r="BBU69" s="94"/>
      <c r="BBV69" s="94"/>
      <c r="BBW69" s="27"/>
      <c r="BBX69" s="97"/>
      <c r="BBY69" s="98"/>
      <c r="BCA69" s="88">
        <f t="shared" si="165"/>
        <v>41002.5</v>
      </c>
      <c r="BCB69" s="89">
        <v>23</v>
      </c>
      <c r="BCC69" s="28"/>
      <c r="BCD69" s="25">
        <v>25.8</v>
      </c>
      <c r="BCE69" s="30"/>
      <c r="BCF69" s="27"/>
      <c r="BCG69" s="30"/>
      <c r="BCH69" s="27"/>
      <c r="BCI69" s="30"/>
      <c r="BCJ69" s="27"/>
      <c r="BCK69" s="92"/>
      <c r="BCL69" s="94"/>
      <c r="BCM69" s="94"/>
      <c r="BCN69" s="94"/>
      <c r="BCO69" s="94"/>
      <c r="BCP69" s="94"/>
      <c r="BCQ69" s="94"/>
      <c r="BCR69" s="94"/>
      <c r="BCS69" s="27"/>
      <c r="BCT69" s="97">
        <v>-1.2406239843073128</v>
      </c>
      <c r="BCU69" s="98">
        <v>0.88459144970176751</v>
      </c>
      <c r="BCW69" s="88">
        <f t="shared" si="166"/>
        <v>41001</v>
      </c>
      <c r="BCX69" s="89">
        <v>23</v>
      </c>
      <c r="BCY69" s="28"/>
      <c r="BCZ69" s="25"/>
      <c r="BDA69" s="30"/>
      <c r="BDB69" s="27"/>
      <c r="BDC69" s="30"/>
      <c r="BDD69" s="27"/>
      <c r="BDE69" s="30"/>
      <c r="BDF69" s="27"/>
      <c r="BDG69" s="92"/>
      <c r="BDH69" s="94"/>
      <c r="BDI69" s="94"/>
      <c r="BDJ69" s="94"/>
      <c r="BDK69" s="94"/>
      <c r="BDL69" s="94"/>
      <c r="BDM69" s="94"/>
      <c r="BDN69" s="94"/>
      <c r="BDO69" s="27"/>
      <c r="BDP69" s="97">
        <v>-1.1549569116956189</v>
      </c>
      <c r="BDQ69" s="98">
        <v>-1.3706091469773538</v>
      </c>
      <c r="BDS69" s="88">
        <f t="shared" si="167"/>
        <v>40999</v>
      </c>
      <c r="BDT69" s="89">
        <v>23</v>
      </c>
      <c r="BDU69" s="28"/>
      <c r="BDV69" s="25"/>
      <c r="BDW69" s="30"/>
      <c r="BDX69" s="27"/>
      <c r="BDY69" s="30"/>
      <c r="BDZ69" s="27"/>
      <c r="BEA69" s="30"/>
      <c r="BEB69" s="27"/>
      <c r="BEC69" s="92"/>
      <c r="BED69" s="94"/>
      <c r="BEE69" s="94"/>
      <c r="BEF69" s="94"/>
      <c r="BEG69" s="94"/>
      <c r="BEH69" s="94"/>
      <c r="BEI69" s="94"/>
      <c r="BEJ69" s="94"/>
      <c r="BEK69" s="27"/>
      <c r="BEL69" s="97">
        <v>-1.2967662556367499</v>
      </c>
      <c r="BEM69" s="98">
        <v>-1.5511513810573458</v>
      </c>
      <c r="BEO69" s="88">
        <f t="shared" si="168"/>
        <v>41000.5</v>
      </c>
      <c r="BEP69" s="89">
        <v>23</v>
      </c>
      <c r="BEQ69" s="28"/>
      <c r="BER69" s="25"/>
      <c r="BES69" s="30"/>
      <c r="BET69" s="27"/>
      <c r="BEU69" s="30"/>
      <c r="BEV69" s="27"/>
      <c r="BEW69" s="30"/>
      <c r="BEX69" s="27"/>
      <c r="BEY69" s="92"/>
      <c r="BEZ69" s="94"/>
      <c r="BFA69" s="94"/>
      <c r="BFB69" s="94"/>
      <c r="BFC69" s="94"/>
      <c r="BFD69" s="94"/>
      <c r="BFE69" s="94"/>
      <c r="BFF69" s="94"/>
      <c r="BFG69" s="27"/>
      <c r="BFH69" s="97">
        <v>-1.3158494815860708</v>
      </c>
      <c r="BFI69" s="98">
        <v>5.3835633633721125</v>
      </c>
      <c r="BFK69" s="88">
        <f t="shared" si="169"/>
        <v>41000.5</v>
      </c>
      <c r="BFL69" s="89">
        <v>23</v>
      </c>
      <c r="BFM69" s="28"/>
      <c r="BFN69" s="25"/>
      <c r="BFO69" s="30"/>
      <c r="BFP69" s="27"/>
      <c r="BFQ69" s="30"/>
      <c r="BFR69" s="27"/>
      <c r="BFS69" s="30"/>
      <c r="BFT69" s="27"/>
      <c r="BFU69" s="92"/>
      <c r="BFV69" s="94"/>
      <c r="BFW69" s="94"/>
      <c r="BFX69" s="94"/>
      <c r="BFY69" s="94"/>
      <c r="BFZ69" s="94"/>
      <c r="BGA69" s="94"/>
      <c r="BGB69" s="94"/>
      <c r="BGC69" s="27"/>
      <c r="BGD69" s="97">
        <v>-1.2716778171700258</v>
      </c>
      <c r="BGE69" s="98">
        <v>6.7454361782126497</v>
      </c>
      <c r="BGG69" s="88">
        <f t="shared" si="170"/>
        <v>41000</v>
      </c>
      <c r="BGH69" s="89">
        <v>23</v>
      </c>
      <c r="BGI69" s="28"/>
      <c r="BGJ69" s="25"/>
      <c r="BGK69" s="30"/>
      <c r="BGL69" s="27"/>
      <c r="BGM69" s="30"/>
      <c r="BGN69" s="27"/>
      <c r="BGO69" s="30"/>
      <c r="BGP69" s="27"/>
      <c r="BGQ69" s="92"/>
      <c r="BGR69" s="94"/>
      <c r="BGS69" s="94"/>
      <c r="BGT69" s="94"/>
      <c r="BGU69" s="94"/>
      <c r="BGV69" s="94"/>
      <c r="BGW69" s="94"/>
      <c r="BGX69" s="94"/>
      <c r="BGY69" s="27"/>
      <c r="BGZ69" s="97">
        <v>-0.84987452110367268</v>
      </c>
      <c r="BHA69" s="98">
        <v>0.38967641910755824</v>
      </c>
      <c r="BHC69" s="88">
        <f t="shared" si="171"/>
        <v>40999.5</v>
      </c>
      <c r="BHD69" s="89">
        <v>23</v>
      </c>
      <c r="BHE69" s="28"/>
      <c r="BHF69" s="25"/>
      <c r="BHG69" s="30"/>
      <c r="BHH69" s="27"/>
      <c r="BHI69" s="30"/>
      <c r="BHJ69" s="27"/>
      <c r="BHK69" s="30"/>
      <c r="BHL69" s="27"/>
      <c r="BHM69" s="92"/>
      <c r="BHN69" s="94"/>
      <c r="BHO69" s="94"/>
      <c r="BHP69" s="94"/>
      <c r="BHQ69" s="94"/>
      <c r="BHR69" s="94"/>
      <c r="BHS69" s="94"/>
      <c r="BHT69" s="94"/>
      <c r="BHU69" s="27"/>
      <c r="BHV69" s="97">
        <v>-0.95535037473778395</v>
      </c>
      <c r="BHW69" s="98">
        <v>9.2333633356875957</v>
      </c>
      <c r="BHY69" s="88">
        <f t="shared" si="172"/>
        <v>41002</v>
      </c>
      <c r="BHZ69" s="89">
        <v>23</v>
      </c>
      <c r="BIA69" s="28"/>
      <c r="BIB69" s="25"/>
      <c r="BIC69" s="30"/>
      <c r="BID69" s="27"/>
      <c r="BIE69" s="30"/>
      <c r="BIF69" s="27"/>
      <c r="BIG69" s="30"/>
      <c r="BIH69" s="27"/>
      <c r="BII69" s="92"/>
      <c r="BIJ69" s="94"/>
      <c r="BIK69" s="94"/>
      <c r="BIL69" s="94"/>
      <c r="BIM69" s="94"/>
      <c r="BIN69" s="94"/>
      <c r="BIO69" s="94"/>
      <c r="BIP69" s="94"/>
      <c r="BIQ69" s="27"/>
      <c r="BIR69" s="97">
        <v>-1.1726682276898257</v>
      </c>
      <c r="BIS69" s="98">
        <v>1.547487709922307</v>
      </c>
      <c r="BIU69" s="88">
        <f t="shared" si="173"/>
        <v>41003</v>
      </c>
      <c r="BIV69" s="89">
        <v>23</v>
      </c>
      <c r="BIW69" s="28"/>
      <c r="BIX69" s="25"/>
      <c r="BIY69" s="30"/>
      <c r="BIZ69" s="27"/>
      <c r="BJA69" s="30"/>
      <c r="BJB69" s="27"/>
      <c r="BJC69" s="30"/>
      <c r="BJD69" s="27"/>
      <c r="BJE69" s="92"/>
      <c r="BJF69" s="94"/>
      <c r="BJG69" s="94"/>
      <c r="BJH69" s="94"/>
      <c r="BJI69" s="94"/>
      <c r="BJJ69" s="94"/>
      <c r="BJK69" s="94"/>
      <c r="BJL69" s="94"/>
      <c r="BJM69" s="27"/>
      <c r="BJN69" s="97">
        <v>-1.2724614799059453</v>
      </c>
      <c r="BJO69" s="98">
        <v>-1.547999232192923</v>
      </c>
      <c r="BJQ69" s="88">
        <f t="shared" si="174"/>
        <v>41001</v>
      </c>
      <c r="BJR69" s="89">
        <v>23</v>
      </c>
      <c r="BJS69" s="28"/>
      <c r="BJT69" s="25"/>
      <c r="BJU69" s="30"/>
      <c r="BJV69" s="27"/>
      <c r="BJW69" s="30"/>
      <c r="BJX69" s="27"/>
      <c r="BJY69" s="30"/>
      <c r="BJZ69" s="27"/>
      <c r="BKA69" s="92"/>
      <c r="BKB69" s="94"/>
      <c r="BKC69" s="94"/>
      <c r="BKD69" s="94"/>
      <c r="BKE69" s="94"/>
      <c r="BKF69" s="94"/>
      <c r="BKG69" s="94"/>
      <c r="BKH69" s="94"/>
      <c r="BKI69" s="27"/>
      <c r="BKJ69" s="97">
        <v>-1.3124211452824921</v>
      </c>
      <c r="BKK69" s="98">
        <v>-2.4720016453247471</v>
      </c>
      <c r="BKM69" s="88">
        <f t="shared" si="175"/>
        <v>41002</v>
      </c>
      <c r="BKN69" s="89">
        <v>23</v>
      </c>
      <c r="BKO69" s="28"/>
      <c r="BKP69" s="25"/>
      <c r="BKQ69" s="30"/>
      <c r="BKR69" s="27"/>
      <c r="BKS69" s="30"/>
      <c r="BKT69" s="27"/>
      <c r="BKU69" s="30"/>
      <c r="BKV69" s="27"/>
      <c r="BKW69" s="92"/>
      <c r="BKX69" s="94"/>
      <c r="BKY69" s="94"/>
      <c r="BKZ69" s="94"/>
      <c r="BLA69" s="94"/>
      <c r="BLB69" s="94"/>
      <c r="BLC69" s="94"/>
      <c r="BLD69" s="94"/>
      <c r="BLE69" s="27"/>
      <c r="BLF69" s="97">
        <v>-1.2476204953296965</v>
      </c>
      <c r="BLG69" s="98">
        <v>-0.44720960306567092</v>
      </c>
      <c r="BLI69" s="88">
        <f t="shared" si="176"/>
        <v>40998</v>
      </c>
      <c r="BLJ69" s="89">
        <v>23</v>
      </c>
      <c r="BLK69" s="28"/>
      <c r="BLL69" s="25"/>
      <c r="BLM69" s="30"/>
      <c r="BLN69" s="27"/>
      <c r="BLO69" s="30"/>
      <c r="BLP69" s="27"/>
      <c r="BLQ69" s="30"/>
      <c r="BLR69" s="27"/>
      <c r="BLS69" s="92"/>
      <c r="BLT69" s="94"/>
      <c r="BLU69" s="94"/>
      <c r="BLV69" s="94"/>
      <c r="BLW69" s="94"/>
      <c r="BLX69" s="94"/>
      <c r="BLY69" s="94"/>
      <c r="BLZ69" s="94"/>
      <c r="BMA69" s="27"/>
      <c r="BMB69" s="97"/>
      <c r="BMC69" s="98"/>
      <c r="BME69" s="88">
        <f t="shared" si="177"/>
        <v>41001</v>
      </c>
      <c r="BMF69" s="89">
        <v>23</v>
      </c>
      <c r="BMG69" s="28"/>
      <c r="BMH69" s="25"/>
      <c r="BMI69" s="30"/>
      <c r="BMJ69" s="27"/>
      <c r="BMK69" s="30"/>
      <c r="BML69" s="27"/>
      <c r="BMM69" s="30"/>
      <c r="BMN69" s="27"/>
      <c r="BMO69" s="92"/>
      <c r="BMP69" s="94"/>
      <c r="BMQ69" s="94"/>
      <c r="BMR69" s="94"/>
      <c r="BMS69" s="94"/>
      <c r="BMT69" s="94"/>
      <c r="BMU69" s="94"/>
      <c r="BMV69" s="94"/>
      <c r="BMW69" s="27"/>
      <c r="BMX69" s="97">
        <v>-1.2520419073527735</v>
      </c>
      <c r="BMY69" s="98">
        <v>-1.5688802255003182</v>
      </c>
      <c r="BNA69" s="88">
        <f t="shared" si="178"/>
        <v>40999.5</v>
      </c>
      <c r="BNB69" s="89">
        <v>23</v>
      </c>
      <c r="BNC69" s="28"/>
      <c r="BND69" s="25"/>
      <c r="BNE69" s="30"/>
      <c r="BNF69" s="27"/>
      <c r="BNG69" s="30"/>
      <c r="BNH69" s="27"/>
      <c r="BNI69" s="30"/>
      <c r="BNJ69" s="27"/>
      <c r="BNK69" s="92"/>
      <c r="BNL69" s="94"/>
      <c r="BNM69" s="94"/>
      <c r="BNN69" s="94"/>
      <c r="BNO69" s="94"/>
      <c r="BNP69" s="94"/>
      <c r="BNQ69" s="94"/>
      <c r="BNR69" s="94"/>
      <c r="BNS69" s="27"/>
      <c r="BNT69" s="97"/>
      <c r="BNU69" s="98"/>
      <c r="BNW69" s="88">
        <f t="shared" si="179"/>
        <v>40998</v>
      </c>
      <c r="BNX69" s="89">
        <v>23</v>
      </c>
      <c r="BNY69" s="28"/>
      <c r="BNZ69" s="25"/>
      <c r="BOA69" s="30"/>
      <c r="BOB69" s="27"/>
      <c r="BOC69" s="30"/>
      <c r="BOD69" s="27"/>
      <c r="BOE69" s="30"/>
      <c r="BOF69" s="27"/>
      <c r="BOG69" s="92"/>
      <c r="BOH69" s="94"/>
      <c r="BOI69" s="94"/>
      <c r="BOJ69" s="94"/>
      <c r="BOK69" s="94"/>
      <c r="BOL69" s="94"/>
      <c r="BOM69" s="94"/>
      <c r="BON69" s="94"/>
      <c r="BOO69" s="27"/>
      <c r="BOP69" s="97">
        <v>-1.3054780726005035</v>
      </c>
      <c r="BOQ69" s="98">
        <v>-1.0105397276155776</v>
      </c>
      <c r="BOS69" s="88">
        <f t="shared" si="180"/>
        <v>41001</v>
      </c>
      <c r="BOT69" s="89">
        <v>23</v>
      </c>
      <c r="BOU69" s="28"/>
      <c r="BOV69" s="25"/>
      <c r="BOW69" s="30"/>
      <c r="BOX69" s="27"/>
      <c r="BOY69" s="30"/>
      <c r="BOZ69" s="27"/>
      <c r="BPA69" s="30"/>
      <c r="BPB69" s="27"/>
      <c r="BPC69" s="92"/>
      <c r="BPD69" s="94"/>
      <c r="BPE69" s="94"/>
      <c r="BPF69" s="94"/>
      <c r="BPG69" s="94"/>
      <c r="BPH69" s="94"/>
      <c r="BPI69" s="94"/>
      <c r="BPJ69" s="94"/>
      <c r="BPK69" s="27"/>
      <c r="BPL69" s="97">
        <v>-1.3043144991068136</v>
      </c>
      <c r="BPM69" s="98">
        <v>1.2003896566008119</v>
      </c>
      <c r="BPO69" s="88">
        <f t="shared" si="181"/>
        <v>41000</v>
      </c>
      <c r="BPP69" s="89">
        <v>23</v>
      </c>
      <c r="BPQ69" s="28"/>
      <c r="BPR69" s="25"/>
      <c r="BPS69" s="30"/>
      <c r="BPT69" s="27"/>
      <c r="BPU69" s="30"/>
      <c r="BPV69" s="27"/>
      <c r="BPW69" s="30"/>
      <c r="BPX69" s="27"/>
      <c r="BPY69" s="92"/>
      <c r="BPZ69" s="94"/>
      <c r="BQA69" s="94"/>
      <c r="BQB69" s="94"/>
      <c r="BQC69" s="94"/>
      <c r="BQD69" s="94"/>
      <c r="BQE69" s="94"/>
      <c r="BQF69" s="94"/>
      <c r="BQG69" s="27"/>
      <c r="BQH69" s="97">
        <v>-0.68837209059083726</v>
      </c>
      <c r="BQI69" s="98">
        <v>3.2842803550185251</v>
      </c>
      <c r="BQK69" s="88">
        <f t="shared" si="182"/>
        <v>41000.5</v>
      </c>
      <c r="BQL69" s="89">
        <v>23</v>
      </c>
      <c r="BQM69" s="28"/>
      <c r="BQN69" s="25"/>
      <c r="BQO69" s="30"/>
      <c r="BQP69" s="27"/>
      <c r="BQQ69" s="30"/>
      <c r="BQR69" s="27"/>
      <c r="BQS69" s="30"/>
      <c r="BQT69" s="27"/>
      <c r="BQU69" s="92"/>
      <c r="BQV69" s="94"/>
      <c r="BQW69" s="94"/>
      <c r="BQX69" s="94"/>
      <c r="BQY69" s="94"/>
      <c r="BQZ69" s="94"/>
      <c r="BRA69" s="94"/>
      <c r="BRB69" s="94"/>
      <c r="BRC69" s="27"/>
      <c r="BRD69" s="97">
        <v>-1.2424994308592092</v>
      </c>
      <c r="BRE69" s="98">
        <v>4.0525432009799749</v>
      </c>
      <c r="BRG69" s="88">
        <f t="shared" si="183"/>
        <v>41000.5</v>
      </c>
      <c r="BRH69" s="89">
        <v>23</v>
      </c>
      <c r="BRI69" s="28"/>
      <c r="BRJ69" s="25"/>
      <c r="BRK69" s="30"/>
      <c r="BRL69" s="27"/>
      <c r="BRM69" s="30"/>
      <c r="BRN69" s="27"/>
      <c r="BRO69" s="30"/>
      <c r="BRP69" s="27"/>
      <c r="BRQ69" s="92"/>
      <c r="BRR69" s="94"/>
      <c r="BRS69" s="94"/>
      <c r="BRT69" s="94"/>
      <c r="BRU69" s="94"/>
      <c r="BRV69" s="94"/>
      <c r="BRW69" s="94"/>
      <c r="BRX69" s="94"/>
      <c r="BRY69" s="27"/>
      <c r="BRZ69" s="97">
        <v>-1.2924066922118267</v>
      </c>
      <c r="BSA69" s="98">
        <v>1.8799336429079991</v>
      </c>
      <c r="BSC69" s="88">
        <f t="shared" si="184"/>
        <v>40999</v>
      </c>
      <c r="BSD69" s="89">
        <v>23</v>
      </c>
      <c r="BSE69" s="28"/>
      <c r="BSF69" s="25"/>
      <c r="BSG69" s="30"/>
      <c r="BSH69" s="27"/>
      <c r="BSI69" s="30"/>
      <c r="BSJ69" s="27"/>
      <c r="BSK69" s="30"/>
      <c r="BSL69" s="27"/>
      <c r="BSM69" s="92"/>
      <c r="BSN69" s="94"/>
      <c r="BSO69" s="94"/>
      <c r="BSP69" s="94"/>
      <c r="BSQ69" s="94"/>
      <c r="BSR69" s="94"/>
      <c r="BSS69" s="94"/>
      <c r="BST69" s="94"/>
      <c r="BSU69" s="27"/>
      <c r="BSV69" s="97"/>
      <c r="BSW69" s="98"/>
      <c r="BSY69" s="88">
        <f t="shared" si="185"/>
        <v>41002.5</v>
      </c>
      <c r="BSZ69" s="89">
        <v>23</v>
      </c>
      <c r="BTA69" s="28"/>
      <c r="BTB69" s="25">
        <v>25.8</v>
      </c>
      <c r="BTC69" s="30"/>
      <c r="BTD69" s="27"/>
      <c r="BTE69" s="30"/>
      <c r="BTF69" s="27"/>
      <c r="BTG69" s="30"/>
      <c r="BTH69" s="27"/>
      <c r="BTI69" s="92"/>
      <c r="BTJ69" s="94"/>
      <c r="BTK69" s="94"/>
      <c r="BTL69" s="94"/>
      <c r="BTM69" s="94"/>
      <c r="BTN69" s="94"/>
      <c r="BTO69" s="94"/>
      <c r="BTP69" s="94"/>
      <c r="BTQ69" s="27"/>
      <c r="BTR69" s="97">
        <v>-1.2369679430187901</v>
      </c>
      <c r="BTS69" s="98">
        <v>0.8992675303777723</v>
      </c>
      <c r="BTU69" s="88">
        <f t="shared" si="186"/>
        <v>41001</v>
      </c>
      <c r="BTV69" s="89">
        <v>23</v>
      </c>
      <c r="BTW69" s="28"/>
      <c r="BTX69" s="25"/>
      <c r="BTY69" s="30"/>
      <c r="BTZ69" s="27"/>
      <c r="BUA69" s="30"/>
      <c r="BUB69" s="27"/>
      <c r="BUC69" s="30"/>
      <c r="BUD69" s="27"/>
      <c r="BUE69" s="92"/>
      <c r="BUF69" s="94"/>
      <c r="BUG69" s="94"/>
      <c r="BUH69" s="94"/>
      <c r="BUI69" s="94"/>
      <c r="BUJ69" s="94"/>
      <c r="BUK69" s="94"/>
      <c r="BUL69" s="94"/>
      <c r="BUM69" s="27"/>
      <c r="BUN69" s="97">
        <v>-1.2752762657079082</v>
      </c>
      <c r="BUO69" s="98">
        <v>-1.6138832409419777</v>
      </c>
      <c r="BUQ69" s="88">
        <f t="shared" si="187"/>
        <v>40999</v>
      </c>
      <c r="BUR69" s="89">
        <v>23</v>
      </c>
      <c r="BUS69" s="28"/>
      <c r="BUT69" s="25"/>
      <c r="BUU69" s="30"/>
      <c r="BUV69" s="27"/>
      <c r="BUW69" s="30"/>
      <c r="BUX69" s="27"/>
      <c r="BUY69" s="30"/>
      <c r="BUZ69" s="27"/>
      <c r="BVA69" s="92"/>
      <c r="BVB69" s="94"/>
      <c r="BVC69" s="94"/>
      <c r="BVD69" s="94"/>
      <c r="BVE69" s="94"/>
      <c r="BVF69" s="94"/>
      <c r="BVG69" s="94"/>
      <c r="BVH69" s="94"/>
      <c r="BVI69" s="27"/>
      <c r="BVJ69" s="97">
        <v>-1.2862742975845072</v>
      </c>
      <c r="BVK69" s="98">
        <v>-1.5314699529485201</v>
      </c>
      <c r="BVM69" s="88">
        <f t="shared" si="188"/>
        <v>41000.5</v>
      </c>
      <c r="BVN69" s="89">
        <v>23</v>
      </c>
      <c r="BVO69" s="28"/>
      <c r="BVP69" s="25"/>
      <c r="BVQ69" s="30"/>
      <c r="BVR69" s="27"/>
      <c r="BVS69" s="30"/>
      <c r="BVT69" s="27"/>
      <c r="BVU69" s="30"/>
      <c r="BVV69" s="27"/>
      <c r="BVW69" s="92"/>
      <c r="BVX69" s="94"/>
      <c r="BVY69" s="94"/>
      <c r="BVZ69" s="94"/>
      <c r="BWA69" s="94"/>
      <c r="BWB69" s="94"/>
      <c r="BWC69" s="94"/>
      <c r="BWD69" s="94"/>
      <c r="BWE69" s="27"/>
      <c r="BWF69" s="97">
        <v>-1.3169405860728898</v>
      </c>
      <c r="BWG69" s="98">
        <v>5.3826867944282393</v>
      </c>
      <c r="BWI69" s="88">
        <f t="shared" si="189"/>
        <v>41000.5</v>
      </c>
      <c r="BWJ69" s="89">
        <v>23</v>
      </c>
      <c r="BWK69" s="28"/>
      <c r="BWL69" s="25"/>
      <c r="BWM69" s="30"/>
      <c r="BWN69" s="27"/>
      <c r="BWO69" s="30"/>
      <c r="BWP69" s="27"/>
      <c r="BWQ69" s="30"/>
      <c r="BWR69" s="27"/>
      <c r="BWS69" s="92"/>
      <c r="BWT69" s="94"/>
      <c r="BWU69" s="94"/>
      <c r="BWV69" s="94"/>
      <c r="BWW69" s="94"/>
      <c r="BWX69" s="94"/>
      <c r="BWY69" s="94"/>
      <c r="BWZ69" s="94"/>
      <c r="BXA69" s="27"/>
      <c r="BXB69" s="97">
        <v>-1.2881084456917065</v>
      </c>
      <c r="BXC69" s="98">
        <v>6.7122040609962559</v>
      </c>
      <c r="BXE69" s="88">
        <f t="shared" si="190"/>
        <v>41000</v>
      </c>
      <c r="BXF69" s="89">
        <v>23</v>
      </c>
      <c r="BXG69" s="28"/>
      <c r="BXH69" s="25"/>
      <c r="BXI69" s="30"/>
      <c r="BXJ69" s="27"/>
      <c r="BXK69" s="30"/>
      <c r="BXL69" s="27"/>
      <c r="BXM69" s="30"/>
      <c r="BXN69" s="27"/>
      <c r="BXO69" s="92"/>
      <c r="BXP69" s="94"/>
      <c r="BXQ69" s="94"/>
      <c r="BXR69" s="94"/>
      <c r="BXS69" s="94"/>
      <c r="BXT69" s="94"/>
      <c r="BXU69" s="94"/>
      <c r="BXV69" s="94"/>
      <c r="BXW69" s="27"/>
      <c r="BXX69" s="97">
        <v>-0.84226905288610443</v>
      </c>
      <c r="BXY69" s="98">
        <v>0.41503781950893159</v>
      </c>
      <c r="BYA69" s="88">
        <f t="shared" si="191"/>
        <v>40999.5</v>
      </c>
      <c r="BYB69" s="89">
        <v>23</v>
      </c>
      <c r="BYC69" s="28"/>
      <c r="BYD69" s="25"/>
      <c r="BYE69" s="30"/>
      <c r="BYF69" s="27"/>
      <c r="BYG69" s="30"/>
      <c r="BYH69" s="27"/>
      <c r="BYI69" s="30"/>
      <c r="BYJ69" s="27"/>
      <c r="BYK69" s="92"/>
      <c r="BYL69" s="94"/>
      <c r="BYM69" s="94"/>
      <c r="BYN69" s="94"/>
      <c r="BYO69" s="94"/>
      <c r="BYP69" s="94"/>
      <c r="BYQ69" s="94"/>
      <c r="BYR69" s="94"/>
      <c r="BYS69" s="27"/>
      <c r="BYT69" s="97">
        <v>-0.97113790840402081</v>
      </c>
      <c r="BYU69" s="98">
        <v>9.2010051575526344</v>
      </c>
      <c r="BYW69" s="88">
        <f t="shared" si="192"/>
        <v>41002</v>
      </c>
      <c r="BYX69" s="89">
        <v>23</v>
      </c>
      <c r="BYY69" s="28"/>
      <c r="BYZ69" s="25"/>
      <c r="BZA69" s="30"/>
      <c r="BZB69" s="27"/>
      <c r="BZC69" s="30"/>
      <c r="BZD69" s="27"/>
      <c r="BZE69" s="30"/>
      <c r="BZF69" s="27"/>
      <c r="BZG69" s="92"/>
      <c r="BZH69" s="94"/>
      <c r="BZI69" s="94"/>
      <c r="BZJ69" s="94"/>
      <c r="BZK69" s="94"/>
      <c r="BZL69" s="94"/>
      <c r="BZM69" s="94"/>
      <c r="BZN69" s="94"/>
      <c r="BZO69" s="27"/>
      <c r="BZP69" s="97">
        <v>-1.1629413582713259</v>
      </c>
      <c r="BZQ69" s="98">
        <v>1.5668715546910494</v>
      </c>
      <c r="BZS69" s="88">
        <f t="shared" si="193"/>
        <v>41003</v>
      </c>
      <c r="BZT69" s="89">
        <v>23</v>
      </c>
      <c r="BZU69" s="28"/>
      <c r="BZV69" s="25"/>
      <c r="BZW69" s="30"/>
      <c r="BZX69" s="27"/>
      <c r="BZY69" s="30"/>
      <c r="BZZ69" s="27"/>
      <c r="CAA69" s="30"/>
      <c r="CAB69" s="27"/>
      <c r="CAC69" s="92"/>
      <c r="CAD69" s="94"/>
      <c r="CAE69" s="94"/>
      <c r="CAF69" s="94"/>
      <c r="CAG69" s="94"/>
      <c r="CAH69" s="94"/>
      <c r="CAI69" s="94"/>
      <c r="CAJ69" s="94"/>
      <c r="CAK69" s="27"/>
      <c r="CAL69" s="97">
        <v>-1.265434684911168</v>
      </c>
      <c r="CAM69" s="98">
        <v>-1.5333920685413482</v>
      </c>
      <c r="CAO69" s="88">
        <f t="shared" si="194"/>
        <v>41001</v>
      </c>
      <c r="CAP69" s="89">
        <v>23</v>
      </c>
      <c r="CAQ69" s="28"/>
      <c r="CAR69" s="25"/>
      <c r="CAS69" s="30"/>
      <c r="CAT69" s="27"/>
      <c r="CAU69" s="30"/>
      <c r="CAV69" s="27"/>
      <c r="CAW69" s="30"/>
      <c r="CAX69" s="27"/>
      <c r="CAY69" s="92"/>
      <c r="CAZ69" s="94"/>
      <c r="CBA69" s="94"/>
      <c r="CBB69" s="94"/>
      <c r="CBC69" s="94"/>
      <c r="CBD69" s="94"/>
      <c r="CBE69" s="94"/>
      <c r="CBF69" s="94"/>
      <c r="CBG69" s="27"/>
      <c r="CBH69" s="97">
        <v>-1.2854916164982151</v>
      </c>
      <c r="CBI69" s="98">
        <v>-2.4223685593578166</v>
      </c>
      <c r="CBK69" s="88">
        <f t="shared" si="195"/>
        <v>41002</v>
      </c>
      <c r="CBL69" s="89">
        <v>23</v>
      </c>
      <c r="CBM69" s="28"/>
      <c r="CBN69" s="25"/>
      <c r="CBO69" s="30"/>
      <c r="CBP69" s="27"/>
      <c r="CBQ69" s="30"/>
      <c r="CBR69" s="27"/>
      <c r="CBS69" s="30"/>
      <c r="CBT69" s="27"/>
      <c r="CBU69" s="92"/>
      <c r="CBV69" s="94"/>
      <c r="CBW69" s="94"/>
      <c r="CBX69" s="94"/>
      <c r="CBY69" s="94"/>
      <c r="CBZ69" s="94"/>
      <c r="CCA69" s="94"/>
      <c r="CCB69" s="94"/>
      <c r="CCC69" s="27"/>
      <c r="CCD69" s="97">
        <v>-1.2415205919254579</v>
      </c>
      <c r="CCE69" s="98">
        <v>-0.44655115706319592</v>
      </c>
      <c r="CCG69" s="88">
        <f t="shared" si="196"/>
        <v>40998</v>
      </c>
      <c r="CCH69" s="89">
        <v>23</v>
      </c>
      <c r="CCI69" s="28"/>
      <c r="CCJ69" s="25"/>
      <c r="CCK69" s="30"/>
      <c r="CCL69" s="27"/>
      <c r="CCM69" s="30"/>
      <c r="CCN69" s="27"/>
      <c r="CCO69" s="30"/>
      <c r="CCP69" s="27"/>
      <c r="CCQ69" s="92"/>
      <c r="CCR69" s="94"/>
      <c r="CCS69" s="94"/>
      <c r="CCT69" s="94"/>
      <c r="CCU69" s="94"/>
      <c r="CCV69" s="94"/>
      <c r="CCW69" s="94"/>
      <c r="CCX69" s="94"/>
      <c r="CCY69" s="27"/>
      <c r="CCZ69" s="97"/>
      <c r="CDA69" s="98"/>
      <c r="CDC69" s="88">
        <f t="shared" si="197"/>
        <v>41001</v>
      </c>
      <c r="CDD69" s="89">
        <v>23</v>
      </c>
      <c r="CDE69" s="28"/>
      <c r="CDF69" s="25"/>
      <c r="CDG69" s="30"/>
      <c r="CDH69" s="27"/>
      <c r="CDI69" s="30"/>
      <c r="CDJ69" s="27"/>
      <c r="CDK69" s="30"/>
      <c r="CDL69" s="27"/>
      <c r="CDM69" s="92"/>
      <c r="CDN69" s="94"/>
      <c r="CDO69" s="94"/>
      <c r="CDP69" s="94"/>
      <c r="CDQ69" s="94"/>
      <c r="CDR69" s="94"/>
      <c r="CDS69" s="94"/>
      <c r="CDT69" s="94"/>
      <c r="CDU69" s="27"/>
      <c r="CDV69" s="97">
        <v>-1.273581690408031</v>
      </c>
      <c r="CDW69" s="98">
        <v>-1.6106341746042767</v>
      </c>
      <c r="CDY69" s="88">
        <f t="shared" si="198"/>
        <v>40999.5</v>
      </c>
      <c r="CDZ69" s="89">
        <v>23</v>
      </c>
      <c r="CEA69" s="28"/>
      <c r="CEB69" s="25"/>
      <c r="CEC69" s="30"/>
      <c r="CED69" s="27"/>
      <c r="CEE69" s="30"/>
      <c r="CEF69" s="27"/>
      <c r="CEG69" s="30"/>
      <c r="CEH69" s="27"/>
      <c r="CEI69" s="92"/>
      <c r="CEJ69" s="94"/>
      <c r="CEK69" s="94"/>
      <c r="CEL69" s="94"/>
      <c r="CEM69" s="94"/>
      <c r="CEN69" s="94"/>
      <c r="CEO69" s="94"/>
      <c r="CEP69" s="94"/>
      <c r="CEQ69" s="27"/>
      <c r="CER69" s="97"/>
      <c r="CES69" s="98"/>
      <c r="CEU69" s="88">
        <f t="shared" si="199"/>
        <v>40998</v>
      </c>
      <c r="CEV69" s="89">
        <v>23</v>
      </c>
      <c r="CEW69" s="28"/>
      <c r="CEX69" s="25"/>
      <c r="CEY69" s="30"/>
      <c r="CEZ69" s="27"/>
      <c r="CFA69" s="30"/>
      <c r="CFB69" s="27"/>
      <c r="CFC69" s="30"/>
      <c r="CFD69" s="27"/>
      <c r="CFE69" s="92"/>
      <c r="CFF69" s="94"/>
      <c r="CFG69" s="94"/>
      <c r="CFH69" s="94"/>
      <c r="CFI69" s="94"/>
      <c r="CFJ69" s="94"/>
      <c r="CFK69" s="94"/>
      <c r="CFL69" s="94"/>
      <c r="CFM69" s="27"/>
      <c r="CFN69" s="97">
        <v>-1.3048023841188963</v>
      </c>
      <c r="CFO69" s="98">
        <v>-1.008495717894188</v>
      </c>
    </row>
    <row r="70" spans="1:2199">
      <c r="A70" s="88">
        <f t="shared" si="100"/>
        <v>41001.5</v>
      </c>
      <c r="B70" s="90">
        <v>23.5</v>
      </c>
      <c r="C70" s="28"/>
      <c r="D70" s="25"/>
      <c r="E70" s="30"/>
      <c r="F70" s="27"/>
      <c r="G70" s="30"/>
      <c r="H70" s="27"/>
      <c r="I70" s="30"/>
      <c r="J70" s="27"/>
      <c r="K70" s="92"/>
      <c r="L70" s="94"/>
      <c r="M70" s="94"/>
      <c r="N70" s="94"/>
      <c r="O70" s="94"/>
      <c r="P70" s="94"/>
      <c r="Q70" s="94"/>
      <c r="R70" s="94"/>
      <c r="S70" s="27"/>
      <c r="T70" s="99">
        <v>-2.0652534582852127</v>
      </c>
      <c r="U70" s="98">
        <v>1.3092898736470424</v>
      </c>
      <c r="W70" s="88">
        <f t="shared" si="101"/>
        <v>41000.5</v>
      </c>
      <c r="X70" s="90">
        <v>23.5</v>
      </c>
      <c r="Y70" s="28"/>
      <c r="Z70" s="25"/>
      <c r="AA70" s="30"/>
      <c r="AB70" s="27"/>
      <c r="AC70" s="30"/>
      <c r="AD70" s="27"/>
      <c r="AE70" s="30"/>
      <c r="AF70" s="27"/>
      <c r="AG70" s="92"/>
      <c r="AH70" s="94"/>
      <c r="AI70" s="94"/>
      <c r="AJ70" s="94"/>
      <c r="AK70" s="94"/>
      <c r="AL70" s="94"/>
      <c r="AM70" s="94"/>
      <c r="AN70" s="94"/>
      <c r="AO70" s="27"/>
      <c r="AP70" s="99">
        <v>-1.189806566785651</v>
      </c>
      <c r="AQ70" s="98">
        <v>2.5100267151529727</v>
      </c>
      <c r="AS70" s="88">
        <f t="shared" si="102"/>
        <v>41001</v>
      </c>
      <c r="AT70" s="90">
        <v>23.5</v>
      </c>
      <c r="AU70" s="28"/>
      <c r="AV70" s="25"/>
      <c r="AW70" s="30"/>
      <c r="AX70" s="27"/>
      <c r="AY70" s="30"/>
      <c r="AZ70" s="27"/>
      <c r="BA70" s="30"/>
      <c r="BB70" s="27"/>
      <c r="BC70" s="92"/>
      <c r="BD70" s="94"/>
      <c r="BE70" s="94"/>
      <c r="BF70" s="94"/>
      <c r="BG70" s="94"/>
      <c r="BH70" s="94"/>
      <c r="BI70" s="94"/>
      <c r="BJ70" s="94"/>
      <c r="BK70" s="27"/>
      <c r="BL70" s="99">
        <v>-0.66514751872972799</v>
      </c>
      <c r="BM70" s="98">
        <v>2.9606775142145456</v>
      </c>
      <c r="BO70" s="88">
        <f t="shared" si="103"/>
        <v>41001</v>
      </c>
      <c r="BP70" s="90">
        <v>23.5</v>
      </c>
      <c r="BQ70" s="28"/>
      <c r="BR70" s="25"/>
      <c r="BS70" s="30"/>
      <c r="BT70" s="27"/>
      <c r="BU70" s="30"/>
      <c r="BV70" s="27"/>
      <c r="BW70" s="30"/>
      <c r="BX70" s="27"/>
      <c r="BY70" s="92"/>
      <c r="BZ70" s="94"/>
      <c r="CA70" s="94"/>
      <c r="CB70" s="94"/>
      <c r="CC70" s="94"/>
      <c r="CD70" s="94"/>
      <c r="CE70" s="94"/>
      <c r="CF70" s="94"/>
      <c r="CG70" s="27"/>
      <c r="CH70" s="99">
        <v>-1.1969151491686432</v>
      </c>
      <c r="CI70" s="98">
        <v>0.15489789241579255</v>
      </c>
      <c r="CK70" s="88">
        <f t="shared" si="104"/>
        <v>40999.5</v>
      </c>
      <c r="CL70" s="90">
        <v>23.5</v>
      </c>
      <c r="CM70" s="28"/>
      <c r="CN70" s="25"/>
      <c r="CO70" s="30"/>
      <c r="CP70" s="27"/>
      <c r="CQ70" s="30"/>
      <c r="CR70" s="27"/>
      <c r="CS70" s="30"/>
      <c r="CT70" s="27"/>
      <c r="CU70" s="92"/>
      <c r="CV70" s="94"/>
      <c r="CW70" s="94"/>
      <c r="CX70" s="94"/>
      <c r="CY70" s="94"/>
      <c r="CZ70" s="94"/>
      <c r="DA70" s="94"/>
      <c r="DB70" s="94"/>
      <c r="DC70" s="27"/>
      <c r="DD70" s="99">
        <v>-1.2865446068346662</v>
      </c>
      <c r="DE70" s="98">
        <v>5.1052208668923189</v>
      </c>
      <c r="DG70" s="88">
        <f t="shared" si="105"/>
        <v>41003</v>
      </c>
      <c r="DH70" s="90">
        <v>23.5</v>
      </c>
      <c r="DI70" s="28"/>
      <c r="DJ70" s="25">
        <v>21.9</v>
      </c>
      <c r="DK70" s="30"/>
      <c r="DL70" s="27"/>
      <c r="DM70" s="30"/>
      <c r="DN70" s="27"/>
      <c r="DO70" s="30"/>
      <c r="DP70" s="27"/>
      <c r="DQ70" s="92"/>
      <c r="DR70" s="94"/>
      <c r="DS70" s="94"/>
      <c r="DT70" s="94"/>
      <c r="DU70" s="94"/>
      <c r="DV70" s="94"/>
      <c r="DW70" s="94"/>
      <c r="DX70" s="94"/>
      <c r="DY70" s="27"/>
      <c r="DZ70" s="99">
        <v>-1.2326353691430159</v>
      </c>
      <c r="EA70" s="98">
        <v>-2.0476465124544876</v>
      </c>
      <c r="EC70" s="88">
        <f t="shared" si="106"/>
        <v>41001.5</v>
      </c>
      <c r="ED70" s="90">
        <v>23.5</v>
      </c>
      <c r="EE70" s="28"/>
      <c r="EF70" s="25"/>
      <c r="EG70" s="30"/>
      <c r="EH70" s="27"/>
      <c r="EI70" s="30"/>
      <c r="EJ70" s="27"/>
      <c r="EK70" s="30"/>
      <c r="EL70" s="27"/>
      <c r="EM70" s="92"/>
      <c r="EN70" s="94"/>
      <c r="EO70" s="94"/>
      <c r="EP70" s="94"/>
      <c r="EQ70" s="94"/>
      <c r="ER70" s="94"/>
      <c r="ES70" s="94"/>
      <c r="ET70" s="94"/>
      <c r="EU70" s="27"/>
      <c r="EV70" s="99">
        <v>-1.2722981319228306</v>
      </c>
      <c r="EW70" s="98">
        <v>5.0261791889274257</v>
      </c>
      <c r="EY70" s="88">
        <f t="shared" si="107"/>
        <v>40999.5</v>
      </c>
      <c r="EZ70" s="90">
        <v>23.5</v>
      </c>
      <c r="FA70" s="28"/>
      <c r="FB70" s="25"/>
      <c r="FC70" s="30"/>
      <c r="FD70" s="27"/>
      <c r="FE70" s="30"/>
      <c r="FF70" s="27"/>
      <c r="FG70" s="30"/>
      <c r="FH70" s="27"/>
      <c r="FI70" s="92"/>
      <c r="FJ70" s="94"/>
      <c r="FK70" s="94"/>
      <c r="FL70" s="94"/>
      <c r="FM70" s="94"/>
      <c r="FN70" s="94"/>
      <c r="FO70" s="94"/>
      <c r="FP70" s="94"/>
      <c r="FQ70" s="27"/>
      <c r="FR70" s="99">
        <v>-1.3055541801702566</v>
      </c>
      <c r="FS70" s="98">
        <v>5.0736255662878254</v>
      </c>
      <c r="FU70" s="88">
        <f t="shared" si="108"/>
        <v>41001</v>
      </c>
      <c r="FV70" s="90">
        <v>23.5</v>
      </c>
      <c r="FW70" s="28"/>
      <c r="FX70" s="25"/>
      <c r="FY70" s="30"/>
      <c r="FZ70" s="27"/>
      <c r="GA70" s="30"/>
      <c r="GB70" s="27"/>
      <c r="GC70" s="30"/>
      <c r="GD70" s="27"/>
      <c r="GE70" s="92"/>
      <c r="GF70" s="94"/>
      <c r="GG70" s="94"/>
      <c r="GH70" s="94"/>
      <c r="GI70" s="94"/>
      <c r="GJ70" s="94"/>
      <c r="GK70" s="94"/>
      <c r="GL70" s="94"/>
      <c r="GM70" s="27"/>
      <c r="GN70" s="99">
        <v>-1.3138916733228421</v>
      </c>
      <c r="GO70" s="98">
        <v>-1.2561125541434168</v>
      </c>
      <c r="GQ70" s="88">
        <f t="shared" si="109"/>
        <v>41001</v>
      </c>
      <c r="GR70" s="90">
        <v>23.5</v>
      </c>
      <c r="GS70" s="28"/>
      <c r="GT70" s="25"/>
      <c r="GU70" s="30"/>
      <c r="GV70" s="27"/>
      <c r="GW70" s="30"/>
      <c r="GX70" s="27"/>
      <c r="GY70" s="30"/>
      <c r="GZ70" s="27"/>
      <c r="HA70" s="92"/>
      <c r="HB70" s="94"/>
      <c r="HC70" s="94"/>
      <c r="HD70" s="94"/>
      <c r="HE70" s="94"/>
      <c r="HF70" s="94"/>
      <c r="HG70" s="94"/>
      <c r="HH70" s="94"/>
      <c r="HI70" s="27"/>
      <c r="HJ70" s="99">
        <v>-1.2655959985339855</v>
      </c>
      <c r="HK70" s="98">
        <v>0.10238837716201417</v>
      </c>
      <c r="HM70" s="88">
        <f t="shared" si="110"/>
        <v>41000.5</v>
      </c>
      <c r="HN70" s="90">
        <v>23.5</v>
      </c>
      <c r="HO70" s="28"/>
      <c r="HP70" s="25"/>
      <c r="HQ70" s="30"/>
      <c r="HR70" s="27"/>
      <c r="HS70" s="30"/>
      <c r="HT70" s="27"/>
      <c r="HU70" s="30"/>
      <c r="HV70" s="27"/>
      <c r="HW70" s="92"/>
      <c r="HX70" s="94"/>
      <c r="HY70" s="94"/>
      <c r="HZ70" s="94"/>
      <c r="IA70" s="94"/>
      <c r="IB70" s="94"/>
      <c r="IC70" s="94"/>
      <c r="ID70" s="94"/>
      <c r="IE70" s="27"/>
      <c r="IF70" s="99">
        <v>-0.86444180955530958</v>
      </c>
      <c r="IG70" s="98">
        <v>6.9570536392911988</v>
      </c>
      <c r="II70" s="88">
        <f t="shared" si="111"/>
        <v>41000</v>
      </c>
      <c r="IJ70" s="90">
        <v>23.5</v>
      </c>
      <c r="IK70" s="28"/>
      <c r="IL70" s="25"/>
      <c r="IM70" s="30"/>
      <c r="IN70" s="27"/>
      <c r="IO70" s="30"/>
      <c r="IP70" s="27"/>
      <c r="IQ70" s="30"/>
      <c r="IR70" s="27"/>
      <c r="IS70" s="92"/>
      <c r="IT70" s="94"/>
      <c r="IU70" s="94"/>
      <c r="IV70" s="94"/>
      <c r="IW70" s="94"/>
      <c r="IX70" s="94"/>
      <c r="IY70" s="94"/>
      <c r="IZ70" s="94"/>
      <c r="JA70" s="27"/>
      <c r="JB70" s="99">
        <v>-0.96597048187308565</v>
      </c>
      <c r="JC70" s="98">
        <v>6.9268047073905104</v>
      </c>
      <c r="JE70" s="88">
        <f t="shared" si="112"/>
        <v>41002.5</v>
      </c>
      <c r="JF70" s="90">
        <v>23.5</v>
      </c>
      <c r="JG70" s="28"/>
      <c r="JH70" s="25"/>
      <c r="JI70" s="30"/>
      <c r="JJ70" s="27"/>
      <c r="JK70" s="30"/>
      <c r="JL70" s="27"/>
      <c r="JM70" s="30"/>
      <c r="JN70" s="27"/>
      <c r="JO70" s="92"/>
      <c r="JP70" s="94"/>
      <c r="JQ70" s="94"/>
      <c r="JR70" s="94"/>
      <c r="JS70" s="94"/>
      <c r="JT70" s="94"/>
      <c r="JU70" s="94"/>
      <c r="JV70" s="94"/>
      <c r="JW70" s="27"/>
      <c r="JX70" s="99">
        <v>-1.1731974984978046</v>
      </c>
      <c r="JY70" s="98">
        <v>3.7443530942013563</v>
      </c>
      <c r="KA70" s="88">
        <f t="shared" si="113"/>
        <v>41003.5</v>
      </c>
      <c r="KB70" s="90">
        <v>23.5</v>
      </c>
      <c r="KC70" s="28"/>
      <c r="KD70" s="25"/>
      <c r="KE70" s="30"/>
      <c r="KF70" s="27"/>
      <c r="KG70" s="30"/>
      <c r="KH70" s="27"/>
      <c r="KI70" s="30"/>
      <c r="KJ70" s="27"/>
      <c r="KK70" s="92"/>
      <c r="KL70" s="94"/>
      <c r="KM70" s="94"/>
      <c r="KN70" s="94"/>
      <c r="KO70" s="94"/>
      <c r="KP70" s="94"/>
      <c r="KQ70" s="94"/>
      <c r="KR70" s="94"/>
      <c r="KS70" s="27"/>
      <c r="KT70" s="99">
        <v>-1.2452698453755611</v>
      </c>
      <c r="KU70" s="98">
        <v>5.1411881830566237</v>
      </c>
      <c r="KW70" s="88">
        <f t="shared" si="114"/>
        <v>41001.5</v>
      </c>
      <c r="KX70" s="90">
        <v>23.5</v>
      </c>
      <c r="KY70" s="28"/>
      <c r="KZ70" s="25"/>
      <c r="LA70" s="30"/>
      <c r="LB70" s="27"/>
      <c r="LC70" s="30"/>
      <c r="LD70" s="27"/>
      <c r="LE70" s="30"/>
      <c r="LF70" s="27"/>
      <c r="LG70" s="92"/>
      <c r="LH70" s="94"/>
      <c r="LI70" s="94"/>
      <c r="LJ70" s="94"/>
      <c r="LK70" s="94"/>
      <c r="LL70" s="94"/>
      <c r="LM70" s="94"/>
      <c r="LN70" s="94"/>
      <c r="LO70" s="27"/>
      <c r="LP70" s="99">
        <v>-1.2780867909839038</v>
      </c>
      <c r="LQ70" s="98">
        <v>4.2253531936080391</v>
      </c>
      <c r="LS70" s="88">
        <f t="shared" si="115"/>
        <v>41002.5</v>
      </c>
      <c r="LT70" s="90">
        <v>23.5</v>
      </c>
      <c r="LU70" s="28"/>
      <c r="LV70" s="25"/>
      <c r="LW70" s="30"/>
      <c r="LX70" s="27"/>
      <c r="LY70" s="30"/>
      <c r="LZ70" s="27"/>
      <c r="MA70" s="30"/>
      <c r="MB70" s="27"/>
      <c r="MC70" s="92"/>
      <c r="MD70" s="94"/>
      <c r="ME70" s="94"/>
      <c r="MF70" s="94"/>
      <c r="MG70" s="94"/>
      <c r="MH70" s="94"/>
      <c r="MI70" s="94"/>
      <c r="MJ70" s="94"/>
      <c r="MK70" s="27"/>
      <c r="ML70" s="99">
        <v>-1.2414674373141472</v>
      </c>
      <c r="MM70" s="98">
        <v>6.1980601726214424</v>
      </c>
      <c r="MO70" s="88">
        <f t="shared" si="116"/>
        <v>40998.5</v>
      </c>
      <c r="MP70" s="90">
        <v>23.5</v>
      </c>
      <c r="MQ70" s="28"/>
      <c r="MR70" s="25"/>
      <c r="MS70" s="30"/>
      <c r="MT70" s="27"/>
      <c r="MU70" s="30"/>
      <c r="MV70" s="27"/>
      <c r="MW70" s="30"/>
      <c r="MX70" s="27"/>
      <c r="MY70" s="92"/>
      <c r="MZ70" s="94"/>
      <c r="NA70" s="94"/>
      <c r="NB70" s="94"/>
      <c r="NC70" s="94"/>
      <c r="ND70" s="94"/>
      <c r="NE70" s="94"/>
      <c r="NF70" s="94"/>
      <c r="NG70" s="27"/>
      <c r="NH70" s="99"/>
      <c r="NI70" s="98"/>
      <c r="NK70" s="88">
        <f t="shared" si="117"/>
        <v>41001.5</v>
      </c>
      <c r="NL70" s="90">
        <v>23.5</v>
      </c>
      <c r="NM70" s="28"/>
      <c r="NN70" s="25"/>
      <c r="NO70" s="30"/>
      <c r="NP70" s="27"/>
      <c r="NQ70" s="30"/>
      <c r="NR70" s="27"/>
      <c r="NS70" s="30"/>
      <c r="NT70" s="27"/>
      <c r="NU70" s="92"/>
      <c r="NV70" s="94"/>
      <c r="NW70" s="94"/>
      <c r="NX70" s="94"/>
      <c r="NY70" s="94"/>
      <c r="NZ70" s="94"/>
      <c r="OA70" s="94"/>
      <c r="OB70" s="94"/>
      <c r="OC70" s="27"/>
      <c r="OD70" s="99">
        <v>-1.2465637953361652</v>
      </c>
      <c r="OE70" s="98">
        <v>5.0686384179046069</v>
      </c>
      <c r="OG70" s="88">
        <f t="shared" si="118"/>
        <v>41000</v>
      </c>
      <c r="OH70" s="90">
        <v>23.5</v>
      </c>
      <c r="OI70" s="28"/>
      <c r="OJ70" s="25"/>
      <c r="OK70" s="30"/>
      <c r="OL70" s="27"/>
      <c r="OM70" s="30"/>
      <c r="ON70" s="27"/>
      <c r="OO70" s="30"/>
      <c r="OP70" s="27"/>
      <c r="OQ70" s="92"/>
      <c r="OR70" s="94"/>
      <c r="OS70" s="94"/>
      <c r="OT70" s="94"/>
      <c r="OU70" s="94"/>
      <c r="OV70" s="94"/>
      <c r="OW70" s="94"/>
      <c r="OX70" s="94"/>
      <c r="OY70" s="27"/>
      <c r="OZ70" s="99"/>
      <c r="PA70" s="98"/>
      <c r="PC70" s="88">
        <f t="shared" si="119"/>
        <v>40998.5</v>
      </c>
      <c r="PD70" s="90">
        <v>23.5</v>
      </c>
      <c r="PE70" s="28"/>
      <c r="PF70" s="25"/>
      <c r="PG70" s="30"/>
      <c r="PH70" s="27"/>
      <c r="PI70" s="30"/>
      <c r="PJ70" s="27"/>
      <c r="PK70" s="30"/>
      <c r="PL70" s="27"/>
      <c r="PM70" s="92"/>
      <c r="PN70" s="94"/>
      <c r="PO70" s="94"/>
      <c r="PP70" s="94"/>
      <c r="PQ70" s="94"/>
      <c r="PR70" s="94"/>
      <c r="PS70" s="94"/>
      <c r="PT70" s="94"/>
      <c r="PU70" s="27"/>
      <c r="PV70" s="99">
        <v>-1.2950978297578006</v>
      </c>
      <c r="PW70" s="98">
        <v>5.6602992228642925</v>
      </c>
      <c r="PY70" s="88">
        <f t="shared" si="120"/>
        <v>41001.5</v>
      </c>
      <c r="PZ70" s="90">
        <v>23.5</v>
      </c>
      <c r="QA70" s="28"/>
      <c r="QB70" s="25"/>
      <c r="QC70" s="30"/>
      <c r="QD70" s="27"/>
      <c r="QE70" s="30"/>
      <c r="QF70" s="27"/>
      <c r="QG70" s="30"/>
      <c r="QH70" s="27"/>
      <c r="QI70" s="92"/>
      <c r="QJ70" s="94"/>
      <c r="QK70" s="94"/>
      <c r="QL70" s="94"/>
      <c r="QM70" s="94"/>
      <c r="QN70" s="94"/>
      <c r="QO70" s="94"/>
      <c r="QP70" s="94"/>
      <c r="QQ70" s="27"/>
      <c r="QR70" s="99">
        <v>-1.310115183715054</v>
      </c>
      <c r="QS70" s="98">
        <v>3.5026054652945104</v>
      </c>
      <c r="QU70" s="88">
        <f t="shared" si="121"/>
        <v>41000.5</v>
      </c>
      <c r="QV70" s="90">
        <v>23.5</v>
      </c>
      <c r="QW70" s="28"/>
      <c r="QX70" s="25"/>
      <c r="QY70" s="30"/>
      <c r="QZ70" s="27"/>
      <c r="RA70" s="30"/>
      <c r="RB70" s="27"/>
      <c r="RC70" s="30"/>
      <c r="RD70" s="27"/>
      <c r="RE70" s="92"/>
      <c r="RF70" s="94"/>
      <c r="RG70" s="94"/>
      <c r="RH70" s="94"/>
      <c r="RI70" s="94"/>
      <c r="RJ70" s="94"/>
      <c r="RK70" s="94"/>
      <c r="RL70" s="94"/>
      <c r="RM70" s="27"/>
      <c r="RN70" s="99">
        <v>-0.75344448560529176</v>
      </c>
      <c r="RO70" s="98">
        <v>9.5611768080115063</v>
      </c>
      <c r="RQ70" s="88">
        <f t="shared" si="122"/>
        <v>41001</v>
      </c>
      <c r="RR70" s="90">
        <v>23.5</v>
      </c>
      <c r="RS70" s="28"/>
      <c r="RT70" s="25"/>
      <c r="RU70" s="30"/>
      <c r="RV70" s="27"/>
      <c r="RW70" s="30"/>
      <c r="RX70" s="27"/>
      <c r="RY70" s="30"/>
      <c r="RZ70" s="27"/>
      <c r="SA70" s="92"/>
      <c r="SB70" s="94"/>
      <c r="SC70" s="94"/>
      <c r="SD70" s="94"/>
      <c r="SE70" s="94"/>
      <c r="SF70" s="94"/>
      <c r="SG70" s="94"/>
      <c r="SH70" s="94"/>
      <c r="SI70" s="27"/>
      <c r="SJ70" s="99">
        <v>-1.2559843560615256</v>
      </c>
      <c r="SK70" s="98">
        <v>1.8138865598416103</v>
      </c>
      <c r="SM70" s="88">
        <f t="shared" si="123"/>
        <v>41001</v>
      </c>
      <c r="SN70" s="90">
        <v>23.5</v>
      </c>
      <c r="SO70" s="28"/>
      <c r="SP70" s="25"/>
      <c r="SQ70" s="30"/>
      <c r="SR70" s="27"/>
      <c r="SS70" s="30"/>
      <c r="ST70" s="27"/>
      <c r="SU70" s="30"/>
      <c r="SV70" s="27"/>
      <c r="SW70" s="92"/>
      <c r="SX70" s="94"/>
      <c r="SY70" s="94"/>
      <c r="SZ70" s="94"/>
      <c r="TA70" s="94"/>
      <c r="TB70" s="94"/>
      <c r="TC70" s="94"/>
      <c r="TD70" s="94"/>
      <c r="TE70" s="27"/>
      <c r="TF70" s="99">
        <v>-1.302279854485872</v>
      </c>
      <c r="TG70" s="98">
        <v>-0.35237170559890107</v>
      </c>
      <c r="TI70" s="88">
        <f t="shared" si="124"/>
        <v>40999.5</v>
      </c>
      <c r="TJ70" s="90">
        <v>23.5</v>
      </c>
      <c r="TK70" s="28"/>
      <c r="TL70" s="25"/>
      <c r="TM70" s="30"/>
      <c r="TN70" s="27"/>
      <c r="TO70" s="30"/>
      <c r="TP70" s="27"/>
      <c r="TQ70" s="30"/>
      <c r="TR70" s="27"/>
      <c r="TS70" s="92"/>
      <c r="TT70" s="94"/>
      <c r="TU70" s="94"/>
      <c r="TV70" s="94"/>
      <c r="TW70" s="94"/>
      <c r="TX70" s="94"/>
      <c r="TY70" s="94"/>
      <c r="TZ70" s="94"/>
      <c r="UA70" s="27"/>
      <c r="UB70" s="99"/>
      <c r="UC70" s="98"/>
      <c r="UE70" s="88">
        <f t="shared" si="125"/>
        <v>41003</v>
      </c>
      <c r="UF70" s="90">
        <v>23.5</v>
      </c>
      <c r="UG70" s="28"/>
      <c r="UH70" s="25">
        <v>21.9</v>
      </c>
      <c r="UI70" s="30"/>
      <c r="UJ70" s="27"/>
      <c r="UK70" s="30"/>
      <c r="UL70" s="27"/>
      <c r="UM70" s="30"/>
      <c r="UN70" s="27"/>
      <c r="UO70" s="92"/>
      <c r="UP70" s="94"/>
      <c r="UQ70" s="94"/>
      <c r="UR70" s="94"/>
      <c r="US70" s="94"/>
      <c r="UT70" s="94"/>
      <c r="UU70" s="94"/>
      <c r="UV70" s="94"/>
      <c r="UW70" s="27"/>
      <c r="UX70" s="99">
        <v>-1.2473004601257005</v>
      </c>
      <c r="UY70" s="98">
        <v>-2.0705578102131135</v>
      </c>
      <c r="VA70" s="88">
        <f t="shared" si="126"/>
        <v>41001.5</v>
      </c>
      <c r="VB70" s="90">
        <v>23.5</v>
      </c>
      <c r="VC70" s="28"/>
      <c r="VD70" s="25"/>
      <c r="VE70" s="30"/>
      <c r="VF70" s="27"/>
      <c r="VG70" s="30"/>
      <c r="VH70" s="27"/>
      <c r="VI70" s="30"/>
      <c r="VJ70" s="27"/>
      <c r="VK70" s="92"/>
      <c r="VL70" s="94"/>
      <c r="VM70" s="94"/>
      <c r="VN70" s="94"/>
      <c r="VO70" s="94"/>
      <c r="VP70" s="94"/>
      <c r="VQ70" s="94"/>
      <c r="VR70" s="94"/>
      <c r="VS70" s="27"/>
      <c r="VT70" s="99">
        <v>-1.2697947296617755</v>
      </c>
      <c r="VU70" s="98">
        <v>5.0471945143227233</v>
      </c>
      <c r="VW70" s="88">
        <f t="shared" si="127"/>
        <v>40999.5</v>
      </c>
      <c r="VX70" s="90">
        <v>23.5</v>
      </c>
      <c r="VY70" s="28"/>
      <c r="VZ70" s="25"/>
      <c r="WA70" s="30"/>
      <c r="WB70" s="27"/>
      <c r="WC70" s="30"/>
      <c r="WD70" s="27"/>
      <c r="WE70" s="30"/>
      <c r="WF70" s="27"/>
      <c r="WG70" s="92"/>
      <c r="WH70" s="94"/>
      <c r="WI70" s="94"/>
      <c r="WJ70" s="94"/>
      <c r="WK70" s="94"/>
      <c r="WL70" s="94"/>
      <c r="WM70" s="94"/>
      <c r="WN70" s="94"/>
      <c r="WO70" s="27"/>
      <c r="WP70" s="99">
        <v>-1.2936326944816159</v>
      </c>
      <c r="WQ70" s="98">
        <v>5.0974077385168295</v>
      </c>
      <c r="WS70" s="88">
        <f t="shared" si="128"/>
        <v>41001</v>
      </c>
      <c r="WT70" s="90">
        <v>23.5</v>
      </c>
      <c r="WU70" s="28"/>
      <c r="WV70" s="25"/>
      <c r="WW70" s="30"/>
      <c r="WX70" s="27"/>
      <c r="WY70" s="30"/>
      <c r="WZ70" s="27"/>
      <c r="XA70" s="30"/>
      <c r="XB70" s="27"/>
      <c r="XC70" s="92"/>
      <c r="XD70" s="94"/>
      <c r="XE70" s="94"/>
      <c r="XF70" s="94"/>
      <c r="XG70" s="94"/>
      <c r="XH70" s="94"/>
      <c r="XI70" s="94"/>
      <c r="XJ70" s="94"/>
      <c r="XK70" s="27"/>
      <c r="XL70" s="99">
        <v>-1.3161843805453552</v>
      </c>
      <c r="XM70" s="98">
        <v>-1.2603332774184877</v>
      </c>
      <c r="XO70" s="88">
        <f t="shared" si="129"/>
        <v>41001</v>
      </c>
      <c r="XP70" s="90">
        <v>23.5</v>
      </c>
      <c r="XQ70" s="28"/>
      <c r="XR70" s="25"/>
      <c r="XS70" s="30"/>
      <c r="XT70" s="27"/>
      <c r="XU70" s="30"/>
      <c r="XV70" s="27"/>
      <c r="XW70" s="30"/>
      <c r="XX70" s="27"/>
      <c r="XY70" s="92"/>
      <c r="XZ70" s="94"/>
      <c r="YA70" s="94"/>
      <c r="YB70" s="94"/>
      <c r="YC70" s="94"/>
      <c r="YD70" s="94"/>
      <c r="YE70" s="94"/>
      <c r="YF70" s="94"/>
      <c r="YG70" s="27"/>
      <c r="YH70" s="99">
        <v>-1.2675852026259875</v>
      </c>
      <c r="YI70" s="98">
        <v>9.9519613578237964E-2</v>
      </c>
      <c r="YK70" s="88">
        <f t="shared" si="130"/>
        <v>41000.5</v>
      </c>
      <c r="YL70" s="90">
        <v>23.5</v>
      </c>
      <c r="YM70" s="28"/>
      <c r="YN70" s="25"/>
      <c r="YO70" s="30"/>
      <c r="YP70" s="27"/>
      <c r="YQ70" s="30"/>
      <c r="YR70" s="27"/>
      <c r="YS70" s="30"/>
      <c r="YT70" s="27"/>
      <c r="YU70" s="92"/>
      <c r="YV70" s="94"/>
      <c r="YW70" s="94"/>
      <c r="YX70" s="94"/>
      <c r="YY70" s="94"/>
      <c r="YZ70" s="94"/>
      <c r="ZA70" s="94"/>
      <c r="ZB70" s="94"/>
      <c r="ZC70" s="27"/>
      <c r="ZD70" s="99">
        <v>-0.82690694963723177</v>
      </c>
      <c r="ZE70" s="98">
        <v>7.0002844175922077</v>
      </c>
      <c r="ZG70" s="88">
        <f t="shared" si="131"/>
        <v>41000</v>
      </c>
      <c r="ZH70" s="90">
        <v>23.5</v>
      </c>
      <c r="ZI70" s="28"/>
      <c r="ZJ70" s="25"/>
      <c r="ZK70" s="30"/>
      <c r="ZL70" s="27"/>
      <c r="ZM70" s="30"/>
      <c r="ZN70" s="27"/>
      <c r="ZO70" s="30"/>
      <c r="ZP70" s="27"/>
      <c r="ZQ70" s="92"/>
      <c r="ZR70" s="94"/>
      <c r="ZS70" s="94"/>
      <c r="ZT70" s="94"/>
      <c r="ZU70" s="94"/>
      <c r="ZV70" s="94"/>
      <c r="ZW70" s="94"/>
      <c r="ZX70" s="94"/>
      <c r="ZY70" s="27"/>
      <c r="ZZ70" s="99">
        <v>-0.96983648301614556</v>
      </c>
      <c r="AAA70" s="98">
        <v>6.8994151937085579</v>
      </c>
      <c r="AAC70" s="88">
        <f t="shared" si="132"/>
        <v>41002.5</v>
      </c>
      <c r="AAD70" s="90">
        <v>23.5</v>
      </c>
      <c r="AAE70" s="28"/>
      <c r="AAF70" s="25"/>
      <c r="AAG70" s="30"/>
      <c r="AAH70" s="27"/>
      <c r="AAI70" s="30"/>
      <c r="AAJ70" s="27"/>
      <c r="AAK70" s="30"/>
      <c r="AAL70" s="27"/>
      <c r="AAM70" s="92"/>
      <c r="AAN70" s="94"/>
      <c r="AAO70" s="94"/>
      <c r="AAP70" s="94"/>
      <c r="AAQ70" s="94"/>
      <c r="AAR70" s="94"/>
      <c r="AAS70" s="94"/>
      <c r="AAT70" s="94"/>
      <c r="AAU70" s="27"/>
      <c r="AAV70" s="99">
        <v>-1.1664278006981854</v>
      </c>
      <c r="AAW70" s="98">
        <v>3.7570957820324278</v>
      </c>
      <c r="AAY70" s="88">
        <f t="shared" si="133"/>
        <v>41003.5</v>
      </c>
      <c r="AAZ70" s="90">
        <v>23.5</v>
      </c>
      <c r="ABA70" s="28"/>
      <c r="ABB70" s="25"/>
      <c r="ABC70" s="30"/>
      <c r="ABD70" s="27"/>
      <c r="ABE70" s="30"/>
      <c r="ABF70" s="27"/>
      <c r="ABG70" s="30"/>
      <c r="ABH70" s="27"/>
      <c r="ABI70" s="92"/>
      <c r="ABJ70" s="94"/>
      <c r="ABK70" s="94"/>
      <c r="ABL70" s="94"/>
      <c r="ABM70" s="94"/>
      <c r="ABN70" s="94"/>
      <c r="ABO70" s="94"/>
      <c r="ABP70" s="94"/>
      <c r="ABQ70" s="27"/>
      <c r="ABR70" s="99">
        <v>-1.2688177703796286</v>
      </c>
      <c r="ABS70" s="98">
        <v>5.0983589797395164</v>
      </c>
      <c r="ABU70" s="88">
        <f t="shared" si="134"/>
        <v>41001.5</v>
      </c>
      <c r="ABV70" s="90">
        <v>23.5</v>
      </c>
      <c r="ABW70" s="28"/>
      <c r="ABX70" s="25"/>
      <c r="ABY70" s="30"/>
      <c r="ABZ70" s="27"/>
      <c r="ACA70" s="30"/>
      <c r="ACB70" s="27"/>
      <c r="ACC70" s="30"/>
      <c r="ACD70" s="27"/>
      <c r="ACE70" s="92"/>
      <c r="ACF70" s="94"/>
      <c r="ACG70" s="94"/>
      <c r="ACH70" s="94"/>
      <c r="ACI70" s="94"/>
      <c r="ACJ70" s="94"/>
      <c r="ACK70" s="94"/>
      <c r="ACL70" s="94"/>
      <c r="ACM70" s="27"/>
      <c r="ACN70" s="99">
        <v>-1.2995203638960806</v>
      </c>
      <c r="ACO70" s="98">
        <v>4.1956319837011486</v>
      </c>
      <c r="ACQ70" s="88">
        <f t="shared" si="135"/>
        <v>41002.5</v>
      </c>
      <c r="ACR70" s="90">
        <v>23.5</v>
      </c>
      <c r="ACS70" s="28"/>
      <c r="ACT70" s="25"/>
      <c r="ACU70" s="30"/>
      <c r="ACV70" s="27"/>
      <c r="ACW70" s="30"/>
      <c r="ACX70" s="27"/>
      <c r="ACY70" s="30"/>
      <c r="ACZ70" s="27"/>
      <c r="ADA70" s="92"/>
      <c r="ADB70" s="94"/>
      <c r="ADC70" s="94"/>
      <c r="ADD70" s="94"/>
      <c r="ADE70" s="94"/>
      <c r="ADF70" s="94"/>
      <c r="ADG70" s="94"/>
      <c r="ADH70" s="94"/>
      <c r="ADI70" s="27"/>
      <c r="ADJ70" s="99">
        <v>-1.244231597537951</v>
      </c>
      <c r="ADK70" s="98">
        <v>6.1862181443983371</v>
      </c>
      <c r="ADM70" s="88">
        <f t="shared" si="136"/>
        <v>40998.5</v>
      </c>
      <c r="ADN70" s="90">
        <v>23.5</v>
      </c>
      <c r="ADO70" s="28"/>
      <c r="ADP70" s="25"/>
      <c r="ADQ70" s="30"/>
      <c r="ADR70" s="27"/>
      <c r="ADS70" s="30"/>
      <c r="ADT70" s="27"/>
      <c r="ADU70" s="30"/>
      <c r="ADV70" s="27"/>
      <c r="ADW70" s="92"/>
      <c r="ADX70" s="94"/>
      <c r="ADY70" s="94"/>
      <c r="ADZ70" s="94"/>
      <c r="AEA70" s="94"/>
      <c r="AEB70" s="94"/>
      <c r="AEC70" s="94"/>
      <c r="AED70" s="94"/>
      <c r="AEE70" s="27"/>
      <c r="AEF70" s="99"/>
      <c r="AEG70" s="98"/>
      <c r="AEI70" s="88">
        <f t="shared" si="137"/>
        <v>41001.5</v>
      </c>
      <c r="AEJ70" s="90">
        <v>23.5</v>
      </c>
      <c r="AEK70" s="28"/>
      <c r="AEL70" s="25"/>
      <c r="AEM70" s="30"/>
      <c r="AEN70" s="27"/>
      <c r="AEO70" s="30"/>
      <c r="AEP70" s="27"/>
      <c r="AEQ70" s="30"/>
      <c r="AER70" s="27"/>
      <c r="AES70" s="92"/>
      <c r="AET70" s="94"/>
      <c r="AEU70" s="94"/>
      <c r="AEV70" s="94"/>
      <c r="AEW70" s="94"/>
      <c r="AEX70" s="94"/>
      <c r="AEY70" s="94"/>
      <c r="AEZ70" s="94"/>
      <c r="AFA70" s="27"/>
      <c r="AFB70" s="99">
        <v>-1.302300811794765</v>
      </c>
      <c r="AFC70" s="98">
        <v>4.9720341056985751</v>
      </c>
      <c r="AFE70" s="88">
        <f t="shared" si="138"/>
        <v>41000</v>
      </c>
      <c r="AFF70" s="90">
        <v>23.5</v>
      </c>
      <c r="AFG70" s="28"/>
      <c r="AFH70" s="25"/>
      <c r="AFI70" s="30"/>
      <c r="AFJ70" s="27"/>
      <c r="AFK70" s="30"/>
      <c r="AFL70" s="27"/>
      <c r="AFM70" s="30"/>
      <c r="AFN70" s="27"/>
      <c r="AFO70" s="92"/>
      <c r="AFP70" s="94"/>
      <c r="AFQ70" s="94"/>
      <c r="AFR70" s="94"/>
      <c r="AFS70" s="94"/>
      <c r="AFT70" s="94"/>
      <c r="AFU70" s="94"/>
      <c r="AFV70" s="94"/>
      <c r="AFW70" s="27"/>
      <c r="AFX70" s="99"/>
      <c r="AFY70" s="98"/>
      <c r="AGA70" s="88">
        <f t="shared" si="139"/>
        <v>40998.5</v>
      </c>
      <c r="AGB70" s="90">
        <v>23.5</v>
      </c>
      <c r="AGC70" s="28"/>
      <c r="AGD70" s="25"/>
      <c r="AGE70" s="30"/>
      <c r="AGF70" s="27"/>
      <c r="AGG70" s="30"/>
      <c r="AGH70" s="27"/>
      <c r="AGI70" s="30"/>
      <c r="AGJ70" s="27"/>
      <c r="AGK70" s="92"/>
      <c r="AGL70" s="94"/>
      <c r="AGM70" s="94"/>
      <c r="AGN70" s="94"/>
      <c r="AGO70" s="94"/>
      <c r="AGP70" s="94"/>
      <c r="AGQ70" s="94"/>
      <c r="AGR70" s="94"/>
      <c r="AGS70" s="27"/>
      <c r="AGT70" s="99">
        <v>-1.2967042253799428</v>
      </c>
      <c r="AGU70" s="98">
        <v>5.6532805119107401</v>
      </c>
      <c r="AGW70" s="88">
        <f t="shared" si="140"/>
        <v>41001.5</v>
      </c>
      <c r="AGX70" s="90">
        <v>23.5</v>
      </c>
      <c r="AGY70" s="28"/>
      <c r="AGZ70" s="25"/>
      <c r="AHA70" s="30"/>
      <c r="AHB70" s="27"/>
      <c r="AHC70" s="30"/>
      <c r="AHD70" s="27"/>
      <c r="AHE70" s="30"/>
      <c r="AHF70" s="27"/>
      <c r="AHG70" s="92"/>
      <c r="AHH70" s="94"/>
      <c r="AHI70" s="94"/>
      <c r="AHJ70" s="94"/>
      <c r="AHK70" s="94"/>
      <c r="AHL70" s="94"/>
      <c r="AHM70" s="94"/>
      <c r="AHN70" s="94"/>
      <c r="AHO70" s="27"/>
      <c r="AHP70" s="99">
        <v>-1.290610416623283</v>
      </c>
      <c r="AHQ70" s="98">
        <v>3.5452902350933138</v>
      </c>
      <c r="AHS70" s="88">
        <f t="shared" si="141"/>
        <v>41000.5</v>
      </c>
      <c r="AHT70" s="90">
        <v>23.5</v>
      </c>
      <c r="AHU70" s="28"/>
      <c r="AHV70" s="25"/>
      <c r="AHW70" s="30"/>
      <c r="AHX70" s="27"/>
      <c r="AHY70" s="30"/>
      <c r="AHZ70" s="27"/>
      <c r="AIA70" s="30"/>
      <c r="AIB70" s="27"/>
      <c r="AIC70" s="92"/>
      <c r="AID70" s="94"/>
      <c r="AIE70" s="94"/>
      <c r="AIF70" s="94"/>
      <c r="AIG70" s="94"/>
      <c r="AIH70" s="94"/>
      <c r="AII70" s="94"/>
      <c r="AIJ70" s="94"/>
      <c r="AIK70" s="27"/>
      <c r="AIL70" s="99">
        <v>-0.75154873872940053</v>
      </c>
      <c r="AIM70" s="98">
        <v>9.4939847537421613</v>
      </c>
      <c r="AIO70" s="88">
        <f t="shared" si="142"/>
        <v>41001</v>
      </c>
      <c r="AIP70" s="90">
        <v>23.5</v>
      </c>
      <c r="AIQ70" s="28"/>
      <c r="AIR70" s="25"/>
      <c r="AIS70" s="30"/>
      <c r="AIT70" s="27"/>
      <c r="AIU70" s="30"/>
      <c r="AIV70" s="27"/>
      <c r="AIW70" s="30"/>
      <c r="AIX70" s="27"/>
      <c r="AIY70" s="92"/>
      <c r="AIZ70" s="94"/>
      <c r="AJA70" s="94"/>
      <c r="AJB70" s="94"/>
      <c r="AJC70" s="94"/>
      <c r="AJD70" s="94"/>
      <c r="AJE70" s="94"/>
      <c r="AJF70" s="94"/>
      <c r="AJG70" s="27"/>
      <c r="AJH70" s="99">
        <v>-1.2442810776125988</v>
      </c>
      <c r="AJI70" s="98">
        <v>1.8281028264947941</v>
      </c>
      <c r="AJK70" s="88">
        <f t="shared" si="143"/>
        <v>41001</v>
      </c>
      <c r="AJL70" s="90">
        <v>23.5</v>
      </c>
      <c r="AJM70" s="28"/>
      <c r="AJN70" s="25"/>
      <c r="AJO70" s="30"/>
      <c r="AJP70" s="27"/>
      <c r="AJQ70" s="30"/>
      <c r="AJR70" s="27"/>
      <c r="AJS70" s="30"/>
      <c r="AJT70" s="27"/>
      <c r="AJU70" s="92"/>
      <c r="AJV70" s="94"/>
      <c r="AJW70" s="94"/>
      <c r="AJX70" s="94"/>
      <c r="AJY70" s="94"/>
      <c r="AJZ70" s="94"/>
      <c r="AKA70" s="94"/>
      <c r="AKB70" s="94"/>
      <c r="AKC70" s="27"/>
      <c r="AKD70" s="99">
        <v>-1.2977094330393981</v>
      </c>
      <c r="AKE70" s="98">
        <v>-0.34499739997478257</v>
      </c>
      <c r="AKG70" s="88">
        <f t="shared" si="144"/>
        <v>40999.5</v>
      </c>
      <c r="AKH70" s="90">
        <v>23.5</v>
      </c>
      <c r="AKI70" s="28"/>
      <c r="AKJ70" s="25"/>
      <c r="AKK70" s="30"/>
      <c r="AKL70" s="27"/>
      <c r="AKM70" s="30"/>
      <c r="AKN70" s="27"/>
      <c r="AKO70" s="30"/>
      <c r="AKP70" s="27"/>
      <c r="AKQ70" s="92"/>
      <c r="AKR70" s="94"/>
      <c r="AKS70" s="94"/>
      <c r="AKT70" s="94"/>
      <c r="AKU70" s="94"/>
      <c r="AKV70" s="94"/>
      <c r="AKW70" s="94"/>
      <c r="AKX70" s="94"/>
      <c r="AKY70" s="27"/>
      <c r="AKZ70" s="99"/>
      <c r="ALA70" s="98"/>
      <c r="ALC70" s="88">
        <f t="shared" si="145"/>
        <v>41003</v>
      </c>
      <c r="ALD70" s="90">
        <v>23.5</v>
      </c>
      <c r="ALE70" s="28"/>
      <c r="ALF70" s="25">
        <v>21.9</v>
      </c>
      <c r="ALG70" s="30"/>
      <c r="ALH70" s="27"/>
      <c r="ALI70" s="30"/>
      <c r="ALJ70" s="27"/>
      <c r="ALK70" s="30"/>
      <c r="ALL70" s="27"/>
      <c r="ALM70" s="92"/>
      <c r="ALN70" s="94"/>
      <c r="ALO70" s="94"/>
      <c r="ALP70" s="94"/>
      <c r="ALQ70" s="94"/>
      <c r="ALR70" s="94"/>
      <c r="ALS70" s="94"/>
      <c r="ALT70" s="94"/>
      <c r="ALU70" s="27"/>
      <c r="ALV70" s="99">
        <v>-1.2372310922514431</v>
      </c>
      <c r="ALW70" s="98">
        <v>-2.0539338694651232</v>
      </c>
      <c r="ALY70" s="88">
        <f t="shared" si="146"/>
        <v>41001.5</v>
      </c>
      <c r="ALZ70" s="90">
        <v>23.5</v>
      </c>
      <c r="AMA70" s="28"/>
      <c r="AMB70" s="25"/>
      <c r="AMC70" s="30"/>
      <c r="AMD70" s="27"/>
      <c r="AME70" s="30"/>
      <c r="AMF70" s="27"/>
      <c r="AMG70" s="30"/>
      <c r="AMH70" s="27"/>
      <c r="AMI70" s="92"/>
      <c r="AMJ70" s="94"/>
      <c r="AMK70" s="94"/>
      <c r="AML70" s="94"/>
      <c r="AMM70" s="94"/>
      <c r="AMN70" s="94"/>
      <c r="AMO70" s="94"/>
      <c r="AMP70" s="94"/>
      <c r="AMQ70" s="27"/>
      <c r="AMR70" s="99">
        <v>-1.2690947402931925</v>
      </c>
      <c r="AMS70" s="98">
        <v>5.0485416775668703</v>
      </c>
      <c r="AMU70" s="88">
        <f t="shared" si="147"/>
        <v>40999.5</v>
      </c>
      <c r="AMV70" s="90">
        <v>23.5</v>
      </c>
      <c r="AMW70" s="28"/>
      <c r="AMX70" s="25"/>
      <c r="AMY70" s="30"/>
      <c r="AMZ70" s="27"/>
      <c r="ANA70" s="30"/>
      <c r="ANB70" s="27"/>
      <c r="ANC70" s="30"/>
      <c r="AND70" s="27"/>
      <c r="ANE70" s="92"/>
      <c r="ANF70" s="94"/>
      <c r="ANG70" s="94"/>
      <c r="ANH70" s="94"/>
      <c r="ANI70" s="94"/>
      <c r="ANJ70" s="94"/>
      <c r="ANK70" s="94"/>
      <c r="ANL70" s="94"/>
      <c r="ANM70" s="27"/>
      <c r="ANN70" s="99">
        <v>-1.304142386106053</v>
      </c>
      <c r="ANO70" s="98">
        <v>5.0768134521532939</v>
      </c>
      <c r="ANQ70" s="88">
        <f t="shared" si="148"/>
        <v>41001</v>
      </c>
      <c r="ANR70" s="90">
        <v>23.5</v>
      </c>
      <c r="ANS70" s="28"/>
      <c r="ANT70" s="25"/>
      <c r="ANU70" s="30"/>
      <c r="ANV70" s="27"/>
      <c r="ANW70" s="30"/>
      <c r="ANX70" s="27"/>
      <c r="ANY70" s="30"/>
      <c r="ANZ70" s="27"/>
      <c r="AOA70" s="92"/>
      <c r="AOB70" s="94"/>
      <c r="AOC70" s="94"/>
      <c r="AOD70" s="94"/>
      <c r="AOE70" s="94"/>
      <c r="AOF70" s="94"/>
      <c r="AOG70" s="94"/>
      <c r="AOH70" s="94"/>
      <c r="AOI70" s="27"/>
      <c r="AOJ70" s="99">
        <v>-1.317032405718906</v>
      </c>
      <c r="AOK70" s="98">
        <v>-1.2608098018467429</v>
      </c>
      <c r="AOM70" s="88">
        <f t="shared" si="149"/>
        <v>41001</v>
      </c>
      <c r="AON70" s="90">
        <v>23.5</v>
      </c>
      <c r="AOO70" s="28"/>
      <c r="AOP70" s="25"/>
      <c r="AOQ70" s="30"/>
      <c r="AOR70" s="27"/>
      <c r="AOS70" s="30"/>
      <c r="AOT70" s="27"/>
      <c r="AOU70" s="30"/>
      <c r="AOV70" s="27"/>
      <c r="AOW70" s="92"/>
      <c r="AOX70" s="94"/>
      <c r="AOY70" s="94"/>
      <c r="AOZ70" s="94"/>
      <c r="APA70" s="94"/>
      <c r="APB70" s="94"/>
      <c r="APC70" s="94"/>
      <c r="APD70" s="94"/>
      <c r="APE70" s="27"/>
      <c r="APF70" s="99">
        <v>-1.2920376570535086</v>
      </c>
      <c r="APG70" s="98">
        <v>5.65215675177803E-2</v>
      </c>
      <c r="API70" s="88">
        <f t="shared" si="150"/>
        <v>41000.5</v>
      </c>
      <c r="APJ70" s="90">
        <v>23.5</v>
      </c>
      <c r="APK70" s="28"/>
      <c r="APL70" s="25"/>
      <c r="APM70" s="30"/>
      <c r="APN70" s="27"/>
      <c r="APO70" s="30"/>
      <c r="APP70" s="27"/>
      <c r="APQ70" s="30"/>
      <c r="APR70" s="27"/>
      <c r="APS70" s="92"/>
      <c r="APT70" s="94"/>
      <c r="APU70" s="94"/>
      <c r="APV70" s="94"/>
      <c r="APW70" s="94"/>
      <c r="APX70" s="94"/>
      <c r="APY70" s="94"/>
      <c r="APZ70" s="94"/>
      <c r="AQA70" s="27"/>
      <c r="AQB70" s="99">
        <v>-0.82830710638427529</v>
      </c>
      <c r="AQC70" s="98">
        <v>7.011006120496587</v>
      </c>
      <c r="AQE70" s="88">
        <f t="shared" si="151"/>
        <v>41000</v>
      </c>
      <c r="AQF70" s="90">
        <v>23.5</v>
      </c>
      <c r="AQG70" s="28"/>
      <c r="AQH70" s="25"/>
      <c r="AQI70" s="30"/>
      <c r="AQJ70" s="27"/>
      <c r="AQK70" s="30"/>
      <c r="AQL70" s="27"/>
      <c r="AQM70" s="30"/>
      <c r="AQN70" s="27"/>
      <c r="AQO70" s="92"/>
      <c r="AQP70" s="94"/>
      <c r="AQQ70" s="94"/>
      <c r="AQR70" s="94"/>
      <c r="AQS70" s="94"/>
      <c r="AQT70" s="94"/>
      <c r="AQU70" s="94"/>
      <c r="AQV70" s="94"/>
      <c r="AQW70" s="27"/>
      <c r="AQX70" s="99">
        <v>-0.99173853837549686</v>
      </c>
      <c r="AQY70" s="98">
        <v>6.8455980043077362</v>
      </c>
      <c r="ARA70" s="88">
        <f t="shared" si="152"/>
        <v>41002.5</v>
      </c>
      <c r="ARB70" s="90">
        <v>23.5</v>
      </c>
      <c r="ARC70" s="28"/>
      <c r="ARD70" s="25"/>
      <c r="ARE70" s="30"/>
      <c r="ARF70" s="27"/>
      <c r="ARG70" s="30"/>
      <c r="ARH70" s="27"/>
      <c r="ARI70" s="30"/>
      <c r="ARJ70" s="27"/>
      <c r="ARK70" s="92"/>
      <c r="ARL70" s="94"/>
      <c r="ARM70" s="94"/>
      <c r="ARN70" s="94"/>
      <c r="ARO70" s="94"/>
      <c r="ARP70" s="94"/>
      <c r="ARQ70" s="94"/>
      <c r="ARR70" s="94"/>
      <c r="ARS70" s="27"/>
      <c r="ART70" s="99">
        <v>-1.169440564524044</v>
      </c>
      <c r="ARU70" s="98">
        <v>3.7539058841339878</v>
      </c>
      <c r="ARW70" s="88">
        <f t="shared" si="153"/>
        <v>41003.5</v>
      </c>
      <c r="ARX70" s="90">
        <v>23.5</v>
      </c>
      <c r="ARY70" s="28"/>
      <c r="ARZ70" s="25"/>
      <c r="ASA70" s="30"/>
      <c r="ASB70" s="27"/>
      <c r="ASC70" s="30"/>
      <c r="ASD70" s="27"/>
      <c r="ASE70" s="30"/>
      <c r="ASF70" s="27"/>
      <c r="ASG70" s="92"/>
      <c r="ASH70" s="94"/>
      <c r="ASI70" s="94"/>
      <c r="ASJ70" s="94"/>
      <c r="ASK70" s="94"/>
      <c r="ASL70" s="94"/>
      <c r="ASM70" s="94"/>
      <c r="ASN70" s="94"/>
      <c r="ASO70" s="27"/>
      <c r="ASP70" s="99">
        <v>-1.2769574994104056</v>
      </c>
      <c r="ASQ70" s="98">
        <v>5.0817163466027298</v>
      </c>
      <c r="ASS70" s="88">
        <f t="shared" si="154"/>
        <v>41001.5</v>
      </c>
      <c r="AST70" s="90">
        <v>23.5</v>
      </c>
      <c r="ASU70" s="28"/>
      <c r="ASV70" s="25"/>
      <c r="ASW70" s="30"/>
      <c r="ASX70" s="27"/>
      <c r="ASY70" s="30"/>
      <c r="ASZ70" s="27"/>
      <c r="ATA70" s="30"/>
      <c r="ATB70" s="27"/>
      <c r="ATC70" s="92"/>
      <c r="ATD70" s="94"/>
      <c r="ATE70" s="94"/>
      <c r="ATF70" s="94"/>
      <c r="ATG70" s="94"/>
      <c r="ATH70" s="94"/>
      <c r="ATI70" s="94"/>
      <c r="ATJ70" s="94"/>
      <c r="ATK70" s="27"/>
      <c r="ATL70" s="99">
        <v>-1.3129504155136948</v>
      </c>
      <c r="ATM70" s="98">
        <v>4.1693663808723835</v>
      </c>
      <c r="ATO70" s="88">
        <f t="shared" si="155"/>
        <v>41002.5</v>
      </c>
      <c r="ATP70" s="90">
        <v>23.5</v>
      </c>
      <c r="ATQ70" s="28"/>
      <c r="ATR70" s="25"/>
      <c r="ATS70" s="30"/>
      <c r="ATT70" s="27"/>
      <c r="ATU70" s="30"/>
      <c r="ATV70" s="27"/>
      <c r="ATW70" s="30"/>
      <c r="ATX70" s="27"/>
      <c r="ATY70" s="92"/>
      <c r="ATZ70" s="94"/>
      <c r="AUA70" s="94"/>
      <c r="AUB70" s="94"/>
      <c r="AUC70" s="94"/>
      <c r="AUD70" s="94"/>
      <c r="AUE70" s="94"/>
      <c r="AUF70" s="94"/>
      <c r="AUG70" s="27"/>
      <c r="AUH70" s="99">
        <v>-1.2415623841195866</v>
      </c>
      <c r="AUI70" s="98">
        <v>6.191522736374437</v>
      </c>
      <c r="AUK70" s="88">
        <f t="shared" si="156"/>
        <v>40998.5</v>
      </c>
      <c r="AUL70" s="90">
        <v>23.5</v>
      </c>
      <c r="AUM70" s="28"/>
      <c r="AUN70" s="25"/>
      <c r="AUO70" s="30"/>
      <c r="AUP70" s="27"/>
      <c r="AUQ70" s="30"/>
      <c r="AUR70" s="27"/>
      <c r="AUS70" s="30"/>
      <c r="AUT70" s="27"/>
      <c r="AUU70" s="92"/>
      <c r="AUV70" s="94"/>
      <c r="AUW70" s="94"/>
      <c r="AUX70" s="94"/>
      <c r="AUY70" s="94"/>
      <c r="AUZ70" s="94"/>
      <c r="AVA70" s="94"/>
      <c r="AVB70" s="94"/>
      <c r="AVC70" s="27"/>
      <c r="AVD70" s="99"/>
      <c r="AVE70" s="98"/>
      <c r="AVG70" s="88">
        <f t="shared" si="157"/>
        <v>41001.5</v>
      </c>
      <c r="AVH70" s="90">
        <v>23.5</v>
      </c>
      <c r="AVI70" s="28"/>
      <c r="AVJ70" s="25"/>
      <c r="AVK70" s="30"/>
      <c r="AVL70" s="27"/>
      <c r="AVM70" s="30"/>
      <c r="AVN70" s="27"/>
      <c r="AVO70" s="30"/>
      <c r="AVP70" s="27"/>
      <c r="AVQ70" s="92"/>
      <c r="AVR70" s="94"/>
      <c r="AVS70" s="94"/>
      <c r="AVT70" s="94"/>
      <c r="AVU70" s="94"/>
      <c r="AVV70" s="94"/>
      <c r="AVW70" s="94"/>
      <c r="AVX70" s="94"/>
      <c r="AVY70" s="27"/>
      <c r="AVZ70" s="99">
        <v>-1.2871187393746535</v>
      </c>
      <c r="AWA70" s="98">
        <v>5.0012515957432875</v>
      </c>
      <c r="AWC70" s="88">
        <f t="shared" si="158"/>
        <v>41000</v>
      </c>
      <c r="AWD70" s="90">
        <v>23.5</v>
      </c>
      <c r="AWE70" s="28"/>
      <c r="AWF70" s="25"/>
      <c r="AWG70" s="30"/>
      <c r="AWH70" s="27"/>
      <c r="AWI70" s="30"/>
      <c r="AWJ70" s="27"/>
      <c r="AWK70" s="30"/>
      <c r="AWL70" s="27"/>
      <c r="AWM70" s="92"/>
      <c r="AWN70" s="94"/>
      <c r="AWO70" s="94"/>
      <c r="AWP70" s="94"/>
      <c r="AWQ70" s="94"/>
      <c r="AWR70" s="94"/>
      <c r="AWS70" s="94"/>
      <c r="AWT70" s="94"/>
      <c r="AWU70" s="27"/>
      <c r="AWV70" s="99"/>
      <c r="AWW70" s="98"/>
      <c r="AWY70" s="88">
        <f t="shared" si="159"/>
        <v>40998.5</v>
      </c>
      <c r="AWZ70" s="90">
        <v>23.5</v>
      </c>
      <c r="AXA70" s="28"/>
      <c r="AXB70" s="25"/>
      <c r="AXC70" s="30"/>
      <c r="AXD70" s="27"/>
      <c r="AXE70" s="30"/>
      <c r="AXF70" s="27"/>
      <c r="AXG70" s="30"/>
      <c r="AXH70" s="27"/>
      <c r="AXI70" s="92"/>
      <c r="AXJ70" s="94"/>
      <c r="AXK70" s="94"/>
      <c r="AXL70" s="94"/>
      <c r="AXM70" s="94"/>
      <c r="AXN70" s="94"/>
      <c r="AXO70" s="94"/>
      <c r="AXP70" s="94"/>
      <c r="AXQ70" s="27"/>
      <c r="AXR70" s="99">
        <v>-1.30685172186745</v>
      </c>
      <c r="AXS70" s="98">
        <v>5.6302817748531329</v>
      </c>
      <c r="AXU70" s="88">
        <f t="shared" si="160"/>
        <v>41001.5</v>
      </c>
      <c r="AXV70" s="90">
        <v>23.5</v>
      </c>
      <c r="AXW70" s="28"/>
      <c r="AXX70" s="25"/>
      <c r="AXY70" s="30"/>
      <c r="AXZ70" s="27"/>
      <c r="AYA70" s="30"/>
      <c r="AYB70" s="27"/>
      <c r="AYC70" s="30"/>
      <c r="AYD70" s="27"/>
      <c r="AYE70" s="92"/>
      <c r="AYF70" s="94"/>
      <c r="AYG70" s="94"/>
      <c r="AYH70" s="94"/>
      <c r="AYI70" s="94"/>
      <c r="AYJ70" s="94"/>
      <c r="AYK70" s="94"/>
      <c r="AYL70" s="94"/>
      <c r="AYM70" s="27"/>
      <c r="AYN70" s="99">
        <v>-1.2878928766943174</v>
      </c>
      <c r="AYO70" s="98">
        <v>3.5523406783643829</v>
      </c>
      <c r="AYQ70" s="88">
        <f t="shared" si="161"/>
        <v>41000.5</v>
      </c>
      <c r="AYR70" s="90">
        <v>23.5</v>
      </c>
      <c r="AYS70" s="28"/>
      <c r="AYT70" s="25"/>
      <c r="AYU70" s="30"/>
      <c r="AYV70" s="27"/>
      <c r="AYW70" s="30"/>
      <c r="AYX70" s="27"/>
      <c r="AYY70" s="30"/>
      <c r="AYZ70" s="27"/>
      <c r="AZA70" s="92"/>
      <c r="AZB70" s="94"/>
      <c r="AZC70" s="94"/>
      <c r="AZD70" s="94"/>
      <c r="AZE70" s="94"/>
      <c r="AZF70" s="94"/>
      <c r="AZG70" s="94"/>
      <c r="AZH70" s="94"/>
      <c r="AZI70" s="27"/>
      <c r="AZJ70" s="99">
        <v>-0.74916163034866223</v>
      </c>
      <c r="AZK70" s="98">
        <v>9.5063340320284411</v>
      </c>
      <c r="AZM70" s="88">
        <f t="shared" si="162"/>
        <v>41001</v>
      </c>
      <c r="AZN70" s="90">
        <v>23.5</v>
      </c>
      <c r="AZO70" s="28"/>
      <c r="AZP70" s="25"/>
      <c r="AZQ70" s="30"/>
      <c r="AZR70" s="27"/>
      <c r="AZS70" s="30"/>
      <c r="AZT70" s="27"/>
      <c r="AZU70" s="30"/>
      <c r="AZV70" s="27"/>
      <c r="AZW70" s="92"/>
      <c r="AZX70" s="94"/>
      <c r="AZY70" s="94"/>
      <c r="AZZ70" s="94"/>
      <c r="BAA70" s="94"/>
      <c r="BAB70" s="94"/>
      <c r="BAC70" s="94"/>
      <c r="BAD70" s="94"/>
      <c r="BAE70" s="27"/>
      <c r="BAF70" s="99">
        <v>-1.2450245184150504</v>
      </c>
      <c r="BAG70" s="98">
        <v>1.8254408942676148</v>
      </c>
      <c r="BAI70" s="88">
        <f t="shared" si="163"/>
        <v>41001</v>
      </c>
      <c r="BAJ70" s="90">
        <v>23.5</v>
      </c>
      <c r="BAK70" s="28"/>
      <c r="BAL70" s="25"/>
      <c r="BAM70" s="30"/>
      <c r="BAN70" s="27"/>
      <c r="BAO70" s="30"/>
      <c r="BAP70" s="27"/>
      <c r="BAQ70" s="30"/>
      <c r="BAR70" s="27"/>
      <c r="BAS70" s="92"/>
      <c r="BAT70" s="94"/>
      <c r="BAU70" s="94"/>
      <c r="BAV70" s="94"/>
      <c r="BAW70" s="94"/>
      <c r="BAX70" s="94"/>
      <c r="BAY70" s="94"/>
      <c r="BAZ70" s="94"/>
      <c r="BBA70" s="27"/>
      <c r="BBB70" s="99">
        <v>-1.2959682607203409</v>
      </c>
      <c r="BBC70" s="98">
        <v>-0.34257887135060527</v>
      </c>
      <c r="BBE70" s="88">
        <f t="shared" si="164"/>
        <v>40999.5</v>
      </c>
      <c r="BBF70" s="90">
        <v>23.5</v>
      </c>
      <c r="BBG70" s="28"/>
      <c r="BBH70" s="25"/>
      <c r="BBI70" s="30"/>
      <c r="BBJ70" s="27"/>
      <c r="BBK70" s="30"/>
      <c r="BBL70" s="27"/>
      <c r="BBM70" s="30"/>
      <c r="BBN70" s="27"/>
      <c r="BBO70" s="92"/>
      <c r="BBP70" s="94"/>
      <c r="BBQ70" s="94"/>
      <c r="BBR70" s="94"/>
      <c r="BBS70" s="94"/>
      <c r="BBT70" s="94"/>
      <c r="BBU70" s="94"/>
      <c r="BBV70" s="94"/>
      <c r="BBW70" s="27"/>
      <c r="BBX70" s="99"/>
      <c r="BBY70" s="98"/>
      <c r="BCA70" s="88">
        <f t="shared" si="165"/>
        <v>41003</v>
      </c>
      <c r="BCB70" s="90">
        <v>23.5</v>
      </c>
      <c r="BCC70" s="28"/>
      <c r="BCD70" s="25">
        <v>21.9</v>
      </c>
      <c r="BCE70" s="30"/>
      <c r="BCF70" s="27"/>
      <c r="BCG70" s="30"/>
      <c r="BCH70" s="27"/>
      <c r="BCI70" s="30"/>
      <c r="BCJ70" s="27"/>
      <c r="BCK70" s="92"/>
      <c r="BCL70" s="94"/>
      <c r="BCM70" s="94"/>
      <c r="BCN70" s="94"/>
      <c r="BCO70" s="94"/>
      <c r="BCP70" s="94"/>
      <c r="BCQ70" s="94"/>
      <c r="BCR70" s="94"/>
      <c r="BCS70" s="27"/>
      <c r="BCT70" s="99">
        <v>-1.2435652757658155</v>
      </c>
      <c r="BCU70" s="98">
        <v>-2.0710496698042102</v>
      </c>
      <c r="BCW70" s="88">
        <f t="shared" si="166"/>
        <v>41001.5</v>
      </c>
      <c r="BCX70" s="90">
        <v>23.5</v>
      </c>
      <c r="BCY70" s="28"/>
      <c r="BCZ70" s="25"/>
      <c r="BDA70" s="30"/>
      <c r="BDB70" s="27"/>
      <c r="BDC70" s="30"/>
      <c r="BDD70" s="27"/>
      <c r="BDE70" s="30"/>
      <c r="BDF70" s="27"/>
      <c r="BDG70" s="92"/>
      <c r="BDH70" s="94"/>
      <c r="BDI70" s="94"/>
      <c r="BDJ70" s="94"/>
      <c r="BDK70" s="94"/>
      <c r="BDL70" s="94"/>
      <c r="BDM70" s="94"/>
      <c r="BDN70" s="94"/>
      <c r="BDO70" s="27"/>
      <c r="BDP70" s="99">
        <v>-1.1605489360732957</v>
      </c>
      <c r="BDQ70" s="98">
        <v>5.2549121828065095</v>
      </c>
      <c r="BDS70" s="88">
        <f t="shared" si="167"/>
        <v>40999.5</v>
      </c>
      <c r="BDT70" s="90">
        <v>23.5</v>
      </c>
      <c r="BDU70" s="28"/>
      <c r="BDV70" s="25"/>
      <c r="BDW70" s="30"/>
      <c r="BDX70" s="27"/>
      <c r="BDY70" s="30"/>
      <c r="BDZ70" s="27"/>
      <c r="BEA70" s="30"/>
      <c r="BEB70" s="27"/>
      <c r="BEC70" s="92"/>
      <c r="BED70" s="94"/>
      <c r="BEE70" s="94"/>
      <c r="BEF70" s="94"/>
      <c r="BEG70" s="94"/>
      <c r="BEH70" s="94"/>
      <c r="BEI70" s="94"/>
      <c r="BEJ70" s="94"/>
      <c r="BEK70" s="27"/>
      <c r="BEL70" s="99">
        <v>-1.297625590411164</v>
      </c>
      <c r="BEM70" s="98">
        <v>5.0883443350178208</v>
      </c>
      <c r="BEO70" s="88">
        <f t="shared" si="168"/>
        <v>41001</v>
      </c>
      <c r="BEP70" s="90">
        <v>23.5</v>
      </c>
      <c r="BEQ70" s="28"/>
      <c r="BER70" s="25"/>
      <c r="BES70" s="30"/>
      <c r="BET70" s="27"/>
      <c r="BEU70" s="30"/>
      <c r="BEV70" s="27"/>
      <c r="BEW70" s="30"/>
      <c r="BEX70" s="27"/>
      <c r="BEY70" s="92"/>
      <c r="BEZ70" s="94"/>
      <c r="BFA70" s="94"/>
      <c r="BFB70" s="94"/>
      <c r="BFC70" s="94"/>
      <c r="BFD70" s="94"/>
      <c r="BFE70" s="94"/>
      <c r="BFF70" s="94"/>
      <c r="BFG70" s="27"/>
      <c r="BFH70" s="99">
        <v>-1.3160695000762839</v>
      </c>
      <c r="BFI70" s="98">
        <v>-1.2602079326468318</v>
      </c>
      <c r="BFK70" s="88">
        <f t="shared" si="169"/>
        <v>41001</v>
      </c>
      <c r="BFL70" s="90">
        <v>23.5</v>
      </c>
      <c r="BFM70" s="28"/>
      <c r="BFN70" s="25"/>
      <c r="BFO70" s="30"/>
      <c r="BFP70" s="27"/>
      <c r="BFQ70" s="30"/>
      <c r="BFR70" s="27"/>
      <c r="BFS70" s="30"/>
      <c r="BFT70" s="27"/>
      <c r="BFU70" s="92"/>
      <c r="BFV70" s="94"/>
      <c r="BFW70" s="94"/>
      <c r="BFX70" s="94"/>
      <c r="BFY70" s="94"/>
      <c r="BFZ70" s="94"/>
      <c r="BGA70" s="94"/>
      <c r="BGB70" s="94"/>
      <c r="BGC70" s="27"/>
      <c r="BGD70" s="99">
        <v>-1.2733051635990305</v>
      </c>
      <c r="BGE70" s="98">
        <v>9.6254985191651696E-2</v>
      </c>
      <c r="BGG70" s="88">
        <f t="shared" si="170"/>
        <v>41000.5</v>
      </c>
      <c r="BGH70" s="90">
        <v>23.5</v>
      </c>
      <c r="BGI70" s="28"/>
      <c r="BGJ70" s="25"/>
      <c r="BGK70" s="30"/>
      <c r="BGL70" s="27"/>
      <c r="BGM70" s="30"/>
      <c r="BGN70" s="27"/>
      <c r="BGO70" s="30"/>
      <c r="BGP70" s="27"/>
      <c r="BGQ70" s="92"/>
      <c r="BGR70" s="94"/>
      <c r="BGS70" s="94"/>
      <c r="BGT70" s="94"/>
      <c r="BGU70" s="94"/>
      <c r="BGV70" s="94"/>
      <c r="BGW70" s="94"/>
      <c r="BGX70" s="94"/>
      <c r="BGY70" s="27"/>
      <c r="BGZ70" s="99">
        <v>-0.86996260617090693</v>
      </c>
      <c r="BHA70" s="98">
        <v>6.9393890850117526</v>
      </c>
      <c r="BHC70" s="88">
        <f t="shared" si="171"/>
        <v>41000</v>
      </c>
      <c r="BHD70" s="90">
        <v>23.5</v>
      </c>
      <c r="BHE70" s="28"/>
      <c r="BHF70" s="25"/>
      <c r="BHG70" s="30"/>
      <c r="BHH70" s="27"/>
      <c r="BHI70" s="30"/>
      <c r="BHJ70" s="27"/>
      <c r="BHK70" s="30"/>
      <c r="BHL70" s="27"/>
      <c r="BHM70" s="92"/>
      <c r="BHN70" s="94"/>
      <c r="BHO70" s="94"/>
      <c r="BHP70" s="94"/>
      <c r="BHQ70" s="94"/>
      <c r="BHR70" s="94"/>
      <c r="BHS70" s="94"/>
      <c r="BHT70" s="94"/>
      <c r="BHU70" s="27"/>
      <c r="BHV70" s="99">
        <v>-0.97838461943346533</v>
      </c>
      <c r="BHW70" s="98">
        <v>6.879661691301731</v>
      </c>
      <c r="BHY70" s="88">
        <f t="shared" si="172"/>
        <v>41002.5</v>
      </c>
      <c r="BHZ70" s="90">
        <v>23.5</v>
      </c>
      <c r="BIA70" s="28"/>
      <c r="BIB70" s="25"/>
      <c r="BIC70" s="30"/>
      <c r="BID70" s="27"/>
      <c r="BIE70" s="30"/>
      <c r="BIF70" s="27"/>
      <c r="BIG70" s="30"/>
      <c r="BIH70" s="27"/>
      <c r="BII70" s="92"/>
      <c r="BIJ70" s="94"/>
      <c r="BIK70" s="94"/>
      <c r="BIL70" s="94"/>
      <c r="BIM70" s="94"/>
      <c r="BIN70" s="94"/>
      <c r="BIO70" s="94"/>
      <c r="BIP70" s="94"/>
      <c r="BIQ70" s="27"/>
      <c r="BIR70" s="99">
        <v>-1.1787254310406547</v>
      </c>
      <c r="BIS70" s="98">
        <v>3.733100052224398</v>
      </c>
      <c r="BIU70" s="88">
        <f t="shared" si="173"/>
        <v>41003.5</v>
      </c>
      <c r="BIV70" s="90">
        <v>23.5</v>
      </c>
      <c r="BIW70" s="28"/>
      <c r="BIX70" s="25"/>
      <c r="BIY70" s="30"/>
      <c r="BIZ70" s="27"/>
      <c r="BJA70" s="30"/>
      <c r="BJB70" s="27"/>
      <c r="BJC70" s="30"/>
      <c r="BJD70" s="27"/>
      <c r="BJE70" s="92"/>
      <c r="BJF70" s="94"/>
      <c r="BJG70" s="94"/>
      <c r="BJH70" s="94"/>
      <c r="BJI70" s="94"/>
      <c r="BJJ70" s="94"/>
      <c r="BJK70" s="94"/>
      <c r="BJL70" s="94"/>
      <c r="BJM70" s="27"/>
      <c r="BJN70" s="99">
        <v>-1.2742426329234628</v>
      </c>
      <c r="BJO70" s="98">
        <v>5.0872458497387392</v>
      </c>
      <c r="BJQ70" s="88">
        <f t="shared" si="174"/>
        <v>41001.5</v>
      </c>
      <c r="BJR70" s="90">
        <v>23.5</v>
      </c>
      <c r="BJS70" s="28"/>
      <c r="BJT70" s="25"/>
      <c r="BJU70" s="30"/>
      <c r="BJV70" s="27"/>
      <c r="BJW70" s="30"/>
      <c r="BJX70" s="27"/>
      <c r="BJY70" s="30"/>
      <c r="BJZ70" s="27"/>
      <c r="BKA70" s="92"/>
      <c r="BKB70" s="94"/>
      <c r="BKC70" s="94"/>
      <c r="BKD70" s="94"/>
      <c r="BKE70" s="94"/>
      <c r="BKF70" s="94"/>
      <c r="BKG70" s="94"/>
      <c r="BKH70" s="94"/>
      <c r="BKI70" s="27"/>
      <c r="BKJ70" s="99">
        <v>-1.3127244220042429</v>
      </c>
      <c r="BKK70" s="98">
        <v>4.1697861620270809</v>
      </c>
      <c r="BKM70" s="88">
        <f t="shared" si="175"/>
        <v>41002.5</v>
      </c>
      <c r="BKN70" s="90">
        <v>23.5</v>
      </c>
      <c r="BKO70" s="28"/>
      <c r="BKP70" s="25"/>
      <c r="BKQ70" s="30"/>
      <c r="BKR70" s="27"/>
      <c r="BKS70" s="30"/>
      <c r="BKT70" s="27"/>
      <c r="BKU70" s="30"/>
      <c r="BKV70" s="27"/>
      <c r="BKW70" s="92"/>
      <c r="BKX70" s="94"/>
      <c r="BKY70" s="94"/>
      <c r="BKZ70" s="94"/>
      <c r="BLA70" s="94"/>
      <c r="BLB70" s="94"/>
      <c r="BLC70" s="94"/>
      <c r="BLD70" s="94"/>
      <c r="BLE70" s="27"/>
      <c r="BLF70" s="99">
        <v>-1.2501843573995048</v>
      </c>
      <c r="BLG70" s="98">
        <v>6.185512172211741</v>
      </c>
      <c r="BLI70" s="88">
        <f t="shared" si="176"/>
        <v>40998.5</v>
      </c>
      <c r="BLJ70" s="90">
        <v>23.5</v>
      </c>
      <c r="BLK70" s="28"/>
      <c r="BLL70" s="25"/>
      <c r="BLM70" s="30"/>
      <c r="BLN70" s="27"/>
      <c r="BLO70" s="30"/>
      <c r="BLP70" s="27"/>
      <c r="BLQ70" s="30"/>
      <c r="BLR70" s="27"/>
      <c r="BLS70" s="92"/>
      <c r="BLT70" s="94"/>
      <c r="BLU70" s="94"/>
      <c r="BLV70" s="94"/>
      <c r="BLW70" s="94"/>
      <c r="BLX70" s="94"/>
      <c r="BLY70" s="94"/>
      <c r="BLZ70" s="94"/>
      <c r="BMA70" s="27"/>
      <c r="BMB70" s="99"/>
      <c r="BMC70" s="98"/>
      <c r="BME70" s="88">
        <f t="shared" si="177"/>
        <v>41001.5</v>
      </c>
      <c r="BMF70" s="90">
        <v>23.5</v>
      </c>
      <c r="BMG70" s="28"/>
      <c r="BMH70" s="25"/>
      <c r="BMI70" s="30"/>
      <c r="BMJ70" s="27"/>
      <c r="BMK70" s="30"/>
      <c r="BML70" s="27"/>
      <c r="BMM70" s="30"/>
      <c r="BMN70" s="27"/>
      <c r="BMO70" s="92"/>
      <c r="BMP70" s="94"/>
      <c r="BMQ70" s="94"/>
      <c r="BMR70" s="94"/>
      <c r="BMS70" s="94"/>
      <c r="BMT70" s="94"/>
      <c r="BMU70" s="94"/>
      <c r="BMV70" s="94"/>
      <c r="BMW70" s="27"/>
      <c r="BMX70" s="99">
        <v>-1.2543742216888178</v>
      </c>
      <c r="BMY70" s="98">
        <v>5.0646148715154551</v>
      </c>
      <c r="BNA70" s="88">
        <f t="shared" si="178"/>
        <v>41000</v>
      </c>
      <c r="BNB70" s="90">
        <v>23.5</v>
      </c>
      <c r="BNC70" s="28"/>
      <c r="BND70" s="25"/>
      <c r="BNE70" s="30"/>
      <c r="BNF70" s="27"/>
      <c r="BNG70" s="30"/>
      <c r="BNH70" s="27"/>
      <c r="BNI70" s="30"/>
      <c r="BNJ70" s="27"/>
      <c r="BNK70" s="92"/>
      <c r="BNL70" s="94"/>
      <c r="BNM70" s="94"/>
      <c r="BNN70" s="94"/>
      <c r="BNO70" s="94"/>
      <c r="BNP70" s="94"/>
      <c r="BNQ70" s="94"/>
      <c r="BNR70" s="94"/>
      <c r="BNS70" s="27"/>
      <c r="BNT70" s="99"/>
      <c r="BNU70" s="98"/>
      <c r="BNW70" s="88">
        <f t="shared" si="179"/>
        <v>40998.5</v>
      </c>
      <c r="BNX70" s="90">
        <v>23.5</v>
      </c>
      <c r="BNY70" s="28"/>
      <c r="BNZ70" s="25"/>
      <c r="BOA70" s="30"/>
      <c r="BOB70" s="27"/>
      <c r="BOC70" s="30"/>
      <c r="BOD70" s="27"/>
      <c r="BOE70" s="30"/>
      <c r="BOF70" s="27"/>
      <c r="BOG70" s="92"/>
      <c r="BOH70" s="94"/>
      <c r="BOI70" s="94"/>
      <c r="BOJ70" s="94"/>
      <c r="BOK70" s="94"/>
      <c r="BOL70" s="94"/>
      <c r="BOM70" s="94"/>
      <c r="BON70" s="94"/>
      <c r="BOO70" s="27"/>
      <c r="BOP70" s="99">
        <v>-1.3061292085820522</v>
      </c>
      <c r="BOQ70" s="98">
        <v>5.6295324032597227</v>
      </c>
      <c r="BOS70" s="88">
        <f t="shared" si="180"/>
        <v>41001.5</v>
      </c>
      <c r="BOT70" s="90">
        <v>23.5</v>
      </c>
      <c r="BOU70" s="28"/>
      <c r="BOV70" s="25"/>
      <c r="BOW70" s="30"/>
      <c r="BOX70" s="27"/>
      <c r="BOY70" s="30"/>
      <c r="BOZ70" s="27"/>
      <c r="BPA70" s="30"/>
      <c r="BPB70" s="27"/>
      <c r="BPC70" s="92"/>
      <c r="BPD70" s="94"/>
      <c r="BPE70" s="94"/>
      <c r="BPF70" s="94"/>
      <c r="BPG70" s="94"/>
      <c r="BPH70" s="94"/>
      <c r="BPI70" s="94"/>
      <c r="BPJ70" s="94"/>
      <c r="BPK70" s="27"/>
      <c r="BPL70" s="99">
        <v>-1.3049594242713798</v>
      </c>
      <c r="BPM70" s="98">
        <v>3.5110195969309612</v>
      </c>
      <c r="BPO70" s="88">
        <f t="shared" si="181"/>
        <v>41000.5</v>
      </c>
      <c r="BPP70" s="90">
        <v>23.5</v>
      </c>
      <c r="BPQ70" s="28"/>
      <c r="BPR70" s="25"/>
      <c r="BPS70" s="30"/>
      <c r="BPT70" s="27"/>
      <c r="BPU70" s="30"/>
      <c r="BPV70" s="27"/>
      <c r="BPW70" s="30"/>
      <c r="BPX70" s="27"/>
      <c r="BPY70" s="92"/>
      <c r="BPZ70" s="94"/>
      <c r="BQA70" s="94"/>
      <c r="BQB70" s="94"/>
      <c r="BQC70" s="94"/>
      <c r="BQD70" s="94"/>
      <c r="BQE70" s="94"/>
      <c r="BQF70" s="94"/>
      <c r="BQG70" s="27"/>
      <c r="BQH70" s="99">
        <v>-0.73444173455248174</v>
      </c>
      <c r="BQI70" s="98">
        <v>9.5852527728946537</v>
      </c>
      <c r="BQK70" s="88">
        <f t="shared" si="182"/>
        <v>41001</v>
      </c>
      <c r="BQL70" s="90">
        <v>23.5</v>
      </c>
      <c r="BQM70" s="28"/>
      <c r="BQN70" s="25"/>
      <c r="BQO70" s="30"/>
      <c r="BQP70" s="27"/>
      <c r="BQQ70" s="30"/>
      <c r="BQR70" s="27"/>
      <c r="BQS70" s="30"/>
      <c r="BQT70" s="27"/>
      <c r="BQU70" s="92"/>
      <c r="BQV70" s="94"/>
      <c r="BQW70" s="94"/>
      <c r="BQX70" s="94"/>
      <c r="BQY70" s="94"/>
      <c r="BQZ70" s="94"/>
      <c r="BRA70" s="94"/>
      <c r="BRB70" s="94"/>
      <c r="BRC70" s="27"/>
      <c r="BRD70" s="99">
        <v>-1.2452990985262511</v>
      </c>
      <c r="BRE70" s="98">
        <v>1.8256637810113387</v>
      </c>
      <c r="BRG70" s="88">
        <f t="shared" si="183"/>
        <v>41001</v>
      </c>
      <c r="BRH70" s="90">
        <v>23.5</v>
      </c>
      <c r="BRI70" s="28"/>
      <c r="BRJ70" s="25"/>
      <c r="BRK70" s="30"/>
      <c r="BRL70" s="27"/>
      <c r="BRM70" s="30"/>
      <c r="BRN70" s="27"/>
      <c r="BRO70" s="30"/>
      <c r="BRP70" s="27"/>
      <c r="BRQ70" s="92"/>
      <c r="BRR70" s="94"/>
      <c r="BRS70" s="94"/>
      <c r="BRT70" s="94"/>
      <c r="BRU70" s="94"/>
      <c r="BRV70" s="94"/>
      <c r="BRW70" s="94"/>
      <c r="BRX70" s="94"/>
      <c r="BRY70" s="27"/>
      <c r="BRZ70" s="99">
        <v>-1.2932464386093885</v>
      </c>
      <c r="BSA70" s="98">
        <v>-0.3379743559826246</v>
      </c>
      <c r="BSC70" s="88">
        <f t="shared" si="184"/>
        <v>40999.5</v>
      </c>
      <c r="BSD70" s="90">
        <v>23.5</v>
      </c>
      <c r="BSE70" s="28"/>
      <c r="BSF70" s="25"/>
      <c r="BSG70" s="30"/>
      <c r="BSH70" s="27"/>
      <c r="BSI70" s="30"/>
      <c r="BSJ70" s="27"/>
      <c r="BSK70" s="30"/>
      <c r="BSL70" s="27"/>
      <c r="BSM70" s="92"/>
      <c r="BSN70" s="94"/>
      <c r="BSO70" s="94"/>
      <c r="BSP70" s="94"/>
      <c r="BSQ70" s="94"/>
      <c r="BSR70" s="94"/>
      <c r="BSS70" s="94"/>
      <c r="BST70" s="94"/>
      <c r="BSU70" s="27"/>
      <c r="BSV70" s="99"/>
      <c r="BSW70" s="98"/>
      <c r="BSY70" s="88">
        <f t="shared" si="185"/>
        <v>41003</v>
      </c>
      <c r="BSZ70" s="90">
        <v>23.5</v>
      </c>
      <c r="BTA70" s="28"/>
      <c r="BTB70" s="25">
        <v>21.9</v>
      </c>
      <c r="BTC70" s="30"/>
      <c r="BTD70" s="27"/>
      <c r="BTE70" s="30"/>
      <c r="BTF70" s="27"/>
      <c r="BTG70" s="30"/>
      <c r="BTH70" s="27"/>
      <c r="BTI70" s="92"/>
      <c r="BTJ70" s="94"/>
      <c r="BTK70" s="94"/>
      <c r="BTL70" s="94"/>
      <c r="BTM70" s="94"/>
      <c r="BTN70" s="94"/>
      <c r="BTO70" s="94"/>
      <c r="BTP70" s="94"/>
      <c r="BTQ70" s="27"/>
      <c r="BTR70" s="99">
        <v>-1.2401704523071571</v>
      </c>
      <c r="BTS70" s="98">
        <v>-2.0542318031266431</v>
      </c>
      <c r="BTU70" s="88">
        <f t="shared" si="186"/>
        <v>41001.5</v>
      </c>
      <c r="BTV70" s="90">
        <v>23.5</v>
      </c>
      <c r="BTW70" s="28"/>
      <c r="BTX70" s="25"/>
      <c r="BTY70" s="30"/>
      <c r="BTZ70" s="27"/>
      <c r="BUA70" s="30"/>
      <c r="BUB70" s="27"/>
      <c r="BUC70" s="30"/>
      <c r="BUD70" s="27"/>
      <c r="BUE70" s="92"/>
      <c r="BUF70" s="94"/>
      <c r="BUG70" s="94"/>
      <c r="BUH70" s="94"/>
      <c r="BUI70" s="94"/>
      <c r="BUJ70" s="94"/>
      <c r="BUK70" s="94"/>
      <c r="BUL70" s="94"/>
      <c r="BUM70" s="27"/>
      <c r="BUN70" s="99">
        <v>-1.2771737820941511</v>
      </c>
      <c r="BUO70" s="98">
        <v>5.0378893581619018</v>
      </c>
      <c r="BUQ70" s="88">
        <f t="shared" si="187"/>
        <v>40999.5</v>
      </c>
      <c r="BUR70" s="90">
        <v>23.5</v>
      </c>
      <c r="BUS70" s="28"/>
      <c r="BUT70" s="25"/>
      <c r="BUU70" s="30"/>
      <c r="BUV70" s="27"/>
      <c r="BUW70" s="30"/>
      <c r="BUX70" s="27"/>
      <c r="BUY70" s="30"/>
      <c r="BUZ70" s="27"/>
      <c r="BVA70" s="92"/>
      <c r="BVB70" s="94"/>
      <c r="BVC70" s="94"/>
      <c r="BVD70" s="94"/>
      <c r="BVE70" s="94"/>
      <c r="BVF70" s="94"/>
      <c r="BVG70" s="94"/>
      <c r="BVH70" s="94"/>
      <c r="BVI70" s="27"/>
      <c r="BVJ70" s="99">
        <v>-1.2874449353694364</v>
      </c>
      <c r="BVK70" s="98">
        <v>5.1067118543096388</v>
      </c>
      <c r="BVM70" s="88">
        <f t="shared" si="188"/>
        <v>41001</v>
      </c>
      <c r="BVN70" s="90">
        <v>23.5</v>
      </c>
      <c r="BVO70" s="28"/>
      <c r="BVP70" s="25"/>
      <c r="BVQ70" s="30"/>
      <c r="BVR70" s="27"/>
      <c r="BVS70" s="30"/>
      <c r="BVT70" s="27"/>
      <c r="BVU70" s="30"/>
      <c r="BVV70" s="27"/>
      <c r="BVW70" s="92"/>
      <c r="BVX70" s="94"/>
      <c r="BVY70" s="94"/>
      <c r="BVZ70" s="94"/>
      <c r="BWA70" s="94"/>
      <c r="BWB70" s="94"/>
      <c r="BWC70" s="94"/>
      <c r="BWD70" s="94"/>
      <c r="BWE70" s="27"/>
      <c r="BWF70" s="99">
        <v>-1.3171466445247764</v>
      </c>
      <c r="BWG70" s="98">
        <v>-1.2610350003153858</v>
      </c>
      <c r="BWI70" s="88">
        <f t="shared" si="189"/>
        <v>41001</v>
      </c>
      <c r="BWJ70" s="90">
        <v>23.5</v>
      </c>
      <c r="BWK70" s="28"/>
      <c r="BWL70" s="25"/>
      <c r="BWM70" s="30"/>
      <c r="BWN70" s="27"/>
      <c r="BWO70" s="30"/>
      <c r="BWP70" s="27"/>
      <c r="BWQ70" s="30"/>
      <c r="BWR70" s="27"/>
      <c r="BWS70" s="92"/>
      <c r="BWT70" s="94"/>
      <c r="BWU70" s="94"/>
      <c r="BWV70" s="94"/>
      <c r="BWW70" s="94"/>
      <c r="BWX70" s="94"/>
      <c r="BWY70" s="94"/>
      <c r="BWZ70" s="94"/>
      <c r="BXA70" s="27"/>
      <c r="BXB70" s="99">
        <v>-1.2892083125392111</v>
      </c>
      <c r="BXC70" s="98">
        <v>6.5066852400540595E-2</v>
      </c>
      <c r="BXE70" s="88">
        <f t="shared" si="190"/>
        <v>41000.5</v>
      </c>
      <c r="BXF70" s="90">
        <v>23.5</v>
      </c>
      <c r="BXG70" s="28"/>
      <c r="BXH70" s="25"/>
      <c r="BXI70" s="30"/>
      <c r="BXJ70" s="27"/>
      <c r="BXK70" s="30"/>
      <c r="BXL70" s="27"/>
      <c r="BXM70" s="30"/>
      <c r="BXN70" s="27"/>
      <c r="BXO70" s="92"/>
      <c r="BXP70" s="94"/>
      <c r="BXQ70" s="94"/>
      <c r="BXR70" s="94"/>
      <c r="BXS70" s="94"/>
      <c r="BXT70" s="94"/>
      <c r="BXU70" s="94"/>
      <c r="BXV70" s="94"/>
      <c r="BXW70" s="27"/>
      <c r="BXX70" s="99">
        <v>-0.86275554784125996</v>
      </c>
      <c r="BXY70" s="98">
        <v>6.9627954382508852</v>
      </c>
      <c r="BYA70" s="88">
        <f t="shared" si="191"/>
        <v>41000</v>
      </c>
      <c r="BYB70" s="90">
        <v>23.5</v>
      </c>
      <c r="BYC70" s="28"/>
      <c r="BYD70" s="25"/>
      <c r="BYE70" s="30"/>
      <c r="BYF70" s="27"/>
      <c r="BYG70" s="30"/>
      <c r="BYH70" s="27"/>
      <c r="BYI70" s="30"/>
      <c r="BYJ70" s="27"/>
      <c r="BYK70" s="92"/>
      <c r="BYL70" s="94"/>
      <c r="BYM70" s="94"/>
      <c r="BYN70" s="94"/>
      <c r="BYO70" s="94"/>
      <c r="BYP70" s="94"/>
      <c r="BYQ70" s="94"/>
      <c r="BYR70" s="94"/>
      <c r="BYS70" s="27"/>
      <c r="BYT70" s="99">
        <v>-0.99364458944139378</v>
      </c>
      <c r="BYU70" s="98">
        <v>6.847992192869282</v>
      </c>
      <c r="BYW70" s="88">
        <f t="shared" si="192"/>
        <v>41002.5</v>
      </c>
      <c r="BYX70" s="90">
        <v>23.5</v>
      </c>
      <c r="BYY70" s="28"/>
      <c r="BYZ70" s="25"/>
      <c r="BZA70" s="30"/>
      <c r="BZB70" s="27"/>
      <c r="BZC70" s="30"/>
      <c r="BZD70" s="27"/>
      <c r="BZE70" s="30"/>
      <c r="BZF70" s="27"/>
      <c r="BZG70" s="92"/>
      <c r="BZH70" s="94"/>
      <c r="BZI70" s="94"/>
      <c r="BZJ70" s="94"/>
      <c r="BZK70" s="94"/>
      <c r="BZL70" s="94"/>
      <c r="BZM70" s="94"/>
      <c r="BZN70" s="94"/>
      <c r="BZO70" s="27"/>
      <c r="BZP70" s="99">
        <v>-1.1693074820495597</v>
      </c>
      <c r="BZQ70" s="98">
        <v>3.7514088352965533</v>
      </c>
      <c r="BZS70" s="88">
        <f t="shared" si="193"/>
        <v>41003.5</v>
      </c>
      <c r="BZT70" s="90">
        <v>23.5</v>
      </c>
      <c r="BZU70" s="28"/>
      <c r="BZV70" s="25"/>
      <c r="BZW70" s="30"/>
      <c r="BZX70" s="27"/>
      <c r="BZY70" s="30"/>
      <c r="BZZ70" s="27"/>
      <c r="CAA70" s="30"/>
      <c r="CAB70" s="27"/>
      <c r="CAC70" s="92"/>
      <c r="CAD70" s="94"/>
      <c r="CAE70" s="94"/>
      <c r="CAF70" s="94"/>
      <c r="CAG70" s="94"/>
      <c r="CAH70" s="94"/>
      <c r="CAI70" s="94"/>
      <c r="CAJ70" s="94"/>
      <c r="CAK70" s="27"/>
      <c r="CAL70" s="99">
        <v>-1.2674472458990629</v>
      </c>
      <c r="CAM70" s="98">
        <v>5.1009123462152504</v>
      </c>
      <c r="CAO70" s="88">
        <f t="shared" si="194"/>
        <v>41001.5</v>
      </c>
      <c r="CAP70" s="90">
        <v>23.5</v>
      </c>
      <c r="CAQ70" s="28"/>
      <c r="CAR70" s="25"/>
      <c r="CAS70" s="30"/>
      <c r="CAT70" s="27"/>
      <c r="CAU70" s="30"/>
      <c r="CAV70" s="27"/>
      <c r="CAW70" s="30"/>
      <c r="CAX70" s="27"/>
      <c r="CAY70" s="92"/>
      <c r="CAZ70" s="94"/>
      <c r="CBA70" s="94"/>
      <c r="CBB70" s="94"/>
      <c r="CBC70" s="94"/>
      <c r="CBD70" s="94"/>
      <c r="CBE70" s="94"/>
      <c r="CBF70" s="94"/>
      <c r="CBG70" s="27"/>
      <c r="CBH70" s="99">
        <v>-1.2865828290135866</v>
      </c>
      <c r="CBI70" s="98">
        <v>4.2163790492285784</v>
      </c>
      <c r="CBK70" s="88">
        <f t="shared" si="195"/>
        <v>41002.5</v>
      </c>
      <c r="CBL70" s="90">
        <v>23.5</v>
      </c>
      <c r="CBM70" s="28"/>
      <c r="CBN70" s="25"/>
      <c r="CBO70" s="30"/>
      <c r="CBP70" s="27"/>
      <c r="CBQ70" s="30"/>
      <c r="CBR70" s="27"/>
      <c r="CBS70" s="30"/>
      <c r="CBT70" s="27"/>
      <c r="CBU70" s="92"/>
      <c r="CBV70" s="94"/>
      <c r="CBW70" s="94"/>
      <c r="CBX70" s="94"/>
      <c r="CBY70" s="94"/>
      <c r="CBZ70" s="94"/>
      <c r="CCA70" s="94"/>
      <c r="CCB70" s="94"/>
      <c r="CCC70" s="27"/>
      <c r="CCD70" s="99">
        <v>-1.2440957770350836</v>
      </c>
      <c r="CCE70" s="98">
        <v>6.1862127029342959</v>
      </c>
      <c r="CCG70" s="88">
        <f t="shared" si="196"/>
        <v>40998.5</v>
      </c>
      <c r="CCH70" s="90">
        <v>23.5</v>
      </c>
      <c r="CCI70" s="28"/>
      <c r="CCJ70" s="25"/>
      <c r="CCK70" s="30"/>
      <c r="CCL70" s="27"/>
      <c r="CCM70" s="30"/>
      <c r="CCN70" s="27"/>
      <c r="CCO70" s="30"/>
      <c r="CCP70" s="27"/>
      <c r="CCQ70" s="92"/>
      <c r="CCR70" s="94"/>
      <c r="CCS70" s="94"/>
      <c r="CCT70" s="94"/>
      <c r="CCU70" s="94"/>
      <c r="CCV70" s="94"/>
      <c r="CCW70" s="94"/>
      <c r="CCX70" s="94"/>
      <c r="CCY70" s="27"/>
      <c r="CCZ70" s="99"/>
      <c r="CDA70" s="98"/>
      <c r="CDC70" s="88">
        <f t="shared" si="197"/>
        <v>41001.5</v>
      </c>
      <c r="CDD70" s="90">
        <v>23.5</v>
      </c>
      <c r="CDE70" s="28"/>
      <c r="CDF70" s="25"/>
      <c r="CDG70" s="30"/>
      <c r="CDH70" s="27"/>
      <c r="CDI70" s="30"/>
      <c r="CDJ70" s="27"/>
      <c r="CDK70" s="30"/>
      <c r="CDL70" s="27"/>
      <c r="CDM70" s="92"/>
      <c r="CDN70" s="94"/>
      <c r="CDO70" s="94"/>
      <c r="CDP70" s="94"/>
      <c r="CDQ70" s="94"/>
      <c r="CDR70" s="94"/>
      <c r="CDS70" s="94"/>
      <c r="CDT70" s="94"/>
      <c r="CDU70" s="27"/>
      <c r="CDV70" s="99">
        <v>-1.2752513971712165</v>
      </c>
      <c r="CDW70" s="98">
        <v>5.0254420151969237</v>
      </c>
      <c r="CDY70" s="88">
        <f t="shared" si="198"/>
        <v>41000</v>
      </c>
      <c r="CDZ70" s="90">
        <v>23.5</v>
      </c>
      <c r="CEA70" s="28"/>
      <c r="CEB70" s="25"/>
      <c r="CEC70" s="30"/>
      <c r="CED70" s="27"/>
      <c r="CEE70" s="30"/>
      <c r="CEF70" s="27"/>
      <c r="CEG70" s="30"/>
      <c r="CEH70" s="27"/>
      <c r="CEI70" s="92"/>
      <c r="CEJ70" s="94"/>
      <c r="CEK70" s="94"/>
      <c r="CEL70" s="94"/>
      <c r="CEM70" s="94"/>
      <c r="CEN70" s="94"/>
      <c r="CEO70" s="94"/>
      <c r="CEP70" s="94"/>
      <c r="CEQ70" s="27"/>
      <c r="CER70" s="99"/>
      <c r="CES70" s="98"/>
      <c r="CEU70" s="88">
        <f t="shared" si="199"/>
        <v>40998.5</v>
      </c>
      <c r="CEV70" s="90">
        <v>23.5</v>
      </c>
      <c r="CEW70" s="28"/>
      <c r="CEX70" s="25"/>
      <c r="CEY70" s="30"/>
      <c r="CEZ70" s="27"/>
      <c r="CFA70" s="30"/>
      <c r="CFB70" s="27"/>
      <c r="CFC70" s="30"/>
      <c r="CFD70" s="27"/>
      <c r="CFE70" s="92"/>
      <c r="CFF70" s="94"/>
      <c r="CFG70" s="94"/>
      <c r="CFH70" s="94"/>
      <c r="CFI70" s="94"/>
      <c r="CFJ70" s="94"/>
      <c r="CFK70" s="94"/>
      <c r="CFL70" s="94"/>
      <c r="CFM70" s="27"/>
      <c r="CFN70" s="99">
        <v>-1.3054855738039721</v>
      </c>
      <c r="CFO70" s="98">
        <v>5.631413836966412</v>
      </c>
    </row>
    <row r="71" spans="1:2199">
      <c r="A71" s="88">
        <f t="shared" si="100"/>
        <v>41002</v>
      </c>
      <c r="B71" s="89">
        <v>24</v>
      </c>
      <c r="C71" s="28"/>
      <c r="D71" s="25"/>
      <c r="E71" s="30"/>
      <c r="F71" s="27"/>
      <c r="G71" s="30"/>
      <c r="H71" s="27"/>
      <c r="I71" s="30"/>
      <c r="J71" s="27"/>
      <c r="K71" s="92"/>
      <c r="L71" s="94"/>
      <c r="M71" s="94"/>
      <c r="N71" s="94"/>
      <c r="O71" s="94"/>
      <c r="P71" s="94"/>
      <c r="Q71" s="94"/>
      <c r="R71" s="94"/>
      <c r="S71" s="27"/>
      <c r="T71" s="97">
        <v>-2.0674955317489747</v>
      </c>
      <c r="U71" s="98">
        <v>-1.0161337794243199</v>
      </c>
      <c r="W71" s="88">
        <f t="shared" si="101"/>
        <v>41001</v>
      </c>
      <c r="X71" s="89">
        <v>24</v>
      </c>
      <c r="Y71" s="28"/>
      <c r="Z71" s="25"/>
      <c r="AA71" s="30"/>
      <c r="AB71" s="27"/>
      <c r="AC71" s="30"/>
      <c r="AD71" s="27"/>
      <c r="AE71" s="30"/>
      <c r="AF71" s="27"/>
      <c r="AG71" s="92"/>
      <c r="AH71" s="94"/>
      <c r="AI71" s="94"/>
      <c r="AJ71" s="94"/>
      <c r="AK71" s="94"/>
      <c r="AL71" s="94"/>
      <c r="AM71" s="94"/>
      <c r="AN71" s="94"/>
      <c r="AO71" s="27"/>
      <c r="AP71" s="97">
        <v>-1.1944437695848638</v>
      </c>
      <c r="AQ71" s="98">
        <v>-4.1564574051445176</v>
      </c>
      <c r="AS71" s="88">
        <f t="shared" si="102"/>
        <v>41001.5</v>
      </c>
      <c r="AT71" s="89">
        <v>24</v>
      </c>
      <c r="AU71" s="28"/>
      <c r="AV71" s="25"/>
      <c r="AW71" s="30"/>
      <c r="AX71" s="27"/>
      <c r="AY71" s="30"/>
      <c r="AZ71" s="27"/>
      <c r="BA71" s="30"/>
      <c r="BB71" s="27"/>
      <c r="BC71" s="92"/>
      <c r="BD71" s="94"/>
      <c r="BE71" s="94"/>
      <c r="BF71" s="94"/>
      <c r="BG71" s="94"/>
      <c r="BH71" s="94"/>
      <c r="BI71" s="94"/>
      <c r="BJ71" s="94"/>
      <c r="BK71" s="27"/>
      <c r="BL71" s="97">
        <v>-0.69838325902050002</v>
      </c>
      <c r="BM71" s="98">
        <v>4.9893160657678521</v>
      </c>
      <c r="BO71" s="88">
        <f t="shared" si="103"/>
        <v>41001.5</v>
      </c>
      <c r="BP71" s="89">
        <v>24</v>
      </c>
      <c r="BQ71" s="28"/>
      <c r="BR71" s="25"/>
      <c r="BS71" s="30"/>
      <c r="BT71" s="27"/>
      <c r="BU71" s="30"/>
      <c r="BV71" s="27"/>
      <c r="BW71" s="30"/>
      <c r="BX71" s="27"/>
      <c r="BY71" s="92"/>
      <c r="BZ71" s="94"/>
      <c r="CA71" s="94"/>
      <c r="CB71" s="94"/>
      <c r="CC71" s="94"/>
      <c r="CD71" s="94"/>
      <c r="CE71" s="94"/>
      <c r="CF71" s="94"/>
      <c r="CG71" s="27"/>
      <c r="CH71" s="97">
        <v>-1.2035807123877074</v>
      </c>
      <c r="CI71" s="98">
        <v>2.3251308137036437</v>
      </c>
      <c r="CK71" s="88">
        <f t="shared" si="104"/>
        <v>41000</v>
      </c>
      <c r="CL71" s="89">
        <v>24</v>
      </c>
      <c r="CM71" s="28"/>
      <c r="CN71" s="25"/>
      <c r="CO71" s="30"/>
      <c r="CP71" s="27"/>
      <c r="CQ71" s="30"/>
      <c r="CR71" s="27"/>
      <c r="CS71" s="30"/>
      <c r="CT71" s="27"/>
      <c r="CU71" s="92"/>
      <c r="CV71" s="94"/>
      <c r="CW71" s="94"/>
      <c r="CX71" s="94"/>
      <c r="CY71" s="94"/>
      <c r="CZ71" s="94"/>
      <c r="DA71" s="94"/>
      <c r="DB71" s="94"/>
      <c r="DC71" s="27"/>
      <c r="DD71" s="97">
        <v>-1.2876205032030696</v>
      </c>
      <c r="DE71" s="98">
        <v>-1.5416856441145053</v>
      </c>
      <c r="DG71" s="88">
        <f t="shared" si="105"/>
        <v>41003.5</v>
      </c>
      <c r="DH71" s="89">
        <v>24</v>
      </c>
      <c r="DI71" s="28"/>
      <c r="DJ71" s="25">
        <v>23.9</v>
      </c>
      <c r="DK71" s="30"/>
      <c r="DL71" s="27"/>
      <c r="DM71" s="30"/>
      <c r="DN71" s="27"/>
      <c r="DO71" s="30"/>
      <c r="DP71" s="27"/>
      <c r="DQ71" s="92"/>
      <c r="DR71" s="94"/>
      <c r="DS71" s="94"/>
      <c r="DT71" s="94"/>
      <c r="DU71" s="94"/>
      <c r="DV71" s="94"/>
      <c r="DW71" s="94"/>
      <c r="DX71" s="94"/>
      <c r="DY71" s="27"/>
      <c r="DZ71" s="97">
        <v>-1.235630546524767</v>
      </c>
      <c r="EA71" s="98">
        <v>1.6026831453293306</v>
      </c>
      <c r="EC71" s="88">
        <f t="shared" si="106"/>
        <v>41002</v>
      </c>
      <c r="ED71" s="89">
        <v>24</v>
      </c>
      <c r="EE71" s="28"/>
      <c r="EF71" s="25"/>
      <c r="EG71" s="30"/>
      <c r="EH71" s="27"/>
      <c r="EI71" s="30"/>
      <c r="EJ71" s="27"/>
      <c r="EK71" s="30"/>
      <c r="EL71" s="27"/>
      <c r="EM71" s="92"/>
      <c r="EN71" s="94"/>
      <c r="EO71" s="94"/>
      <c r="EP71" s="94"/>
      <c r="EQ71" s="94"/>
      <c r="ER71" s="94"/>
      <c r="ES71" s="94"/>
      <c r="ET71" s="94"/>
      <c r="EU71" s="27"/>
      <c r="EV71" s="97">
        <v>-1.2738741517908259</v>
      </c>
      <c r="EW71" s="98">
        <v>-1.6228884154654213</v>
      </c>
      <c r="EY71" s="88">
        <f t="shared" si="107"/>
        <v>41000</v>
      </c>
      <c r="EZ71" s="89">
        <v>24</v>
      </c>
      <c r="FA71" s="28"/>
      <c r="FB71" s="25"/>
      <c r="FC71" s="30"/>
      <c r="FD71" s="27"/>
      <c r="FE71" s="30"/>
      <c r="FF71" s="27"/>
      <c r="FG71" s="30"/>
      <c r="FH71" s="27"/>
      <c r="FI71" s="92"/>
      <c r="FJ71" s="94"/>
      <c r="FK71" s="94"/>
      <c r="FL71" s="94"/>
      <c r="FM71" s="94"/>
      <c r="FN71" s="94"/>
      <c r="FO71" s="94"/>
      <c r="FP71" s="94"/>
      <c r="FQ71" s="27"/>
      <c r="FR71" s="97">
        <v>-1.3061262065997292</v>
      </c>
      <c r="FS71" s="98">
        <v>-1.5715624338469885</v>
      </c>
      <c r="FU71" s="88">
        <f t="shared" si="108"/>
        <v>41001.5</v>
      </c>
      <c r="FV71" s="89">
        <v>24</v>
      </c>
      <c r="FW71" s="28"/>
      <c r="FX71" s="25"/>
      <c r="FY71" s="30"/>
      <c r="FZ71" s="27"/>
      <c r="GA71" s="30"/>
      <c r="GB71" s="27"/>
      <c r="GC71" s="30"/>
      <c r="GD71" s="27"/>
      <c r="GE71" s="92"/>
      <c r="GF71" s="94"/>
      <c r="GG71" s="94"/>
      <c r="GH71" s="94"/>
      <c r="GI71" s="94"/>
      <c r="GJ71" s="94"/>
      <c r="GK71" s="94"/>
      <c r="GL71" s="94"/>
      <c r="GM71" s="27"/>
      <c r="GN71" s="97">
        <v>-1.3141642514908267</v>
      </c>
      <c r="GO71" s="98">
        <v>5.3858806467904206</v>
      </c>
      <c r="GQ71" s="88">
        <f t="shared" si="109"/>
        <v>41001.5</v>
      </c>
      <c r="GR71" s="89">
        <v>24</v>
      </c>
      <c r="GS71" s="28"/>
      <c r="GT71" s="25"/>
      <c r="GU71" s="30"/>
      <c r="GV71" s="27"/>
      <c r="GW71" s="30"/>
      <c r="GX71" s="27"/>
      <c r="GY71" s="30"/>
      <c r="GZ71" s="27"/>
      <c r="HA71" s="92"/>
      <c r="HB71" s="94"/>
      <c r="HC71" s="94"/>
      <c r="HD71" s="94"/>
      <c r="HE71" s="94"/>
      <c r="HF71" s="94"/>
      <c r="HG71" s="94"/>
      <c r="HH71" s="94"/>
      <c r="HI71" s="27"/>
      <c r="HJ71" s="97">
        <v>-1.267223941502549</v>
      </c>
      <c r="HK71" s="98">
        <v>6.7393265853076674</v>
      </c>
      <c r="HM71" s="88">
        <f t="shared" si="110"/>
        <v>41001</v>
      </c>
      <c r="HN71" s="89">
        <v>24</v>
      </c>
      <c r="HO71" s="28"/>
      <c r="HP71" s="25"/>
      <c r="HQ71" s="30"/>
      <c r="HR71" s="27"/>
      <c r="HS71" s="30"/>
      <c r="HT71" s="27"/>
      <c r="HU71" s="30"/>
      <c r="HV71" s="27"/>
      <c r="HW71" s="92"/>
      <c r="HX71" s="94"/>
      <c r="HY71" s="94"/>
      <c r="HZ71" s="94"/>
      <c r="IA71" s="94"/>
      <c r="IB71" s="94"/>
      <c r="IC71" s="94"/>
      <c r="ID71" s="94"/>
      <c r="IE71" s="27"/>
      <c r="IF71" s="97">
        <v>-0.88335945921425485</v>
      </c>
      <c r="IG71" s="98">
        <v>0.22826234331640338</v>
      </c>
      <c r="II71" s="88">
        <f t="shared" si="111"/>
        <v>41000.5</v>
      </c>
      <c r="IJ71" s="89">
        <v>24</v>
      </c>
      <c r="IK71" s="28"/>
      <c r="IL71" s="25"/>
      <c r="IM71" s="30"/>
      <c r="IN71" s="27"/>
      <c r="IO71" s="30"/>
      <c r="IP71" s="27"/>
      <c r="IQ71" s="30"/>
      <c r="IR71" s="27"/>
      <c r="IS71" s="92"/>
      <c r="IT71" s="94"/>
      <c r="IU71" s="94"/>
      <c r="IV71" s="94"/>
      <c r="IW71" s="94"/>
      <c r="IX71" s="94"/>
      <c r="IY71" s="94"/>
      <c r="IZ71" s="94"/>
      <c r="JA71" s="27"/>
      <c r="JB71" s="97">
        <v>-0.98760229352241358</v>
      </c>
      <c r="JC71" s="98">
        <v>9.0132438098149947</v>
      </c>
      <c r="JE71" s="88">
        <f t="shared" si="112"/>
        <v>41003</v>
      </c>
      <c r="JF71" s="89">
        <v>24</v>
      </c>
      <c r="JG71" s="28"/>
      <c r="JH71" s="25"/>
      <c r="JI71" s="30"/>
      <c r="JJ71" s="27"/>
      <c r="JK71" s="30"/>
      <c r="JL71" s="27"/>
      <c r="JM71" s="30"/>
      <c r="JN71" s="27"/>
      <c r="JO71" s="92"/>
      <c r="JP71" s="94"/>
      <c r="JQ71" s="94"/>
      <c r="JR71" s="94"/>
      <c r="JS71" s="94"/>
      <c r="JT71" s="94"/>
      <c r="JU71" s="94"/>
      <c r="JV71" s="94"/>
      <c r="JW71" s="27"/>
      <c r="JX71" s="97">
        <v>-1.1789882118739583</v>
      </c>
      <c r="JY71" s="98">
        <v>1.5033941159168049</v>
      </c>
      <c r="KA71" s="88">
        <f t="shared" si="113"/>
        <v>41004</v>
      </c>
      <c r="KB71" s="89">
        <v>24</v>
      </c>
      <c r="KC71" s="28"/>
      <c r="KD71" s="25"/>
      <c r="KE71" s="30"/>
      <c r="KF71" s="27"/>
      <c r="KG71" s="30"/>
      <c r="KH71" s="27"/>
      <c r="KI71" s="30"/>
      <c r="KJ71" s="27"/>
      <c r="KK71" s="92"/>
      <c r="KL71" s="94"/>
      <c r="KM71" s="94"/>
      <c r="KN71" s="94"/>
      <c r="KO71" s="94"/>
      <c r="KP71" s="94"/>
      <c r="KQ71" s="94"/>
      <c r="KR71" s="94"/>
      <c r="KS71" s="27"/>
      <c r="KT71" s="97">
        <v>-1.2477879512058128</v>
      </c>
      <c r="KU71" s="98">
        <v>-1.5120327857801461</v>
      </c>
      <c r="KW71" s="88">
        <f t="shared" si="114"/>
        <v>41002</v>
      </c>
      <c r="KX71" s="89">
        <v>24</v>
      </c>
      <c r="KY71" s="28"/>
      <c r="KZ71" s="25"/>
      <c r="LA71" s="30"/>
      <c r="LB71" s="27"/>
      <c r="LC71" s="30"/>
      <c r="LD71" s="27"/>
      <c r="LE71" s="30"/>
      <c r="LF71" s="27"/>
      <c r="LG71" s="92"/>
      <c r="LH71" s="94"/>
      <c r="LI71" s="94"/>
      <c r="LJ71" s="94"/>
      <c r="LK71" s="94"/>
      <c r="LL71" s="94"/>
      <c r="LM71" s="94"/>
      <c r="LN71" s="94"/>
      <c r="LO71" s="27"/>
      <c r="LP71" s="97">
        <v>-1.2792545046638217</v>
      </c>
      <c r="LQ71" s="98">
        <v>-2.4220306246214833</v>
      </c>
      <c r="LS71" s="88">
        <f t="shared" si="115"/>
        <v>41003</v>
      </c>
      <c r="LT71" s="89">
        <v>24</v>
      </c>
      <c r="LU71" s="28"/>
      <c r="LV71" s="25"/>
      <c r="LW71" s="30"/>
      <c r="LX71" s="27"/>
      <c r="LY71" s="30"/>
      <c r="LZ71" s="27"/>
      <c r="MA71" s="30"/>
      <c r="MB71" s="27"/>
      <c r="MC71" s="92"/>
      <c r="MD71" s="94"/>
      <c r="ME71" s="94"/>
      <c r="MF71" s="94"/>
      <c r="MG71" s="94"/>
      <c r="MH71" s="94"/>
      <c r="MI71" s="94"/>
      <c r="MJ71" s="94"/>
      <c r="MK71" s="27"/>
      <c r="ML71" s="97">
        <v>-1.2440704575846209</v>
      </c>
      <c r="MM71" s="98">
        <v>-0.45504918203625044</v>
      </c>
      <c r="MO71" s="88">
        <f t="shared" si="116"/>
        <v>40999</v>
      </c>
      <c r="MP71" s="89">
        <v>24</v>
      </c>
      <c r="MQ71" s="28"/>
      <c r="MR71" s="25"/>
      <c r="MS71" s="30"/>
      <c r="MT71" s="27"/>
      <c r="MU71" s="30"/>
      <c r="MV71" s="27"/>
      <c r="MW71" s="30"/>
      <c r="MX71" s="27"/>
      <c r="MY71" s="92"/>
      <c r="MZ71" s="94"/>
      <c r="NA71" s="94"/>
      <c r="NB71" s="94"/>
      <c r="NC71" s="94"/>
      <c r="ND71" s="94"/>
      <c r="NE71" s="94"/>
      <c r="NF71" s="94"/>
      <c r="NG71" s="27"/>
      <c r="NH71" s="97"/>
      <c r="NI71" s="98"/>
      <c r="NK71" s="88">
        <f t="shared" si="117"/>
        <v>41002</v>
      </c>
      <c r="NL71" s="89">
        <v>24</v>
      </c>
      <c r="NM71" s="28"/>
      <c r="NN71" s="25"/>
      <c r="NO71" s="30"/>
      <c r="NP71" s="27"/>
      <c r="NQ71" s="30"/>
      <c r="NR71" s="27"/>
      <c r="NS71" s="30"/>
      <c r="NT71" s="27"/>
      <c r="NU71" s="92"/>
      <c r="NV71" s="94"/>
      <c r="NW71" s="94"/>
      <c r="NX71" s="94"/>
      <c r="NY71" s="94"/>
      <c r="NZ71" s="94"/>
      <c r="OA71" s="94"/>
      <c r="OB71" s="94"/>
      <c r="OC71" s="27"/>
      <c r="OD71" s="97">
        <v>-1.2488124386591268</v>
      </c>
      <c r="OE71" s="98">
        <v>-1.5832021353209849</v>
      </c>
      <c r="OG71" s="88">
        <f t="shared" si="118"/>
        <v>41000.5</v>
      </c>
      <c r="OH71" s="89">
        <v>24</v>
      </c>
      <c r="OI71" s="28"/>
      <c r="OJ71" s="25"/>
      <c r="OK71" s="30"/>
      <c r="OL71" s="27"/>
      <c r="OM71" s="30"/>
      <c r="ON71" s="27"/>
      <c r="OO71" s="30"/>
      <c r="OP71" s="27"/>
      <c r="OQ71" s="92"/>
      <c r="OR71" s="94"/>
      <c r="OS71" s="94"/>
      <c r="OT71" s="94"/>
      <c r="OU71" s="94"/>
      <c r="OV71" s="94"/>
      <c r="OW71" s="94"/>
      <c r="OX71" s="94"/>
      <c r="OY71" s="27"/>
      <c r="OZ71" s="97"/>
      <c r="PA71" s="98"/>
      <c r="PC71" s="88">
        <f t="shared" si="119"/>
        <v>40999</v>
      </c>
      <c r="PD71" s="89">
        <v>24</v>
      </c>
      <c r="PE71" s="28"/>
      <c r="PF71" s="25"/>
      <c r="PG71" s="30"/>
      <c r="PH71" s="27"/>
      <c r="PI71" s="30"/>
      <c r="PJ71" s="27"/>
      <c r="PK71" s="30"/>
      <c r="PL71" s="27"/>
      <c r="PM71" s="92"/>
      <c r="PN71" s="94"/>
      <c r="PO71" s="94"/>
      <c r="PP71" s="94"/>
      <c r="PQ71" s="94"/>
      <c r="PR71" s="94"/>
      <c r="PS71" s="94"/>
      <c r="PT71" s="94"/>
      <c r="PU71" s="27"/>
      <c r="PV71" s="97">
        <v>-1.2961881656120631</v>
      </c>
      <c r="PW71" s="98">
        <v>-0.98758201062813189</v>
      </c>
      <c r="PY71" s="88">
        <f t="shared" si="120"/>
        <v>41002</v>
      </c>
      <c r="PZ71" s="89">
        <v>24</v>
      </c>
      <c r="QA71" s="28"/>
      <c r="QB71" s="25"/>
      <c r="QC71" s="30"/>
      <c r="QD71" s="27"/>
      <c r="QE71" s="30"/>
      <c r="QF71" s="27"/>
      <c r="QG71" s="30"/>
      <c r="QH71" s="27"/>
      <c r="QI71" s="92"/>
      <c r="QJ71" s="94"/>
      <c r="QK71" s="94"/>
      <c r="QL71" s="94"/>
      <c r="QM71" s="94"/>
      <c r="QN71" s="94"/>
      <c r="QO71" s="94"/>
      <c r="QP71" s="94"/>
      <c r="QQ71" s="27"/>
      <c r="QR71" s="97">
        <v>-1.3105917653280206</v>
      </c>
      <c r="QS71" s="98">
        <v>1.1868202312344764</v>
      </c>
      <c r="QU71" s="88">
        <f t="shared" si="121"/>
        <v>41001</v>
      </c>
      <c r="QV71" s="89">
        <v>24</v>
      </c>
      <c r="QW71" s="28"/>
      <c r="QX71" s="25"/>
      <c r="QY71" s="30"/>
      <c r="QZ71" s="27"/>
      <c r="RA71" s="30"/>
      <c r="RB71" s="27"/>
      <c r="RC71" s="30"/>
      <c r="RD71" s="27"/>
      <c r="RE71" s="92"/>
      <c r="RF71" s="94"/>
      <c r="RG71" s="94"/>
      <c r="RH71" s="94"/>
      <c r="RI71" s="94"/>
      <c r="RJ71" s="94"/>
      <c r="RK71" s="94"/>
      <c r="RL71" s="94"/>
      <c r="RM71" s="27"/>
      <c r="RN71" s="97">
        <v>-0.79397609943906999</v>
      </c>
      <c r="RO71" s="98">
        <v>2.6243683270695364</v>
      </c>
      <c r="RQ71" s="88">
        <f t="shared" si="122"/>
        <v>41001.5</v>
      </c>
      <c r="RR71" s="89">
        <v>24</v>
      </c>
      <c r="RS71" s="28"/>
      <c r="RT71" s="25"/>
      <c r="RU71" s="30"/>
      <c r="RV71" s="27"/>
      <c r="RW71" s="30"/>
      <c r="RX71" s="27"/>
      <c r="RY71" s="30"/>
      <c r="RZ71" s="27"/>
      <c r="SA71" s="92"/>
      <c r="SB71" s="94"/>
      <c r="SC71" s="94"/>
      <c r="SD71" s="94"/>
      <c r="SE71" s="94"/>
      <c r="SF71" s="94"/>
      <c r="SG71" s="94"/>
      <c r="SH71" s="94"/>
      <c r="SI71" s="27"/>
      <c r="SJ71" s="97">
        <v>-1.2584031165314962</v>
      </c>
      <c r="SK71" s="98">
        <v>4.0176543048596525</v>
      </c>
      <c r="SM71" s="88">
        <f t="shared" si="123"/>
        <v>41001.5</v>
      </c>
      <c r="SN71" s="89">
        <v>24</v>
      </c>
      <c r="SO71" s="28"/>
      <c r="SP71" s="25"/>
      <c r="SQ71" s="30"/>
      <c r="SR71" s="27"/>
      <c r="SS71" s="30"/>
      <c r="ST71" s="27"/>
      <c r="SU71" s="30"/>
      <c r="SV71" s="27"/>
      <c r="SW71" s="92"/>
      <c r="SX71" s="94"/>
      <c r="SY71" s="94"/>
      <c r="SZ71" s="94"/>
      <c r="TA71" s="94"/>
      <c r="TB71" s="94"/>
      <c r="TC71" s="94"/>
      <c r="TD71" s="94"/>
      <c r="TE71" s="27"/>
      <c r="TF71" s="97">
        <v>-1.302835903370394</v>
      </c>
      <c r="TG71" s="98">
        <v>1.8596364973711115</v>
      </c>
      <c r="TI71" s="88">
        <f t="shared" si="124"/>
        <v>41000</v>
      </c>
      <c r="TJ71" s="89">
        <v>24</v>
      </c>
      <c r="TK71" s="28"/>
      <c r="TL71" s="25"/>
      <c r="TM71" s="30"/>
      <c r="TN71" s="27"/>
      <c r="TO71" s="30"/>
      <c r="TP71" s="27"/>
      <c r="TQ71" s="30"/>
      <c r="TR71" s="27"/>
      <c r="TS71" s="92"/>
      <c r="TT71" s="94"/>
      <c r="TU71" s="94"/>
      <c r="TV71" s="94"/>
      <c r="TW71" s="94"/>
      <c r="TX71" s="94"/>
      <c r="TY71" s="94"/>
      <c r="TZ71" s="94"/>
      <c r="UA71" s="27"/>
      <c r="UB71" s="97"/>
      <c r="UC71" s="98"/>
      <c r="UE71" s="88">
        <f t="shared" si="125"/>
        <v>41003.5</v>
      </c>
      <c r="UF71" s="89">
        <v>24</v>
      </c>
      <c r="UG71" s="28"/>
      <c r="UH71" s="25">
        <v>23.9</v>
      </c>
      <c r="UI71" s="30"/>
      <c r="UJ71" s="27"/>
      <c r="UK71" s="30"/>
      <c r="UL71" s="27"/>
      <c r="UM71" s="30"/>
      <c r="UN71" s="27"/>
      <c r="UO71" s="92"/>
      <c r="UP71" s="94"/>
      <c r="UQ71" s="94"/>
      <c r="UR71" s="94"/>
      <c r="US71" s="94"/>
      <c r="UT71" s="94"/>
      <c r="UU71" s="94"/>
      <c r="UV71" s="94"/>
      <c r="UW71" s="27"/>
      <c r="UX71" s="97">
        <v>-1.2499761565018102</v>
      </c>
      <c r="UY71" s="98">
        <v>1.5856965304796709</v>
      </c>
      <c r="VA71" s="88">
        <f t="shared" si="126"/>
        <v>41002</v>
      </c>
      <c r="VB71" s="89">
        <v>24</v>
      </c>
      <c r="VC71" s="28"/>
      <c r="VD71" s="25"/>
      <c r="VE71" s="30"/>
      <c r="VF71" s="27"/>
      <c r="VG71" s="30"/>
      <c r="VH71" s="27"/>
      <c r="VI71" s="30"/>
      <c r="VJ71" s="27"/>
      <c r="VK71" s="92"/>
      <c r="VL71" s="94"/>
      <c r="VM71" s="94"/>
      <c r="VN71" s="94"/>
      <c r="VO71" s="94"/>
      <c r="VP71" s="94"/>
      <c r="VQ71" s="94"/>
      <c r="VR71" s="94"/>
      <c r="VS71" s="27"/>
      <c r="VT71" s="97">
        <v>-1.2716909665749581</v>
      </c>
      <c r="VU71" s="98">
        <v>-1.6044206714913332</v>
      </c>
      <c r="VW71" s="88">
        <f t="shared" si="127"/>
        <v>41000</v>
      </c>
      <c r="VX71" s="89">
        <v>24</v>
      </c>
      <c r="VY71" s="28"/>
      <c r="VZ71" s="25"/>
      <c r="WA71" s="30"/>
      <c r="WB71" s="27"/>
      <c r="WC71" s="30"/>
      <c r="WD71" s="27"/>
      <c r="WE71" s="30"/>
      <c r="WF71" s="27"/>
      <c r="WG71" s="92"/>
      <c r="WH71" s="94"/>
      <c r="WI71" s="94"/>
      <c r="WJ71" s="94"/>
      <c r="WK71" s="94"/>
      <c r="WL71" s="94"/>
      <c r="WM71" s="94"/>
      <c r="WN71" s="94"/>
      <c r="WO71" s="27"/>
      <c r="WP71" s="97">
        <v>-1.294581523542931</v>
      </c>
      <c r="WQ71" s="98">
        <v>-1.5493075164908414</v>
      </c>
      <c r="WS71" s="88">
        <f t="shared" si="128"/>
        <v>41001.5</v>
      </c>
      <c r="WT71" s="89">
        <v>24</v>
      </c>
      <c r="WU71" s="28"/>
      <c r="WV71" s="25"/>
      <c r="WW71" s="30"/>
      <c r="WX71" s="27"/>
      <c r="WY71" s="30"/>
      <c r="WZ71" s="27"/>
      <c r="XA71" s="30"/>
      <c r="XB71" s="27"/>
      <c r="XC71" s="92"/>
      <c r="XD71" s="94"/>
      <c r="XE71" s="94"/>
      <c r="XF71" s="94"/>
      <c r="XG71" s="94"/>
      <c r="XH71" s="94"/>
      <c r="XI71" s="94"/>
      <c r="XJ71" s="94"/>
      <c r="XK71" s="27"/>
      <c r="XL71" s="97">
        <v>-1.3163898814889414</v>
      </c>
      <c r="XM71" s="98">
        <v>5.3819116031862873</v>
      </c>
      <c r="XO71" s="88">
        <f t="shared" si="129"/>
        <v>41001.5</v>
      </c>
      <c r="XP71" s="89">
        <v>24</v>
      </c>
      <c r="XQ71" s="28"/>
      <c r="XR71" s="25"/>
      <c r="XS71" s="30"/>
      <c r="XT71" s="27"/>
      <c r="XU71" s="30"/>
      <c r="XV71" s="27"/>
      <c r="XW71" s="30"/>
      <c r="XX71" s="27"/>
      <c r="XY71" s="92"/>
      <c r="XZ71" s="94"/>
      <c r="YA71" s="94"/>
      <c r="YB71" s="94"/>
      <c r="YC71" s="94"/>
      <c r="YD71" s="94"/>
      <c r="YE71" s="94"/>
      <c r="YF71" s="94"/>
      <c r="YG71" s="27"/>
      <c r="YH71" s="97">
        <v>-1.269167431466584</v>
      </c>
      <c r="YI71" s="98">
        <v>6.7366172733697844</v>
      </c>
      <c r="YK71" s="88">
        <f t="shared" si="130"/>
        <v>41001</v>
      </c>
      <c r="YL71" s="89">
        <v>24</v>
      </c>
      <c r="YM71" s="28"/>
      <c r="YN71" s="25"/>
      <c r="YO71" s="30"/>
      <c r="YP71" s="27"/>
      <c r="YQ71" s="30"/>
      <c r="YR71" s="27"/>
      <c r="YS71" s="30"/>
      <c r="YT71" s="27"/>
      <c r="YU71" s="92"/>
      <c r="YV71" s="94"/>
      <c r="YW71" s="94"/>
      <c r="YX71" s="94"/>
      <c r="YY71" s="94"/>
      <c r="YZ71" s="94"/>
      <c r="ZA71" s="94"/>
      <c r="ZB71" s="94"/>
      <c r="ZC71" s="27"/>
      <c r="ZD71" s="97">
        <v>-0.84652436664251385</v>
      </c>
      <c r="ZE71" s="98">
        <v>0.27011646710413773</v>
      </c>
      <c r="ZG71" s="88">
        <f t="shared" si="131"/>
        <v>41000.5</v>
      </c>
      <c r="ZH71" s="89">
        <v>24</v>
      </c>
      <c r="ZI71" s="28"/>
      <c r="ZJ71" s="25"/>
      <c r="ZK71" s="30"/>
      <c r="ZL71" s="27"/>
      <c r="ZM71" s="30"/>
      <c r="ZN71" s="27"/>
      <c r="ZO71" s="30"/>
      <c r="ZP71" s="27"/>
      <c r="ZQ71" s="92"/>
      <c r="ZR71" s="94"/>
      <c r="ZS71" s="94"/>
      <c r="ZT71" s="94"/>
      <c r="ZU71" s="94"/>
      <c r="ZV71" s="94"/>
      <c r="ZW71" s="94"/>
      <c r="ZX71" s="94"/>
      <c r="ZY71" s="27"/>
      <c r="ZZ71" s="97">
        <v>-0.99104493308481945</v>
      </c>
      <c r="AAA71" s="98">
        <v>8.9886201391336567</v>
      </c>
      <c r="AAC71" s="88">
        <f t="shared" si="132"/>
        <v>41003</v>
      </c>
      <c r="AAD71" s="89">
        <v>24</v>
      </c>
      <c r="AAE71" s="28"/>
      <c r="AAF71" s="25"/>
      <c r="AAG71" s="30"/>
      <c r="AAH71" s="27"/>
      <c r="AAI71" s="30"/>
      <c r="AAJ71" s="27"/>
      <c r="AAK71" s="30"/>
      <c r="AAL71" s="27"/>
      <c r="AAM71" s="92"/>
      <c r="AAN71" s="94"/>
      <c r="AAO71" s="94"/>
      <c r="AAP71" s="94"/>
      <c r="AAQ71" s="94"/>
      <c r="AAR71" s="94"/>
      <c r="AAS71" s="94"/>
      <c r="AAT71" s="94"/>
      <c r="AAU71" s="27"/>
      <c r="AAV71" s="97">
        <v>-1.1724234852795621</v>
      </c>
      <c r="AAW71" s="98">
        <v>1.5156088231824709</v>
      </c>
      <c r="AAY71" s="88">
        <f t="shared" si="133"/>
        <v>41004</v>
      </c>
      <c r="AAZ71" s="89">
        <v>24</v>
      </c>
      <c r="ABA71" s="28"/>
      <c r="ABB71" s="25"/>
      <c r="ABC71" s="30"/>
      <c r="ABD71" s="27"/>
      <c r="ABE71" s="30"/>
      <c r="ABF71" s="27"/>
      <c r="ABG71" s="30"/>
      <c r="ABH71" s="27"/>
      <c r="ABI71" s="92"/>
      <c r="ABJ71" s="94"/>
      <c r="ABK71" s="94"/>
      <c r="ABL71" s="94"/>
      <c r="ABM71" s="94"/>
      <c r="ABN71" s="94"/>
      <c r="ABO71" s="94"/>
      <c r="ABP71" s="94"/>
      <c r="ABQ71" s="27"/>
      <c r="ABR71" s="97">
        <v>-1.2706550668433401</v>
      </c>
      <c r="ABS71" s="98">
        <v>-1.5523220415020922</v>
      </c>
      <c r="ABU71" s="88">
        <f t="shared" si="134"/>
        <v>41002</v>
      </c>
      <c r="ABV71" s="89">
        <v>24</v>
      </c>
      <c r="ABW71" s="28"/>
      <c r="ABX71" s="25"/>
      <c r="ABY71" s="30"/>
      <c r="ABZ71" s="27"/>
      <c r="ACA71" s="30"/>
      <c r="ACB71" s="27"/>
      <c r="ACC71" s="30"/>
      <c r="ACD71" s="27"/>
      <c r="ACE71" s="92"/>
      <c r="ACF71" s="94"/>
      <c r="ACG71" s="94"/>
      <c r="ACH71" s="94"/>
      <c r="ACI71" s="94"/>
      <c r="ACJ71" s="94"/>
      <c r="ACK71" s="94"/>
      <c r="ACL71" s="94"/>
      <c r="ACM71" s="27"/>
      <c r="ACN71" s="97">
        <v>-1.3002156917579704</v>
      </c>
      <c r="ACO71" s="98">
        <v>-2.4499835748696452</v>
      </c>
      <c r="ACQ71" s="88">
        <f t="shared" si="135"/>
        <v>41003</v>
      </c>
      <c r="ACR71" s="89">
        <v>24</v>
      </c>
      <c r="ACS71" s="28"/>
      <c r="ACT71" s="25"/>
      <c r="ACU71" s="30"/>
      <c r="ACV71" s="27"/>
      <c r="ACW71" s="30"/>
      <c r="ACX71" s="27"/>
      <c r="ACY71" s="30"/>
      <c r="ACZ71" s="27"/>
      <c r="ADA71" s="92"/>
      <c r="ADB71" s="94"/>
      <c r="ADC71" s="94"/>
      <c r="ADD71" s="94"/>
      <c r="ADE71" s="94"/>
      <c r="ADF71" s="94"/>
      <c r="ADG71" s="94"/>
      <c r="ADH71" s="94"/>
      <c r="ADI71" s="27"/>
      <c r="ADJ71" s="97">
        <v>-1.2466473546792223</v>
      </c>
      <c r="ADK71" s="98">
        <v>-0.46609644825052232</v>
      </c>
      <c r="ADM71" s="88">
        <f t="shared" si="136"/>
        <v>40999</v>
      </c>
      <c r="ADN71" s="89">
        <v>24</v>
      </c>
      <c r="ADO71" s="28"/>
      <c r="ADP71" s="25"/>
      <c r="ADQ71" s="30"/>
      <c r="ADR71" s="27"/>
      <c r="ADS71" s="30"/>
      <c r="ADT71" s="27"/>
      <c r="ADU71" s="30"/>
      <c r="ADV71" s="27"/>
      <c r="ADW71" s="92"/>
      <c r="ADX71" s="94"/>
      <c r="ADY71" s="94"/>
      <c r="ADZ71" s="94"/>
      <c r="AEA71" s="94"/>
      <c r="AEB71" s="94"/>
      <c r="AEC71" s="94"/>
      <c r="AED71" s="94"/>
      <c r="AEE71" s="27"/>
      <c r="AEF71" s="97"/>
      <c r="AEG71" s="98"/>
      <c r="AEI71" s="88">
        <f t="shared" si="137"/>
        <v>41002</v>
      </c>
      <c r="AEJ71" s="89">
        <v>24</v>
      </c>
      <c r="AEK71" s="28"/>
      <c r="AEL71" s="25"/>
      <c r="AEM71" s="30"/>
      <c r="AEN71" s="27"/>
      <c r="AEO71" s="30"/>
      <c r="AEP71" s="27"/>
      <c r="AEQ71" s="30"/>
      <c r="AER71" s="27"/>
      <c r="AES71" s="92"/>
      <c r="AET71" s="94"/>
      <c r="AEU71" s="94"/>
      <c r="AEV71" s="94"/>
      <c r="AEW71" s="94"/>
      <c r="AEX71" s="94"/>
      <c r="AEY71" s="94"/>
      <c r="AEZ71" s="94"/>
      <c r="AFA71" s="27"/>
      <c r="AFB71" s="97">
        <v>-1.3030157023312934</v>
      </c>
      <c r="AFC71" s="98">
        <v>-1.6739015528453445</v>
      </c>
      <c r="AFE71" s="88">
        <f t="shared" si="138"/>
        <v>41000.5</v>
      </c>
      <c r="AFF71" s="89">
        <v>24</v>
      </c>
      <c r="AFG71" s="28"/>
      <c r="AFH71" s="25"/>
      <c r="AFI71" s="30"/>
      <c r="AFJ71" s="27"/>
      <c r="AFK71" s="30"/>
      <c r="AFL71" s="27"/>
      <c r="AFM71" s="30"/>
      <c r="AFN71" s="27"/>
      <c r="AFO71" s="92"/>
      <c r="AFP71" s="94"/>
      <c r="AFQ71" s="94"/>
      <c r="AFR71" s="94"/>
      <c r="AFS71" s="94"/>
      <c r="AFT71" s="94"/>
      <c r="AFU71" s="94"/>
      <c r="AFV71" s="94"/>
      <c r="AFW71" s="27"/>
      <c r="AFX71" s="97"/>
      <c r="AFY71" s="98"/>
      <c r="AGA71" s="88">
        <f t="shared" si="139"/>
        <v>40999</v>
      </c>
      <c r="AGB71" s="89">
        <v>24</v>
      </c>
      <c r="AGC71" s="28"/>
      <c r="AGD71" s="25"/>
      <c r="AGE71" s="30"/>
      <c r="AGF71" s="27"/>
      <c r="AGG71" s="30"/>
      <c r="AGH71" s="27"/>
      <c r="AGI71" s="30"/>
      <c r="AGJ71" s="27"/>
      <c r="AGK71" s="92"/>
      <c r="AGL71" s="94"/>
      <c r="AGM71" s="94"/>
      <c r="AGN71" s="94"/>
      <c r="AGO71" s="94"/>
      <c r="AGP71" s="94"/>
      <c r="AGQ71" s="94"/>
      <c r="AGR71" s="94"/>
      <c r="AGS71" s="27"/>
      <c r="AGT71" s="97">
        <v>-1.2976855811403514</v>
      </c>
      <c r="AGU71" s="98">
        <v>-0.99393983496283178</v>
      </c>
      <c r="AGW71" s="88">
        <f t="shared" si="140"/>
        <v>41002</v>
      </c>
      <c r="AGX71" s="89">
        <v>24</v>
      </c>
      <c r="AGY71" s="28"/>
      <c r="AGZ71" s="25"/>
      <c r="AHA71" s="30"/>
      <c r="AHB71" s="27"/>
      <c r="AHC71" s="30"/>
      <c r="AHD71" s="27"/>
      <c r="AHE71" s="30"/>
      <c r="AHF71" s="27"/>
      <c r="AHG71" s="92"/>
      <c r="AHH71" s="94"/>
      <c r="AHI71" s="94"/>
      <c r="AHJ71" s="94"/>
      <c r="AHK71" s="94"/>
      <c r="AHL71" s="94"/>
      <c r="AHM71" s="94"/>
      <c r="AHN71" s="94"/>
      <c r="AHO71" s="27"/>
      <c r="AHP71" s="97">
        <v>-1.2917202399809755</v>
      </c>
      <c r="AHQ71" s="98">
        <v>1.2267646808970694</v>
      </c>
      <c r="AHS71" s="88">
        <f t="shared" si="141"/>
        <v>41001</v>
      </c>
      <c r="AHT71" s="89">
        <v>24</v>
      </c>
      <c r="AHU71" s="28"/>
      <c r="AHV71" s="25"/>
      <c r="AHW71" s="30"/>
      <c r="AHX71" s="27"/>
      <c r="AHY71" s="30"/>
      <c r="AHZ71" s="27"/>
      <c r="AIA71" s="30"/>
      <c r="AIB71" s="27"/>
      <c r="AIC71" s="92"/>
      <c r="AID71" s="94"/>
      <c r="AIE71" s="94"/>
      <c r="AIF71" s="94"/>
      <c r="AIG71" s="94"/>
      <c r="AIH71" s="94"/>
      <c r="AII71" s="94"/>
      <c r="AIJ71" s="94"/>
      <c r="AIK71" s="27"/>
      <c r="AIL71" s="97">
        <v>-0.79107990003423778</v>
      </c>
      <c r="AIM71" s="98">
        <v>2.5675275113897071</v>
      </c>
      <c r="AIO71" s="88">
        <f t="shared" si="142"/>
        <v>41001.5</v>
      </c>
      <c r="AIP71" s="89">
        <v>24</v>
      </c>
      <c r="AIQ71" s="28"/>
      <c r="AIR71" s="25"/>
      <c r="AIS71" s="30"/>
      <c r="AIT71" s="27"/>
      <c r="AIU71" s="30"/>
      <c r="AIV71" s="27"/>
      <c r="AIW71" s="30"/>
      <c r="AIX71" s="27"/>
      <c r="AIY71" s="92"/>
      <c r="AIZ71" s="94"/>
      <c r="AJA71" s="94"/>
      <c r="AJB71" s="94"/>
      <c r="AJC71" s="94"/>
      <c r="AJD71" s="94"/>
      <c r="AJE71" s="94"/>
      <c r="AJF71" s="94"/>
      <c r="AJG71" s="27"/>
      <c r="AJH71" s="97">
        <v>-1.2469245691593227</v>
      </c>
      <c r="AJI71" s="98">
        <v>4.0309091122609262</v>
      </c>
      <c r="AJK71" s="88">
        <f t="shared" si="143"/>
        <v>41001.5</v>
      </c>
      <c r="AJL71" s="89">
        <v>24</v>
      </c>
      <c r="AJM71" s="28"/>
      <c r="AJN71" s="25"/>
      <c r="AJO71" s="30"/>
      <c r="AJP71" s="27"/>
      <c r="AJQ71" s="30"/>
      <c r="AJR71" s="27"/>
      <c r="AJS71" s="30"/>
      <c r="AJT71" s="27"/>
      <c r="AJU71" s="92"/>
      <c r="AJV71" s="94"/>
      <c r="AJW71" s="94"/>
      <c r="AJX71" s="94"/>
      <c r="AJY71" s="94"/>
      <c r="AJZ71" s="94"/>
      <c r="AKA71" s="94"/>
      <c r="AKB71" s="94"/>
      <c r="AKC71" s="27"/>
      <c r="AKD71" s="97">
        <v>-1.2983822305384178</v>
      </c>
      <c r="AKE71" s="98">
        <v>1.8665287188521544</v>
      </c>
      <c r="AKG71" s="88">
        <f t="shared" si="144"/>
        <v>41000</v>
      </c>
      <c r="AKH71" s="89">
        <v>24</v>
      </c>
      <c r="AKI71" s="28"/>
      <c r="AKJ71" s="25"/>
      <c r="AKK71" s="30"/>
      <c r="AKL71" s="27"/>
      <c r="AKM71" s="30"/>
      <c r="AKN71" s="27"/>
      <c r="AKO71" s="30"/>
      <c r="AKP71" s="27"/>
      <c r="AKQ71" s="92"/>
      <c r="AKR71" s="94"/>
      <c r="AKS71" s="94"/>
      <c r="AKT71" s="94"/>
      <c r="AKU71" s="94"/>
      <c r="AKV71" s="94"/>
      <c r="AKW71" s="94"/>
      <c r="AKX71" s="94"/>
      <c r="AKY71" s="27"/>
      <c r="AKZ71" s="97"/>
      <c r="ALA71" s="98"/>
      <c r="ALC71" s="88">
        <f t="shared" si="145"/>
        <v>41003.5</v>
      </c>
      <c r="ALD71" s="89">
        <v>24</v>
      </c>
      <c r="ALE71" s="28"/>
      <c r="ALF71" s="25">
        <v>23.9</v>
      </c>
      <c r="ALG71" s="30"/>
      <c r="ALH71" s="27"/>
      <c r="ALI71" s="30"/>
      <c r="ALJ71" s="27"/>
      <c r="ALK71" s="30"/>
      <c r="ALL71" s="27"/>
      <c r="ALM71" s="92"/>
      <c r="ALN71" s="94"/>
      <c r="ALO71" s="94"/>
      <c r="ALP71" s="94"/>
      <c r="ALQ71" s="94"/>
      <c r="ALR71" s="94"/>
      <c r="ALS71" s="94"/>
      <c r="ALT71" s="94"/>
      <c r="ALU71" s="27"/>
      <c r="ALV71" s="97">
        <v>-1.2401387736635225</v>
      </c>
      <c r="ALW71" s="98">
        <v>1.5980078656154229</v>
      </c>
      <c r="ALY71" s="88">
        <f t="shared" si="146"/>
        <v>41002</v>
      </c>
      <c r="ALZ71" s="89">
        <v>24</v>
      </c>
      <c r="AMA71" s="28"/>
      <c r="AMB71" s="25"/>
      <c r="AMC71" s="30"/>
      <c r="AMD71" s="27"/>
      <c r="AME71" s="30"/>
      <c r="AMF71" s="27"/>
      <c r="AMG71" s="30"/>
      <c r="AMH71" s="27"/>
      <c r="AMI71" s="92"/>
      <c r="AMJ71" s="94"/>
      <c r="AMK71" s="94"/>
      <c r="AML71" s="94"/>
      <c r="AMM71" s="94"/>
      <c r="AMN71" s="94"/>
      <c r="AMO71" s="94"/>
      <c r="AMP71" s="94"/>
      <c r="AMQ71" s="27"/>
      <c r="AMR71" s="97">
        <v>-1.2710121368384997</v>
      </c>
      <c r="AMS71" s="98">
        <v>-1.6031770006369614</v>
      </c>
      <c r="AMU71" s="88">
        <f t="shared" si="147"/>
        <v>41000</v>
      </c>
      <c r="AMV71" s="89">
        <v>24</v>
      </c>
      <c r="AMW71" s="28"/>
      <c r="AMX71" s="25"/>
      <c r="AMY71" s="30"/>
      <c r="AMZ71" s="27"/>
      <c r="ANA71" s="30"/>
      <c r="ANB71" s="27"/>
      <c r="ANC71" s="30"/>
      <c r="AND71" s="27"/>
      <c r="ANE71" s="92"/>
      <c r="ANF71" s="94"/>
      <c r="ANG71" s="94"/>
      <c r="ANH71" s="94"/>
      <c r="ANI71" s="94"/>
      <c r="ANJ71" s="94"/>
      <c r="ANK71" s="94"/>
      <c r="ANL71" s="94"/>
      <c r="ANM71" s="27"/>
      <c r="ANN71" s="97">
        <v>-1.3047648378646874</v>
      </c>
      <c r="ANO71" s="98">
        <v>-1.5685871550375603</v>
      </c>
      <c r="ANQ71" s="88">
        <f t="shared" si="148"/>
        <v>41001.5</v>
      </c>
      <c r="ANR71" s="89">
        <v>24</v>
      </c>
      <c r="ANS71" s="28"/>
      <c r="ANT71" s="25"/>
      <c r="ANU71" s="30"/>
      <c r="ANV71" s="27"/>
      <c r="ANW71" s="30"/>
      <c r="ANX71" s="27"/>
      <c r="ANY71" s="30"/>
      <c r="ANZ71" s="27"/>
      <c r="AOA71" s="92"/>
      <c r="AOB71" s="94"/>
      <c r="AOC71" s="94"/>
      <c r="AOD71" s="94"/>
      <c r="AOE71" s="94"/>
      <c r="AOF71" s="94"/>
      <c r="AOG71" s="94"/>
      <c r="AOH71" s="94"/>
      <c r="AOI71" s="27"/>
      <c r="AOJ71" s="97">
        <v>-1.3172302969456684</v>
      </c>
      <c r="AOK71" s="98">
        <v>5.3814600290702854</v>
      </c>
      <c r="AOM71" s="88">
        <f t="shared" si="149"/>
        <v>41001.5</v>
      </c>
      <c r="AON71" s="89">
        <v>24</v>
      </c>
      <c r="AOO71" s="28"/>
      <c r="AOP71" s="25"/>
      <c r="AOQ71" s="30"/>
      <c r="AOR71" s="27"/>
      <c r="AOS71" s="30"/>
      <c r="AOT71" s="27"/>
      <c r="AOU71" s="30"/>
      <c r="AOV71" s="27"/>
      <c r="AOW71" s="92"/>
      <c r="AOX71" s="94"/>
      <c r="AOY71" s="94"/>
      <c r="AOZ71" s="94"/>
      <c r="APA71" s="94"/>
      <c r="APB71" s="94"/>
      <c r="APC71" s="94"/>
      <c r="APD71" s="94"/>
      <c r="APE71" s="27"/>
      <c r="APF71" s="97">
        <v>-1.292936024101347</v>
      </c>
      <c r="APG71" s="98">
        <v>6.6961338310027694</v>
      </c>
      <c r="API71" s="88">
        <f t="shared" si="150"/>
        <v>41001</v>
      </c>
      <c r="APJ71" s="89">
        <v>24</v>
      </c>
      <c r="APK71" s="28"/>
      <c r="APL71" s="25"/>
      <c r="APM71" s="30"/>
      <c r="APN71" s="27"/>
      <c r="APO71" s="30"/>
      <c r="APP71" s="27"/>
      <c r="APQ71" s="30"/>
      <c r="APR71" s="27"/>
      <c r="APS71" s="92"/>
      <c r="APT71" s="94"/>
      <c r="APU71" s="94"/>
      <c r="APV71" s="94"/>
      <c r="APW71" s="94"/>
      <c r="APX71" s="94"/>
      <c r="APY71" s="94"/>
      <c r="APZ71" s="94"/>
      <c r="AQA71" s="27"/>
      <c r="AQB71" s="97">
        <v>-0.84809736454958695</v>
      </c>
      <c r="AQC71" s="98">
        <v>0.2804296999106316</v>
      </c>
      <c r="AQE71" s="88">
        <f t="shared" si="151"/>
        <v>41000.5</v>
      </c>
      <c r="AQF71" s="89">
        <v>24</v>
      </c>
      <c r="AQG71" s="28"/>
      <c r="AQH71" s="25"/>
      <c r="AQI71" s="30"/>
      <c r="AQJ71" s="27"/>
      <c r="AQK71" s="30"/>
      <c r="AQL71" s="27"/>
      <c r="AQM71" s="30"/>
      <c r="AQN71" s="27"/>
      <c r="AQO71" s="92"/>
      <c r="AQP71" s="94"/>
      <c r="AQQ71" s="94"/>
      <c r="AQR71" s="94"/>
      <c r="AQS71" s="94"/>
      <c r="AQT71" s="94"/>
      <c r="AQU71" s="94"/>
      <c r="AQV71" s="94"/>
      <c r="AQW71" s="27"/>
      <c r="AQX71" s="97">
        <v>-1.0120905355969771</v>
      </c>
      <c r="AQY71" s="98">
        <v>8.937920268075354</v>
      </c>
      <c r="ARA71" s="88">
        <f t="shared" si="152"/>
        <v>41003</v>
      </c>
      <c r="ARB71" s="89">
        <v>24</v>
      </c>
      <c r="ARC71" s="28"/>
      <c r="ARD71" s="25"/>
      <c r="ARE71" s="30"/>
      <c r="ARF71" s="27"/>
      <c r="ARG71" s="30"/>
      <c r="ARH71" s="27"/>
      <c r="ARI71" s="30"/>
      <c r="ARJ71" s="27"/>
      <c r="ARK71" s="92"/>
      <c r="ARL71" s="94"/>
      <c r="ARM71" s="94"/>
      <c r="ARN71" s="94"/>
      <c r="ARO71" s="94"/>
      <c r="ARP71" s="94"/>
      <c r="ARQ71" s="94"/>
      <c r="ARR71" s="94"/>
      <c r="ARS71" s="27"/>
      <c r="ART71" s="97">
        <v>-1.1753837102523941</v>
      </c>
      <c r="ARU71" s="98">
        <v>1.5124350173946106</v>
      </c>
      <c r="ARW71" s="88">
        <f t="shared" si="153"/>
        <v>41004</v>
      </c>
      <c r="ARX71" s="89">
        <v>24</v>
      </c>
      <c r="ARY71" s="28"/>
      <c r="ARZ71" s="25"/>
      <c r="ASA71" s="30"/>
      <c r="ASB71" s="27"/>
      <c r="ASC71" s="30"/>
      <c r="ASD71" s="27"/>
      <c r="ASE71" s="30"/>
      <c r="ASF71" s="27"/>
      <c r="ASG71" s="92"/>
      <c r="ASH71" s="94"/>
      <c r="ASI71" s="94"/>
      <c r="ASJ71" s="94"/>
      <c r="ASK71" s="94"/>
      <c r="ASL71" s="94"/>
      <c r="ASM71" s="94"/>
      <c r="ASN71" s="94"/>
      <c r="ASO71" s="27"/>
      <c r="ASP71" s="97">
        <v>-1.2785311826836536</v>
      </c>
      <c r="ASQ71" s="98">
        <v>-1.5678890809599229</v>
      </c>
      <c r="ASS71" s="88">
        <f t="shared" si="154"/>
        <v>41002</v>
      </c>
      <c r="AST71" s="89">
        <v>24</v>
      </c>
      <c r="ASU71" s="28"/>
      <c r="ASV71" s="25"/>
      <c r="ASW71" s="30"/>
      <c r="ASX71" s="27"/>
      <c r="ASY71" s="30"/>
      <c r="ASZ71" s="27"/>
      <c r="ATA71" s="30"/>
      <c r="ATB71" s="27"/>
      <c r="ATC71" s="92"/>
      <c r="ATD71" s="94"/>
      <c r="ATE71" s="94"/>
      <c r="ATF71" s="94"/>
      <c r="ATG71" s="94"/>
      <c r="ATH71" s="94"/>
      <c r="ATI71" s="94"/>
      <c r="ATJ71" s="94"/>
      <c r="ATK71" s="27"/>
      <c r="ATL71" s="97">
        <v>-1.3132285085887094</v>
      </c>
      <c r="ATM71" s="98">
        <v>-2.4746652968211662</v>
      </c>
      <c r="ATO71" s="88">
        <f t="shared" si="155"/>
        <v>41003</v>
      </c>
      <c r="ATP71" s="89">
        <v>24</v>
      </c>
      <c r="ATQ71" s="28"/>
      <c r="ATR71" s="25"/>
      <c r="ATS71" s="30"/>
      <c r="ATT71" s="27"/>
      <c r="ATU71" s="30"/>
      <c r="ATV71" s="27"/>
      <c r="ATW71" s="30"/>
      <c r="ATX71" s="27"/>
      <c r="ATY71" s="92"/>
      <c r="ATZ71" s="94"/>
      <c r="AUA71" s="94"/>
      <c r="AUB71" s="94"/>
      <c r="AUC71" s="94"/>
      <c r="AUD71" s="94"/>
      <c r="AUE71" s="94"/>
      <c r="AUF71" s="94"/>
      <c r="AUG71" s="27"/>
      <c r="AUH71" s="97">
        <v>-1.2440623585057262</v>
      </c>
      <c r="AUI71" s="98">
        <v>-0.46111628972553065</v>
      </c>
      <c r="AUK71" s="88">
        <f t="shared" si="156"/>
        <v>40999</v>
      </c>
      <c r="AUL71" s="89">
        <v>24</v>
      </c>
      <c r="AUM71" s="28"/>
      <c r="AUN71" s="25"/>
      <c r="AUO71" s="30"/>
      <c r="AUP71" s="27"/>
      <c r="AUQ71" s="30"/>
      <c r="AUR71" s="27"/>
      <c r="AUS71" s="30"/>
      <c r="AUT71" s="27"/>
      <c r="AUU71" s="92"/>
      <c r="AUV71" s="94"/>
      <c r="AUW71" s="94"/>
      <c r="AUX71" s="94"/>
      <c r="AUY71" s="94"/>
      <c r="AUZ71" s="94"/>
      <c r="AVA71" s="94"/>
      <c r="AVB71" s="94"/>
      <c r="AVC71" s="27"/>
      <c r="AVD71" s="97"/>
      <c r="AVE71" s="98"/>
      <c r="AVG71" s="88">
        <f t="shared" si="157"/>
        <v>41002</v>
      </c>
      <c r="AVH71" s="89">
        <v>24</v>
      </c>
      <c r="AVI71" s="28"/>
      <c r="AVJ71" s="25"/>
      <c r="AVK71" s="30"/>
      <c r="AVL71" s="27"/>
      <c r="AVM71" s="30"/>
      <c r="AVN71" s="27"/>
      <c r="AVO71" s="30"/>
      <c r="AVP71" s="27"/>
      <c r="AVQ71" s="92"/>
      <c r="AVR71" s="94"/>
      <c r="AVS71" s="94"/>
      <c r="AVT71" s="94"/>
      <c r="AVU71" s="94"/>
      <c r="AVV71" s="94"/>
      <c r="AVW71" s="94"/>
      <c r="AVX71" s="94"/>
      <c r="AVY71" s="27"/>
      <c r="AVZ71" s="97">
        <v>-1.2882975914496535</v>
      </c>
      <c r="AWA71" s="98">
        <v>-1.6464617395661387</v>
      </c>
      <c r="AWC71" s="88">
        <f t="shared" si="158"/>
        <v>41000.5</v>
      </c>
      <c r="AWD71" s="89">
        <v>24</v>
      </c>
      <c r="AWE71" s="28"/>
      <c r="AWF71" s="25"/>
      <c r="AWG71" s="30"/>
      <c r="AWH71" s="27"/>
      <c r="AWI71" s="30"/>
      <c r="AWJ71" s="27"/>
      <c r="AWK71" s="30"/>
      <c r="AWL71" s="27"/>
      <c r="AWM71" s="92"/>
      <c r="AWN71" s="94"/>
      <c r="AWO71" s="94"/>
      <c r="AWP71" s="94"/>
      <c r="AWQ71" s="94"/>
      <c r="AWR71" s="94"/>
      <c r="AWS71" s="94"/>
      <c r="AWT71" s="94"/>
      <c r="AWU71" s="27"/>
      <c r="AWV71" s="97"/>
      <c r="AWW71" s="98"/>
      <c r="AWY71" s="88">
        <f t="shared" si="159"/>
        <v>40999</v>
      </c>
      <c r="AWZ71" s="89">
        <v>24</v>
      </c>
      <c r="AXA71" s="28"/>
      <c r="AXB71" s="25"/>
      <c r="AXC71" s="30"/>
      <c r="AXD71" s="27"/>
      <c r="AXE71" s="30"/>
      <c r="AXF71" s="27"/>
      <c r="AXG71" s="30"/>
      <c r="AXH71" s="27"/>
      <c r="AXI71" s="92"/>
      <c r="AXJ71" s="94"/>
      <c r="AXK71" s="94"/>
      <c r="AXL71" s="94"/>
      <c r="AXM71" s="94"/>
      <c r="AXN71" s="94"/>
      <c r="AXO71" s="94"/>
      <c r="AXP71" s="94"/>
      <c r="AXQ71" s="27"/>
      <c r="AXR71" s="97">
        <v>-1.3074695598801027</v>
      </c>
      <c r="AXS71" s="98">
        <v>-1.0153791092991935</v>
      </c>
      <c r="AXU71" s="88">
        <f t="shared" si="160"/>
        <v>41002</v>
      </c>
      <c r="AXV71" s="89">
        <v>24</v>
      </c>
      <c r="AXW71" s="28"/>
      <c r="AXX71" s="25"/>
      <c r="AXY71" s="30"/>
      <c r="AXZ71" s="27"/>
      <c r="AYA71" s="30"/>
      <c r="AYB71" s="27"/>
      <c r="AYC71" s="30"/>
      <c r="AYD71" s="27"/>
      <c r="AYE71" s="92"/>
      <c r="AYF71" s="94"/>
      <c r="AYG71" s="94"/>
      <c r="AYH71" s="94"/>
      <c r="AYI71" s="94"/>
      <c r="AYJ71" s="94"/>
      <c r="AYK71" s="94"/>
      <c r="AYL71" s="94"/>
      <c r="AYM71" s="27"/>
      <c r="AYN71" s="97">
        <v>-1.2891067657573523</v>
      </c>
      <c r="AYO71" s="98">
        <v>1.233308952095157</v>
      </c>
      <c r="AYQ71" s="88">
        <f t="shared" si="161"/>
        <v>41001</v>
      </c>
      <c r="AYR71" s="89">
        <v>24</v>
      </c>
      <c r="AYS71" s="28"/>
      <c r="AYT71" s="25"/>
      <c r="AYU71" s="30"/>
      <c r="AYV71" s="27"/>
      <c r="AYW71" s="30"/>
      <c r="AYX71" s="27"/>
      <c r="AYY71" s="30"/>
      <c r="AYZ71" s="27"/>
      <c r="AZA71" s="92"/>
      <c r="AZB71" s="94"/>
      <c r="AZC71" s="94"/>
      <c r="AZD71" s="94"/>
      <c r="AZE71" s="94"/>
      <c r="AZF71" s="94"/>
      <c r="AZG71" s="94"/>
      <c r="AZH71" s="94"/>
      <c r="AZI71" s="27"/>
      <c r="AZJ71" s="97">
        <v>-0.78888166900958434</v>
      </c>
      <c r="AZK71" s="98">
        <v>2.5784432977994376</v>
      </c>
      <c r="AZM71" s="88">
        <f t="shared" si="162"/>
        <v>41001.5</v>
      </c>
      <c r="AZN71" s="89">
        <v>24</v>
      </c>
      <c r="AZO71" s="28"/>
      <c r="AZP71" s="25"/>
      <c r="AZQ71" s="30"/>
      <c r="AZR71" s="27"/>
      <c r="AZS71" s="30"/>
      <c r="AZT71" s="27"/>
      <c r="AZU71" s="30"/>
      <c r="AZV71" s="27"/>
      <c r="AZW71" s="92"/>
      <c r="AZX71" s="94"/>
      <c r="AZY71" s="94"/>
      <c r="AZZ71" s="94"/>
      <c r="BAA71" s="94"/>
      <c r="BAB71" s="94"/>
      <c r="BAC71" s="94"/>
      <c r="BAD71" s="94"/>
      <c r="BAE71" s="27"/>
      <c r="BAF71" s="97">
        <v>-1.2476262092363275</v>
      </c>
      <c r="BAG71" s="98">
        <v>4.0284535485775983</v>
      </c>
      <c r="BAI71" s="88">
        <f t="shared" si="163"/>
        <v>41001.5</v>
      </c>
      <c r="BAJ71" s="89">
        <v>24</v>
      </c>
      <c r="BAK71" s="28"/>
      <c r="BAL71" s="25"/>
      <c r="BAM71" s="30"/>
      <c r="BAN71" s="27"/>
      <c r="BAO71" s="30"/>
      <c r="BAP71" s="27"/>
      <c r="BAQ71" s="30"/>
      <c r="BAR71" s="27"/>
      <c r="BAS71" s="92"/>
      <c r="BAT71" s="94"/>
      <c r="BAU71" s="94"/>
      <c r="BAV71" s="94"/>
      <c r="BAW71" s="94"/>
      <c r="BAX71" s="94"/>
      <c r="BAY71" s="94"/>
      <c r="BAZ71" s="94"/>
      <c r="BBA71" s="27"/>
      <c r="BBB71" s="97">
        <v>-1.2966795928773034</v>
      </c>
      <c r="BBC71" s="98">
        <v>1.8688123184320522</v>
      </c>
      <c r="BBE71" s="88">
        <f t="shared" si="164"/>
        <v>41000</v>
      </c>
      <c r="BBF71" s="89">
        <v>24</v>
      </c>
      <c r="BBG71" s="28"/>
      <c r="BBH71" s="25"/>
      <c r="BBI71" s="30"/>
      <c r="BBJ71" s="27"/>
      <c r="BBK71" s="30"/>
      <c r="BBL71" s="27"/>
      <c r="BBM71" s="30"/>
      <c r="BBN71" s="27"/>
      <c r="BBO71" s="92"/>
      <c r="BBP71" s="94"/>
      <c r="BBQ71" s="94"/>
      <c r="BBR71" s="94"/>
      <c r="BBS71" s="94"/>
      <c r="BBT71" s="94"/>
      <c r="BBU71" s="94"/>
      <c r="BBV71" s="94"/>
      <c r="BBW71" s="27"/>
      <c r="BBX71" s="97"/>
      <c r="BBY71" s="98"/>
      <c r="BCA71" s="88">
        <f t="shared" si="165"/>
        <v>41003.5</v>
      </c>
      <c r="BCB71" s="89">
        <v>24</v>
      </c>
      <c r="BCC71" s="28"/>
      <c r="BCD71" s="25">
        <v>23.9</v>
      </c>
      <c r="BCE71" s="30"/>
      <c r="BCF71" s="27"/>
      <c r="BCG71" s="30"/>
      <c r="BCH71" s="27"/>
      <c r="BCI71" s="30"/>
      <c r="BCJ71" s="27"/>
      <c r="BCK71" s="92"/>
      <c r="BCL71" s="94"/>
      <c r="BCM71" s="94"/>
      <c r="BCN71" s="94"/>
      <c r="BCO71" s="94"/>
      <c r="BCP71" s="94"/>
      <c r="BCQ71" s="94"/>
      <c r="BCR71" s="94"/>
      <c r="BCS71" s="27"/>
      <c r="BCT71" s="97">
        <v>-1.2462334680358929</v>
      </c>
      <c r="BCU71" s="98">
        <v>1.5854808653868069</v>
      </c>
      <c r="BCW71" s="88">
        <f t="shared" si="166"/>
        <v>41002</v>
      </c>
      <c r="BCX71" s="89">
        <v>24</v>
      </c>
      <c r="BCY71" s="28"/>
      <c r="BCZ71" s="25"/>
      <c r="BDA71" s="30"/>
      <c r="BDB71" s="27"/>
      <c r="BDC71" s="30"/>
      <c r="BDD71" s="27"/>
      <c r="BDE71" s="30"/>
      <c r="BDF71" s="27"/>
      <c r="BDG71" s="92"/>
      <c r="BDH71" s="94"/>
      <c r="BDI71" s="94"/>
      <c r="BDJ71" s="94"/>
      <c r="BDK71" s="94"/>
      <c r="BDL71" s="94"/>
      <c r="BDM71" s="94"/>
      <c r="BDN71" s="94"/>
      <c r="BDO71" s="27"/>
      <c r="BDP71" s="97">
        <v>-1.165739140143615</v>
      </c>
      <c r="BDQ71" s="98">
        <v>-1.4096946107328734</v>
      </c>
      <c r="BDS71" s="88">
        <f t="shared" si="167"/>
        <v>41000</v>
      </c>
      <c r="BDT71" s="89">
        <v>24</v>
      </c>
      <c r="BDU71" s="28"/>
      <c r="BDV71" s="25"/>
      <c r="BDW71" s="30"/>
      <c r="BDX71" s="27"/>
      <c r="BDY71" s="30"/>
      <c r="BDZ71" s="27"/>
      <c r="BEA71" s="30"/>
      <c r="BEB71" s="27"/>
      <c r="BEC71" s="92"/>
      <c r="BED71" s="94"/>
      <c r="BEE71" s="94"/>
      <c r="BEF71" s="94"/>
      <c r="BEG71" s="94"/>
      <c r="BEH71" s="94"/>
      <c r="BEI71" s="94"/>
      <c r="BEJ71" s="94"/>
      <c r="BEK71" s="27"/>
      <c r="BEL71" s="97">
        <v>-1.2984307240054751</v>
      </c>
      <c r="BEM71" s="98">
        <v>-1.557797956882687</v>
      </c>
      <c r="BEO71" s="88">
        <f t="shared" si="168"/>
        <v>41001.5</v>
      </c>
      <c r="BEP71" s="89">
        <v>24</v>
      </c>
      <c r="BEQ71" s="28"/>
      <c r="BER71" s="25"/>
      <c r="BES71" s="30"/>
      <c r="BET71" s="27"/>
      <c r="BEU71" s="30"/>
      <c r="BEV71" s="27"/>
      <c r="BEW71" s="30"/>
      <c r="BEX71" s="27"/>
      <c r="BEY71" s="92"/>
      <c r="BEZ71" s="94"/>
      <c r="BFA71" s="94"/>
      <c r="BFB71" s="94"/>
      <c r="BFC71" s="94"/>
      <c r="BFD71" s="94"/>
      <c r="BFE71" s="94"/>
      <c r="BFF71" s="94"/>
      <c r="BFG71" s="27"/>
      <c r="BFH71" s="97">
        <v>-1.3162769944139119</v>
      </c>
      <c r="BFI71" s="98">
        <v>5.382029602007278</v>
      </c>
      <c r="BFK71" s="88">
        <f t="shared" si="169"/>
        <v>41001.5</v>
      </c>
      <c r="BFL71" s="89">
        <v>24</v>
      </c>
      <c r="BFM71" s="28"/>
      <c r="BFN71" s="25"/>
      <c r="BFO71" s="30"/>
      <c r="BFP71" s="27"/>
      <c r="BFQ71" s="30"/>
      <c r="BFR71" s="27"/>
      <c r="BFS71" s="30"/>
      <c r="BFT71" s="27"/>
      <c r="BFU71" s="92"/>
      <c r="BFV71" s="94"/>
      <c r="BFW71" s="94"/>
      <c r="BFX71" s="94"/>
      <c r="BFY71" s="94"/>
      <c r="BFZ71" s="94"/>
      <c r="BGA71" s="94"/>
      <c r="BGB71" s="94"/>
      <c r="BGC71" s="27"/>
      <c r="BGD71" s="97">
        <v>-1.2748353936347503</v>
      </c>
      <c r="BGE71" s="98">
        <v>6.7335363822416712</v>
      </c>
      <c r="BGG71" s="88">
        <f t="shared" si="170"/>
        <v>41001</v>
      </c>
      <c r="BGH71" s="89">
        <v>24</v>
      </c>
      <c r="BGI71" s="28"/>
      <c r="BGJ71" s="25"/>
      <c r="BGK71" s="30"/>
      <c r="BGL71" s="27"/>
      <c r="BGM71" s="30"/>
      <c r="BGN71" s="27"/>
      <c r="BGO71" s="30"/>
      <c r="BGP71" s="27"/>
      <c r="BGQ71" s="92"/>
      <c r="BGR71" s="94"/>
      <c r="BGS71" s="94"/>
      <c r="BGT71" s="94"/>
      <c r="BGU71" s="94"/>
      <c r="BGV71" s="94"/>
      <c r="BGW71" s="94"/>
      <c r="BGX71" s="94"/>
      <c r="BGY71" s="27"/>
      <c r="BGZ71" s="97">
        <v>-0.88860253518496513</v>
      </c>
      <c r="BHA71" s="98">
        <v>0.21193811274339602</v>
      </c>
      <c r="BHC71" s="88">
        <f t="shared" si="171"/>
        <v>41000.5</v>
      </c>
      <c r="BHD71" s="89">
        <v>24</v>
      </c>
      <c r="BHE71" s="28"/>
      <c r="BHF71" s="25"/>
      <c r="BHG71" s="30"/>
      <c r="BHH71" s="27"/>
      <c r="BHI71" s="30"/>
      <c r="BHJ71" s="27"/>
      <c r="BHK71" s="30"/>
      <c r="BHL71" s="27"/>
      <c r="BHM71" s="92"/>
      <c r="BHN71" s="94"/>
      <c r="BHO71" s="94"/>
      <c r="BHP71" s="94"/>
      <c r="BHQ71" s="94"/>
      <c r="BHR71" s="94"/>
      <c r="BHS71" s="94"/>
      <c r="BHT71" s="94"/>
      <c r="BHU71" s="27"/>
      <c r="BHV71" s="97">
        <v>-0.9992840618377774</v>
      </c>
      <c r="BHW71" s="98">
        <v>8.9705138078970101</v>
      </c>
      <c r="BHY71" s="88">
        <f t="shared" si="172"/>
        <v>41003</v>
      </c>
      <c r="BHZ71" s="89">
        <v>24</v>
      </c>
      <c r="BIA71" s="28"/>
      <c r="BIB71" s="25"/>
      <c r="BIC71" s="30"/>
      <c r="BID71" s="27"/>
      <c r="BIE71" s="30"/>
      <c r="BIF71" s="27"/>
      <c r="BIG71" s="30"/>
      <c r="BIH71" s="27"/>
      <c r="BII71" s="92"/>
      <c r="BIJ71" s="94"/>
      <c r="BIK71" s="94"/>
      <c r="BIL71" s="94"/>
      <c r="BIM71" s="94"/>
      <c r="BIN71" s="94"/>
      <c r="BIO71" s="94"/>
      <c r="BIP71" s="94"/>
      <c r="BIQ71" s="27"/>
      <c r="BIR71" s="97">
        <v>-1.1843388359235181</v>
      </c>
      <c r="BIS71" s="98">
        <v>1.4929569509777816</v>
      </c>
      <c r="BIU71" s="88">
        <f t="shared" si="173"/>
        <v>41004</v>
      </c>
      <c r="BIV71" s="89">
        <v>24</v>
      </c>
      <c r="BIW71" s="28"/>
      <c r="BIX71" s="25"/>
      <c r="BIY71" s="30"/>
      <c r="BIZ71" s="27"/>
      <c r="BJA71" s="30"/>
      <c r="BJB71" s="27"/>
      <c r="BJC71" s="30"/>
      <c r="BJD71" s="27"/>
      <c r="BJE71" s="92"/>
      <c r="BJF71" s="94"/>
      <c r="BJG71" s="94"/>
      <c r="BJH71" s="94"/>
      <c r="BJI71" s="94"/>
      <c r="BJJ71" s="94"/>
      <c r="BJK71" s="94"/>
      <c r="BJL71" s="94"/>
      <c r="BJM71" s="27"/>
      <c r="BJN71" s="97">
        <v>-1.2759037745775306</v>
      </c>
      <c r="BJO71" s="98">
        <v>-1.5627289582828985</v>
      </c>
      <c r="BJQ71" s="88">
        <f t="shared" si="174"/>
        <v>41002</v>
      </c>
      <c r="BJR71" s="89">
        <v>24</v>
      </c>
      <c r="BJS71" s="28"/>
      <c r="BJT71" s="25"/>
      <c r="BJU71" s="30"/>
      <c r="BJV71" s="27"/>
      <c r="BJW71" s="30"/>
      <c r="BJX71" s="27"/>
      <c r="BJY71" s="30"/>
      <c r="BJZ71" s="27"/>
      <c r="BKA71" s="92"/>
      <c r="BKB71" s="94"/>
      <c r="BKC71" s="94"/>
      <c r="BKD71" s="94"/>
      <c r="BKE71" s="94"/>
      <c r="BKF71" s="94"/>
      <c r="BKG71" s="94"/>
      <c r="BKH71" s="94"/>
      <c r="BKI71" s="27"/>
      <c r="BKJ71" s="97">
        <v>-1.313009187399667</v>
      </c>
      <c r="BKK71" s="98">
        <v>-2.4742704490484582</v>
      </c>
      <c r="BKM71" s="88">
        <f t="shared" si="175"/>
        <v>41003</v>
      </c>
      <c r="BKN71" s="89">
        <v>24</v>
      </c>
      <c r="BKO71" s="28"/>
      <c r="BKP71" s="25"/>
      <c r="BKQ71" s="30"/>
      <c r="BKR71" s="27"/>
      <c r="BKS71" s="30"/>
      <c r="BKT71" s="27"/>
      <c r="BKU71" s="30"/>
      <c r="BKV71" s="27"/>
      <c r="BKW71" s="92"/>
      <c r="BKX71" s="94"/>
      <c r="BKY71" s="94"/>
      <c r="BKZ71" s="94"/>
      <c r="BLA71" s="94"/>
      <c r="BLB71" s="94"/>
      <c r="BLC71" s="94"/>
      <c r="BLD71" s="94"/>
      <c r="BLE71" s="27"/>
      <c r="BLF71" s="97">
        <v>-1.2525882487319964</v>
      </c>
      <c r="BLG71" s="98">
        <v>-0.46682155305904893</v>
      </c>
      <c r="BLI71" s="88">
        <f t="shared" si="176"/>
        <v>40999</v>
      </c>
      <c r="BLJ71" s="89">
        <v>24</v>
      </c>
      <c r="BLK71" s="28"/>
      <c r="BLL71" s="25"/>
      <c r="BLM71" s="30"/>
      <c r="BLN71" s="27"/>
      <c r="BLO71" s="30"/>
      <c r="BLP71" s="27"/>
      <c r="BLQ71" s="30"/>
      <c r="BLR71" s="27"/>
      <c r="BLS71" s="92"/>
      <c r="BLT71" s="94"/>
      <c r="BLU71" s="94"/>
      <c r="BLV71" s="94"/>
      <c r="BLW71" s="94"/>
      <c r="BLX71" s="94"/>
      <c r="BLY71" s="94"/>
      <c r="BLZ71" s="94"/>
      <c r="BMA71" s="27"/>
      <c r="BMB71" s="97"/>
      <c r="BMC71" s="98"/>
      <c r="BME71" s="88">
        <f t="shared" si="177"/>
        <v>41002</v>
      </c>
      <c r="BMF71" s="89">
        <v>24</v>
      </c>
      <c r="BMG71" s="28"/>
      <c r="BMH71" s="25"/>
      <c r="BMI71" s="30"/>
      <c r="BMJ71" s="27"/>
      <c r="BMK71" s="30"/>
      <c r="BML71" s="27"/>
      <c r="BMM71" s="30"/>
      <c r="BMN71" s="27"/>
      <c r="BMO71" s="92"/>
      <c r="BMP71" s="94"/>
      <c r="BMQ71" s="94"/>
      <c r="BMR71" s="94"/>
      <c r="BMS71" s="94"/>
      <c r="BMT71" s="94"/>
      <c r="BMU71" s="94"/>
      <c r="BMV71" s="94"/>
      <c r="BMW71" s="27"/>
      <c r="BMX71" s="97">
        <v>-1.2565587810605219</v>
      </c>
      <c r="BMY71" s="98">
        <v>-1.5869987994224912</v>
      </c>
      <c r="BNA71" s="88">
        <f t="shared" si="178"/>
        <v>41000.5</v>
      </c>
      <c r="BNB71" s="89">
        <v>24</v>
      </c>
      <c r="BNC71" s="28"/>
      <c r="BND71" s="25"/>
      <c r="BNE71" s="30"/>
      <c r="BNF71" s="27"/>
      <c r="BNG71" s="30"/>
      <c r="BNH71" s="27"/>
      <c r="BNI71" s="30"/>
      <c r="BNJ71" s="27"/>
      <c r="BNK71" s="92"/>
      <c r="BNL71" s="94"/>
      <c r="BNM71" s="94"/>
      <c r="BNN71" s="94"/>
      <c r="BNO71" s="94"/>
      <c r="BNP71" s="94"/>
      <c r="BNQ71" s="94"/>
      <c r="BNR71" s="94"/>
      <c r="BNS71" s="27"/>
      <c r="BNT71" s="97"/>
      <c r="BNU71" s="98"/>
      <c r="BNW71" s="88">
        <f t="shared" si="179"/>
        <v>40999</v>
      </c>
      <c r="BNX71" s="89">
        <v>24</v>
      </c>
      <c r="BNY71" s="28"/>
      <c r="BNZ71" s="25"/>
      <c r="BOA71" s="30"/>
      <c r="BOB71" s="27"/>
      <c r="BOC71" s="30"/>
      <c r="BOD71" s="27"/>
      <c r="BOE71" s="30"/>
      <c r="BOF71" s="27"/>
      <c r="BOG71" s="92"/>
      <c r="BOH71" s="94"/>
      <c r="BOI71" s="94"/>
      <c r="BOJ71" s="94"/>
      <c r="BOK71" s="94"/>
      <c r="BOL71" s="94"/>
      <c r="BOM71" s="94"/>
      <c r="BON71" s="94"/>
      <c r="BOO71" s="27"/>
      <c r="BOP71" s="97">
        <v>-1.3067353848377437</v>
      </c>
      <c r="BOQ71" s="98">
        <v>-1.0160603904594612</v>
      </c>
      <c r="BOS71" s="88">
        <f t="shared" si="180"/>
        <v>41002</v>
      </c>
      <c r="BOT71" s="89">
        <v>24</v>
      </c>
      <c r="BOU71" s="28"/>
      <c r="BOV71" s="25"/>
      <c r="BOW71" s="30"/>
      <c r="BOX71" s="27"/>
      <c r="BOY71" s="30"/>
      <c r="BOZ71" s="27"/>
      <c r="BPA71" s="30"/>
      <c r="BPB71" s="27"/>
      <c r="BPC71" s="92"/>
      <c r="BPD71" s="94"/>
      <c r="BPE71" s="94"/>
      <c r="BPF71" s="94"/>
      <c r="BPG71" s="94"/>
      <c r="BPH71" s="94"/>
      <c r="BPI71" s="94"/>
      <c r="BPJ71" s="94"/>
      <c r="BPK71" s="27"/>
      <c r="BPL71" s="97">
        <v>-1.3055611248699064</v>
      </c>
      <c r="BPM71" s="98">
        <v>1.1947237146865688</v>
      </c>
      <c r="BPO71" s="88">
        <f t="shared" si="181"/>
        <v>41001</v>
      </c>
      <c r="BPP71" s="89">
        <v>24</v>
      </c>
      <c r="BPQ71" s="28"/>
      <c r="BPR71" s="25"/>
      <c r="BPS71" s="30"/>
      <c r="BPT71" s="27"/>
      <c r="BPU71" s="30"/>
      <c r="BPV71" s="27"/>
      <c r="BPW71" s="30"/>
      <c r="BPX71" s="27"/>
      <c r="BPY71" s="92"/>
      <c r="BPZ71" s="94"/>
      <c r="BQA71" s="94"/>
      <c r="BQB71" s="94"/>
      <c r="BQC71" s="94"/>
      <c r="BQD71" s="94"/>
      <c r="BQE71" s="94"/>
      <c r="BQF71" s="94"/>
      <c r="BQG71" s="27"/>
      <c r="BQH71" s="97">
        <v>-0.77537030437089605</v>
      </c>
      <c r="BQI71" s="98">
        <v>2.6483398859137237</v>
      </c>
      <c r="BQK71" s="88">
        <f t="shared" si="182"/>
        <v>41001.5</v>
      </c>
      <c r="BQL71" s="89">
        <v>24</v>
      </c>
      <c r="BQM71" s="28"/>
      <c r="BQN71" s="25"/>
      <c r="BQO71" s="30"/>
      <c r="BQP71" s="27"/>
      <c r="BQQ71" s="30"/>
      <c r="BQR71" s="27"/>
      <c r="BQS71" s="30"/>
      <c r="BQT71" s="27"/>
      <c r="BQU71" s="92"/>
      <c r="BQV71" s="94"/>
      <c r="BQW71" s="94"/>
      <c r="BQX71" s="94"/>
      <c r="BQY71" s="94"/>
      <c r="BQZ71" s="94"/>
      <c r="BRA71" s="94"/>
      <c r="BRB71" s="94"/>
      <c r="BRC71" s="27"/>
      <c r="BRD71" s="97">
        <v>-1.2479041319127313</v>
      </c>
      <c r="BRE71" s="98">
        <v>4.0286442900120205</v>
      </c>
      <c r="BRG71" s="88">
        <f t="shared" si="183"/>
        <v>41001.5</v>
      </c>
      <c r="BRH71" s="89">
        <v>24</v>
      </c>
      <c r="BRI71" s="28"/>
      <c r="BRJ71" s="25"/>
      <c r="BRK71" s="30"/>
      <c r="BRL71" s="27"/>
      <c r="BRM71" s="30"/>
      <c r="BRN71" s="27"/>
      <c r="BRO71" s="30"/>
      <c r="BRP71" s="27"/>
      <c r="BRQ71" s="92"/>
      <c r="BRR71" s="94"/>
      <c r="BRS71" s="94"/>
      <c r="BRT71" s="94"/>
      <c r="BRU71" s="94"/>
      <c r="BRV71" s="94"/>
      <c r="BRW71" s="94"/>
      <c r="BRX71" s="94"/>
      <c r="BRY71" s="27"/>
      <c r="BRZ71" s="97">
        <v>-1.2940304384442112</v>
      </c>
      <c r="BSA71" s="98">
        <v>1.8730940244435776</v>
      </c>
      <c r="BSC71" s="88">
        <f t="shared" si="184"/>
        <v>41000</v>
      </c>
      <c r="BSD71" s="89">
        <v>24</v>
      </c>
      <c r="BSE71" s="28"/>
      <c r="BSF71" s="25"/>
      <c r="BSG71" s="30"/>
      <c r="BSH71" s="27"/>
      <c r="BSI71" s="30"/>
      <c r="BSJ71" s="27"/>
      <c r="BSK71" s="30"/>
      <c r="BSL71" s="27"/>
      <c r="BSM71" s="92"/>
      <c r="BSN71" s="94"/>
      <c r="BSO71" s="94"/>
      <c r="BSP71" s="94"/>
      <c r="BSQ71" s="94"/>
      <c r="BSR71" s="94"/>
      <c r="BSS71" s="94"/>
      <c r="BST71" s="94"/>
      <c r="BSU71" s="27"/>
      <c r="BSV71" s="97"/>
      <c r="BSW71" s="98"/>
      <c r="BSY71" s="88">
        <f t="shared" si="185"/>
        <v>41003.5</v>
      </c>
      <c r="BSZ71" s="89">
        <v>24</v>
      </c>
      <c r="BTA71" s="28"/>
      <c r="BTB71" s="25">
        <v>23.9</v>
      </c>
      <c r="BTC71" s="30"/>
      <c r="BTD71" s="27"/>
      <c r="BTE71" s="30"/>
      <c r="BTF71" s="27"/>
      <c r="BTG71" s="30"/>
      <c r="BTH71" s="27"/>
      <c r="BTI71" s="92"/>
      <c r="BTJ71" s="94"/>
      <c r="BTK71" s="94"/>
      <c r="BTL71" s="94"/>
      <c r="BTM71" s="94"/>
      <c r="BTN71" s="94"/>
      <c r="BTO71" s="94"/>
      <c r="BTP71" s="94"/>
      <c r="BTQ71" s="27"/>
      <c r="BTR71" s="97">
        <v>-1.2430752768512827</v>
      </c>
      <c r="BTS71" s="98">
        <v>1.5977581728775543</v>
      </c>
      <c r="BTU71" s="88">
        <f t="shared" si="186"/>
        <v>41002</v>
      </c>
      <c r="BTV71" s="89">
        <v>24</v>
      </c>
      <c r="BTW71" s="28"/>
      <c r="BTX71" s="25"/>
      <c r="BTY71" s="30"/>
      <c r="BTZ71" s="27"/>
      <c r="BUA71" s="30"/>
      <c r="BUB71" s="27"/>
      <c r="BUC71" s="30"/>
      <c r="BUD71" s="27"/>
      <c r="BUE71" s="92"/>
      <c r="BUF71" s="94"/>
      <c r="BUG71" s="94"/>
      <c r="BUH71" s="94"/>
      <c r="BUI71" s="94"/>
      <c r="BUJ71" s="94"/>
      <c r="BUK71" s="94"/>
      <c r="BUL71" s="94"/>
      <c r="BUM71" s="27"/>
      <c r="BUN71" s="97">
        <v>-1.2789231795822791</v>
      </c>
      <c r="BUO71" s="98">
        <v>-1.6130755944530182</v>
      </c>
      <c r="BUQ71" s="88">
        <f t="shared" si="187"/>
        <v>41000</v>
      </c>
      <c r="BUR71" s="89">
        <v>24</v>
      </c>
      <c r="BUS71" s="28"/>
      <c r="BUT71" s="25"/>
      <c r="BUU71" s="30"/>
      <c r="BUV71" s="27"/>
      <c r="BUW71" s="30"/>
      <c r="BUX71" s="27"/>
      <c r="BUY71" s="30"/>
      <c r="BUZ71" s="27"/>
      <c r="BVA71" s="92"/>
      <c r="BVB71" s="94"/>
      <c r="BVC71" s="94"/>
      <c r="BVD71" s="94"/>
      <c r="BVE71" s="94"/>
      <c r="BVF71" s="94"/>
      <c r="BVG71" s="94"/>
      <c r="BVH71" s="94"/>
      <c r="BVI71" s="27"/>
      <c r="BVJ71" s="97">
        <v>-1.2885409286491742</v>
      </c>
      <c r="BVK71" s="98">
        <v>-1.5406245813621506</v>
      </c>
      <c r="BVM71" s="88">
        <f t="shared" si="188"/>
        <v>41001.5</v>
      </c>
      <c r="BVN71" s="89">
        <v>24</v>
      </c>
      <c r="BVO71" s="28"/>
      <c r="BVP71" s="25"/>
      <c r="BVQ71" s="30"/>
      <c r="BVR71" s="27"/>
      <c r="BVS71" s="30"/>
      <c r="BVT71" s="27"/>
      <c r="BVU71" s="30"/>
      <c r="BVV71" s="27"/>
      <c r="BVW71" s="92"/>
      <c r="BVX71" s="94"/>
      <c r="BVY71" s="94"/>
      <c r="BVZ71" s="94"/>
      <c r="BWA71" s="94"/>
      <c r="BWB71" s="94"/>
      <c r="BWC71" s="94"/>
      <c r="BWD71" s="94"/>
      <c r="BWE71" s="27"/>
      <c r="BWF71" s="97">
        <v>-1.317340956893694</v>
      </c>
      <c r="BWG71" s="98">
        <v>5.3812482662349375</v>
      </c>
      <c r="BWI71" s="88">
        <f t="shared" si="189"/>
        <v>41001.5</v>
      </c>
      <c r="BWJ71" s="89">
        <v>24</v>
      </c>
      <c r="BWK71" s="28"/>
      <c r="BWL71" s="25"/>
      <c r="BWM71" s="30"/>
      <c r="BWN71" s="27"/>
      <c r="BWO71" s="30"/>
      <c r="BWP71" s="27"/>
      <c r="BWQ71" s="30"/>
      <c r="BWR71" s="27"/>
      <c r="BWS71" s="92"/>
      <c r="BWT71" s="94"/>
      <c r="BWU71" s="94"/>
      <c r="BWV71" s="94"/>
      <c r="BWW71" s="94"/>
      <c r="BWX71" s="94"/>
      <c r="BWY71" s="94"/>
      <c r="BWZ71" s="94"/>
      <c r="BXA71" s="27"/>
      <c r="BXB71" s="97">
        <v>-1.2902430160144671</v>
      </c>
      <c r="BXC71" s="98">
        <v>6.7042200437601078</v>
      </c>
      <c r="BXE71" s="88">
        <f t="shared" si="190"/>
        <v>41001</v>
      </c>
      <c r="BXF71" s="89">
        <v>24</v>
      </c>
      <c r="BXG71" s="28"/>
      <c r="BXH71" s="25"/>
      <c r="BXI71" s="30"/>
      <c r="BXJ71" s="27"/>
      <c r="BXK71" s="30"/>
      <c r="BXL71" s="27"/>
      <c r="BXM71" s="30"/>
      <c r="BXN71" s="27"/>
      <c r="BXO71" s="92"/>
      <c r="BXP71" s="94"/>
      <c r="BXQ71" s="94"/>
      <c r="BXR71" s="94"/>
      <c r="BXS71" s="94"/>
      <c r="BXT71" s="94"/>
      <c r="BXU71" s="94"/>
      <c r="BXV71" s="94"/>
      <c r="BXW71" s="27"/>
      <c r="BXX71" s="97">
        <v>-0.88176346232807967</v>
      </c>
      <c r="BXY71" s="98">
        <v>0.23356757194442757</v>
      </c>
      <c r="BYA71" s="88">
        <f t="shared" si="191"/>
        <v>41000.5</v>
      </c>
      <c r="BYB71" s="89">
        <v>24</v>
      </c>
      <c r="BYC71" s="28"/>
      <c r="BYD71" s="25"/>
      <c r="BYE71" s="30"/>
      <c r="BYF71" s="27"/>
      <c r="BYG71" s="30"/>
      <c r="BYH71" s="27"/>
      <c r="BYI71" s="30"/>
      <c r="BYJ71" s="27"/>
      <c r="BYK71" s="92"/>
      <c r="BYL71" s="94"/>
      <c r="BYM71" s="94"/>
      <c r="BYN71" s="94"/>
      <c r="BYO71" s="94"/>
      <c r="BYP71" s="94"/>
      <c r="BYQ71" s="94"/>
      <c r="BYR71" s="94"/>
      <c r="BYS71" s="27"/>
      <c r="BYT71" s="97">
        <v>-1.0140299136146884</v>
      </c>
      <c r="BYU71" s="98">
        <v>8.9397253286723011</v>
      </c>
      <c r="BYW71" s="88">
        <f t="shared" si="192"/>
        <v>41003</v>
      </c>
      <c r="BYX71" s="89">
        <v>24</v>
      </c>
      <c r="BYY71" s="28"/>
      <c r="BYZ71" s="25"/>
      <c r="BZA71" s="30"/>
      <c r="BZB71" s="27"/>
      <c r="BZC71" s="30"/>
      <c r="BZD71" s="27"/>
      <c r="BZE71" s="30"/>
      <c r="BZF71" s="27"/>
      <c r="BZG71" s="92"/>
      <c r="BZH71" s="94"/>
      <c r="BZI71" s="94"/>
      <c r="BZJ71" s="94"/>
      <c r="BZK71" s="94"/>
      <c r="BZL71" s="94"/>
      <c r="BZM71" s="94"/>
      <c r="BZN71" s="94"/>
      <c r="BZO71" s="27"/>
      <c r="BZP71" s="97">
        <v>-1.1752128149619161</v>
      </c>
      <c r="BZQ71" s="98">
        <v>1.5102638401458668</v>
      </c>
      <c r="BZS71" s="88">
        <f t="shared" si="193"/>
        <v>41004</v>
      </c>
      <c r="BZT71" s="89">
        <v>24</v>
      </c>
      <c r="BZU71" s="28"/>
      <c r="BZV71" s="25"/>
      <c r="BZW71" s="30"/>
      <c r="BZX71" s="27"/>
      <c r="BZY71" s="30"/>
      <c r="BZZ71" s="27"/>
      <c r="CAA71" s="30"/>
      <c r="CAB71" s="27"/>
      <c r="CAC71" s="92"/>
      <c r="CAD71" s="94"/>
      <c r="CAE71" s="94"/>
      <c r="CAF71" s="94"/>
      <c r="CAG71" s="94"/>
      <c r="CAH71" s="94"/>
      <c r="CAI71" s="94"/>
      <c r="CAJ71" s="94"/>
      <c r="CAK71" s="27"/>
      <c r="CAL71" s="97">
        <v>-1.2693251249568605</v>
      </c>
      <c r="CAM71" s="98">
        <v>-1.5499206208749943</v>
      </c>
      <c r="CAO71" s="88">
        <f t="shared" si="194"/>
        <v>41002</v>
      </c>
      <c r="CAP71" s="89">
        <v>24</v>
      </c>
      <c r="CAQ71" s="28"/>
      <c r="CAR71" s="25"/>
      <c r="CAS71" s="30"/>
      <c r="CAT71" s="27"/>
      <c r="CAU71" s="30"/>
      <c r="CAV71" s="27"/>
      <c r="CAW71" s="30"/>
      <c r="CAX71" s="27"/>
      <c r="CAY71" s="92"/>
      <c r="CAZ71" s="94"/>
      <c r="CBA71" s="94"/>
      <c r="CBB71" s="94"/>
      <c r="CBC71" s="94"/>
      <c r="CBD71" s="94"/>
      <c r="CBE71" s="94"/>
      <c r="CBF71" s="94"/>
      <c r="CBG71" s="27"/>
      <c r="CBH71" s="97">
        <v>-1.2876080065989741</v>
      </c>
      <c r="CBI71" s="98">
        <v>-2.4304613953918466</v>
      </c>
      <c r="CBK71" s="88">
        <f t="shared" si="195"/>
        <v>41003</v>
      </c>
      <c r="CBL71" s="89">
        <v>24</v>
      </c>
      <c r="CBM71" s="28"/>
      <c r="CBN71" s="25"/>
      <c r="CBO71" s="30"/>
      <c r="CBP71" s="27"/>
      <c r="CBQ71" s="30"/>
      <c r="CBR71" s="27"/>
      <c r="CBS71" s="30"/>
      <c r="CBT71" s="27"/>
      <c r="CBU71" s="92"/>
      <c r="CBV71" s="94"/>
      <c r="CBW71" s="94"/>
      <c r="CBX71" s="94"/>
      <c r="CBY71" s="94"/>
      <c r="CBZ71" s="94"/>
      <c r="CCA71" s="94"/>
      <c r="CCB71" s="94"/>
      <c r="CCC71" s="27"/>
      <c r="CCD71" s="97">
        <v>-1.2465115757367256</v>
      </c>
      <c r="CCE71" s="98">
        <v>-0.4660894296702347</v>
      </c>
      <c r="CCG71" s="88">
        <f t="shared" si="196"/>
        <v>40999</v>
      </c>
      <c r="CCH71" s="89">
        <v>24</v>
      </c>
      <c r="CCI71" s="28"/>
      <c r="CCJ71" s="25"/>
      <c r="CCK71" s="30"/>
      <c r="CCL71" s="27"/>
      <c r="CCM71" s="30"/>
      <c r="CCN71" s="27"/>
      <c r="CCO71" s="30"/>
      <c r="CCP71" s="27"/>
      <c r="CCQ71" s="92"/>
      <c r="CCR71" s="94"/>
      <c r="CCS71" s="94"/>
      <c r="CCT71" s="94"/>
      <c r="CCU71" s="94"/>
      <c r="CCV71" s="94"/>
      <c r="CCW71" s="94"/>
      <c r="CCX71" s="94"/>
      <c r="CCY71" s="27"/>
      <c r="CCZ71" s="97"/>
      <c r="CDA71" s="98"/>
      <c r="CDC71" s="88">
        <f t="shared" si="197"/>
        <v>41002</v>
      </c>
      <c r="CDD71" s="89">
        <v>24</v>
      </c>
      <c r="CDE71" s="28"/>
      <c r="CDF71" s="25"/>
      <c r="CDG71" s="30"/>
      <c r="CDH71" s="27"/>
      <c r="CDI71" s="30"/>
      <c r="CDJ71" s="27"/>
      <c r="CDK71" s="30"/>
      <c r="CDL71" s="27"/>
      <c r="CDM71" s="92"/>
      <c r="CDN71" s="94"/>
      <c r="CDO71" s="94"/>
      <c r="CDP71" s="94"/>
      <c r="CDQ71" s="94"/>
      <c r="CDR71" s="94"/>
      <c r="CDS71" s="94"/>
      <c r="CDT71" s="94"/>
      <c r="CDU71" s="27"/>
      <c r="CDV71" s="97">
        <v>-1.2768136964483712</v>
      </c>
      <c r="CDW71" s="98">
        <v>-1.6238082002076268</v>
      </c>
      <c r="CDY71" s="88">
        <f t="shared" si="198"/>
        <v>41000.5</v>
      </c>
      <c r="CDZ71" s="89">
        <v>24</v>
      </c>
      <c r="CEA71" s="28"/>
      <c r="CEB71" s="25"/>
      <c r="CEC71" s="30"/>
      <c r="CED71" s="27"/>
      <c r="CEE71" s="30"/>
      <c r="CEF71" s="27"/>
      <c r="CEG71" s="30"/>
      <c r="CEH71" s="27"/>
      <c r="CEI71" s="92"/>
      <c r="CEJ71" s="94"/>
      <c r="CEK71" s="94"/>
      <c r="CEL71" s="94"/>
      <c r="CEM71" s="94"/>
      <c r="CEN71" s="94"/>
      <c r="CEO71" s="94"/>
      <c r="CEP71" s="94"/>
      <c r="CEQ71" s="27"/>
      <c r="CER71" s="97"/>
      <c r="CES71" s="98"/>
      <c r="CEU71" s="88">
        <f t="shared" si="199"/>
        <v>40999</v>
      </c>
      <c r="CEV71" s="89">
        <v>24</v>
      </c>
      <c r="CEW71" s="28"/>
      <c r="CEX71" s="25"/>
      <c r="CEY71" s="30"/>
      <c r="CEZ71" s="27"/>
      <c r="CFA71" s="30"/>
      <c r="CFB71" s="27"/>
      <c r="CFC71" s="30"/>
      <c r="CFD71" s="27"/>
      <c r="CFE71" s="92"/>
      <c r="CFF71" s="94"/>
      <c r="CFG71" s="94"/>
      <c r="CFH71" s="94"/>
      <c r="CFI71" s="94"/>
      <c r="CFJ71" s="94"/>
      <c r="CFK71" s="94"/>
      <c r="CFL71" s="94"/>
      <c r="CFM71" s="27"/>
      <c r="CFN71" s="97">
        <v>-1.3061213013484949</v>
      </c>
      <c r="CFO71" s="98">
        <v>-1.0143241674550556</v>
      </c>
    </row>
    <row r="72" spans="1:2199">
      <c r="A72" s="88">
        <f t="shared" si="100"/>
        <v>41002.5</v>
      </c>
      <c r="B72" s="90">
        <v>24.5</v>
      </c>
      <c r="C72" s="28"/>
      <c r="D72" s="25"/>
      <c r="E72" s="30"/>
      <c r="F72" s="27"/>
      <c r="G72" s="30"/>
      <c r="H72" s="27"/>
      <c r="I72" s="30"/>
      <c r="J72" s="27"/>
      <c r="K72" s="92"/>
      <c r="L72" s="94"/>
      <c r="M72" s="94"/>
      <c r="N72" s="94"/>
      <c r="O72" s="94"/>
      <c r="P72" s="94"/>
      <c r="Q72" s="94"/>
      <c r="R72" s="94"/>
      <c r="S72" s="27"/>
      <c r="T72" s="99">
        <v>-2.0695670636452288</v>
      </c>
      <c r="U72" s="98">
        <v>1.2868925683631109</v>
      </c>
      <c r="W72" s="88">
        <f t="shared" si="101"/>
        <v>41001.5</v>
      </c>
      <c r="X72" s="90">
        <v>24.5</v>
      </c>
      <c r="Y72" s="28"/>
      <c r="Z72" s="25"/>
      <c r="AA72" s="30"/>
      <c r="AB72" s="27"/>
      <c r="AC72" s="30"/>
      <c r="AD72" s="27"/>
      <c r="AE72" s="30"/>
      <c r="AF72" s="27"/>
      <c r="AG72" s="92"/>
      <c r="AH72" s="94"/>
      <c r="AI72" s="94"/>
      <c r="AJ72" s="94"/>
      <c r="AK72" s="94"/>
      <c r="AL72" s="94"/>
      <c r="AM72" s="94"/>
      <c r="AN72" s="94"/>
      <c r="AO72" s="27"/>
      <c r="AP72" s="99">
        <v>-1.1987192101917652</v>
      </c>
      <c r="AQ72" s="98">
        <v>2.4655268261311196</v>
      </c>
      <c r="AS72" s="88">
        <f t="shared" si="102"/>
        <v>41002</v>
      </c>
      <c r="AT72" s="90">
        <v>24.5</v>
      </c>
      <c r="AU72" s="28"/>
      <c r="AV72" s="25"/>
      <c r="AW72" s="30"/>
      <c r="AX72" s="27"/>
      <c r="AY72" s="30"/>
      <c r="AZ72" s="27"/>
      <c r="BA72" s="30"/>
      <c r="BB72" s="27"/>
      <c r="BC72" s="92"/>
      <c r="BD72" s="94"/>
      <c r="BE72" s="94"/>
      <c r="BF72" s="94"/>
      <c r="BG72" s="94"/>
      <c r="BH72" s="94"/>
      <c r="BI72" s="94"/>
      <c r="BJ72" s="94"/>
      <c r="BK72" s="27"/>
      <c r="BL72" s="99">
        <v>-0.7287698252685193</v>
      </c>
      <c r="BM72" s="98">
        <v>2.6099967600623071</v>
      </c>
      <c r="BO72" s="88">
        <f t="shared" si="103"/>
        <v>41002</v>
      </c>
      <c r="BP72" s="90">
        <v>24.5</v>
      </c>
      <c r="BQ72" s="28"/>
      <c r="BR72" s="25"/>
      <c r="BS72" s="30"/>
      <c r="BT72" s="27"/>
      <c r="BU72" s="30"/>
      <c r="BV72" s="27"/>
      <c r="BW72" s="30"/>
      <c r="BX72" s="27"/>
      <c r="BY72" s="92"/>
      <c r="BZ72" s="94"/>
      <c r="CA72" s="94"/>
      <c r="CB72" s="94"/>
      <c r="CC72" s="94"/>
      <c r="CD72" s="94"/>
      <c r="CE72" s="94"/>
      <c r="CF72" s="94"/>
      <c r="CG72" s="27"/>
      <c r="CH72" s="99">
        <v>-1.2095813811478051</v>
      </c>
      <c r="CI72" s="98">
        <v>7.270510555394738E-2</v>
      </c>
      <c r="CK72" s="88">
        <f t="shared" si="104"/>
        <v>41000.5</v>
      </c>
      <c r="CL72" s="90">
        <v>24.5</v>
      </c>
      <c r="CM72" s="28"/>
      <c r="CN72" s="25"/>
      <c r="CO72" s="30"/>
      <c r="CP72" s="27"/>
      <c r="CQ72" s="30"/>
      <c r="CR72" s="27"/>
      <c r="CS72" s="30"/>
      <c r="CT72" s="27"/>
      <c r="CU72" s="92"/>
      <c r="CV72" s="94"/>
      <c r="CW72" s="94"/>
      <c r="CX72" s="94"/>
      <c r="CY72" s="94"/>
      <c r="CZ72" s="94"/>
      <c r="DA72" s="94"/>
      <c r="DB72" s="94"/>
      <c r="DC72" s="27"/>
      <c r="DD72" s="99">
        <v>-1.2886347339124578</v>
      </c>
      <c r="DE72" s="98">
        <v>5.0976685621319104</v>
      </c>
      <c r="DG72" s="88">
        <f t="shared" si="105"/>
        <v>41004</v>
      </c>
      <c r="DH72" s="90">
        <v>24.5</v>
      </c>
      <c r="DI72" s="28"/>
      <c r="DJ72" s="25">
        <v>22.3</v>
      </c>
      <c r="DK72" s="30"/>
      <c r="DL72" s="27"/>
      <c r="DM72" s="30"/>
      <c r="DN72" s="27"/>
      <c r="DO72" s="30"/>
      <c r="DP72" s="27"/>
      <c r="DQ72" s="92"/>
      <c r="DR72" s="94"/>
      <c r="DS72" s="94"/>
      <c r="DT72" s="94"/>
      <c r="DU72" s="94"/>
      <c r="DV72" s="94"/>
      <c r="DW72" s="94"/>
      <c r="DX72" s="94"/>
      <c r="DY72" s="27"/>
      <c r="DZ72" s="99">
        <v>-1.2379793580002831</v>
      </c>
      <c r="EA72" s="98">
        <v>-1.2726719921308058</v>
      </c>
      <c r="EC72" s="88">
        <f t="shared" si="106"/>
        <v>41002.5</v>
      </c>
      <c r="ED72" s="90">
        <v>24.5</v>
      </c>
      <c r="EE72" s="28"/>
      <c r="EF72" s="25"/>
      <c r="EG72" s="30"/>
      <c r="EH72" s="27"/>
      <c r="EI72" s="30"/>
      <c r="EJ72" s="27"/>
      <c r="EK72" s="30"/>
      <c r="EL72" s="27"/>
      <c r="EM72" s="92"/>
      <c r="EN72" s="94"/>
      <c r="EO72" s="94"/>
      <c r="EP72" s="94"/>
      <c r="EQ72" s="94"/>
      <c r="ER72" s="94"/>
      <c r="ES72" s="94"/>
      <c r="ET72" s="94"/>
      <c r="EU72" s="27"/>
      <c r="EV72" s="99">
        <v>-1.2753561820606927</v>
      </c>
      <c r="EW72" s="98">
        <v>5.0145892362150013</v>
      </c>
      <c r="EY72" s="88">
        <f t="shared" si="107"/>
        <v>41000.5</v>
      </c>
      <c r="EZ72" s="90">
        <v>24.5</v>
      </c>
      <c r="FA72" s="28"/>
      <c r="FB72" s="25"/>
      <c r="FC72" s="30"/>
      <c r="FD72" s="27"/>
      <c r="FE72" s="30"/>
      <c r="FF72" s="27"/>
      <c r="FG72" s="30"/>
      <c r="FH72" s="27"/>
      <c r="FI72" s="92"/>
      <c r="FJ72" s="94"/>
      <c r="FK72" s="94"/>
      <c r="FL72" s="94"/>
      <c r="FM72" s="94"/>
      <c r="FN72" s="94"/>
      <c r="FO72" s="94"/>
      <c r="FP72" s="94"/>
      <c r="FQ72" s="27"/>
      <c r="FR72" s="99">
        <v>-1.3066636150301545</v>
      </c>
      <c r="FS72" s="98">
        <v>5.0693827310863497</v>
      </c>
      <c r="FU72" s="88">
        <f t="shared" si="108"/>
        <v>41002</v>
      </c>
      <c r="FV72" s="90">
        <v>24.5</v>
      </c>
      <c r="FW72" s="28"/>
      <c r="FX72" s="25"/>
      <c r="FY72" s="30"/>
      <c r="FZ72" s="27"/>
      <c r="GA72" s="30"/>
      <c r="GB72" s="27"/>
      <c r="GC72" s="30"/>
      <c r="GD72" s="27"/>
      <c r="GE72" s="92"/>
      <c r="GF72" s="94"/>
      <c r="GG72" s="94"/>
      <c r="GH72" s="94"/>
      <c r="GI72" s="94"/>
      <c r="GJ72" s="94"/>
      <c r="GK72" s="94"/>
      <c r="GL72" s="94"/>
      <c r="GM72" s="27"/>
      <c r="GN72" s="99">
        <v>-1.3144214659534441</v>
      </c>
      <c r="GO72" s="98">
        <v>-1.257993826113303</v>
      </c>
      <c r="GQ72" s="88">
        <f t="shared" si="109"/>
        <v>41002</v>
      </c>
      <c r="GR72" s="90">
        <v>24.5</v>
      </c>
      <c r="GS72" s="28"/>
      <c r="GT72" s="25"/>
      <c r="GU72" s="30"/>
      <c r="GV72" s="27"/>
      <c r="GW72" s="30"/>
      <c r="GX72" s="27"/>
      <c r="GY72" s="30"/>
      <c r="GZ72" s="27"/>
      <c r="HA72" s="92"/>
      <c r="HB72" s="94"/>
      <c r="HC72" s="94"/>
      <c r="HD72" s="94"/>
      <c r="HE72" s="94"/>
      <c r="HF72" s="94"/>
      <c r="HG72" s="94"/>
      <c r="HH72" s="94"/>
      <c r="HI72" s="27"/>
      <c r="HJ72" s="99">
        <v>-1.2687573446950304</v>
      </c>
      <c r="HK72" s="98">
        <v>9.08085382119731E-2</v>
      </c>
      <c r="HM72" s="88">
        <f t="shared" si="110"/>
        <v>41001.5</v>
      </c>
      <c r="HN72" s="90">
        <v>24.5</v>
      </c>
      <c r="HO72" s="28"/>
      <c r="HP72" s="25"/>
      <c r="HQ72" s="30"/>
      <c r="HR72" s="27"/>
      <c r="HS72" s="30"/>
      <c r="HT72" s="27"/>
      <c r="HU72" s="30"/>
      <c r="HV72" s="27"/>
      <c r="HW72" s="92"/>
      <c r="HX72" s="94"/>
      <c r="HY72" s="94"/>
      <c r="HZ72" s="94"/>
      <c r="IA72" s="94"/>
      <c r="IB72" s="94"/>
      <c r="IC72" s="94"/>
      <c r="ID72" s="94"/>
      <c r="IE72" s="27"/>
      <c r="IF72" s="99">
        <v>-0.90094287189603084</v>
      </c>
      <c r="IG72" s="98">
        <v>6.7933434535990971</v>
      </c>
      <c r="II72" s="88">
        <f t="shared" si="111"/>
        <v>41001</v>
      </c>
      <c r="IJ72" s="90">
        <v>24.5</v>
      </c>
      <c r="IK72" s="28"/>
      <c r="IL72" s="25"/>
      <c r="IM72" s="30"/>
      <c r="IN72" s="27"/>
      <c r="IO72" s="30"/>
      <c r="IP72" s="27"/>
      <c r="IQ72" s="30"/>
      <c r="IR72" s="27"/>
      <c r="IS72" s="92"/>
      <c r="IT72" s="94"/>
      <c r="IU72" s="94"/>
      <c r="IV72" s="94"/>
      <c r="IW72" s="94"/>
      <c r="IX72" s="94"/>
      <c r="IY72" s="94"/>
      <c r="IZ72" s="94"/>
      <c r="JA72" s="27"/>
      <c r="JB72" s="99">
        <v>-1.0072727842805067</v>
      </c>
      <c r="JC72" s="98">
        <v>6.6853886307456296</v>
      </c>
      <c r="JE72" s="88">
        <f t="shared" si="112"/>
        <v>41003.5</v>
      </c>
      <c r="JF72" s="90">
        <v>24.5</v>
      </c>
      <c r="JG72" s="28"/>
      <c r="JH72" s="25"/>
      <c r="JI72" s="30"/>
      <c r="JJ72" s="27"/>
      <c r="JK72" s="30"/>
      <c r="JL72" s="27"/>
      <c r="JM72" s="30"/>
      <c r="JN72" s="27"/>
      <c r="JO72" s="92"/>
      <c r="JP72" s="94"/>
      <c r="JQ72" s="94"/>
      <c r="JR72" s="94"/>
      <c r="JS72" s="94"/>
      <c r="JT72" s="94"/>
      <c r="JU72" s="94"/>
      <c r="JV72" s="94"/>
      <c r="JW72" s="27"/>
      <c r="JX72" s="99">
        <v>-1.1843664595964882</v>
      </c>
      <c r="JY72" s="98">
        <v>3.693694783916218</v>
      </c>
      <c r="KA72" s="88">
        <f t="shared" si="113"/>
        <v>41004.5</v>
      </c>
      <c r="KB72" s="90">
        <v>24.5</v>
      </c>
      <c r="KC72" s="28"/>
      <c r="KD72" s="25"/>
      <c r="KE72" s="30"/>
      <c r="KF72" s="27"/>
      <c r="KG72" s="30"/>
      <c r="KH72" s="27"/>
      <c r="KI72" s="30"/>
      <c r="KJ72" s="27"/>
      <c r="KK72" s="92"/>
      <c r="KL72" s="94"/>
      <c r="KM72" s="94"/>
      <c r="KN72" s="94"/>
      <c r="KO72" s="94"/>
      <c r="KP72" s="94"/>
      <c r="KQ72" s="94"/>
      <c r="KR72" s="94"/>
      <c r="KS72" s="27"/>
      <c r="KT72" s="99">
        <v>-1.2501462884738863</v>
      </c>
      <c r="KU72" s="98">
        <v>5.1215962522668246</v>
      </c>
      <c r="KW72" s="88">
        <f t="shared" si="114"/>
        <v>41002.5</v>
      </c>
      <c r="KX72" s="90">
        <v>24.5</v>
      </c>
      <c r="KY72" s="28"/>
      <c r="KZ72" s="25"/>
      <c r="LA72" s="30"/>
      <c r="LB72" s="27"/>
      <c r="LC72" s="30"/>
      <c r="LD72" s="27"/>
      <c r="LE72" s="30"/>
      <c r="LF72" s="27"/>
      <c r="LG72" s="92"/>
      <c r="LH72" s="94"/>
      <c r="LI72" s="94"/>
      <c r="LJ72" s="94"/>
      <c r="LK72" s="94"/>
      <c r="LL72" s="94"/>
      <c r="LM72" s="94"/>
      <c r="LN72" s="94"/>
      <c r="LO72" s="27"/>
      <c r="LP72" s="99">
        <v>-1.2803531584812657</v>
      </c>
      <c r="LQ72" s="98">
        <v>4.2168928192740758</v>
      </c>
      <c r="LS72" s="88">
        <f t="shared" si="115"/>
        <v>41003.5</v>
      </c>
      <c r="LT72" s="90">
        <v>24.5</v>
      </c>
      <c r="LU72" s="28"/>
      <c r="LV72" s="25"/>
      <c r="LW72" s="30"/>
      <c r="LX72" s="27"/>
      <c r="LY72" s="30"/>
      <c r="LZ72" s="27"/>
      <c r="MA72" s="30"/>
      <c r="MB72" s="27"/>
      <c r="MC72" s="92"/>
      <c r="MD72" s="94"/>
      <c r="ME72" s="94"/>
      <c r="MF72" s="94"/>
      <c r="MG72" s="94"/>
      <c r="MH72" s="94"/>
      <c r="MI72" s="94"/>
      <c r="MJ72" s="94"/>
      <c r="MK72" s="27"/>
      <c r="ML72" s="99">
        <v>-1.2465150580750493</v>
      </c>
      <c r="MM72" s="98">
        <v>6.1786448254403963</v>
      </c>
      <c r="MO72" s="88">
        <f t="shared" si="116"/>
        <v>40999.5</v>
      </c>
      <c r="MP72" s="90">
        <v>24.5</v>
      </c>
      <c r="MQ72" s="28"/>
      <c r="MR72" s="25"/>
      <c r="MS72" s="30"/>
      <c r="MT72" s="27"/>
      <c r="MU72" s="30"/>
      <c r="MV72" s="27"/>
      <c r="MW72" s="30"/>
      <c r="MX72" s="27"/>
      <c r="MY72" s="92"/>
      <c r="MZ72" s="94"/>
      <c r="NA72" s="94"/>
      <c r="NB72" s="94"/>
      <c r="NC72" s="94"/>
      <c r="ND72" s="94"/>
      <c r="NE72" s="94"/>
      <c r="NF72" s="94"/>
      <c r="NG72" s="27"/>
      <c r="NH72" s="99"/>
      <c r="NI72" s="98"/>
      <c r="NK72" s="88">
        <f t="shared" si="117"/>
        <v>41002.5</v>
      </c>
      <c r="NL72" s="90">
        <v>24.5</v>
      </c>
      <c r="NM72" s="28"/>
      <c r="NN72" s="25"/>
      <c r="NO72" s="30"/>
      <c r="NP72" s="27"/>
      <c r="NQ72" s="30"/>
      <c r="NR72" s="27"/>
      <c r="NS72" s="30"/>
      <c r="NT72" s="27"/>
      <c r="NU72" s="92"/>
      <c r="NV72" s="94"/>
      <c r="NW72" s="94"/>
      <c r="NX72" s="94"/>
      <c r="NY72" s="94"/>
      <c r="NZ72" s="94"/>
      <c r="OA72" s="94"/>
      <c r="OB72" s="94"/>
      <c r="OC72" s="27"/>
      <c r="OD72" s="99">
        <v>-1.2509225814986955</v>
      </c>
      <c r="OE72" s="98">
        <v>5.0516616985320058</v>
      </c>
      <c r="OG72" s="88">
        <f t="shared" si="118"/>
        <v>41001</v>
      </c>
      <c r="OH72" s="90">
        <v>24.5</v>
      </c>
      <c r="OI72" s="28"/>
      <c r="OJ72" s="25"/>
      <c r="OK72" s="30"/>
      <c r="OL72" s="27"/>
      <c r="OM72" s="30"/>
      <c r="ON72" s="27"/>
      <c r="OO72" s="30"/>
      <c r="OP72" s="27"/>
      <c r="OQ72" s="92"/>
      <c r="OR72" s="94"/>
      <c r="OS72" s="94"/>
      <c r="OT72" s="94"/>
      <c r="OU72" s="94"/>
      <c r="OV72" s="94"/>
      <c r="OW72" s="94"/>
      <c r="OX72" s="94"/>
      <c r="OY72" s="27"/>
      <c r="OZ72" s="99"/>
      <c r="PA72" s="98"/>
      <c r="PC72" s="88">
        <f t="shared" si="119"/>
        <v>40999.5</v>
      </c>
      <c r="PD72" s="90">
        <v>24.5</v>
      </c>
      <c r="PE72" s="28"/>
      <c r="PF72" s="25"/>
      <c r="PG72" s="30"/>
      <c r="PH72" s="27"/>
      <c r="PI72" s="30"/>
      <c r="PJ72" s="27"/>
      <c r="PK72" s="30"/>
      <c r="PL72" s="27"/>
      <c r="PM72" s="92"/>
      <c r="PN72" s="94"/>
      <c r="PO72" s="94"/>
      <c r="PP72" s="94"/>
      <c r="PQ72" s="94"/>
      <c r="PR72" s="94"/>
      <c r="PS72" s="94"/>
      <c r="PT72" s="94"/>
      <c r="PU72" s="27"/>
      <c r="PV72" s="99">
        <v>-1.2972024418023937</v>
      </c>
      <c r="PW72" s="98">
        <v>5.6509588939175419</v>
      </c>
      <c r="PY72" s="88">
        <f t="shared" si="120"/>
        <v>41002.5</v>
      </c>
      <c r="PZ72" s="90">
        <v>24.5</v>
      </c>
      <c r="QA72" s="28"/>
      <c r="QB72" s="25"/>
      <c r="QC72" s="30"/>
      <c r="QD72" s="27"/>
      <c r="QE72" s="30"/>
      <c r="QF72" s="27"/>
      <c r="QG72" s="30"/>
      <c r="QH72" s="27"/>
      <c r="QI72" s="92"/>
      <c r="QJ72" s="94"/>
      <c r="QK72" s="94"/>
      <c r="QL72" s="94"/>
      <c r="QM72" s="94"/>
      <c r="QN72" s="94"/>
      <c r="QO72" s="94"/>
      <c r="QP72" s="94"/>
      <c r="QQ72" s="27"/>
      <c r="QR72" s="99">
        <v>-1.3110365918854356</v>
      </c>
      <c r="QS72" s="98">
        <v>3.4984432769839109</v>
      </c>
      <c r="QU72" s="88">
        <f t="shared" si="121"/>
        <v>41001.5</v>
      </c>
      <c r="QV72" s="90">
        <v>24.5</v>
      </c>
      <c r="QW72" s="28"/>
      <c r="QX72" s="25"/>
      <c r="QY72" s="30"/>
      <c r="QZ72" s="27"/>
      <c r="RA72" s="30"/>
      <c r="RB72" s="27"/>
      <c r="RC72" s="30"/>
      <c r="RD72" s="27"/>
      <c r="RE72" s="92"/>
      <c r="RF72" s="94"/>
      <c r="RG72" s="94"/>
      <c r="RH72" s="94"/>
      <c r="RI72" s="94"/>
      <c r="RJ72" s="94"/>
      <c r="RK72" s="94"/>
      <c r="RL72" s="94"/>
      <c r="RM72" s="27"/>
      <c r="RN72" s="99">
        <v>-0.830084141962666</v>
      </c>
      <c r="RO72" s="98">
        <v>9.0141833891767469</v>
      </c>
      <c r="RQ72" s="88">
        <f t="shared" si="122"/>
        <v>41002</v>
      </c>
      <c r="RR72" s="90">
        <v>24.5</v>
      </c>
      <c r="RS72" s="28"/>
      <c r="RT72" s="25"/>
      <c r="RU72" s="30"/>
      <c r="RV72" s="27"/>
      <c r="RW72" s="30"/>
      <c r="RX72" s="27"/>
      <c r="RY72" s="30"/>
      <c r="RZ72" s="27"/>
      <c r="SA72" s="92"/>
      <c r="SB72" s="94"/>
      <c r="SC72" s="94"/>
      <c r="SD72" s="94"/>
      <c r="SE72" s="94"/>
      <c r="SF72" s="94"/>
      <c r="SG72" s="94"/>
      <c r="SH72" s="94"/>
      <c r="SI72" s="27"/>
      <c r="SJ72" s="99">
        <v>-1.2606579753825959</v>
      </c>
      <c r="SK72" s="98">
        <v>1.7937686350641731</v>
      </c>
      <c r="SM72" s="88">
        <f t="shared" si="123"/>
        <v>41002</v>
      </c>
      <c r="SN72" s="90">
        <v>24.5</v>
      </c>
      <c r="SO72" s="28"/>
      <c r="SP72" s="25"/>
      <c r="SQ72" s="30"/>
      <c r="SR72" s="27"/>
      <c r="SS72" s="30"/>
      <c r="ST72" s="27"/>
      <c r="SU72" s="30"/>
      <c r="SV72" s="27"/>
      <c r="SW72" s="92"/>
      <c r="SX72" s="94"/>
      <c r="SY72" s="94"/>
      <c r="SZ72" s="94"/>
      <c r="TA72" s="94"/>
      <c r="TB72" s="94"/>
      <c r="TC72" s="94"/>
      <c r="TD72" s="94"/>
      <c r="TE72" s="27"/>
      <c r="TF72" s="99">
        <v>-1.3033558755439381</v>
      </c>
      <c r="TG72" s="98">
        <v>-0.35679652353092184</v>
      </c>
      <c r="TI72" s="88">
        <f t="shared" si="124"/>
        <v>41000.5</v>
      </c>
      <c r="TJ72" s="90">
        <v>24.5</v>
      </c>
      <c r="TK72" s="28"/>
      <c r="TL72" s="25"/>
      <c r="TM72" s="30"/>
      <c r="TN72" s="27"/>
      <c r="TO72" s="30"/>
      <c r="TP72" s="27"/>
      <c r="TQ72" s="30"/>
      <c r="TR72" s="27"/>
      <c r="TS72" s="92"/>
      <c r="TT72" s="94"/>
      <c r="TU72" s="94"/>
      <c r="TV72" s="94"/>
      <c r="TW72" s="94"/>
      <c r="TX72" s="94"/>
      <c r="TY72" s="94"/>
      <c r="TZ72" s="94"/>
      <c r="UA72" s="27"/>
      <c r="UB72" s="99"/>
      <c r="UC72" s="98"/>
      <c r="UE72" s="88">
        <f t="shared" si="125"/>
        <v>41004</v>
      </c>
      <c r="UF72" s="90">
        <v>24.5</v>
      </c>
      <c r="UG72" s="28"/>
      <c r="UH72" s="25">
        <v>22.3</v>
      </c>
      <c r="UI72" s="30"/>
      <c r="UJ72" s="27"/>
      <c r="UK72" s="30"/>
      <c r="UL72" s="27"/>
      <c r="UM72" s="30"/>
      <c r="UN72" s="27"/>
      <c r="UO72" s="92"/>
      <c r="UP72" s="94"/>
      <c r="UQ72" s="94"/>
      <c r="UR72" s="94"/>
      <c r="US72" s="94"/>
      <c r="UT72" s="94"/>
      <c r="UU72" s="94"/>
      <c r="UV72" s="94"/>
      <c r="UW72" s="27"/>
      <c r="UX72" s="99">
        <v>-1.2520735646097954</v>
      </c>
      <c r="UY72" s="98">
        <v>-1.2881894272123835</v>
      </c>
      <c r="VA72" s="88">
        <f t="shared" si="126"/>
        <v>41002.5</v>
      </c>
      <c r="VB72" s="90">
        <v>24.5</v>
      </c>
      <c r="VC72" s="28"/>
      <c r="VD72" s="25"/>
      <c r="VE72" s="30"/>
      <c r="VF72" s="27"/>
      <c r="VG72" s="30"/>
      <c r="VH72" s="27"/>
      <c r="VI72" s="30"/>
      <c r="VJ72" s="27"/>
      <c r="VK72" s="92"/>
      <c r="VL72" s="94"/>
      <c r="VM72" s="94"/>
      <c r="VN72" s="94"/>
      <c r="VO72" s="94"/>
      <c r="VP72" s="94"/>
      <c r="VQ72" s="94"/>
      <c r="VR72" s="94"/>
      <c r="VS72" s="27"/>
      <c r="VT72" s="99">
        <v>-1.2734548841229951</v>
      </c>
      <c r="VU72" s="98">
        <v>5.0308567142195386</v>
      </c>
      <c r="VW72" s="88">
        <f t="shared" si="127"/>
        <v>41000.5</v>
      </c>
      <c r="VX72" s="90">
        <v>24.5</v>
      </c>
      <c r="VY72" s="28"/>
      <c r="VZ72" s="25"/>
      <c r="WA72" s="30"/>
      <c r="WB72" s="27"/>
      <c r="WC72" s="30"/>
      <c r="WD72" s="27"/>
      <c r="WE72" s="30"/>
      <c r="WF72" s="27"/>
      <c r="WG72" s="92"/>
      <c r="WH72" s="94"/>
      <c r="WI72" s="94"/>
      <c r="WJ72" s="94"/>
      <c r="WK72" s="94"/>
      <c r="WL72" s="94"/>
      <c r="WM72" s="94"/>
      <c r="WN72" s="94"/>
      <c r="WO72" s="27"/>
      <c r="WP72" s="99">
        <v>-1.2954719232903547</v>
      </c>
      <c r="WQ72" s="98">
        <v>5.0902450491063957</v>
      </c>
      <c r="WS72" s="88">
        <f t="shared" si="128"/>
        <v>41002</v>
      </c>
      <c r="WT72" s="90">
        <v>24.5</v>
      </c>
      <c r="WU72" s="28"/>
      <c r="WV72" s="25"/>
      <c r="WW72" s="30"/>
      <c r="WX72" s="27"/>
      <c r="WY72" s="30"/>
      <c r="WZ72" s="27"/>
      <c r="XA72" s="30"/>
      <c r="XB72" s="27"/>
      <c r="XC72" s="92"/>
      <c r="XD72" s="94"/>
      <c r="XE72" s="94"/>
      <c r="XF72" s="94"/>
      <c r="XG72" s="94"/>
      <c r="XH72" s="94"/>
      <c r="XI72" s="94"/>
      <c r="XJ72" s="94"/>
      <c r="XK72" s="27"/>
      <c r="XL72" s="99">
        <v>-1.316583958866208</v>
      </c>
      <c r="XM72" s="98">
        <v>-1.2617318531554802</v>
      </c>
      <c r="XO72" s="88">
        <f t="shared" si="129"/>
        <v>41002</v>
      </c>
      <c r="XP72" s="90">
        <v>24.5</v>
      </c>
      <c r="XQ72" s="28"/>
      <c r="XR72" s="25"/>
      <c r="XS72" s="30"/>
      <c r="XT72" s="27"/>
      <c r="XU72" s="30"/>
      <c r="XV72" s="27"/>
      <c r="XW72" s="30"/>
      <c r="XX72" s="27"/>
      <c r="XY72" s="92"/>
      <c r="XZ72" s="94"/>
      <c r="YA72" s="94"/>
      <c r="YB72" s="94"/>
      <c r="YC72" s="94"/>
      <c r="YD72" s="94"/>
      <c r="YE72" s="94"/>
      <c r="YF72" s="94"/>
      <c r="YG72" s="27"/>
      <c r="YH72" s="99">
        <v>-1.2706576284381736</v>
      </c>
      <c r="YI72" s="98">
        <v>8.82466828281087E-2</v>
      </c>
      <c r="YK72" s="88">
        <f t="shared" si="130"/>
        <v>41001.5</v>
      </c>
      <c r="YL72" s="90">
        <v>24.5</v>
      </c>
      <c r="YM72" s="28"/>
      <c r="YN72" s="25"/>
      <c r="YO72" s="30"/>
      <c r="YP72" s="27"/>
      <c r="YQ72" s="30"/>
      <c r="YR72" s="27"/>
      <c r="YS72" s="30"/>
      <c r="YT72" s="27"/>
      <c r="YU72" s="92"/>
      <c r="YV72" s="94"/>
      <c r="YW72" s="94"/>
      <c r="YX72" s="94"/>
      <c r="YY72" s="94"/>
      <c r="YZ72" s="94"/>
      <c r="ZA72" s="94"/>
      <c r="ZB72" s="94"/>
      <c r="ZC72" s="27"/>
      <c r="ZD72" s="99">
        <v>-0.86478455551781919</v>
      </c>
      <c r="ZE72" s="98">
        <v>6.8337985783588469</v>
      </c>
      <c r="ZG72" s="88">
        <f t="shared" si="131"/>
        <v>41001</v>
      </c>
      <c r="ZH72" s="90">
        <v>24.5</v>
      </c>
      <c r="ZI72" s="28"/>
      <c r="ZJ72" s="25"/>
      <c r="ZK72" s="30"/>
      <c r="ZL72" s="27"/>
      <c r="ZM72" s="30"/>
      <c r="ZN72" s="27"/>
      <c r="ZO72" s="30"/>
      <c r="ZP72" s="27"/>
      <c r="ZQ72" s="92"/>
      <c r="ZR72" s="94"/>
      <c r="ZS72" s="94"/>
      <c r="ZT72" s="94"/>
      <c r="ZU72" s="94"/>
      <c r="ZV72" s="94"/>
      <c r="ZW72" s="94"/>
      <c r="ZX72" s="94"/>
      <c r="ZY72" s="27"/>
      <c r="ZZ72" s="99">
        <v>-1.0103345541120086</v>
      </c>
      <c r="AAA72" s="98">
        <v>6.6632264743284288</v>
      </c>
      <c r="AAC72" s="88">
        <f t="shared" si="132"/>
        <v>41003.5</v>
      </c>
      <c r="AAD72" s="90">
        <v>24.5</v>
      </c>
      <c r="AAE72" s="28"/>
      <c r="AAF72" s="25"/>
      <c r="AAG72" s="30"/>
      <c r="AAH72" s="27"/>
      <c r="AAI72" s="30"/>
      <c r="AAJ72" s="27"/>
      <c r="AAK72" s="30"/>
      <c r="AAL72" s="27"/>
      <c r="AAM72" s="92"/>
      <c r="AAN72" s="94"/>
      <c r="AAO72" s="94"/>
      <c r="AAP72" s="94"/>
      <c r="AAQ72" s="94"/>
      <c r="AAR72" s="94"/>
      <c r="AAS72" s="94"/>
      <c r="AAT72" s="94"/>
      <c r="AAU72" s="27"/>
      <c r="AAV72" s="99">
        <v>-1.1779981424291879</v>
      </c>
      <c r="AAW72" s="98">
        <v>3.7053971207631164</v>
      </c>
      <c r="AAY72" s="88">
        <f t="shared" si="133"/>
        <v>41004.5</v>
      </c>
      <c r="AAZ72" s="90">
        <v>24.5</v>
      </c>
      <c r="ABA72" s="28"/>
      <c r="ABB72" s="25"/>
      <c r="ABC72" s="30"/>
      <c r="ABD72" s="27"/>
      <c r="ABE72" s="30"/>
      <c r="ABF72" s="27"/>
      <c r="ABG72" s="30"/>
      <c r="ABH72" s="27"/>
      <c r="ABI72" s="92"/>
      <c r="ABJ72" s="94"/>
      <c r="ABK72" s="94"/>
      <c r="ABL72" s="94"/>
      <c r="ABM72" s="94"/>
      <c r="ABN72" s="94"/>
      <c r="ABO72" s="94"/>
      <c r="ABP72" s="94"/>
      <c r="ABQ72" s="27"/>
      <c r="ABR72" s="99">
        <v>-1.2723724094554529</v>
      </c>
      <c r="ABS72" s="98">
        <v>5.0836431507997037</v>
      </c>
      <c r="ABU72" s="88">
        <f t="shared" si="134"/>
        <v>41002.5</v>
      </c>
      <c r="ABV72" s="90">
        <v>24.5</v>
      </c>
      <c r="ABW72" s="28"/>
      <c r="ABX72" s="25"/>
      <c r="ABY72" s="30"/>
      <c r="ABZ72" s="27"/>
      <c r="ACA72" s="30"/>
      <c r="ACB72" s="27"/>
      <c r="ACC72" s="30"/>
      <c r="ACD72" s="27"/>
      <c r="ACE72" s="92"/>
      <c r="ACF72" s="94"/>
      <c r="ACG72" s="94"/>
      <c r="ACH72" s="94"/>
      <c r="ACI72" s="94"/>
      <c r="ACJ72" s="94"/>
      <c r="ACK72" s="94"/>
      <c r="ACL72" s="94"/>
      <c r="ACM72" s="27"/>
      <c r="ACN72" s="99">
        <v>-1.3008696730517071</v>
      </c>
      <c r="ACO72" s="98">
        <v>4.1905658383484354</v>
      </c>
      <c r="ACQ72" s="88">
        <f t="shared" si="135"/>
        <v>41003.5</v>
      </c>
      <c r="ACR72" s="90">
        <v>24.5</v>
      </c>
      <c r="ACS72" s="28"/>
      <c r="ACT72" s="25"/>
      <c r="ACU72" s="30"/>
      <c r="ACV72" s="27"/>
      <c r="ACW72" s="30"/>
      <c r="ACX72" s="27"/>
      <c r="ACY72" s="30"/>
      <c r="ACZ72" s="27"/>
      <c r="ADA72" s="92"/>
      <c r="ADB72" s="94"/>
      <c r="ADC72" s="94"/>
      <c r="ADD72" s="94"/>
      <c r="ADE72" s="94"/>
      <c r="ADF72" s="94"/>
      <c r="ADG72" s="94"/>
      <c r="ADH72" s="94"/>
      <c r="ADI72" s="27"/>
      <c r="ADJ72" s="99">
        <v>-1.2489170610145461</v>
      </c>
      <c r="ADK72" s="98">
        <v>6.1683201439073274</v>
      </c>
      <c r="ADM72" s="88">
        <f t="shared" si="136"/>
        <v>40999.5</v>
      </c>
      <c r="ADN72" s="90">
        <v>24.5</v>
      </c>
      <c r="ADO72" s="28"/>
      <c r="ADP72" s="25"/>
      <c r="ADQ72" s="30"/>
      <c r="ADR72" s="27"/>
      <c r="ADS72" s="30"/>
      <c r="ADT72" s="27"/>
      <c r="ADU72" s="30"/>
      <c r="ADV72" s="27"/>
      <c r="ADW72" s="92"/>
      <c r="ADX72" s="94"/>
      <c r="ADY72" s="94"/>
      <c r="ADZ72" s="94"/>
      <c r="AEA72" s="94"/>
      <c r="AEB72" s="94"/>
      <c r="AEC72" s="94"/>
      <c r="AED72" s="94"/>
      <c r="AEE72" s="27"/>
      <c r="AEF72" s="99"/>
      <c r="AEG72" s="98"/>
      <c r="AEI72" s="88">
        <f t="shared" si="137"/>
        <v>41002.5</v>
      </c>
      <c r="AEJ72" s="90">
        <v>24.5</v>
      </c>
      <c r="AEK72" s="28"/>
      <c r="AEL72" s="25"/>
      <c r="AEM72" s="30"/>
      <c r="AEN72" s="27"/>
      <c r="AEO72" s="30"/>
      <c r="AEP72" s="27"/>
      <c r="AEQ72" s="30"/>
      <c r="AER72" s="27"/>
      <c r="AES72" s="92"/>
      <c r="AET72" s="94"/>
      <c r="AEU72" s="94"/>
      <c r="AEV72" s="94"/>
      <c r="AEW72" s="94"/>
      <c r="AEX72" s="94"/>
      <c r="AEY72" s="94"/>
      <c r="AEZ72" s="94"/>
      <c r="AFA72" s="27"/>
      <c r="AFB72" s="99">
        <v>-1.3036844597066102</v>
      </c>
      <c r="AFC72" s="98">
        <v>4.9663751864384009</v>
      </c>
      <c r="AFE72" s="88">
        <f t="shared" si="138"/>
        <v>41001</v>
      </c>
      <c r="AFF72" s="90">
        <v>24.5</v>
      </c>
      <c r="AFG72" s="28"/>
      <c r="AFH72" s="25"/>
      <c r="AFI72" s="30"/>
      <c r="AFJ72" s="27"/>
      <c r="AFK72" s="30"/>
      <c r="AFL72" s="27"/>
      <c r="AFM72" s="30"/>
      <c r="AFN72" s="27"/>
      <c r="AFO72" s="92"/>
      <c r="AFP72" s="94"/>
      <c r="AFQ72" s="94"/>
      <c r="AFR72" s="94"/>
      <c r="AFS72" s="94"/>
      <c r="AFT72" s="94"/>
      <c r="AFU72" s="94"/>
      <c r="AFV72" s="94"/>
      <c r="AFW72" s="27"/>
      <c r="AFX72" s="99"/>
      <c r="AFY72" s="98"/>
      <c r="AGA72" s="88">
        <f t="shared" si="139"/>
        <v>40999.5</v>
      </c>
      <c r="AGB72" s="90">
        <v>24.5</v>
      </c>
      <c r="AGC72" s="28"/>
      <c r="AGD72" s="25"/>
      <c r="AGE72" s="30"/>
      <c r="AGF72" s="27"/>
      <c r="AGG72" s="30"/>
      <c r="AGH72" s="27"/>
      <c r="AGI72" s="30"/>
      <c r="AGJ72" s="27"/>
      <c r="AGK72" s="92"/>
      <c r="AGL72" s="94"/>
      <c r="AGM72" s="94"/>
      <c r="AGN72" s="94"/>
      <c r="AGO72" s="94"/>
      <c r="AGP72" s="94"/>
      <c r="AGQ72" s="94"/>
      <c r="AGR72" s="94"/>
      <c r="AGS72" s="27"/>
      <c r="AGT72" s="99">
        <v>-1.2986009677529311</v>
      </c>
      <c r="AGU72" s="98">
        <v>5.6451836620947367</v>
      </c>
      <c r="AGW72" s="88">
        <f t="shared" si="140"/>
        <v>41002.5</v>
      </c>
      <c r="AGX72" s="90">
        <v>24.5</v>
      </c>
      <c r="AGY72" s="28"/>
      <c r="AGZ72" s="25"/>
      <c r="AHA72" s="30"/>
      <c r="AHB72" s="27"/>
      <c r="AHC72" s="30"/>
      <c r="AHD72" s="27"/>
      <c r="AHE72" s="30"/>
      <c r="AHF72" s="27"/>
      <c r="AHG72" s="92"/>
      <c r="AHH72" s="94"/>
      <c r="AHI72" s="94"/>
      <c r="AHJ72" s="94"/>
      <c r="AHK72" s="94"/>
      <c r="AHL72" s="94"/>
      <c r="AHM72" s="94"/>
      <c r="AHN72" s="94"/>
      <c r="AHO72" s="27"/>
      <c r="AHP72" s="99">
        <v>-1.2927583058951169</v>
      </c>
      <c r="AHQ72" s="98">
        <v>3.5358891659022609</v>
      </c>
      <c r="AHS72" s="88">
        <f t="shared" si="141"/>
        <v>41001.5</v>
      </c>
      <c r="AHT72" s="90">
        <v>24.5</v>
      </c>
      <c r="AHU72" s="28"/>
      <c r="AHV72" s="25"/>
      <c r="AHW72" s="30"/>
      <c r="AHX72" s="27"/>
      <c r="AHY72" s="30"/>
      <c r="AHZ72" s="27"/>
      <c r="AIA72" s="30"/>
      <c r="AIB72" s="27"/>
      <c r="AIC72" s="92"/>
      <c r="AID72" s="94"/>
      <c r="AIE72" s="94"/>
      <c r="AIF72" s="94"/>
      <c r="AIG72" s="94"/>
      <c r="AIH72" s="94"/>
      <c r="AII72" s="94"/>
      <c r="AIJ72" s="94"/>
      <c r="AIK72" s="27"/>
      <c r="AIL72" s="99">
        <v>-0.82634084378185035</v>
      </c>
      <c r="AIM72" s="98">
        <v>8.9660271831954752</v>
      </c>
      <c r="AIO72" s="88">
        <f t="shared" si="142"/>
        <v>41002</v>
      </c>
      <c r="AIP72" s="90">
        <v>24.5</v>
      </c>
      <c r="AIQ72" s="28"/>
      <c r="AIR72" s="25"/>
      <c r="AIS72" s="30"/>
      <c r="AIT72" s="27"/>
      <c r="AIU72" s="30"/>
      <c r="AIV72" s="27"/>
      <c r="AIW72" s="30"/>
      <c r="AIX72" s="27"/>
      <c r="AIY72" s="92"/>
      <c r="AIZ72" s="94"/>
      <c r="AJA72" s="94"/>
      <c r="AJB72" s="94"/>
      <c r="AJC72" s="94"/>
      <c r="AJD72" s="94"/>
      <c r="AJE72" s="94"/>
      <c r="AJF72" s="94"/>
      <c r="AJG72" s="27"/>
      <c r="AJH72" s="99">
        <v>-1.2493891951148184</v>
      </c>
      <c r="AJI72" s="98">
        <v>1.8061491895222517</v>
      </c>
      <c r="AJK72" s="88">
        <f t="shared" si="143"/>
        <v>41002</v>
      </c>
      <c r="AJL72" s="90">
        <v>24.5</v>
      </c>
      <c r="AJM72" s="28"/>
      <c r="AJN72" s="25"/>
      <c r="AJO72" s="30"/>
      <c r="AJP72" s="27"/>
      <c r="AJQ72" s="30"/>
      <c r="AJR72" s="27"/>
      <c r="AJS72" s="30"/>
      <c r="AJT72" s="27"/>
      <c r="AJU72" s="92"/>
      <c r="AJV72" s="94"/>
      <c r="AJW72" s="94"/>
      <c r="AJX72" s="94"/>
      <c r="AJY72" s="94"/>
      <c r="AJZ72" s="94"/>
      <c r="AKA72" s="94"/>
      <c r="AKB72" s="94"/>
      <c r="AKC72" s="27"/>
      <c r="AKD72" s="99">
        <v>-1.2990114372092965</v>
      </c>
      <c r="AKE72" s="98">
        <v>-0.35034369510004437</v>
      </c>
      <c r="AKG72" s="88">
        <f t="shared" si="144"/>
        <v>41000.5</v>
      </c>
      <c r="AKH72" s="90">
        <v>24.5</v>
      </c>
      <c r="AKI72" s="28"/>
      <c r="AKJ72" s="25"/>
      <c r="AKK72" s="30"/>
      <c r="AKL72" s="27"/>
      <c r="AKM72" s="30"/>
      <c r="AKN72" s="27"/>
      <c r="AKO72" s="30"/>
      <c r="AKP72" s="27"/>
      <c r="AKQ72" s="92"/>
      <c r="AKR72" s="94"/>
      <c r="AKS72" s="94"/>
      <c r="AKT72" s="94"/>
      <c r="AKU72" s="94"/>
      <c r="AKV72" s="94"/>
      <c r="AKW72" s="94"/>
      <c r="AKX72" s="94"/>
      <c r="AKY72" s="27"/>
      <c r="AKZ72" s="99"/>
      <c r="ALA72" s="98"/>
      <c r="ALC72" s="88">
        <f t="shared" si="145"/>
        <v>41004</v>
      </c>
      <c r="ALD72" s="90">
        <v>24.5</v>
      </c>
      <c r="ALE72" s="28"/>
      <c r="ALF72" s="25">
        <v>22.3</v>
      </c>
      <c r="ALG72" s="30"/>
      <c r="ALH72" s="27"/>
      <c r="ALI72" s="30"/>
      <c r="ALJ72" s="27"/>
      <c r="ALK72" s="30"/>
      <c r="ALL72" s="27"/>
      <c r="ALM72" s="92"/>
      <c r="ALN72" s="94"/>
      <c r="ALO72" s="94"/>
      <c r="ALP72" s="94"/>
      <c r="ALQ72" s="94"/>
      <c r="ALR72" s="94"/>
      <c r="ALS72" s="94"/>
      <c r="ALT72" s="94"/>
      <c r="ALU72" s="27"/>
      <c r="ALV72" s="99">
        <v>-1.2424186854570021</v>
      </c>
      <c r="ALW72" s="98">
        <v>-1.2769208758630746</v>
      </c>
      <c r="ALY72" s="88">
        <f t="shared" si="146"/>
        <v>41002.5</v>
      </c>
      <c r="ALZ72" s="90">
        <v>24.5</v>
      </c>
      <c r="AMA72" s="28"/>
      <c r="AMB72" s="25"/>
      <c r="AMC72" s="30"/>
      <c r="AMD72" s="27"/>
      <c r="AME72" s="30"/>
      <c r="AMF72" s="27"/>
      <c r="AMG72" s="30"/>
      <c r="AMH72" s="27"/>
      <c r="AMI72" s="92"/>
      <c r="AMJ72" s="94"/>
      <c r="AMK72" s="94"/>
      <c r="AML72" s="94"/>
      <c r="AMM72" s="94"/>
      <c r="AMN72" s="94"/>
      <c r="AMO72" s="94"/>
      <c r="AMP72" s="94"/>
      <c r="AMQ72" s="27"/>
      <c r="AMR72" s="99">
        <v>-1.2727956333770396</v>
      </c>
      <c r="AMS72" s="98">
        <v>5.0320086336509915</v>
      </c>
      <c r="AMU72" s="88">
        <f t="shared" si="147"/>
        <v>41000.5</v>
      </c>
      <c r="AMV72" s="90">
        <v>24.5</v>
      </c>
      <c r="AMW72" s="28"/>
      <c r="AMX72" s="25"/>
      <c r="AMY72" s="30"/>
      <c r="AMZ72" s="27"/>
      <c r="ANA72" s="30"/>
      <c r="ANB72" s="27"/>
      <c r="ANC72" s="30"/>
      <c r="AND72" s="27"/>
      <c r="ANE72" s="92"/>
      <c r="ANF72" s="94"/>
      <c r="ANG72" s="94"/>
      <c r="ANH72" s="94"/>
      <c r="ANI72" s="94"/>
      <c r="ANJ72" s="94"/>
      <c r="ANK72" s="94"/>
      <c r="ANL72" s="94"/>
      <c r="ANM72" s="27"/>
      <c r="ANN72" s="99">
        <v>-1.3053493635573195</v>
      </c>
      <c r="ANO72" s="98">
        <v>5.0721647766415172</v>
      </c>
      <c r="ANQ72" s="88">
        <f t="shared" si="148"/>
        <v>41002</v>
      </c>
      <c r="ANR72" s="90">
        <v>24.5</v>
      </c>
      <c r="ANS72" s="28"/>
      <c r="ANT72" s="25"/>
      <c r="ANU72" s="30"/>
      <c r="ANV72" s="27"/>
      <c r="ANW72" s="30"/>
      <c r="ANX72" s="27"/>
      <c r="ANY72" s="30"/>
      <c r="ANZ72" s="27"/>
      <c r="AOA72" s="92"/>
      <c r="AOB72" s="94"/>
      <c r="AOC72" s="94"/>
      <c r="AOD72" s="94"/>
      <c r="AOE72" s="94"/>
      <c r="AOF72" s="94"/>
      <c r="AOG72" s="94"/>
      <c r="AOH72" s="94"/>
      <c r="AOI72" s="27"/>
      <c r="AOJ72" s="99">
        <v>-1.3174171587631245</v>
      </c>
      <c r="AOK72" s="98">
        <v>-1.2621601891202996</v>
      </c>
      <c r="AOM72" s="88">
        <f t="shared" si="149"/>
        <v>41002</v>
      </c>
      <c r="AON72" s="90">
        <v>24.5</v>
      </c>
      <c r="AOO72" s="28"/>
      <c r="AOP72" s="25"/>
      <c r="AOQ72" s="30"/>
      <c r="AOR72" s="27"/>
      <c r="AOS72" s="30"/>
      <c r="AOT72" s="27"/>
      <c r="AOU72" s="30"/>
      <c r="AOV72" s="27"/>
      <c r="AOW72" s="92"/>
      <c r="AOX72" s="94"/>
      <c r="AOY72" s="94"/>
      <c r="AOZ72" s="94"/>
      <c r="APA72" s="94"/>
      <c r="APB72" s="94"/>
      <c r="APC72" s="94"/>
      <c r="APD72" s="94"/>
      <c r="APE72" s="27"/>
      <c r="APF72" s="99">
        <v>-1.2937817761778321</v>
      </c>
      <c r="APG72" s="98">
        <v>5.0076083286519954E-2</v>
      </c>
      <c r="API72" s="88">
        <f t="shared" si="150"/>
        <v>41001.5</v>
      </c>
      <c r="APJ72" s="90">
        <v>24.5</v>
      </c>
      <c r="APK72" s="28"/>
      <c r="APL72" s="25"/>
      <c r="APM72" s="30"/>
      <c r="APN72" s="27"/>
      <c r="APO72" s="30"/>
      <c r="APP72" s="27"/>
      <c r="APQ72" s="30"/>
      <c r="APR72" s="27"/>
      <c r="APS72" s="92"/>
      <c r="APT72" s="94"/>
      <c r="APU72" s="94"/>
      <c r="APV72" s="94"/>
      <c r="APW72" s="94"/>
      <c r="APX72" s="94"/>
      <c r="APY72" s="94"/>
      <c r="APZ72" s="94"/>
      <c r="AQA72" s="27"/>
      <c r="AQB72" s="99">
        <v>-0.86652371192784505</v>
      </c>
      <c r="AQC72" s="98">
        <v>6.8437098364491789</v>
      </c>
      <c r="AQE72" s="88">
        <f t="shared" si="151"/>
        <v>41001</v>
      </c>
      <c r="AQF72" s="90">
        <v>24.5</v>
      </c>
      <c r="AQG72" s="28"/>
      <c r="AQH72" s="25"/>
      <c r="AQI72" s="30"/>
      <c r="AQJ72" s="27"/>
      <c r="AQK72" s="30"/>
      <c r="AQL72" s="27"/>
      <c r="AQM72" s="30"/>
      <c r="AQN72" s="27"/>
      <c r="AQO72" s="92"/>
      <c r="AQP72" s="94"/>
      <c r="AQQ72" s="94"/>
      <c r="AQR72" s="94"/>
      <c r="AQS72" s="94"/>
      <c r="AQT72" s="94"/>
      <c r="AQU72" s="94"/>
      <c r="AQV72" s="94"/>
      <c r="AQW72" s="27"/>
      <c r="AQX72" s="99">
        <v>-1.0305739958901519</v>
      </c>
      <c r="AQY72" s="98">
        <v>6.6155255418727688</v>
      </c>
      <c r="ARA72" s="88">
        <f t="shared" si="152"/>
        <v>41003.5</v>
      </c>
      <c r="ARB72" s="90">
        <v>24.5</v>
      </c>
      <c r="ARC72" s="28"/>
      <c r="ARD72" s="25"/>
      <c r="ARE72" s="30"/>
      <c r="ARF72" s="27"/>
      <c r="ARG72" s="30"/>
      <c r="ARH72" s="27"/>
      <c r="ARI72" s="30"/>
      <c r="ARJ72" s="27"/>
      <c r="ARK72" s="92"/>
      <c r="ARL72" s="94"/>
      <c r="ARM72" s="94"/>
      <c r="ARN72" s="94"/>
      <c r="ARO72" s="94"/>
      <c r="ARP72" s="94"/>
      <c r="ARQ72" s="94"/>
      <c r="ARR72" s="94"/>
      <c r="ARS72" s="27"/>
      <c r="ART72" s="99">
        <v>-1.1809062787924141</v>
      </c>
      <c r="ARU72" s="98">
        <v>3.7022567011526291</v>
      </c>
      <c r="ARW72" s="88">
        <f t="shared" si="153"/>
        <v>41004.5</v>
      </c>
      <c r="ARX72" s="90">
        <v>24.5</v>
      </c>
      <c r="ARY72" s="28"/>
      <c r="ARZ72" s="25"/>
      <c r="ASA72" s="30"/>
      <c r="ASB72" s="27"/>
      <c r="ASC72" s="30"/>
      <c r="ASD72" s="27"/>
      <c r="ASE72" s="30"/>
      <c r="ASF72" s="27"/>
      <c r="ASG72" s="92"/>
      <c r="ASH72" s="94"/>
      <c r="ASI72" s="94"/>
      <c r="ASJ72" s="94"/>
      <c r="ASK72" s="94"/>
      <c r="ASL72" s="94"/>
      <c r="ASM72" s="94"/>
      <c r="ASN72" s="94"/>
      <c r="ASO72" s="27"/>
      <c r="ASP72" s="99">
        <v>-1.2800016819862461</v>
      </c>
      <c r="ASQ72" s="98">
        <v>5.0690568972206531</v>
      </c>
      <c r="ASS72" s="88">
        <f t="shared" si="154"/>
        <v>41002.5</v>
      </c>
      <c r="AST72" s="90">
        <v>24.5</v>
      </c>
      <c r="ASU72" s="28"/>
      <c r="ASV72" s="25"/>
      <c r="ASW72" s="30"/>
      <c r="ASX72" s="27"/>
      <c r="ASY72" s="30"/>
      <c r="ASZ72" s="27"/>
      <c r="ATA72" s="30"/>
      <c r="ATB72" s="27"/>
      <c r="ATC72" s="92"/>
      <c r="ATD72" s="94"/>
      <c r="ATE72" s="94"/>
      <c r="ATF72" s="94"/>
      <c r="ATG72" s="94"/>
      <c r="ATH72" s="94"/>
      <c r="ATI72" s="94"/>
      <c r="ATJ72" s="94"/>
      <c r="ATK72" s="27"/>
      <c r="ATL72" s="99">
        <v>-1.313490029077516</v>
      </c>
      <c r="ATM72" s="98">
        <v>4.1673358631661426</v>
      </c>
      <c r="ATO72" s="88">
        <f t="shared" si="155"/>
        <v>41003.5</v>
      </c>
      <c r="ATP72" s="90">
        <v>24.5</v>
      </c>
      <c r="ATQ72" s="28"/>
      <c r="ATR72" s="25"/>
      <c r="ATS72" s="30"/>
      <c r="ATT72" s="27"/>
      <c r="ATU72" s="30"/>
      <c r="ATV72" s="27"/>
      <c r="ATW72" s="30"/>
      <c r="ATX72" s="27"/>
      <c r="ATY72" s="92"/>
      <c r="ATZ72" s="94"/>
      <c r="AUA72" s="94"/>
      <c r="AUB72" s="94"/>
      <c r="AUC72" s="94"/>
      <c r="AUD72" s="94"/>
      <c r="AUE72" s="94"/>
      <c r="AUF72" s="94"/>
      <c r="AUG72" s="27"/>
      <c r="AUH72" s="99">
        <v>-1.2464112064375237</v>
      </c>
      <c r="AUI72" s="98">
        <v>6.1730028381343249</v>
      </c>
      <c r="AUK72" s="88">
        <f t="shared" si="156"/>
        <v>40999.5</v>
      </c>
      <c r="AUL72" s="90">
        <v>24.5</v>
      </c>
      <c r="AUM72" s="28"/>
      <c r="AUN72" s="25"/>
      <c r="AUO72" s="30"/>
      <c r="AUP72" s="27"/>
      <c r="AUQ72" s="30"/>
      <c r="AUR72" s="27"/>
      <c r="AUS72" s="30"/>
      <c r="AUT72" s="27"/>
      <c r="AUU72" s="92"/>
      <c r="AUV72" s="94"/>
      <c r="AUW72" s="94"/>
      <c r="AUX72" s="94"/>
      <c r="AUY72" s="94"/>
      <c r="AUZ72" s="94"/>
      <c r="AVA72" s="94"/>
      <c r="AVB72" s="94"/>
      <c r="AVC72" s="27"/>
      <c r="AVD72" s="99"/>
      <c r="AVE72" s="98"/>
      <c r="AVG72" s="88">
        <f t="shared" si="157"/>
        <v>41002.5</v>
      </c>
      <c r="AVH72" s="90">
        <v>24.5</v>
      </c>
      <c r="AVI72" s="28"/>
      <c r="AVJ72" s="25"/>
      <c r="AVK72" s="30"/>
      <c r="AVL72" s="27"/>
      <c r="AVM72" s="30"/>
      <c r="AVN72" s="27"/>
      <c r="AVO72" s="30"/>
      <c r="AVP72" s="27"/>
      <c r="AVQ72" s="92"/>
      <c r="AVR72" s="94"/>
      <c r="AVS72" s="94"/>
      <c r="AVT72" s="94"/>
      <c r="AVU72" s="94"/>
      <c r="AVV72" s="94"/>
      <c r="AVW72" s="94"/>
      <c r="AVX72" s="94"/>
      <c r="AVY72" s="27"/>
      <c r="AVZ72" s="99">
        <v>-1.2894025044246198</v>
      </c>
      <c r="AWA72" s="98">
        <v>4.9921855687664056</v>
      </c>
      <c r="AWC72" s="88">
        <f t="shared" si="158"/>
        <v>41001</v>
      </c>
      <c r="AWD72" s="90">
        <v>24.5</v>
      </c>
      <c r="AWE72" s="28"/>
      <c r="AWF72" s="25"/>
      <c r="AWG72" s="30"/>
      <c r="AWH72" s="27"/>
      <c r="AWI72" s="30"/>
      <c r="AWJ72" s="27"/>
      <c r="AWK72" s="30"/>
      <c r="AWL72" s="27"/>
      <c r="AWM72" s="92"/>
      <c r="AWN72" s="94"/>
      <c r="AWO72" s="94"/>
      <c r="AWP72" s="94"/>
      <c r="AWQ72" s="94"/>
      <c r="AWR72" s="94"/>
      <c r="AWS72" s="94"/>
      <c r="AWT72" s="94"/>
      <c r="AWU72" s="27"/>
      <c r="AWV72" s="99"/>
      <c r="AWW72" s="98"/>
      <c r="AWY72" s="88">
        <f t="shared" si="159"/>
        <v>40999.5</v>
      </c>
      <c r="AWZ72" s="90">
        <v>24.5</v>
      </c>
      <c r="AXA72" s="28"/>
      <c r="AXB72" s="25"/>
      <c r="AXC72" s="30"/>
      <c r="AXD72" s="27"/>
      <c r="AXE72" s="30"/>
      <c r="AXF72" s="27"/>
      <c r="AXG72" s="30"/>
      <c r="AXH72" s="27"/>
      <c r="AXI72" s="92"/>
      <c r="AXJ72" s="94"/>
      <c r="AXK72" s="94"/>
      <c r="AXL72" s="94"/>
      <c r="AXM72" s="94"/>
      <c r="AXN72" s="94"/>
      <c r="AXO72" s="94"/>
      <c r="AXP72" s="94"/>
      <c r="AXQ72" s="27"/>
      <c r="AXR72" s="99">
        <v>-1.3080456650305161</v>
      </c>
      <c r="AXS72" s="98">
        <v>5.6251590967116387</v>
      </c>
      <c r="AXU72" s="88">
        <f t="shared" si="160"/>
        <v>41002.5</v>
      </c>
      <c r="AXV72" s="90">
        <v>24.5</v>
      </c>
      <c r="AXW72" s="28"/>
      <c r="AXX72" s="25"/>
      <c r="AXY72" s="30"/>
      <c r="AXZ72" s="27"/>
      <c r="AYA72" s="30"/>
      <c r="AYB72" s="27"/>
      <c r="AYC72" s="30"/>
      <c r="AYD72" s="27"/>
      <c r="AYE72" s="92"/>
      <c r="AYF72" s="94"/>
      <c r="AYG72" s="94"/>
      <c r="AYH72" s="94"/>
      <c r="AYI72" s="94"/>
      <c r="AYJ72" s="94"/>
      <c r="AYK72" s="94"/>
      <c r="AYL72" s="94"/>
      <c r="AYM72" s="27"/>
      <c r="AYN72" s="99">
        <v>-1.2902415546267929</v>
      </c>
      <c r="AYO72" s="98">
        <v>3.5419765596234085</v>
      </c>
      <c r="AYQ72" s="88">
        <f t="shared" si="161"/>
        <v>41001.5</v>
      </c>
      <c r="AYR72" s="90">
        <v>24.5</v>
      </c>
      <c r="AYS72" s="28"/>
      <c r="AYT72" s="25"/>
      <c r="AYU72" s="30"/>
      <c r="AYV72" s="27"/>
      <c r="AYW72" s="30"/>
      <c r="AYX72" s="27"/>
      <c r="AYY72" s="30"/>
      <c r="AYZ72" s="27"/>
      <c r="AZA72" s="92"/>
      <c r="AZB72" s="94"/>
      <c r="AZC72" s="94"/>
      <c r="AZD72" s="94"/>
      <c r="AZE72" s="94"/>
      <c r="AZF72" s="94"/>
      <c r="AZG72" s="94"/>
      <c r="AZH72" s="94"/>
      <c r="AZI72" s="27"/>
      <c r="AZJ72" s="99">
        <v>-0.8243098512799778</v>
      </c>
      <c r="AZK72" s="98">
        <v>8.9757029219071889</v>
      </c>
      <c r="AZM72" s="88">
        <f t="shared" si="162"/>
        <v>41002</v>
      </c>
      <c r="AZN72" s="90">
        <v>24.5</v>
      </c>
      <c r="AZO72" s="28"/>
      <c r="AZP72" s="25"/>
      <c r="AZQ72" s="30"/>
      <c r="AZR72" s="27"/>
      <c r="AZS72" s="30"/>
      <c r="AZT72" s="27"/>
      <c r="AZU72" s="30"/>
      <c r="AZV72" s="27"/>
      <c r="AZW72" s="92"/>
      <c r="AZX72" s="94"/>
      <c r="AZY72" s="94"/>
      <c r="AZZ72" s="94"/>
      <c r="BAA72" s="94"/>
      <c r="BAB72" s="94"/>
      <c r="BAC72" s="94"/>
      <c r="BAD72" s="94"/>
      <c r="BAE72" s="27"/>
      <c r="BAF72" s="99">
        <v>-1.2500522168296109</v>
      </c>
      <c r="BAG72" s="98">
        <v>1.8038784983770928</v>
      </c>
      <c r="BAI72" s="88">
        <f t="shared" si="163"/>
        <v>41002</v>
      </c>
      <c r="BAJ72" s="90">
        <v>24.5</v>
      </c>
      <c r="BAK72" s="28"/>
      <c r="BAL72" s="25"/>
      <c r="BAM72" s="30"/>
      <c r="BAN72" s="27"/>
      <c r="BAO72" s="30"/>
      <c r="BAP72" s="27"/>
      <c r="BAQ72" s="30"/>
      <c r="BAR72" s="27"/>
      <c r="BAS72" s="92"/>
      <c r="BAT72" s="94"/>
      <c r="BAU72" s="94"/>
      <c r="BAV72" s="94"/>
      <c r="BAW72" s="94"/>
      <c r="BAX72" s="94"/>
      <c r="BAY72" s="94"/>
      <c r="BAZ72" s="94"/>
      <c r="BBA72" s="27"/>
      <c r="BBB72" s="99">
        <v>-1.2973452097412992</v>
      </c>
      <c r="BBC72" s="98">
        <v>-0.34818508358241562</v>
      </c>
      <c r="BBE72" s="88">
        <f t="shared" si="164"/>
        <v>41000.5</v>
      </c>
      <c r="BBF72" s="90">
        <v>24.5</v>
      </c>
      <c r="BBG72" s="28"/>
      <c r="BBH72" s="25"/>
      <c r="BBI72" s="30"/>
      <c r="BBJ72" s="27"/>
      <c r="BBK72" s="30"/>
      <c r="BBL72" s="27"/>
      <c r="BBM72" s="30"/>
      <c r="BBN72" s="27"/>
      <c r="BBO72" s="92"/>
      <c r="BBP72" s="94"/>
      <c r="BBQ72" s="94"/>
      <c r="BBR72" s="94"/>
      <c r="BBS72" s="94"/>
      <c r="BBT72" s="94"/>
      <c r="BBU72" s="94"/>
      <c r="BBV72" s="94"/>
      <c r="BBW72" s="27"/>
      <c r="BBX72" s="99"/>
      <c r="BBY72" s="98"/>
      <c r="BCA72" s="88">
        <f t="shared" si="165"/>
        <v>41004</v>
      </c>
      <c r="BCB72" s="90">
        <v>24.5</v>
      </c>
      <c r="BCC72" s="28"/>
      <c r="BCD72" s="25">
        <v>22.3</v>
      </c>
      <c r="BCE72" s="30"/>
      <c r="BCF72" s="27"/>
      <c r="BCG72" s="30"/>
      <c r="BCH72" s="27"/>
      <c r="BCI72" s="30"/>
      <c r="BCJ72" s="27"/>
      <c r="BCK72" s="92"/>
      <c r="BCL72" s="94"/>
      <c r="BCM72" s="94"/>
      <c r="BCN72" s="94"/>
      <c r="BCO72" s="94"/>
      <c r="BCP72" s="94"/>
      <c r="BCQ72" s="94"/>
      <c r="BCR72" s="94"/>
      <c r="BCS72" s="27"/>
      <c r="BCT72" s="99">
        <v>-1.2483260158826044</v>
      </c>
      <c r="BCU72" s="98">
        <v>-1.2885018611372412</v>
      </c>
      <c r="BCW72" s="88">
        <f t="shared" si="166"/>
        <v>41002.5</v>
      </c>
      <c r="BCX72" s="90">
        <v>24.5</v>
      </c>
      <c r="BCY72" s="28"/>
      <c r="BCZ72" s="25"/>
      <c r="BDA72" s="30"/>
      <c r="BDB72" s="27"/>
      <c r="BDC72" s="30"/>
      <c r="BDD72" s="27"/>
      <c r="BDE72" s="30"/>
      <c r="BDF72" s="27"/>
      <c r="BDG72" s="92"/>
      <c r="BDH72" s="94"/>
      <c r="BDI72" s="94"/>
      <c r="BDJ72" s="94"/>
      <c r="BDK72" s="94"/>
      <c r="BDL72" s="94"/>
      <c r="BDM72" s="94"/>
      <c r="BDN72" s="94"/>
      <c r="BDO72" s="27"/>
      <c r="BDP72" s="99">
        <v>-1.170596544441757</v>
      </c>
      <c r="BDQ72" s="98">
        <v>5.2138589836396241</v>
      </c>
      <c r="BDS72" s="88">
        <f t="shared" si="167"/>
        <v>41000.5</v>
      </c>
      <c r="BDT72" s="90">
        <v>24.5</v>
      </c>
      <c r="BDU72" s="28"/>
      <c r="BDV72" s="25"/>
      <c r="BDW72" s="30"/>
      <c r="BDX72" s="27"/>
      <c r="BDY72" s="30"/>
      <c r="BDZ72" s="27"/>
      <c r="BEA72" s="30"/>
      <c r="BEB72" s="27"/>
      <c r="BEC72" s="92"/>
      <c r="BED72" s="94"/>
      <c r="BEE72" s="94"/>
      <c r="BEF72" s="94"/>
      <c r="BEG72" s="94"/>
      <c r="BEH72" s="94"/>
      <c r="BEI72" s="94"/>
      <c r="BEJ72" s="94"/>
      <c r="BEK72" s="27"/>
      <c r="BEL72" s="99">
        <v>-1.2991863681607554</v>
      </c>
      <c r="BEM72" s="98">
        <v>5.0822776969015182</v>
      </c>
      <c r="BEO72" s="88">
        <f t="shared" si="168"/>
        <v>41002</v>
      </c>
      <c r="BEP72" s="90">
        <v>24.5</v>
      </c>
      <c r="BEQ72" s="28"/>
      <c r="BER72" s="25"/>
      <c r="BES72" s="30"/>
      <c r="BET72" s="27"/>
      <c r="BEU72" s="30"/>
      <c r="BEV72" s="27"/>
      <c r="BEW72" s="30"/>
      <c r="BEX72" s="27"/>
      <c r="BEY72" s="92"/>
      <c r="BEZ72" s="94"/>
      <c r="BFA72" s="94"/>
      <c r="BFB72" s="94"/>
      <c r="BFC72" s="94"/>
      <c r="BFD72" s="94"/>
      <c r="BFE72" s="94"/>
      <c r="BFF72" s="94"/>
      <c r="BFG72" s="27"/>
      <c r="BFH72" s="99">
        <v>-1.3164729499415524</v>
      </c>
      <c r="BFI72" s="98">
        <v>-1.2616206199116986</v>
      </c>
      <c r="BFK72" s="88">
        <f t="shared" si="169"/>
        <v>41002</v>
      </c>
      <c r="BFL72" s="90">
        <v>24.5</v>
      </c>
      <c r="BFM72" s="28"/>
      <c r="BFN72" s="25"/>
      <c r="BFO72" s="30"/>
      <c r="BFP72" s="27"/>
      <c r="BFQ72" s="30"/>
      <c r="BFR72" s="27"/>
      <c r="BFS72" s="30"/>
      <c r="BFT72" s="27"/>
      <c r="BFU72" s="92"/>
      <c r="BFV72" s="94"/>
      <c r="BFW72" s="94"/>
      <c r="BFX72" s="94"/>
      <c r="BFY72" s="94"/>
      <c r="BFZ72" s="94"/>
      <c r="BGA72" s="94"/>
      <c r="BGB72" s="94"/>
      <c r="BGC72" s="27"/>
      <c r="BGD72" s="99">
        <v>-1.2762764843150485</v>
      </c>
      <c r="BGE72" s="98">
        <v>8.5335966193390622E-2</v>
      </c>
      <c r="BGG72" s="88">
        <f t="shared" si="170"/>
        <v>41001.5</v>
      </c>
      <c r="BGH72" s="90">
        <v>24.5</v>
      </c>
      <c r="BGI72" s="28"/>
      <c r="BGJ72" s="25"/>
      <c r="BGK72" s="30"/>
      <c r="BGL72" s="27"/>
      <c r="BGM72" s="30"/>
      <c r="BGN72" s="27"/>
      <c r="BGO72" s="30"/>
      <c r="BGP72" s="27"/>
      <c r="BGQ72" s="92"/>
      <c r="BGR72" s="94"/>
      <c r="BGS72" s="94"/>
      <c r="BGT72" s="94"/>
      <c r="BGU72" s="94"/>
      <c r="BGV72" s="94"/>
      <c r="BGW72" s="94"/>
      <c r="BGX72" s="94"/>
      <c r="BGY72" s="27"/>
      <c r="BGZ72" s="99">
        <v>-0.90592908229008162</v>
      </c>
      <c r="BHA72" s="98">
        <v>6.7782371738676312</v>
      </c>
      <c r="BHC72" s="88">
        <f t="shared" si="171"/>
        <v>41001</v>
      </c>
      <c r="BHD72" s="90">
        <v>24.5</v>
      </c>
      <c r="BHE72" s="28"/>
      <c r="BHF72" s="25"/>
      <c r="BHG72" s="30"/>
      <c r="BHH72" s="27"/>
      <c r="BHI72" s="30"/>
      <c r="BHJ72" s="27"/>
      <c r="BHK72" s="30"/>
      <c r="BHL72" s="27"/>
      <c r="BHM72" s="92"/>
      <c r="BHN72" s="94"/>
      <c r="BHO72" s="94"/>
      <c r="BHP72" s="94"/>
      <c r="BHQ72" s="94"/>
      <c r="BHR72" s="94"/>
      <c r="BHS72" s="94"/>
      <c r="BHT72" s="94"/>
      <c r="BHU72" s="27"/>
      <c r="BHV72" s="99">
        <v>-1.0182902470274788</v>
      </c>
      <c r="BHW72" s="98">
        <v>6.6466109848480004</v>
      </c>
      <c r="BHY72" s="88">
        <f t="shared" si="172"/>
        <v>41003.5</v>
      </c>
      <c r="BHZ72" s="90">
        <v>24.5</v>
      </c>
      <c r="BIA72" s="28"/>
      <c r="BIB72" s="25"/>
      <c r="BIC72" s="30"/>
      <c r="BID72" s="27"/>
      <c r="BIE72" s="30"/>
      <c r="BIF72" s="27"/>
      <c r="BIG72" s="30"/>
      <c r="BIH72" s="27"/>
      <c r="BII72" s="92"/>
      <c r="BIJ72" s="94"/>
      <c r="BIK72" s="94"/>
      <c r="BIL72" s="94"/>
      <c r="BIM72" s="94"/>
      <c r="BIN72" s="94"/>
      <c r="BIO72" s="94"/>
      <c r="BIP72" s="94"/>
      <c r="BIQ72" s="27"/>
      <c r="BIR72" s="99">
        <v>-1.1895524198286263</v>
      </c>
      <c r="BIS72" s="98">
        <v>3.6839944355889709</v>
      </c>
      <c r="BIU72" s="88">
        <f t="shared" si="173"/>
        <v>41004.5</v>
      </c>
      <c r="BIV72" s="90">
        <v>24.5</v>
      </c>
      <c r="BIW72" s="28"/>
      <c r="BIX72" s="25"/>
      <c r="BIY72" s="30"/>
      <c r="BIZ72" s="27"/>
      <c r="BJA72" s="30"/>
      <c r="BJB72" s="27"/>
      <c r="BJC72" s="30"/>
      <c r="BJD72" s="27"/>
      <c r="BJE72" s="92"/>
      <c r="BJF72" s="94"/>
      <c r="BJG72" s="94"/>
      <c r="BJH72" s="94"/>
      <c r="BJI72" s="94"/>
      <c r="BJJ72" s="94"/>
      <c r="BJK72" s="94"/>
      <c r="BJL72" s="94"/>
      <c r="BJM72" s="27"/>
      <c r="BJN72" s="99">
        <v>-1.2774559837729902</v>
      </c>
      <c r="BJO72" s="98">
        <v>5.0738811971054218</v>
      </c>
      <c r="BJQ72" s="88">
        <f t="shared" si="174"/>
        <v>41002.5</v>
      </c>
      <c r="BJR72" s="90">
        <v>24.5</v>
      </c>
      <c r="BJS72" s="28"/>
      <c r="BJT72" s="25"/>
      <c r="BJU72" s="30"/>
      <c r="BJV72" s="27"/>
      <c r="BJW72" s="30"/>
      <c r="BJX72" s="27"/>
      <c r="BJY72" s="30"/>
      <c r="BJZ72" s="27"/>
      <c r="BKA72" s="92"/>
      <c r="BKB72" s="94"/>
      <c r="BKC72" s="94"/>
      <c r="BKD72" s="94"/>
      <c r="BKE72" s="94"/>
      <c r="BKF72" s="94"/>
      <c r="BKG72" s="94"/>
      <c r="BKH72" s="94"/>
      <c r="BKI72" s="27"/>
      <c r="BKJ72" s="99">
        <v>-1.3132769899530621</v>
      </c>
      <c r="BKK72" s="98">
        <v>4.1677078325751884</v>
      </c>
      <c r="BKM72" s="88">
        <f t="shared" si="175"/>
        <v>41003.5</v>
      </c>
      <c r="BKN72" s="90">
        <v>24.5</v>
      </c>
      <c r="BKO72" s="28"/>
      <c r="BKP72" s="25"/>
      <c r="BKQ72" s="30"/>
      <c r="BKR72" s="27"/>
      <c r="BKS72" s="30"/>
      <c r="BKT72" s="27"/>
      <c r="BKU72" s="30"/>
      <c r="BKV72" s="27"/>
      <c r="BKW72" s="92"/>
      <c r="BKX72" s="94"/>
      <c r="BKY72" s="94"/>
      <c r="BKZ72" s="94"/>
      <c r="BLA72" s="94"/>
      <c r="BLB72" s="94"/>
      <c r="BLC72" s="94"/>
      <c r="BLD72" s="94"/>
      <c r="BLE72" s="27"/>
      <c r="BLF72" s="99">
        <v>-1.2548458449223854</v>
      </c>
      <c r="BLG72" s="98">
        <v>6.1675826951645991</v>
      </c>
      <c r="BLI72" s="88">
        <f t="shared" si="176"/>
        <v>40999.5</v>
      </c>
      <c r="BLJ72" s="90">
        <v>24.5</v>
      </c>
      <c r="BLK72" s="28"/>
      <c r="BLL72" s="25"/>
      <c r="BLM72" s="30"/>
      <c r="BLN72" s="27"/>
      <c r="BLO72" s="30"/>
      <c r="BLP72" s="27"/>
      <c r="BLQ72" s="30"/>
      <c r="BLR72" s="27"/>
      <c r="BLS72" s="92"/>
      <c r="BLT72" s="94"/>
      <c r="BLU72" s="94"/>
      <c r="BLV72" s="94"/>
      <c r="BLW72" s="94"/>
      <c r="BLX72" s="94"/>
      <c r="BLY72" s="94"/>
      <c r="BLZ72" s="94"/>
      <c r="BMA72" s="27"/>
      <c r="BMB72" s="99"/>
      <c r="BMC72" s="98"/>
      <c r="BME72" s="88">
        <f t="shared" si="177"/>
        <v>41002.5</v>
      </c>
      <c r="BMF72" s="90">
        <v>24.5</v>
      </c>
      <c r="BMG72" s="28"/>
      <c r="BMH72" s="25"/>
      <c r="BMI72" s="30"/>
      <c r="BMJ72" s="27"/>
      <c r="BMK72" s="30"/>
      <c r="BML72" s="27"/>
      <c r="BMM72" s="30"/>
      <c r="BMN72" s="27"/>
      <c r="BMO72" s="92"/>
      <c r="BMP72" s="94"/>
      <c r="BMQ72" s="94"/>
      <c r="BMR72" s="94"/>
      <c r="BMS72" s="94"/>
      <c r="BMT72" s="94"/>
      <c r="BMU72" s="94"/>
      <c r="BMV72" s="94"/>
      <c r="BMW72" s="27"/>
      <c r="BMX72" s="99">
        <v>-1.2586084238118378</v>
      </c>
      <c r="BMY72" s="98">
        <v>5.0480763111628812</v>
      </c>
      <c r="BNA72" s="88">
        <f t="shared" si="178"/>
        <v>41001</v>
      </c>
      <c r="BNB72" s="90">
        <v>24.5</v>
      </c>
      <c r="BNC72" s="28"/>
      <c r="BND72" s="25"/>
      <c r="BNE72" s="30"/>
      <c r="BNF72" s="27"/>
      <c r="BNG72" s="30"/>
      <c r="BNH72" s="27"/>
      <c r="BNI72" s="30"/>
      <c r="BNJ72" s="27"/>
      <c r="BNK72" s="92"/>
      <c r="BNL72" s="94"/>
      <c r="BNM72" s="94"/>
      <c r="BNN72" s="94"/>
      <c r="BNO72" s="94"/>
      <c r="BNP72" s="94"/>
      <c r="BNQ72" s="94"/>
      <c r="BNR72" s="94"/>
      <c r="BNS72" s="27"/>
      <c r="BNT72" s="99"/>
      <c r="BNU72" s="98"/>
      <c r="BNW72" s="88">
        <f t="shared" si="179"/>
        <v>40999.5</v>
      </c>
      <c r="BNX72" s="90">
        <v>24.5</v>
      </c>
      <c r="BNY72" s="28"/>
      <c r="BNZ72" s="25"/>
      <c r="BOA72" s="30"/>
      <c r="BOB72" s="27"/>
      <c r="BOC72" s="30"/>
      <c r="BOD72" s="27"/>
      <c r="BOE72" s="30"/>
      <c r="BOF72" s="27"/>
      <c r="BOG72" s="92"/>
      <c r="BOH72" s="94"/>
      <c r="BOI72" s="94"/>
      <c r="BOJ72" s="94"/>
      <c r="BOK72" s="94"/>
      <c r="BOL72" s="94"/>
      <c r="BOM72" s="94"/>
      <c r="BON72" s="94"/>
      <c r="BOO72" s="27"/>
      <c r="BOP72" s="99">
        <v>-1.3073008698216468</v>
      </c>
      <c r="BOQ72" s="98">
        <v>5.6245380196739294</v>
      </c>
      <c r="BOS72" s="88">
        <f t="shared" si="180"/>
        <v>41002.5</v>
      </c>
      <c r="BOT72" s="90">
        <v>24.5</v>
      </c>
      <c r="BOU72" s="28"/>
      <c r="BOV72" s="25"/>
      <c r="BOW72" s="30"/>
      <c r="BOX72" s="27"/>
      <c r="BOY72" s="30"/>
      <c r="BOZ72" s="27"/>
      <c r="BPA72" s="30"/>
      <c r="BPB72" s="27"/>
      <c r="BPC72" s="92"/>
      <c r="BPD72" s="94"/>
      <c r="BPE72" s="94"/>
      <c r="BPF72" s="94"/>
      <c r="BPG72" s="94"/>
      <c r="BPH72" s="94"/>
      <c r="BPI72" s="94"/>
      <c r="BPJ72" s="94"/>
      <c r="BPK72" s="27"/>
      <c r="BPL72" s="99">
        <v>-1.3061235867033285</v>
      </c>
      <c r="BPM72" s="98">
        <v>3.5058782074462078</v>
      </c>
      <c r="BPO72" s="88">
        <f t="shared" si="181"/>
        <v>41001.5</v>
      </c>
      <c r="BPP72" s="90">
        <v>24.5</v>
      </c>
      <c r="BPQ72" s="28"/>
      <c r="BPR72" s="25"/>
      <c r="BPS72" s="30"/>
      <c r="BPT72" s="27"/>
      <c r="BPU72" s="30"/>
      <c r="BPV72" s="27"/>
      <c r="BPW72" s="30"/>
      <c r="BPX72" s="27"/>
      <c r="BPY72" s="92"/>
      <c r="BPZ72" s="94"/>
      <c r="BQA72" s="94"/>
      <c r="BQB72" s="94"/>
      <c r="BQC72" s="94"/>
      <c r="BQD72" s="94"/>
      <c r="BQE72" s="94"/>
      <c r="BQF72" s="94"/>
      <c r="BQG72" s="27"/>
      <c r="BQH72" s="99">
        <v>-0.8118705313992447</v>
      </c>
      <c r="BQI72" s="98">
        <v>9.0377677128732437</v>
      </c>
      <c r="BQK72" s="88">
        <f t="shared" si="182"/>
        <v>41002</v>
      </c>
      <c r="BQL72" s="90">
        <v>24.5</v>
      </c>
      <c r="BQM72" s="28"/>
      <c r="BQN72" s="25"/>
      <c r="BQO72" s="30"/>
      <c r="BQP72" s="27"/>
      <c r="BQQ72" s="30"/>
      <c r="BQR72" s="27"/>
      <c r="BQS72" s="30"/>
      <c r="BQT72" s="27"/>
      <c r="BQU72" s="92"/>
      <c r="BQV72" s="94"/>
      <c r="BQW72" s="94"/>
      <c r="BQX72" s="94"/>
      <c r="BQY72" s="94"/>
      <c r="BQZ72" s="94"/>
      <c r="BRA72" s="94"/>
      <c r="BRB72" s="94"/>
      <c r="BRC72" s="27"/>
      <c r="BRD72" s="99">
        <v>-1.2503330001030266</v>
      </c>
      <c r="BRE72" s="98">
        <v>1.8040417329611405</v>
      </c>
      <c r="BRG72" s="88">
        <f t="shared" si="183"/>
        <v>41002</v>
      </c>
      <c r="BRH72" s="90">
        <v>24.5</v>
      </c>
      <c r="BRI72" s="28"/>
      <c r="BRJ72" s="25"/>
      <c r="BRK72" s="30"/>
      <c r="BRL72" s="27"/>
      <c r="BRM72" s="30"/>
      <c r="BRN72" s="27"/>
      <c r="BRO72" s="30"/>
      <c r="BRP72" s="27"/>
      <c r="BRQ72" s="92"/>
      <c r="BRR72" s="94"/>
      <c r="BRS72" s="94"/>
      <c r="BRT72" s="94"/>
      <c r="BRU72" s="94"/>
      <c r="BRV72" s="94"/>
      <c r="BRW72" s="94"/>
      <c r="BRX72" s="94"/>
      <c r="BRY72" s="27"/>
      <c r="BRZ72" s="99">
        <v>-1.2947637099583473</v>
      </c>
      <c r="BSA72" s="98">
        <v>-0.34419585961562377</v>
      </c>
      <c r="BSC72" s="88">
        <f t="shared" si="184"/>
        <v>41000.5</v>
      </c>
      <c r="BSD72" s="90">
        <v>24.5</v>
      </c>
      <c r="BSE72" s="28"/>
      <c r="BSF72" s="25"/>
      <c r="BSG72" s="30"/>
      <c r="BSH72" s="27"/>
      <c r="BSI72" s="30"/>
      <c r="BSJ72" s="27"/>
      <c r="BSK72" s="30"/>
      <c r="BSL72" s="27"/>
      <c r="BSM72" s="92"/>
      <c r="BSN72" s="94"/>
      <c r="BSO72" s="94"/>
      <c r="BSP72" s="94"/>
      <c r="BSQ72" s="94"/>
      <c r="BSR72" s="94"/>
      <c r="BSS72" s="94"/>
      <c r="BST72" s="94"/>
      <c r="BSU72" s="27"/>
      <c r="BSV72" s="99"/>
      <c r="BSW72" s="98"/>
      <c r="BSY72" s="88">
        <f t="shared" si="185"/>
        <v>41004</v>
      </c>
      <c r="BSZ72" s="90">
        <v>24.5</v>
      </c>
      <c r="BTA72" s="28"/>
      <c r="BTB72" s="25">
        <v>22.3</v>
      </c>
      <c r="BTC72" s="30"/>
      <c r="BTD72" s="27"/>
      <c r="BTE72" s="30"/>
      <c r="BTF72" s="27"/>
      <c r="BTG72" s="30"/>
      <c r="BTH72" s="27"/>
      <c r="BTI72" s="92"/>
      <c r="BTJ72" s="94"/>
      <c r="BTK72" s="94"/>
      <c r="BTL72" s="94"/>
      <c r="BTM72" s="94"/>
      <c r="BTN72" s="94"/>
      <c r="BTO72" s="94"/>
      <c r="BTP72" s="94"/>
      <c r="BTQ72" s="27"/>
      <c r="BTR72" s="99">
        <v>-1.2453532112640984</v>
      </c>
      <c r="BTS72" s="98">
        <v>-1.2770140139500401</v>
      </c>
      <c r="BTU72" s="88">
        <f t="shared" si="186"/>
        <v>41002.5</v>
      </c>
      <c r="BTV72" s="90">
        <v>24.5</v>
      </c>
      <c r="BTW72" s="28"/>
      <c r="BTX72" s="25"/>
      <c r="BTY72" s="30"/>
      <c r="BTZ72" s="27"/>
      <c r="BUA72" s="30"/>
      <c r="BUB72" s="27"/>
      <c r="BUC72" s="30"/>
      <c r="BUD72" s="27"/>
      <c r="BUE72" s="92"/>
      <c r="BUF72" s="94"/>
      <c r="BUG72" s="94"/>
      <c r="BUH72" s="94"/>
      <c r="BUI72" s="94"/>
      <c r="BUJ72" s="94"/>
      <c r="BUK72" s="94"/>
      <c r="BUL72" s="94"/>
      <c r="BUM72" s="27"/>
      <c r="BUN72" s="99">
        <v>-1.2805502397062229</v>
      </c>
      <c r="BUO72" s="98">
        <v>5.0227832314867156</v>
      </c>
      <c r="BUQ72" s="88">
        <f t="shared" si="187"/>
        <v>41000.5</v>
      </c>
      <c r="BUR72" s="90">
        <v>24.5</v>
      </c>
      <c r="BUS72" s="28"/>
      <c r="BUT72" s="25"/>
      <c r="BUU72" s="30"/>
      <c r="BUV72" s="27"/>
      <c r="BUW72" s="30"/>
      <c r="BUX72" s="27"/>
      <c r="BUY72" s="30"/>
      <c r="BUZ72" s="27"/>
      <c r="BVA72" s="92"/>
      <c r="BVB72" s="94"/>
      <c r="BVC72" s="94"/>
      <c r="BVD72" s="94"/>
      <c r="BVE72" s="94"/>
      <c r="BVF72" s="94"/>
      <c r="BVG72" s="94"/>
      <c r="BVH72" s="94"/>
      <c r="BVI72" s="27"/>
      <c r="BVJ72" s="99">
        <v>-1.2895688227392832</v>
      </c>
      <c r="BVK72" s="98">
        <v>5.0983629696817196</v>
      </c>
      <c r="BVM72" s="88">
        <f t="shared" si="188"/>
        <v>41002</v>
      </c>
      <c r="BVN72" s="90">
        <v>24.5</v>
      </c>
      <c r="BVO72" s="28"/>
      <c r="BVP72" s="25"/>
      <c r="BVQ72" s="30"/>
      <c r="BVR72" s="27"/>
      <c r="BVS72" s="30"/>
      <c r="BVT72" s="27"/>
      <c r="BVU72" s="30"/>
      <c r="BVV72" s="27"/>
      <c r="BVW72" s="92"/>
      <c r="BVX72" s="94"/>
      <c r="BVY72" s="94"/>
      <c r="BVZ72" s="94"/>
      <c r="BWA72" s="94"/>
      <c r="BWB72" s="94"/>
      <c r="BWC72" s="94"/>
      <c r="BWD72" s="94"/>
      <c r="BWE72" s="27"/>
      <c r="BWF72" s="99">
        <v>-1.3175244501847017</v>
      </c>
      <c r="BWG72" s="98">
        <v>-1.2623596202217373</v>
      </c>
      <c r="BWI72" s="88">
        <f t="shared" si="189"/>
        <v>41002</v>
      </c>
      <c r="BWJ72" s="90">
        <v>24.5</v>
      </c>
      <c r="BWK72" s="28"/>
      <c r="BWL72" s="25"/>
      <c r="BWM72" s="30"/>
      <c r="BWN72" s="27"/>
      <c r="BWO72" s="30"/>
      <c r="BWP72" s="27"/>
      <c r="BWQ72" s="30"/>
      <c r="BWR72" s="27"/>
      <c r="BWS72" s="92"/>
      <c r="BWT72" s="94"/>
      <c r="BWU72" s="94"/>
      <c r="BWV72" s="94"/>
      <c r="BWW72" s="94"/>
      <c r="BWX72" s="94"/>
      <c r="BWY72" s="94"/>
      <c r="BWZ72" s="94"/>
      <c r="BXA72" s="27"/>
      <c r="BXB72" s="99">
        <v>-1.2912178803301613</v>
      </c>
      <c r="BXC72" s="98">
        <v>5.7737409870231904E-2</v>
      </c>
      <c r="BXE72" s="88">
        <f t="shared" si="190"/>
        <v>41001.5</v>
      </c>
      <c r="BXF72" s="90">
        <v>24.5</v>
      </c>
      <c r="BXG72" s="28"/>
      <c r="BXH72" s="25"/>
      <c r="BXI72" s="30"/>
      <c r="BXJ72" s="27"/>
      <c r="BXK72" s="30"/>
      <c r="BXL72" s="27"/>
      <c r="BXM72" s="30"/>
      <c r="BXN72" s="27"/>
      <c r="BXO72" s="92"/>
      <c r="BXP72" s="94"/>
      <c r="BXQ72" s="94"/>
      <c r="BXR72" s="94"/>
      <c r="BXS72" s="94"/>
      <c r="BXT72" s="94"/>
      <c r="BXU72" s="94"/>
      <c r="BXV72" s="94"/>
      <c r="BXW72" s="27"/>
      <c r="BXX72" s="99">
        <v>-0.89943033175492859</v>
      </c>
      <c r="BXY72" s="98">
        <v>6.798250570703118</v>
      </c>
      <c r="BYA72" s="88">
        <f t="shared" si="191"/>
        <v>41001</v>
      </c>
      <c r="BYB72" s="90">
        <v>24.5</v>
      </c>
      <c r="BYC72" s="28"/>
      <c r="BYD72" s="25"/>
      <c r="BYE72" s="30"/>
      <c r="BYF72" s="27"/>
      <c r="BYG72" s="30"/>
      <c r="BYH72" s="27"/>
      <c r="BYI72" s="30"/>
      <c r="BYJ72" s="27"/>
      <c r="BYK72" s="92"/>
      <c r="BYL72" s="94"/>
      <c r="BYM72" s="94"/>
      <c r="BYN72" s="94"/>
      <c r="BYO72" s="94"/>
      <c r="BYP72" s="94"/>
      <c r="BYQ72" s="94"/>
      <c r="BYR72" s="94"/>
      <c r="BYS72" s="27"/>
      <c r="BYT72" s="99">
        <v>-1.0325379630676339</v>
      </c>
      <c r="BYU72" s="98">
        <v>6.6168356949156726</v>
      </c>
      <c r="BYW72" s="88">
        <f t="shared" si="192"/>
        <v>41003.5</v>
      </c>
      <c r="BYX72" s="90">
        <v>24.5</v>
      </c>
      <c r="BYY72" s="28"/>
      <c r="BYZ72" s="25"/>
      <c r="BZA72" s="30"/>
      <c r="BZB72" s="27"/>
      <c r="BZC72" s="30"/>
      <c r="BZD72" s="27"/>
      <c r="BZE72" s="30"/>
      <c r="BZF72" s="27"/>
      <c r="BZG72" s="92"/>
      <c r="BZH72" s="94"/>
      <c r="BZI72" s="94"/>
      <c r="BZJ72" s="94"/>
      <c r="BZK72" s="94"/>
      <c r="BZL72" s="94"/>
      <c r="BZM72" s="94"/>
      <c r="BZN72" s="94"/>
      <c r="BZO72" s="27"/>
      <c r="BZP72" s="99">
        <v>-1.1807024912262107</v>
      </c>
      <c r="BZQ72" s="98">
        <v>3.7003676135048367</v>
      </c>
      <c r="BZS72" s="88">
        <f t="shared" si="193"/>
        <v>41004.5</v>
      </c>
      <c r="BZT72" s="90">
        <v>24.5</v>
      </c>
      <c r="BZU72" s="28"/>
      <c r="BZV72" s="25"/>
      <c r="BZW72" s="30"/>
      <c r="BZX72" s="27"/>
      <c r="BZY72" s="30"/>
      <c r="BZZ72" s="27"/>
      <c r="CAA72" s="30"/>
      <c r="CAB72" s="27"/>
      <c r="CAC72" s="92"/>
      <c r="CAD72" s="94"/>
      <c r="CAE72" s="94"/>
      <c r="CAF72" s="94"/>
      <c r="CAG72" s="94"/>
      <c r="CAH72" s="94"/>
      <c r="CAI72" s="94"/>
      <c r="CAJ72" s="94"/>
      <c r="CAK72" s="27"/>
      <c r="CAL72" s="99">
        <v>-1.2710806688742309</v>
      </c>
      <c r="CAM72" s="98">
        <v>5.0859048665732312</v>
      </c>
      <c r="CAO72" s="88">
        <f t="shared" si="194"/>
        <v>41002.5</v>
      </c>
      <c r="CAP72" s="90">
        <v>24.5</v>
      </c>
      <c r="CAQ72" s="28"/>
      <c r="CAR72" s="25"/>
      <c r="CAS72" s="30"/>
      <c r="CAT72" s="27"/>
      <c r="CAU72" s="30"/>
      <c r="CAV72" s="27"/>
      <c r="CAW72" s="30"/>
      <c r="CAX72" s="27"/>
      <c r="CAY72" s="92"/>
      <c r="CAZ72" s="94"/>
      <c r="CBA72" s="94"/>
      <c r="CBB72" s="94"/>
      <c r="CBC72" s="94"/>
      <c r="CBD72" s="94"/>
      <c r="CBE72" s="94"/>
      <c r="CBF72" s="94"/>
      <c r="CBG72" s="27"/>
      <c r="CBH72" s="99">
        <v>-1.2885726451910198</v>
      </c>
      <c r="CBI72" s="98">
        <v>4.2089621497836269</v>
      </c>
      <c r="CBK72" s="88">
        <f t="shared" si="195"/>
        <v>41003.5</v>
      </c>
      <c r="CBL72" s="90">
        <v>24.5</v>
      </c>
      <c r="CBM72" s="28"/>
      <c r="CBN72" s="25"/>
      <c r="CBO72" s="30"/>
      <c r="CBP72" s="27"/>
      <c r="CBQ72" s="30"/>
      <c r="CBR72" s="27"/>
      <c r="CBS72" s="30"/>
      <c r="CBT72" s="27"/>
      <c r="CBU72" s="92"/>
      <c r="CBV72" s="94"/>
      <c r="CBW72" s="94"/>
      <c r="CBX72" s="94"/>
      <c r="CBY72" s="94"/>
      <c r="CBZ72" s="94"/>
      <c r="CCA72" s="94"/>
      <c r="CCB72" s="94"/>
      <c r="CCC72" s="27"/>
      <c r="CCD72" s="99">
        <v>-1.2487815082143203</v>
      </c>
      <c r="CCE72" s="98">
        <v>6.1683376115888633</v>
      </c>
      <c r="CCG72" s="88">
        <f t="shared" si="196"/>
        <v>40999.5</v>
      </c>
      <c r="CCH72" s="90">
        <v>24.5</v>
      </c>
      <c r="CCI72" s="28"/>
      <c r="CCJ72" s="25"/>
      <c r="CCK72" s="30"/>
      <c r="CCL72" s="27"/>
      <c r="CCM72" s="30"/>
      <c r="CCN72" s="27"/>
      <c r="CCO72" s="30"/>
      <c r="CCP72" s="27"/>
      <c r="CCQ72" s="92"/>
      <c r="CCR72" s="94"/>
      <c r="CCS72" s="94"/>
      <c r="CCT72" s="94"/>
      <c r="CCU72" s="94"/>
      <c r="CCV72" s="94"/>
      <c r="CCW72" s="94"/>
      <c r="CCX72" s="94"/>
      <c r="CCY72" s="27"/>
      <c r="CCZ72" s="99"/>
      <c r="CDA72" s="98"/>
      <c r="CDC72" s="88">
        <f t="shared" si="197"/>
        <v>41002.5</v>
      </c>
      <c r="CDD72" s="90">
        <v>24.5</v>
      </c>
      <c r="CDE72" s="28"/>
      <c r="CDF72" s="25"/>
      <c r="CDG72" s="30"/>
      <c r="CDH72" s="27"/>
      <c r="CDI72" s="30"/>
      <c r="CDJ72" s="27"/>
      <c r="CDK72" s="30"/>
      <c r="CDL72" s="27"/>
      <c r="CDM72" s="92"/>
      <c r="CDN72" s="94"/>
      <c r="CDO72" s="94"/>
      <c r="CDP72" s="94"/>
      <c r="CDQ72" s="94"/>
      <c r="CDR72" s="94"/>
      <c r="CDS72" s="94"/>
      <c r="CDT72" s="94"/>
      <c r="CDU72" s="27"/>
      <c r="CDV72" s="99">
        <v>-1.2782780730040082</v>
      </c>
      <c r="CDW72" s="98">
        <v>5.0134356522790071</v>
      </c>
      <c r="CDY72" s="88">
        <f t="shared" si="198"/>
        <v>41001</v>
      </c>
      <c r="CDZ72" s="90">
        <v>24.5</v>
      </c>
      <c r="CEA72" s="28"/>
      <c r="CEB72" s="25"/>
      <c r="CEC72" s="30"/>
      <c r="CED72" s="27"/>
      <c r="CEE72" s="30"/>
      <c r="CEF72" s="27"/>
      <c r="CEG72" s="30"/>
      <c r="CEH72" s="27"/>
      <c r="CEI72" s="92"/>
      <c r="CEJ72" s="94"/>
      <c r="CEK72" s="94"/>
      <c r="CEL72" s="94"/>
      <c r="CEM72" s="94"/>
      <c r="CEN72" s="94"/>
      <c r="CEO72" s="94"/>
      <c r="CEP72" s="94"/>
      <c r="CEQ72" s="27"/>
      <c r="CER72" s="99"/>
      <c r="CES72" s="98"/>
      <c r="CEU72" s="88">
        <f t="shared" si="199"/>
        <v>40999.5</v>
      </c>
      <c r="CEV72" s="90">
        <v>24.5</v>
      </c>
      <c r="CEW72" s="28"/>
      <c r="CEX72" s="25"/>
      <c r="CEY72" s="30"/>
      <c r="CEZ72" s="27"/>
      <c r="CFA72" s="30"/>
      <c r="CFB72" s="27"/>
      <c r="CFC72" s="30"/>
      <c r="CFD72" s="27"/>
      <c r="CFE72" s="92"/>
      <c r="CFF72" s="94"/>
      <c r="CFG72" s="94"/>
      <c r="CFH72" s="94"/>
      <c r="CFI72" s="94"/>
      <c r="CFJ72" s="94"/>
      <c r="CFK72" s="94"/>
      <c r="CFL72" s="94"/>
      <c r="CFM72" s="27"/>
      <c r="CFN72" s="99">
        <v>-1.3067140978766303</v>
      </c>
      <c r="CFO72" s="98">
        <v>5.6261441102107366</v>
      </c>
    </row>
    <row r="73" spans="1:2199">
      <c r="A73" s="88">
        <f t="shared" si="100"/>
        <v>41003</v>
      </c>
      <c r="B73" s="89">
        <v>25</v>
      </c>
      <c r="C73" s="28"/>
      <c r="D73" s="25"/>
      <c r="E73" s="30"/>
      <c r="F73" s="27"/>
      <c r="G73" s="30"/>
      <c r="H73" s="27"/>
      <c r="I73" s="30"/>
      <c r="J73" s="27"/>
      <c r="K73" s="92"/>
      <c r="L73" s="94"/>
      <c r="M73" s="94"/>
      <c r="N73" s="94"/>
      <c r="O73" s="94"/>
      <c r="P73" s="94"/>
      <c r="Q73" s="94"/>
      <c r="R73" s="94"/>
      <c r="S73" s="27"/>
      <c r="T73" s="97">
        <v>-2.0714856903969072</v>
      </c>
      <c r="U73" s="98">
        <v>-1.0362044750204289</v>
      </c>
      <c r="W73" s="88">
        <f t="shared" si="101"/>
        <v>41002</v>
      </c>
      <c r="X73" s="89">
        <v>25</v>
      </c>
      <c r="Y73" s="28"/>
      <c r="Z73" s="25"/>
      <c r="AA73" s="30"/>
      <c r="AB73" s="27"/>
      <c r="AC73" s="30"/>
      <c r="AD73" s="27"/>
      <c r="AE73" s="30"/>
      <c r="AF73" s="27"/>
      <c r="AG73" s="92"/>
      <c r="AH73" s="94"/>
      <c r="AI73" s="94"/>
      <c r="AJ73" s="94"/>
      <c r="AK73" s="94"/>
      <c r="AL73" s="94"/>
      <c r="AM73" s="94"/>
      <c r="AN73" s="94"/>
      <c r="AO73" s="27"/>
      <c r="AP73" s="97">
        <v>-1.2026709925941317</v>
      </c>
      <c r="AQ73" s="98">
        <v>-4.196248883749627</v>
      </c>
      <c r="AS73" s="88">
        <f t="shared" si="102"/>
        <v>41002.5</v>
      </c>
      <c r="AT73" s="89">
        <v>25</v>
      </c>
      <c r="AU73" s="28"/>
      <c r="AV73" s="25"/>
      <c r="AW73" s="30"/>
      <c r="AX73" s="27"/>
      <c r="AY73" s="30"/>
      <c r="AZ73" s="27"/>
      <c r="BA73" s="30"/>
      <c r="BB73" s="27"/>
      <c r="BC73" s="92"/>
      <c r="BD73" s="94"/>
      <c r="BE73" s="94"/>
      <c r="BF73" s="94"/>
      <c r="BG73" s="94"/>
      <c r="BH73" s="94"/>
      <c r="BI73" s="94"/>
      <c r="BJ73" s="94"/>
      <c r="BK73" s="27"/>
      <c r="BL73" s="97">
        <v>-0.75662043603681384</v>
      </c>
      <c r="BM73" s="98">
        <v>4.6773109337398466</v>
      </c>
      <c r="BO73" s="88">
        <f t="shared" si="103"/>
        <v>41002.5</v>
      </c>
      <c r="BP73" s="89">
        <v>25</v>
      </c>
      <c r="BQ73" s="28"/>
      <c r="BR73" s="25"/>
      <c r="BS73" s="30"/>
      <c r="BT73" s="27"/>
      <c r="BU73" s="30"/>
      <c r="BV73" s="27"/>
      <c r="BW73" s="30"/>
      <c r="BX73" s="27"/>
      <c r="BY73" s="92"/>
      <c r="BZ73" s="94"/>
      <c r="CA73" s="94"/>
      <c r="CB73" s="94"/>
      <c r="CC73" s="94"/>
      <c r="CD73" s="94"/>
      <c r="CE73" s="94"/>
      <c r="CF73" s="94"/>
      <c r="CG73" s="27"/>
      <c r="CH73" s="97">
        <v>-1.2150055309341081</v>
      </c>
      <c r="CI73" s="98">
        <v>2.253923188289102</v>
      </c>
      <c r="CK73" s="88">
        <f t="shared" si="104"/>
        <v>41001</v>
      </c>
      <c r="CL73" s="89">
        <v>25</v>
      </c>
      <c r="CM73" s="28"/>
      <c r="CN73" s="25"/>
      <c r="CO73" s="30"/>
      <c r="CP73" s="27"/>
      <c r="CQ73" s="30"/>
      <c r="CR73" s="27"/>
      <c r="CS73" s="30"/>
      <c r="CT73" s="27"/>
      <c r="CU73" s="92"/>
      <c r="CV73" s="94"/>
      <c r="CW73" s="94"/>
      <c r="CX73" s="94"/>
      <c r="CY73" s="94"/>
      <c r="CZ73" s="94"/>
      <c r="DA73" s="94"/>
      <c r="DB73" s="94"/>
      <c r="DC73" s="27"/>
      <c r="DD73" s="97">
        <v>-1.2895921763617519</v>
      </c>
      <c r="DE73" s="98">
        <v>-1.5486386232399658</v>
      </c>
      <c r="DG73" s="88">
        <f t="shared" si="105"/>
        <v>41004.5</v>
      </c>
      <c r="DH73" s="89">
        <v>25</v>
      </c>
      <c r="DI73" s="28"/>
      <c r="DJ73" s="25">
        <v>22.6</v>
      </c>
      <c r="DK73" s="30"/>
      <c r="DL73" s="27"/>
      <c r="DM73" s="30"/>
      <c r="DN73" s="27"/>
      <c r="DO73" s="30"/>
      <c r="DP73" s="27"/>
      <c r="DQ73" s="92"/>
      <c r="DR73" s="94"/>
      <c r="DS73" s="94"/>
      <c r="DT73" s="94"/>
      <c r="DU73" s="94"/>
      <c r="DV73" s="94"/>
      <c r="DW73" s="94"/>
      <c r="DX73" s="94"/>
      <c r="DY73" s="27"/>
      <c r="DZ73" s="97">
        <v>-1.2402615552780178</v>
      </c>
      <c r="EA73" s="98">
        <v>1.5582469550723335</v>
      </c>
      <c r="EC73" s="88">
        <f t="shared" si="106"/>
        <v>41003</v>
      </c>
      <c r="ED73" s="89">
        <v>25</v>
      </c>
      <c r="EE73" s="28"/>
      <c r="EF73" s="25"/>
      <c r="EG73" s="30"/>
      <c r="EH73" s="27"/>
      <c r="EI73" s="30"/>
      <c r="EJ73" s="27"/>
      <c r="EK73" s="30"/>
      <c r="EL73" s="27"/>
      <c r="EM73" s="92"/>
      <c r="EN73" s="94"/>
      <c r="EO73" s="94"/>
      <c r="EP73" s="94"/>
      <c r="EQ73" s="94"/>
      <c r="ER73" s="94"/>
      <c r="ES73" s="94"/>
      <c r="ET73" s="94"/>
      <c r="EU73" s="27"/>
      <c r="EV73" s="97">
        <v>-1.2767521623322398</v>
      </c>
      <c r="EW73" s="98">
        <v>-1.6334303178397014</v>
      </c>
      <c r="EY73" s="88">
        <f t="shared" si="107"/>
        <v>41001</v>
      </c>
      <c r="EZ73" s="89">
        <v>25</v>
      </c>
      <c r="FA73" s="28"/>
      <c r="FB73" s="25"/>
      <c r="FC73" s="30"/>
      <c r="FD73" s="27"/>
      <c r="FE73" s="30"/>
      <c r="FF73" s="27"/>
      <c r="FG73" s="30"/>
      <c r="FH73" s="27"/>
      <c r="FI73" s="92"/>
      <c r="FJ73" s="94"/>
      <c r="FK73" s="94"/>
      <c r="FL73" s="94"/>
      <c r="FM73" s="94"/>
      <c r="FN73" s="94"/>
      <c r="FO73" s="94"/>
      <c r="FP73" s="94"/>
      <c r="FQ73" s="27"/>
      <c r="FR73" s="97">
        <v>-1.3071693000751343</v>
      </c>
      <c r="FS73" s="98">
        <v>-1.5754492376315457</v>
      </c>
      <c r="FU73" s="88">
        <f t="shared" si="108"/>
        <v>41002.5</v>
      </c>
      <c r="FV73" s="89">
        <v>25</v>
      </c>
      <c r="FW73" s="28"/>
      <c r="FX73" s="25"/>
      <c r="FY73" s="30"/>
      <c r="FZ73" s="27"/>
      <c r="GA73" s="30"/>
      <c r="GB73" s="27"/>
      <c r="GC73" s="30"/>
      <c r="GD73" s="27"/>
      <c r="GE73" s="92"/>
      <c r="GF73" s="94"/>
      <c r="GG73" s="94"/>
      <c r="GH73" s="94"/>
      <c r="GI73" s="94"/>
      <c r="GJ73" s="94"/>
      <c r="GK73" s="94"/>
      <c r="GL73" s="94"/>
      <c r="GM73" s="27"/>
      <c r="GN73" s="97">
        <v>-1.3146645136383646</v>
      </c>
      <c r="GO73" s="98">
        <v>5.3841464224353643</v>
      </c>
      <c r="GQ73" s="88">
        <f t="shared" si="109"/>
        <v>41002.5</v>
      </c>
      <c r="GR73" s="89">
        <v>25</v>
      </c>
      <c r="GS73" s="28"/>
      <c r="GT73" s="25"/>
      <c r="GU73" s="30"/>
      <c r="GV73" s="27"/>
      <c r="GW73" s="30"/>
      <c r="GX73" s="27"/>
      <c r="GY73" s="30"/>
      <c r="GZ73" s="27"/>
      <c r="HA73" s="92"/>
      <c r="HB73" s="94"/>
      <c r="HC73" s="94"/>
      <c r="HD73" s="94"/>
      <c r="HE73" s="94"/>
      <c r="HF73" s="94"/>
      <c r="HG73" s="94"/>
      <c r="HH73" s="94"/>
      <c r="HI73" s="27"/>
      <c r="HJ73" s="97">
        <v>-1.2702037567849072</v>
      </c>
      <c r="HK73" s="98">
        <v>6.728674444272289</v>
      </c>
      <c r="HM73" s="88">
        <f t="shared" si="110"/>
        <v>41002</v>
      </c>
      <c r="HN73" s="89">
        <v>25</v>
      </c>
      <c r="HO73" s="28"/>
      <c r="HP73" s="25"/>
      <c r="HQ73" s="30"/>
      <c r="HR73" s="27"/>
      <c r="HS73" s="30"/>
      <c r="HT73" s="27"/>
      <c r="HU73" s="30"/>
      <c r="HV73" s="27"/>
      <c r="HW73" s="92"/>
      <c r="HX73" s="94"/>
      <c r="HY73" s="94"/>
      <c r="HZ73" s="94"/>
      <c r="IA73" s="94"/>
      <c r="IB73" s="94"/>
      <c r="IC73" s="94"/>
      <c r="ID73" s="94"/>
      <c r="IE73" s="27"/>
      <c r="IF73" s="97">
        <v>-0.91731386444033902</v>
      </c>
      <c r="IG73" s="98">
        <v>7.9539536331599603E-2</v>
      </c>
      <c r="II73" s="88">
        <f t="shared" si="111"/>
        <v>41001.5</v>
      </c>
      <c r="IJ73" s="89">
        <v>25</v>
      </c>
      <c r="IK73" s="28"/>
      <c r="IL73" s="25"/>
      <c r="IM73" s="30"/>
      <c r="IN73" s="27"/>
      <c r="IO73" s="30"/>
      <c r="IP73" s="27"/>
      <c r="IQ73" s="30"/>
      <c r="IR73" s="27"/>
      <c r="IS73" s="92"/>
      <c r="IT73" s="94"/>
      <c r="IU73" s="94"/>
      <c r="IV73" s="94"/>
      <c r="IW73" s="94"/>
      <c r="IX73" s="94"/>
      <c r="IY73" s="94"/>
      <c r="IZ73" s="94"/>
      <c r="JA73" s="27"/>
      <c r="JB73" s="97">
        <v>-1.0252001430341362</v>
      </c>
      <c r="JC73" s="98">
        <v>8.7987394571962092</v>
      </c>
      <c r="JE73" s="88">
        <f t="shared" si="112"/>
        <v>41004</v>
      </c>
      <c r="JF73" s="89">
        <v>25</v>
      </c>
      <c r="JG73" s="28"/>
      <c r="JH73" s="25"/>
      <c r="JI73" s="30"/>
      <c r="JJ73" s="27"/>
      <c r="JK73" s="30"/>
      <c r="JL73" s="27"/>
      <c r="JM73" s="30"/>
      <c r="JN73" s="27"/>
      <c r="JO73" s="92"/>
      <c r="JP73" s="94"/>
      <c r="JQ73" s="94"/>
      <c r="JR73" s="94"/>
      <c r="JS73" s="94"/>
      <c r="JT73" s="94"/>
      <c r="JU73" s="94"/>
      <c r="JV73" s="94"/>
      <c r="JW73" s="27"/>
      <c r="JX73" s="97">
        <v>-1.1893720275343485</v>
      </c>
      <c r="JY73" s="98">
        <v>1.4576411528818356</v>
      </c>
      <c r="KA73" s="88">
        <f t="shared" si="113"/>
        <v>41005</v>
      </c>
      <c r="KB73" s="89">
        <v>25</v>
      </c>
      <c r="KC73" s="28"/>
      <c r="KD73" s="25"/>
      <c r="KE73" s="30"/>
      <c r="KF73" s="27"/>
      <c r="KG73" s="30"/>
      <c r="KH73" s="27"/>
      <c r="KI73" s="30"/>
      <c r="KJ73" s="27"/>
      <c r="KK73" s="92"/>
      <c r="KL73" s="94"/>
      <c r="KM73" s="94"/>
      <c r="KN73" s="94"/>
      <c r="KO73" s="94"/>
      <c r="KP73" s="94"/>
      <c r="KQ73" s="94"/>
      <c r="KR73" s="94"/>
      <c r="KS73" s="27"/>
      <c r="KT73" s="97">
        <v>-1.2523587486246874</v>
      </c>
      <c r="KU73" s="98">
        <v>-1.5299150829275836</v>
      </c>
      <c r="KW73" s="88">
        <f t="shared" si="114"/>
        <v>41003</v>
      </c>
      <c r="KX73" s="89">
        <v>25</v>
      </c>
      <c r="KY73" s="28"/>
      <c r="KZ73" s="25"/>
      <c r="LA73" s="30"/>
      <c r="LB73" s="27"/>
      <c r="LC73" s="30"/>
      <c r="LD73" s="27"/>
      <c r="LE73" s="30"/>
      <c r="LF73" s="27"/>
      <c r="LG73" s="92"/>
      <c r="LH73" s="94"/>
      <c r="LI73" s="94"/>
      <c r="LJ73" s="94"/>
      <c r="LK73" s="94"/>
      <c r="LL73" s="94"/>
      <c r="LM73" s="94"/>
      <c r="LN73" s="94"/>
      <c r="LO73" s="27"/>
      <c r="LP73" s="97">
        <v>-1.2813883390682643</v>
      </c>
      <c r="LQ73" s="98">
        <v>-2.4298042315930375</v>
      </c>
      <c r="LS73" s="88">
        <f t="shared" si="115"/>
        <v>41004</v>
      </c>
      <c r="LT73" s="89">
        <v>25</v>
      </c>
      <c r="LU73" s="28"/>
      <c r="LV73" s="25"/>
      <c r="LW73" s="30"/>
      <c r="LX73" s="27"/>
      <c r="LY73" s="30"/>
      <c r="LZ73" s="27"/>
      <c r="MA73" s="30"/>
      <c r="MB73" s="27"/>
      <c r="MC73" s="92"/>
      <c r="MD73" s="94"/>
      <c r="ME73" s="94"/>
      <c r="MF73" s="94"/>
      <c r="MG73" s="94"/>
      <c r="MH73" s="94"/>
      <c r="MI73" s="94"/>
      <c r="MJ73" s="94"/>
      <c r="MK73" s="27"/>
      <c r="ML73" s="97">
        <v>-1.2488144564884471</v>
      </c>
      <c r="MM73" s="98">
        <v>-0.47283906541960985</v>
      </c>
      <c r="MO73" s="88">
        <f t="shared" si="116"/>
        <v>41000</v>
      </c>
      <c r="MP73" s="89">
        <v>25</v>
      </c>
      <c r="MQ73" s="28"/>
      <c r="MR73" s="25"/>
      <c r="MS73" s="30"/>
      <c r="MT73" s="27"/>
      <c r="MU73" s="30"/>
      <c r="MV73" s="27"/>
      <c r="MW73" s="30"/>
      <c r="MX73" s="27"/>
      <c r="MY73" s="92"/>
      <c r="MZ73" s="94"/>
      <c r="NA73" s="94"/>
      <c r="NB73" s="94"/>
      <c r="NC73" s="94"/>
      <c r="ND73" s="94"/>
      <c r="NE73" s="94"/>
      <c r="NF73" s="94"/>
      <c r="NG73" s="27"/>
      <c r="NH73" s="97"/>
      <c r="NI73" s="98"/>
      <c r="NK73" s="88">
        <f t="shared" si="117"/>
        <v>41003</v>
      </c>
      <c r="NL73" s="89">
        <v>25</v>
      </c>
      <c r="NM73" s="28"/>
      <c r="NN73" s="25"/>
      <c r="NO73" s="30"/>
      <c r="NP73" s="27"/>
      <c r="NQ73" s="30"/>
      <c r="NR73" s="27"/>
      <c r="NS73" s="30"/>
      <c r="NT73" s="27"/>
      <c r="NU73" s="92"/>
      <c r="NV73" s="94"/>
      <c r="NW73" s="94"/>
      <c r="NX73" s="94"/>
      <c r="NY73" s="94"/>
      <c r="NZ73" s="94"/>
      <c r="OA73" s="94"/>
      <c r="OB73" s="94"/>
      <c r="OC73" s="27"/>
      <c r="OD73" s="97">
        <v>-1.2529059047347015</v>
      </c>
      <c r="OE73" s="98">
        <v>-1.5987420089089579</v>
      </c>
      <c r="OG73" s="88">
        <f t="shared" si="118"/>
        <v>41001.5</v>
      </c>
      <c r="OH73" s="89">
        <v>25</v>
      </c>
      <c r="OI73" s="28"/>
      <c r="OJ73" s="25"/>
      <c r="OK73" s="30"/>
      <c r="OL73" s="27"/>
      <c r="OM73" s="30"/>
      <c r="ON73" s="27"/>
      <c r="OO73" s="30"/>
      <c r="OP73" s="27"/>
      <c r="OQ73" s="92"/>
      <c r="OR73" s="94"/>
      <c r="OS73" s="94"/>
      <c r="OT73" s="94"/>
      <c r="OU73" s="94"/>
      <c r="OV73" s="94"/>
      <c r="OW73" s="94"/>
      <c r="OX73" s="94"/>
      <c r="OY73" s="27"/>
      <c r="OZ73" s="97"/>
      <c r="PA73" s="98"/>
      <c r="PC73" s="88">
        <f t="shared" si="119"/>
        <v>41000</v>
      </c>
      <c r="PD73" s="89">
        <v>25</v>
      </c>
      <c r="PE73" s="28"/>
      <c r="PF73" s="25"/>
      <c r="PG73" s="30"/>
      <c r="PH73" s="27"/>
      <c r="PI73" s="30"/>
      <c r="PJ73" s="27"/>
      <c r="PK73" s="30"/>
      <c r="PL73" s="27"/>
      <c r="PM73" s="92"/>
      <c r="PN73" s="94"/>
      <c r="PO73" s="94"/>
      <c r="PP73" s="94"/>
      <c r="PQ73" s="94"/>
      <c r="PR73" s="94"/>
      <c r="PS73" s="94"/>
      <c r="PT73" s="94"/>
      <c r="PU73" s="27"/>
      <c r="PV73" s="97">
        <v>-1.2981479261378996</v>
      </c>
      <c r="PW73" s="98">
        <v>-0.99602622694147414</v>
      </c>
      <c r="PY73" s="88">
        <f t="shared" si="120"/>
        <v>41003</v>
      </c>
      <c r="PZ73" s="89">
        <v>25</v>
      </c>
      <c r="QA73" s="28"/>
      <c r="QB73" s="25"/>
      <c r="QC73" s="30"/>
      <c r="QD73" s="27"/>
      <c r="QE73" s="30"/>
      <c r="QF73" s="27"/>
      <c r="QG73" s="30"/>
      <c r="QH73" s="27"/>
      <c r="QI73" s="92"/>
      <c r="QJ73" s="94"/>
      <c r="QK73" s="94"/>
      <c r="QL73" s="94"/>
      <c r="QM73" s="94"/>
      <c r="QN73" s="94"/>
      <c r="QO73" s="94"/>
      <c r="QP73" s="94"/>
      <c r="QQ73" s="27"/>
      <c r="QR73" s="97">
        <v>-1.3114525778087567</v>
      </c>
      <c r="QS73" s="98">
        <v>1.1830415500231355</v>
      </c>
      <c r="QU73" s="88">
        <f t="shared" si="121"/>
        <v>41002</v>
      </c>
      <c r="QV73" s="89">
        <v>25</v>
      </c>
      <c r="QW73" s="28"/>
      <c r="QX73" s="25"/>
      <c r="QY73" s="30"/>
      <c r="QZ73" s="27"/>
      <c r="RA73" s="30"/>
      <c r="RB73" s="27"/>
      <c r="RC73" s="30"/>
      <c r="RD73" s="27"/>
      <c r="RE73" s="92"/>
      <c r="RF73" s="94"/>
      <c r="RG73" s="94"/>
      <c r="RH73" s="94"/>
      <c r="RI73" s="94"/>
      <c r="RJ73" s="94"/>
      <c r="RK73" s="94"/>
      <c r="RL73" s="94"/>
      <c r="RM73" s="27"/>
      <c r="RN73" s="97">
        <v>-0.8623723219761954</v>
      </c>
      <c r="RO73" s="98">
        <v>2.1522879210237185</v>
      </c>
      <c r="RQ73" s="88">
        <f t="shared" si="122"/>
        <v>41002.5</v>
      </c>
      <c r="RR73" s="89">
        <v>25</v>
      </c>
      <c r="RS73" s="28"/>
      <c r="RT73" s="25"/>
      <c r="RU73" s="30"/>
      <c r="RV73" s="27"/>
      <c r="RW73" s="30"/>
      <c r="RX73" s="27"/>
      <c r="RY73" s="30"/>
      <c r="RZ73" s="27"/>
      <c r="SA73" s="92"/>
      <c r="SB73" s="94"/>
      <c r="SC73" s="94"/>
      <c r="SD73" s="94"/>
      <c r="SE73" s="94"/>
      <c r="SF73" s="94"/>
      <c r="SG73" s="94"/>
      <c r="SH73" s="94"/>
      <c r="SI73" s="27"/>
      <c r="SJ73" s="97">
        <v>-1.262764129600543</v>
      </c>
      <c r="SK73" s="98">
        <v>3.9994089501475254</v>
      </c>
      <c r="SM73" s="88">
        <f t="shared" si="123"/>
        <v>41002.5</v>
      </c>
      <c r="SN73" s="89">
        <v>25</v>
      </c>
      <c r="SO73" s="28"/>
      <c r="SP73" s="25"/>
      <c r="SQ73" s="30"/>
      <c r="SR73" s="27"/>
      <c r="SS73" s="30"/>
      <c r="ST73" s="27"/>
      <c r="SU73" s="30"/>
      <c r="SV73" s="27"/>
      <c r="SW73" s="92"/>
      <c r="SX73" s="94"/>
      <c r="SY73" s="94"/>
      <c r="SZ73" s="94"/>
      <c r="TA73" s="94"/>
      <c r="TB73" s="94"/>
      <c r="TC73" s="94"/>
      <c r="TD73" s="94"/>
      <c r="TE73" s="27"/>
      <c r="TF73" s="97">
        <v>-1.3038429453562048</v>
      </c>
      <c r="TG73" s="98">
        <v>1.8556025104332625</v>
      </c>
      <c r="TI73" s="88">
        <f t="shared" si="124"/>
        <v>41001</v>
      </c>
      <c r="TJ73" s="89">
        <v>25</v>
      </c>
      <c r="TK73" s="28"/>
      <c r="TL73" s="25"/>
      <c r="TM73" s="30"/>
      <c r="TN73" s="27"/>
      <c r="TO73" s="30"/>
      <c r="TP73" s="27"/>
      <c r="TQ73" s="30"/>
      <c r="TR73" s="27"/>
      <c r="TS73" s="92"/>
      <c r="TT73" s="94"/>
      <c r="TU73" s="94"/>
      <c r="TV73" s="94"/>
      <c r="TW73" s="94"/>
      <c r="TX73" s="94"/>
      <c r="TY73" s="94"/>
      <c r="TZ73" s="94"/>
      <c r="UA73" s="27"/>
      <c r="UB73" s="97"/>
      <c r="UC73" s="98"/>
      <c r="UE73" s="88">
        <f t="shared" si="125"/>
        <v>41004.5</v>
      </c>
      <c r="UF73" s="89">
        <v>25</v>
      </c>
      <c r="UG73" s="28"/>
      <c r="UH73" s="25">
        <v>22.6</v>
      </c>
      <c r="UI73" s="30"/>
      <c r="UJ73" s="27"/>
      <c r="UK73" s="30"/>
      <c r="UL73" s="27"/>
      <c r="UM73" s="30"/>
      <c r="UN73" s="27"/>
      <c r="UO73" s="92"/>
      <c r="UP73" s="94"/>
      <c r="UQ73" s="94"/>
      <c r="UR73" s="94"/>
      <c r="US73" s="94"/>
      <c r="UT73" s="94"/>
      <c r="UU73" s="94"/>
      <c r="UV73" s="94"/>
      <c r="UW73" s="27"/>
      <c r="UX73" s="97">
        <v>-1.254110952133181</v>
      </c>
      <c r="UY73" s="98">
        <v>1.5441132333172811</v>
      </c>
      <c r="VA73" s="88">
        <f t="shared" si="126"/>
        <v>41003</v>
      </c>
      <c r="VB73" s="89">
        <v>25</v>
      </c>
      <c r="VC73" s="28"/>
      <c r="VD73" s="25"/>
      <c r="VE73" s="30"/>
      <c r="VF73" s="27"/>
      <c r="VG73" s="30"/>
      <c r="VH73" s="27"/>
      <c r="VI73" s="30"/>
      <c r="VJ73" s="27"/>
      <c r="VK73" s="92"/>
      <c r="VL73" s="94"/>
      <c r="VM73" s="94"/>
      <c r="VN73" s="94"/>
      <c r="VO73" s="94"/>
      <c r="VP73" s="94"/>
      <c r="VQ73" s="94"/>
      <c r="VR73" s="94"/>
      <c r="VS73" s="27"/>
      <c r="VT73" s="97">
        <v>-1.2750993381924871</v>
      </c>
      <c r="VU73" s="98">
        <v>-1.6190855063025151</v>
      </c>
      <c r="VW73" s="88">
        <f t="shared" si="127"/>
        <v>41001</v>
      </c>
      <c r="VX73" s="89">
        <v>25</v>
      </c>
      <c r="VY73" s="28"/>
      <c r="VZ73" s="25"/>
      <c r="WA73" s="30"/>
      <c r="WB73" s="27"/>
      <c r="WC73" s="30"/>
      <c r="WD73" s="27"/>
      <c r="WE73" s="30"/>
      <c r="WF73" s="27"/>
      <c r="WG73" s="92"/>
      <c r="WH73" s="94"/>
      <c r="WI73" s="94"/>
      <c r="WJ73" s="94"/>
      <c r="WK73" s="94"/>
      <c r="WL73" s="94"/>
      <c r="WM73" s="94"/>
      <c r="WN73" s="94"/>
      <c r="WO73" s="27"/>
      <c r="WP73" s="97">
        <v>-1.2963088552664106</v>
      </c>
      <c r="WQ73" s="98">
        <v>-1.5558597909417451</v>
      </c>
      <c r="WS73" s="88">
        <f t="shared" si="128"/>
        <v>41002.5</v>
      </c>
      <c r="WT73" s="89">
        <v>25</v>
      </c>
      <c r="WU73" s="28"/>
      <c r="WV73" s="25"/>
      <c r="WW73" s="30"/>
      <c r="WX73" s="27"/>
      <c r="WY73" s="30"/>
      <c r="WZ73" s="27"/>
      <c r="XA73" s="30"/>
      <c r="XB73" s="27"/>
      <c r="XC73" s="92"/>
      <c r="XD73" s="94"/>
      <c r="XE73" s="94"/>
      <c r="XF73" s="94"/>
      <c r="XG73" s="94"/>
      <c r="XH73" s="94"/>
      <c r="XI73" s="94"/>
      <c r="XJ73" s="94"/>
      <c r="XK73" s="27"/>
      <c r="XL73" s="97">
        <v>-1.3167674908107889</v>
      </c>
      <c r="XM73" s="98">
        <v>5.3806208878636106</v>
      </c>
      <c r="XO73" s="88">
        <f t="shared" si="129"/>
        <v>41002.5</v>
      </c>
      <c r="XP73" s="89">
        <v>25</v>
      </c>
      <c r="XQ73" s="28"/>
      <c r="XR73" s="25"/>
      <c r="XS73" s="30"/>
      <c r="XT73" s="27"/>
      <c r="XU73" s="30"/>
      <c r="XV73" s="27"/>
      <c r="XW73" s="30"/>
      <c r="XX73" s="27"/>
      <c r="XY73" s="92"/>
      <c r="XZ73" s="94"/>
      <c r="YA73" s="94"/>
      <c r="YB73" s="94"/>
      <c r="YC73" s="94"/>
      <c r="YD73" s="94"/>
      <c r="YE73" s="94"/>
      <c r="YF73" s="94"/>
      <c r="YG73" s="27"/>
      <c r="YH73" s="97">
        <v>-1.2720631559703779</v>
      </c>
      <c r="YI73" s="98">
        <v>6.7262491814264225</v>
      </c>
      <c r="YK73" s="88">
        <f t="shared" si="130"/>
        <v>41002</v>
      </c>
      <c r="YL73" s="89">
        <v>25</v>
      </c>
      <c r="YM73" s="28"/>
      <c r="YN73" s="25"/>
      <c r="YO73" s="30"/>
      <c r="YP73" s="27"/>
      <c r="YQ73" s="30"/>
      <c r="YR73" s="27"/>
      <c r="YS73" s="30"/>
      <c r="YT73" s="27"/>
      <c r="YU73" s="92"/>
      <c r="YV73" s="94"/>
      <c r="YW73" s="94"/>
      <c r="YX73" s="94"/>
      <c r="YY73" s="94"/>
      <c r="YZ73" s="94"/>
      <c r="ZA73" s="94"/>
      <c r="ZB73" s="94"/>
      <c r="ZC73" s="27"/>
      <c r="ZD73" s="97">
        <v>-0.88180915264122173</v>
      </c>
      <c r="ZE73" s="98">
        <v>0.11859103603413346</v>
      </c>
      <c r="ZG73" s="88">
        <f t="shared" si="131"/>
        <v>41001.5</v>
      </c>
      <c r="ZH73" s="89">
        <v>25</v>
      </c>
      <c r="ZI73" s="28"/>
      <c r="ZJ73" s="25"/>
      <c r="ZK73" s="30"/>
      <c r="ZL73" s="27"/>
      <c r="ZM73" s="30"/>
      <c r="ZN73" s="27"/>
      <c r="ZO73" s="30"/>
      <c r="ZP73" s="27"/>
      <c r="ZQ73" s="92"/>
      <c r="ZR73" s="94"/>
      <c r="ZS73" s="94"/>
      <c r="ZT73" s="94"/>
      <c r="ZU73" s="94"/>
      <c r="ZV73" s="94"/>
      <c r="ZW73" s="94"/>
      <c r="ZX73" s="94"/>
      <c r="ZY73" s="27"/>
      <c r="ZZ73" s="97">
        <v>-1.0279188482715564</v>
      </c>
      <c r="AAA73" s="98">
        <v>8.7787670457753908</v>
      </c>
      <c r="AAC73" s="88">
        <f t="shared" si="132"/>
        <v>41004</v>
      </c>
      <c r="AAD73" s="89">
        <v>25</v>
      </c>
      <c r="AAE73" s="28"/>
      <c r="AAF73" s="25"/>
      <c r="AAG73" s="30"/>
      <c r="AAH73" s="27"/>
      <c r="AAI73" s="30"/>
      <c r="AAJ73" s="27"/>
      <c r="AAK73" s="30"/>
      <c r="AAL73" s="27"/>
      <c r="AAM73" s="92"/>
      <c r="AAN73" s="94"/>
      <c r="AAO73" s="94"/>
      <c r="AAP73" s="94"/>
      <c r="AAQ73" s="94"/>
      <c r="AAR73" s="94"/>
      <c r="AAS73" s="94"/>
      <c r="AAT73" s="94"/>
      <c r="AAU73" s="27"/>
      <c r="AAV73" s="97">
        <v>-1.1831918402349832</v>
      </c>
      <c r="AAW73" s="98">
        <v>1.4688489696208973</v>
      </c>
      <c r="AAY73" s="88">
        <f t="shared" si="133"/>
        <v>41005</v>
      </c>
      <c r="AAZ73" s="89">
        <v>25</v>
      </c>
      <c r="ABA73" s="28"/>
      <c r="ABB73" s="25"/>
      <c r="ABC73" s="30"/>
      <c r="ABD73" s="27"/>
      <c r="ABE73" s="30"/>
      <c r="ABF73" s="27"/>
      <c r="ABG73" s="30"/>
      <c r="ABH73" s="27"/>
      <c r="ABI73" s="92"/>
      <c r="ABJ73" s="94"/>
      <c r="ABK73" s="94"/>
      <c r="ABL73" s="94"/>
      <c r="ABM73" s="94"/>
      <c r="ABN73" s="94"/>
      <c r="ABO73" s="94"/>
      <c r="ABP73" s="94"/>
      <c r="ABQ73" s="27"/>
      <c r="ABR73" s="97">
        <v>-1.2739805363149805</v>
      </c>
      <c r="ABS73" s="98">
        <v>-1.5657155798415265</v>
      </c>
      <c r="ABU73" s="88">
        <f t="shared" si="134"/>
        <v>41003</v>
      </c>
      <c r="ABV73" s="89">
        <v>25</v>
      </c>
      <c r="ABW73" s="28"/>
      <c r="ABX73" s="25"/>
      <c r="ABY73" s="30"/>
      <c r="ABZ73" s="27"/>
      <c r="ACA73" s="30"/>
      <c r="ACB73" s="27"/>
      <c r="ACC73" s="30"/>
      <c r="ACD73" s="27"/>
      <c r="ACE73" s="92"/>
      <c r="ACF73" s="94"/>
      <c r="ACG73" s="94"/>
      <c r="ACH73" s="94"/>
      <c r="ACI73" s="94"/>
      <c r="ACJ73" s="94"/>
      <c r="ACK73" s="94"/>
      <c r="ACL73" s="94"/>
      <c r="ACM73" s="27"/>
      <c r="ACN73" s="97">
        <v>-1.3014856966567374</v>
      </c>
      <c r="ACO73" s="98">
        <v>-2.4546330360639339</v>
      </c>
      <c r="ACQ73" s="88">
        <f t="shared" si="135"/>
        <v>41004</v>
      </c>
      <c r="ACR73" s="89">
        <v>25</v>
      </c>
      <c r="ACS73" s="28"/>
      <c r="ACT73" s="25"/>
      <c r="ACU73" s="30"/>
      <c r="ACV73" s="27"/>
      <c r="ACW73" s="30"/>
      <c r="ACX73" s="27"/>
      <c r="ACY73" s="30"/>
      <c r="ACZ73" s="27"/>
      <c r="ADA73" s="92"/>
      <c r="ADB73" s="94"/>
      <c r="ADC73" s="94"/>
      <c r="ADD73" s="94"/>
      <c r="ADE73" s="94"/>
      <c r="ADF73" s="94"/>
      <c r="ADG73" s="94"/>
      <c r="ADH73" s="94"/>
      <c r="ADI73" s="27"/>
      <c r="ADJ73" s="97">
        <v>-1.2510528268183685</v>
      </c>
      <c r="ADK73" s="98">
        <v>-0.48250529129499631</v>
      </c>
      <c r="ADM73" s="88">
        <f t="shared" si="136"/>
        <v>41000</v>
      </c>
      <c r="ADN73" s="89">
        <v>25</v>
      </c>
      <c r="ADO73" s="28"/>
      <c r="ADP73" s="25"/>
      <c r="ADQ73" s="30"/>
      <c r="ADR73" s="27"/>
      <c r="ADS73" s="30"/>
      <c r="ADT73" s="27"/>
      <c r="ADU73" s="30"/>
      <c r="ADV73" s="27"/>
      <c r="ADW73" s="92"/>
      <c r="ADX73" s="94"/>
      <c r="ADY73" s="94"/>
      <c r="ADZ73" s="94"/>
      <c r="AEA73" s="94"/>
      <c r="AEB73" s="94"/>
      <c r="AEC73" s="94"/>
      <c r="AED73" s="94"/>
      <c r="AEE73" s="27"/>
      <c r="AEF73" s="97"/>
      <c r="AEG73" s="98"/>
      <c r="AEI73" s="88">
        <f t="shared" si="137"/>
        <v>41003</v>
      </c>
      <c r="AEJ73" s="89">
        <v>25</v>
      </c>
      <c r="AEK73" s="28"/>
      <c r="AEL73" s="25"/>
      <c r="AEM73" s="30"/>
      <c r="AEN73" s="27"/>
      <c r="AEO73" s="30"/>
      <c r="AEP73" s="27"/>
      <c r="AEQ73" s="30"/>
      <c r="AER73" s="27"/>
      <c r="AES73" s="92"/>
      <c r="AET73" s="94"/>
      <c r="AEU73" s="94"/>
      <c r="AEV73" s="94"/>
      <c r="AEW73" s="94"/>
      <c r="AEX73" s="94"/>
      <c r="AEY73" s="94"/>
      <c r="AEZ73" s="94"/>
      <c r="AFA73" s="27"/>
      <c r="AFB73" s="97">
        <v>-1.3043111798276148</v>
      </c>
      <c r="AFC73" s="98">
        <v>-1.6790561523994438</v>
      </c>
      <c r="AFE73" s="88">
        <f t="shared" si="138"/>
        <v>41001.5</v>
      </c>
      <c r="AFF73" s="89">
        <v>25</v>
      </c>
      <c r="AFG73" s="28"/>
      <c r="AFH73" s="25"/>
      <c r="AFI73" s="30"/>
      <c r="AFJ73" s="27"/>
      <c r="AFK73" s="30"/>
      <c r="AFL73" s="27"/>
      <c r="AFM73" s="30"/>
      <c r="AFN73" s="27"/>
      <c r="AFO73" s="92"/>
      <c r="AFP73" s="94"/>
      <c r="AFQ73" s="94"/>
      <c r="AFR73" s="94"/>
      <c r="AFS73" s="94"/>
      <c r="AFT73" s="94"/>
      <c r="AFU73" s="94"/>
      <c r="AFV73" s="94"/>
      <c r="AFW73" s="27"/>
      <c r="AFX73" s="97"/>
      <c r="AFY73" s="98"/>
      <c r="AGA73" s="88">
        <f t="shared" si="139"/>
        <v>41000</v>
      </c>
      <c r="AGB73" s="89">
        <v>25</v>
      </c>
      <c r="AGC73" s="28"/>
      <c r="AGD73" s="25"/>
      <c r="AGE73" s="30"/>
      <c r="AGF73" s="27"/>
      <c r="AGG73" s="30"/>
      <c r="AGH73" s="27"/>
      <c r="AGI73" s="30"/>
      <c r="AGJ73" s="27"/>
      <c r="AGK73" s="92"/>
      <c r="AGL73" s="94"/>
      <c r="AGM73" s="94"/>
      <c r="AGN73" s="94"/>
      <c r="AGO73" s="94"/>
      <c r="AGP73" s="94"/>
      <c r="AGQ73" s="94"/>
      <c r="AGR73" s="94"/>
      <c r="AGS73" s="27"/>
      <c r="AGT73" s="97">
        <v>-1.2994564766784538</v>
      </c>
      <c r="AGU73" s="98">
        <v>-1.0012861079219519</v>
      </c>
      <c r="AGW73" s="88">
        <f t="shared" si="140"/>
        <v>41003</v>
      </c>
      <c r="AGX73" s="89">
        <v>25</v>
      </c>
      <c r="AGY73" s="28"/>
      <c r="AGZ73" s="25"/>
      <c r="AHA73" s="30"/>
      <c r="AHB73" s="27"/>
      <c r="AHC73" s="30"/>
      <c r="AHD73" s="27"/>
      <c r="AHE73" s="30"/>
      <c r="AHF73" s="27"/>
      <c r="AHG73" s="92"/>
      <c r="AHH73" s="94"/>
      <c r="AHI73" s="94"/>
      <c r="AHJ73" s="94"/>
      <c r="AHK73" s="94"/>
      <c r="AHL73" s="94"/>
      <c r="AHM73" s="94"/>
      <c r="AHN73" s="94"/>
      <c r="AHO73" s="27"/>
      <c r="AHP73" s="97">
        <v>-1.2937310034269143</v>
      </c>
      <c r="AHQ73" s="98">
        <v>1.2182038335525376</v>
      </c>
      <c r="AHS73" s="88">
        <f t="shared" si="141"/>
        <v>41002</v>
      </c>
      <c r="AHT73" s="89">
        <v>25</v>
      </c>
      <c r="AHU73" s="28"/>
      <c r="AHV73" s="25"/>
      <c r="AHW73" s="30"/>
      <c r="AHX73" s="27"/>
      <c r="AHY73" s="30"/>
      <c r="AHZ73" s="27"/>
      <c r="AIA73" s="30"/>
      <c r="AIB73" s="27"/>
      <c r="AIC73" s="92"/>
      <c r="AID73" s="94"/>
      <c r="AIE73" s="94"/>
      <c r="AIF73" s="94"/>
      <c r="AIG73" s="94"/>
      <c r="AIH73" s="94"/>
      <c r="AII73" s="94"/>
      <c r="AIJ73" s="94"/>
      <c r="AIK73" s="27"/>
      <c r="AIL73" s="97">
        <v>-0.85791068111234603</v>
      </c>
      <c r="AIM73" s="98">
        <v>2.1114271545796877</v>
      </c>
      <c r="AIO73" s="88">
        <f t="shared" si="142"/>
        <v>41002.5</v>
      </c>
      <c r="AIP73" s="89">
        <v>25</v>
      </c>
      <c r="AIQ73" s="28"/>
      <c r="AIR73" s="25"/>
      <c r="AIS73" s="30"/>
      <c r="AIT73" s="27"/>
      <c r="AIU73" s="30"/>
      <c r="AIV73" s="27"/>
      <c r="AIW73" s="30"/>
      <c r="AIX73" s="27"/>
      <c r="AIY73" s="92"/>
      <c r="AIZ73" s="94"/>
      <c r="AJA73" s="94"/>
      <c r="AJB73" s="94"/>
      <c r="AJC73" s="94"/>
      <c r="AJD73" s="94"/>
      <c r="AJE73" s="94"/>
      <c r="AJF73" s="94"/>
      <c r="AJG73" s="27"/>
      <c r="AJH73" s="97">
        <v>-1.2516914871358489</v>
      </c>
      <c r="AJI73" s="98">
        <v>4.0109924246126996</v>
      </c>
      <c r="AJK73" s="88">
        <f t="shared" si="143"/>
        <v>41002.5</v>
      </c>
      <c r="AJL73" s="89">
        <v>25</v>
      </c>
      <c r="AJM73" s="28"/>
      <c r="AJN73" s="25"/>
      <c r="AJO73" s="30"/>
      <c r="AJP73" s="27"/>
      <c r="AJQ73" s="30"/>
      <c r="AJR73" s="27"/>
      <c r="AJS73" s="30"/>
      <c r="AJT73" s="27"/>
      <c r="AJU73" s="92"/>
      <c r="AJV73" s="94"/>
      <c r="AJW73" s="94"/>
      <c r="AJX73" s="94"/>
      <c r="AJY73" s="94"/>
      <c r="AJZ73" s="94"/>
      <c r="AKA73" s="94"/>
      <c r="AKB73" s="94"/>
      <c r="AKC73" s="27"/>
      <c r="AKD73" s="97">
        <v>-1.29960088223452</v>
      </c>
      <c r="AKE73" s="98">
        <v>1.8616538612463898</v>
      </c>
      <c r="AKG73" s="88">
        <f t="shared" si="144"/>
        <v>41001</v>
      </c>
      <c r="AKH73" s="89">
        <v>25</v>
      </c>
      <c r="AKI73" s="28"/>
      <c r="AKJ73" s="25"/>
      <c r="AKK73" s="30"/>
      <c r="AKL73" s="27"/>
      <c r="AKM73" s="30"/>
      <c r="AKN73" s="27"/>
      <c r="AKO73" s="30"/>
      <c r="AKP73" s="27"/>
      <c r="AKQ73" s="92"/>
      <c r="AKR73" s="94"/>
      <c r="AKS73" s="94"/>
      <c r="AKT73" s="94"/>
      <c r="AKU73" s="94"/>
      <c r="AKV73" s="94"/>
      <c r="AKW73" s="94"/>
      <c r="AKX73" s="94"/>
      <c r="AKY73" s="27"/>
      <c r="AKZ73" s="97"/>
      <c r="ALA73" s="98"/>
      <c r="ALC73" s="88">
        <f t="shared" si="145"/>
        <v>41004.5</v>
      </c>
      <c r="ALD73" s="89">
        <v>25</v>
      </c>
      <c r="ALE73" s="28"/>
      <c r="ALF73" s="25">
        <v>22.6</v>
      </c>
      <c r="ALG73" s="30"/>
      <c r="ALH73" s="27"/>
      <c r="ALI73" s="30"/>
      <c r="ALJ73" s="27"/>
      <c r="ALK73" s="30"/>
      <c r="ALL73" s="27"/>
      <c r="ALM73" s="92"/>
      <c r="ALN73" s="94"/>
      <c r="ALO73" s="94"/>
      <c r="ALP73" s="94"/>
      <c r="ALQ73" s="94"/>
      <c r="ALR73" s="94"/>
      <c r="ALS73" s="94"/>
      <c r="ALT73" s="94"/>
      <c r="ALU73" s="27"/>
      <c r="ALV73" s="97">
        <v>-1.2446337707688717</v>
      </c>
      <c r="ALW73" s="98">
        <v>1.5543573800008776</v>
      </c>
      <c r="ALY73" s="88">
        <f t="shared" si="146"/>
        <v>41003</v>
      </c>
      <c r="ALZ73" s="89">
        <v>25</v>
      </c>
      <c r="AMA73" s="28"/>
      <c r="AMB73" s="25"/>
      <c r="AMC73" s="30"/>
      <c r="AMD73" s="27"/>
      <c r="AME73" s="30"/>
      <c r="AMF73" s="27"/>
      <c r="AMG73" s="30"/>
      <c r="AMH73" s="27"/>
      <c r="AMI73" s="92"/>
      <c r="AMJ73" s="94"/>
      <c r="AMK73" s="94"/>
      <c r="AML73" s="94"/>
      <c r="AMM73" s="94"/>
      <c r="AMN73" s="94"/>
      <c r="AMO73" s="94"/>
      <c r="AMP73" s="94"/>
      <c r="AMQ73" s="27"/>
      <c r="AMR73" s="97">
        <v>-1.2744582465325456</v>
      </c>
      <c r="AMS73" s="98">
        <v>-1.6180162654589989</v>
      </c>
      <c r="AMU73" s="88">
        <f t="shared" si="147"/>
        <v>41001</v>
      </c>
      <c r="AMV73" s="89">
        <v>25</v>
      </c>
      <c r="AMW73" s="28"/>
      <c r="AMX73" s="25"/>
      <c r="AMY73" s="30"/>
      <c r="AMZ73" s="27"/>
      <c r="ANA73" s="30"/>
      <c r="ANB73" s="27"/>
      <c r="ANC73" s="30"/>
      <c r="AND73" s="27"/>
      <c r="ANE73" s="92"/>
      <c r="ANF73" s="94"/>
      <c r="ANG73" s="94"/>
      <c r="ANH73" s="94"/>
      <c r="ANI73" s="94"/>
      <c r="ANJ73" s="94"/>
      <c r="ANK73" s="94"/>
      <c r="ANL73" s="94"/>
      <c r="ANM73" s="27"/>
      <c r="ANN73" s="97">
        <v>-1.305899154537149</v>
      </c>
      <c r="ANO73" s="98">
        <v>-1.5728432594681252</v>
      </c>
      <c r="ANQ73" s="88">
        <f t="shared" si="148"/>
        <v>41002.5</v>
      </c>
      <c r="ANR73" s="89">
        <v>25</v>
      </c>
      <c r="ANS73" s="28"/>
      <c r="ANT73" s="25"/>
      <c r="ANU73" s="30"/>
      <c r="ANV73" s="27"/>
      <c r="ANW73" s="30"/>
      <c r="ANX73" s="27"/>
      <c r="ANY73" s="30"/>
      <c r="ANZ73" s="27"/>
      <c r="AOA73" s="92"/>
      <c r="AOB73" s="94"/>
      <c r="AOC73" s="94"/>
      <c r="AOD73" s="94"/>
      <c r="AOE73" s="94"/>
      <c r="AOF73" s="94"/>
      <c r="AOG73" s="94"/>
      <c r="AOH73" s="94"/>
      <c r="AOI73" s="27"/>
      <c r="AOJ73" s="97">
        <v>-1.3175938426563334</v>
      </c>
      <c r="AOK73" s="98">
        <v>5.3802142331813236</v>
      </c>
      <c r="AOM73" s="88">
        <f t="shared" si="149"/>
        <v>41002.5</v>
      </c>
      <c r="AON73" s="89">
        <v>25</v>
      </c>
      <c r="AOO73" s="28"/>
      <c r="AOP73" s="25"/>
      <c r="AOQ73" s="30"/>
      <c r="AOR73" s="27"/>
      <c r="AOS73" s="30"/>
      <c r="AOT73" s="27"/>
      <c r="AOU73" s="30"/>
      <c r="AOV73" s="27"/>
      <c r="AOW73" s="92"/>
      <c r="AOX73" s="94"/>
      <c r="AOY73" s="94"/>
      <c r="AOZ73" s="94"/>
      <c r="APA73" s="94"/>
      <c r="APB73" s="94"/>
      <c r="APC73" s="94"/>
      <c r="APD73" s="94"/>
      <c r="APE73" s="27"/>
      <c r="APF73" s="97">
        <v>-1.2945791574219039</v>
      </c>
      <c r="APG73" s="98">
        <v>6.6902100365074153</v>
      </c>
      <c r="API73" s="88">
        <f t="shared" si="150"/>
        <v>41002</v>
      </c>
      <c r="APJ73" s="89">
        <v>25</v>
      </c>
      <c r="APK73" s="28"/>
      <c r="APL73" s="25"/>
      <c r="APM73" s="30"/>
      <c r="APN73" s="27"/>
      <c r="APO73" s="30"/>
      <c r="APP73" s="27"/>
      <c r="APQ73" s="30"/>
      <c r="APR73" s="27"/>
      <c r="APS73" s="92"/>
      <c r="APT73" s="94"/>
      <c r="APU73" s="94"/>
      <c r="APV73" s="94"/>
      <c r="APW73" s="94"/>
      <c r="APX73" s="94"/>
      <c r="APY73" s="94"/>
      <c r="APZ73" s="94"/>
      <c r="AQA73" s="27"/>
      <c r="AQB73" s="97">
        <v>-0.88370792110806728</v>
      </c>
      <c r="AQC73" s="98">
        <v>0.12810951814274374</v>
      </c>
      <c r="AQE73" s="88">
        <f t="shared" si="151"/>
        <v>41001.5</v>
      </c>
      <c r="AQF73" s="89">
        <v>25</v>
      </c>
      <c r="AQG73" s="28"/>
      <c r="AQH73" s="25"/>
      <c r="AQI73" s="30"/>
      <c r="AQJ73" s="27"/>
      <c r="AQK73" s="30"/>
      <c r="AQL73" s="27"/>
      <c r="AQM73" s="30"/>
      <c r="AQN73" s="27"/>
      <c r="AQO73" s="92"/>
      <c r="AQP73" s="94"/>
      <c r="AQQ73" s="94"/>
      <c r="AQR73" s="94"/>
      <c r="AQS73" s="94"/>
      <c r="AQT73" s="94"/>
      <c r="AQU73" s="94"/>
      <c r="AQV73" s="94"/>
      <c r="AQW73" s="27"/>
      <c r="AQX73" s="97">
        <v>-1.0474002430390927</v>
      </c>
      <c r="AQY73" s="98">
        <v>8.7339262866111085</v>
      </c>
      <c r="ARA73" s="88">
        <f t="shared" si="152"/>
        <v>41004</v>
      </c>
      <c r="ARB73" s="89">
        <v>25</v>
      </c>
      <c r="ARC73" s="28"/>
      <c r="ARD73" s="25"/>
      <c r="ARE73" s="30"/>
      <c r="ARF73" s="27"/>
      <c r="ARG73" s="30"/>
      <c r="ARH73" s="27"/>
      <c r="ARI73" s="30"/>
      <c r="ARJ73" s="27"/>
      <c r="ARK73" s="92"/>
      <c r="ARL73" s="94"/>
      <c r="ARM73" s="94"/>
      <c r="ARN73" s="94"/>
      <c r="ARO73" s="94"/>
      <c r="ARP73" s="94"/>
      <c r="ARQ73" s="94"/>
      <c r="ARR73" s="94"/>
      <c r="ARS73" s="27"/>
      <c r="ART73" s="97">
        <v>-1.1860485797870712</v>
      </c>
      <c r="ARU73" s="98">
        <v>1.4657550824814907</v>
      </c>
      <c r="ARW73" s="88">
        <f t="shared" si="153"/>
        <v>41005</v>
      </c>
      <c r="ARX73" s="89">
        <v>25</v>
      </c>
      <c r="ARY73" s="28"/>
      <c r="ARZ73" s="25"/>
      <c r="ASA73" s="30"/>
      <c r="ASB73" s="27"/>
      <c r="ASC73" s="30"/>
      <c r="ASD73" s="27"/>
      <c r="ASE73" s="30"/>
      <c r="ASF73" s="27"/>
      <c r="ASG73" s="92"/>
      <c r="ASH73" s="94"/>
      <c r="ASI73" s="94"/>
      <c r="ASJ73" s="94"/>
      <c r="ASK73" s="94"/>
      <c r="ASL73" s="94"/>
      <c r="ASM73" s="94"/>
      <c r="ASN73" s="94"/>
      <c r="ASO73" s="27"/>
      <c r="ASP73" s="97">
        <v>-1.2813782793615653</v>
      </c>
      <c r="ASQ73" s="98">
        <v>-1.5794054166565683</v>
      </c>
      <c r="ASS73" s="88">
        <f t="shared" si="154"/>
        <v>41003</v>
      </c>
      <c r="AST73" s="89">
        <v>25</v>
      </c>
      <c r="ASU73" s="28"/>
      <c r="ASV73" s="25"/>
      <c r="ASW73" s="30"/>
      <c r="ASX73" s="27"/>
      <c r="ASY73" s="30"/>
      <c r="ASZ73" s="27"/>
      <c r="ATA73" s="30"/>
      <c r="ATB73" s="27"/>
      <c r="ATC73" s="92"/>
      <c r="ATD73" s="94"/>
      <c r="ATE73" s="94"/>
      <c r="ATF73" s="94"/>
      <c r="ATG73" s="94"/>
      <c r="ATH73" s="94"/>
      <c r="ATI73" s="94"/>
      <c r="ATJ73" s="94"/>
      <c r="ATK73" s="27"/>
      <c r="ATL73" s="97">
        <v>-1.3137363296490634</v>
      </c>
      <c r="ATM73" s="98">
        <v>-2.4765294976815317</v>
      </c>
      <c r="ATO73" s="88">
        <f t="shared" si="155"/>
        <v>41004</v>
      </c>
      <c r="ATP73" s="89">
        <v>25</v>
      </c>
      <c r="ATQ73" s="28"/>
      <c r="ATR73" s="25"/>
      <c r="ATS73" s="30"/>
      <c r="ATT73" s="27"/>
      <c r="ATU73" s="30"/>
      <c r="ATV73" s="27"/>
      <c r="ATW73" s="30"/>
      <c r="ATX73" s="27"/>
      <c r="ATY73" s="92"/>
      <c r="ATZ73" s="94"/>
      <c r="AUA73" s="94"/>
      <c r="AUB73" s="94"/>
      <c r="AUC73" s="94"/>
      <c r="AUD73" s="94"/>
      <c r="AUE73" s="94"/>
      <c r="AUF73" s="94"/>
      <c r="AUG73" s="27"/>
      <c r="AUH73" s="97">
        <v>-1.2486214542938932</v>
      </c>
      <c r="AUI73" s="98">
        <v>-0.47809588280252735</v>
      </c>
      <c r="AUK73" s="88">
        <f t="shared" si="156"/>
        <v>41000</v>
      </c>
      <c r="AUL73" s="89">
        <v>25</v>
      </c>
      <c r="AUM73" s="28"/>
      <c r="AUN73" s="25"/>
      <c r="AUO73" s="30"/>
      <c r="AUP73" s="27"/>
      <c r="AUQ73" s="30"/>
      <c r="AUR73" s="27"/>
      <c r="AUS73" s="30"/>
      <c r="AUT73" s="27"/>
      <c r="AUU73" s="92"/>
      <c r="AUV73" s="94"/>
      <c r="AUW73" s="94"/>
      <c r="AUX73" s="94"/>
      <c r="AUY73" s="94"/>
      <c r="AUZ73" s="94"/>
      <c r="AVA73" s="94"/>
      <c r="AVB73" s="94"/>
      <c r="AVC73" s="27"/>
      <c r="AVD73" s="97"/>
      <c r="AVE73" s="98"/>
      <c r="AVG73" s="88">
        <f t="shared" si="157"/>
        <v>41003</v>
      </c>
      <c r="AVH73" s="89">
        <v>25</v>
      </c>
      <c r="AVI73" s="28"/>
      <c r="AVJ73" s="25"/>
      <c r="AVK73" s="30"/>
      <c r="AVL73" s="27"/>
      <c r="AVM73" s="30"/>
      <c r="AVN73" s="27"/>
      <c r="AVO73" s="30"/>
      <c r="AVP73" s="27"/>
      <c r="AVQ73" s="92"/>
      <c r="AVR73" s="94"/>
      <c r="AVS73" s="94"/>
      <c r="AVT73" s="94"/>
      <c r="AVU73" s="94"/>
      <c r="AVV73" s="94"/>
      <c r="AVW73" s="94"/>
      <c r="AVX73" s="94"/>
      <c r="AVY73" s="27"/>
      <c r="AVZ73" s="97">
        <v>-1.2904398597496092</v>
      </c>
      <c r="AWA73" s="98">
        <v>-1.6547424547522946</v>
      </c>
      <c r="AWC73" s="88">
        <f t="shared" si="158"/>
        <v>41001.5</v>
      </c>
      <c r="AWD73" s="89">
        <v>25</v>
      </c>
      <c r="AWE73" s="28"/>
      <c r="AWF73" s="25"/>
      <c r="AWG73" s="30"/>
      <c r="AWH73" s="27"/>
      <c r="AWI73" s="30"/>
      <c r="AWJ73" s="27"/>
      <c r="AWK73" s="30"/>
      <c r="AWL73" s="27"/>
      <c r="AWM73" s="92"/>
      <c r="AWN73" s="94"/>
      <c r="AWO73" s="94"/>
      <c r="AWP73" s="94"/>
      <c r="AWQ73" s="94"/>
      <c r="AWR73" s="94"/>
      <c r="AWS73" s="94"/>
      <c r="AWT73" s="94"/>
      <c r="AWU73" s="27"/>
      <c r="AWV73" s="97"/>
      <c r="AWW73" s="98"/>
      <c r="AWY73" s="88">
        <f t="shared" si="159"/>
        <v>41000</v>
      </c>
      <c r="AWZ73" s="89">
        <v>25</v>
      </c>
      <c r="AXA73" s="28"/>
      <c r="AXB73" s="25"/>
      <c r="AXC73" s="30"/>
      <c r="AXD73" s="27"/>
      <c r="AXE73" s="30"/>
      <c r="AXF73" s="27"/>
      <c r="AXG73" s="30"/>
      <c r="AXH73" s="27"/>
      <c r="AXI73" s="92"/>
      <c r="AXJ73" s="94"/>
      <c r="AXK73" s="94"/>
      <c r="AXL73" s="94"/>
      <c r="AXM73" s="94"/>
      <c r="AXN73" s="94"/>
      <c r="AXO73" s="94"/>
      <c r="AXP73" s="94"/>
      <c r="AXQ73" s="27"/>
      <c r="AXR73" s="97">
        <v>-1.3085839150966647</v>
      </c>
      <c r="AXS73" s="98">
        <v>-1.0200238999882603</v>
      </c>
      <c r="AXU73" s="88">
        <f t="shared" si="160"/>
        <v>41003</v>
      </c>
      <c r="AXV73" s="89">
        <v>25</v>
      </c>
      <c r="AXW73" s="28"/>
      <c r="AXX73" s="25"/>
      <c r="AXY73" s="30"/>
      <c r="AXZ73" s="27"/>
      <c r="AYA73" s="30"/>
      <c r="AYB73" s="27"/>
      <c r="AYC73" s="30"/>
      <c r="AYD73" s="27"/>
      <c r="AYE73" s="92"/>
      <c r="AYF73" s="94"/>
      <c r="AYG73" s="94"/>
      <c r="AYH73" s="94"/>
      <c r="AYI73" s="94"/>
      <c r="AYJ73" s="94"/>
      <c r="AYK73" s="94"/>
      <c r="AYL73" s="94"/>
      <c r="AYM73" s="27"/>
      <c r="AYN73" s="97">
        <v>-1.2913043357692882</v>
      </c>
      <c r="AYO73" s="98">
        <v>1.2238776732028809</v>
      </c>
      <c r="AYQ73" s="88">
        <f t="shared" si="161"/>
        <v>41002</v>
      </c>
      <c r="AYR73" s="89">
        <v>25</v>
      </c>
      <c r="AYS73" s="28"/>
      <c r="AYT73" s="25"/>
      <c r="AYU73" s="30"/>
      <c r="AYV73" s="27"/>
      <c r="AYW73" s="30"/>
      <c r="AYX73" s="27"/>
      <c r="AYY73" s="30"/>
      <c r="AYZ73" s="27"/>
      <c r="AZA73" s="92"/>
      <c r="AZB73" s="94"/>
      <c r="AZC73" s="94"/>
      <c r="AZD73" s="94"/>
      <c r="AZE73" s="94"/>
      <c r="AZF73" s="94"/>
      <c r="AZG73" s="94"/>
      <c r="AZH73" s="94"/>
      <c r="AZI73" s="27"/>
      <c r="AZJ73" s="97">
        <v>-0.85602819417037568</v>
      </c>
      <c r="AZK73" s="98">
        <v>2.1200287801464763</v>
      </c>
      <c r="AZM73" s="88">
        <f t="shared" si="162"/>
        <v>41002.5</v>
      </c>
      <c r="AZN73" s="89">
        <v>25</v>
      </c>
      <c r="AZO73" s="28"/>
      <c r="AZP73" s="25"/>
      <c r="AZQ73" s="30"/>
      <c r="AZR73" s="27"/>
      <c r="AZS73" s="30"/>
      <c r="AZT73" s="27"/>
      <c r="AZU73" s="30"/>
      <c r="AZV73" s="27"/>
      <c r="AZW73" s="92"/>
      <c r="AZX73" s="94"/>
      <c r="AZY73" s="94"/>
      <c r="AZZ73" s="94"/>
      <c r="BAA73" s="94"/>
      <c r="BAB73" s="94"/>
      <c r="BAC73" s="94"/>
      <c r="BAD73" s="94"/>
      <c r="BAE73" s="27"/>
      <c r="BAF73" s="97">
        <v>-1.2523187467526495</v>
      </c>
      <c r="BAG73" s="98">
        <v>4.0088878534972254</v>
      </c>
      <c r="BAI73" s="88">
        <f t="shared" si="163"/>
        <v>41002.5</v>
      </c>
      <c r="BAJ73" s="89">
        <v>25</v>
      </c>
      <c r="BAK73" s="28"/>
      <c r="BAL73" s="25"/>
      <c r="BAM73" s="30"/>
      <c r="BAN73" s="27"/>
      <c r="BAO73" s="30"/>
      <c r="BAP73" s="27"/>
      <c r="BAQ73" s="30"/>
      <c r="BAR73" s="27"/>
      <c r="BAS73" s="92"/>
      <c r="BAT73" s="94"/>
      <c r="BAU73" s="94"/>
      <c r="BAV73" s="94"/>
      <c r="BAW73" s="94"/>
      <c r="BAX73" s="94"/>
      <c r="BAY73" s="94"/>
      <c r="BAZ73" s="94"/>
      <c r="BBA73" s="27"/>
      <c r="BBB73" s="97">
        <v>-1.297969095332719</v>
      </c>
      <c r="BBC73" s="98">
        <v>1.8636965334664002</v>
      </c>
      <c r="BBE73" s="88">
        <f t="shared" si="164"/>
        <v>41001</v>
      </c>
      <c r="BBF73" s="89">
        <v>25</v>
      </c>
      <c r="BBG73" s="28"/>
      <c r="BBH73" s="25"/>
      <c r="BBI73" s="30"/>
      <c r="BBJ73" s="27"/>
      <c r="BBK73" s="30"/>
      <c r="BBL73" s="27"/>
      <c r="BBM73" s="30"/>
      <c r="BBN73" s="27"/>
      <c r="BBO73" s="92"/>
      <c r="BBP73" s="94"/>
      <c r="BBQ73" s="94"/>
      <c r="BBR73" s="94"/>
      <c r="BBS73" s="94"/>
      <c r="BBT73" s="94"/>
      <c r="BBU73" s="94"/>
      <c r="BBV73" s="94"/>
      <c r="BBW73" s="27"/>
      <c r="BBX73" s="97"/>
      <c r="BBY73" s="98"/>
      <c r="BCA73" s="88">
        <f t="shared" si="165"/>
        <v>41004.5</v>
      </c>
      <c r="BCB73" s="89">
        <v>25</v>
      </c>
      <c r="BCC73" s="28"/>
      <c r="BCD73" s="25">
        <v>22.6</v>
      </c>
      <c r="BCE73" s="30"/>
      <c r="BCF73" s="27"/>
      <c r="BCG73" s="30"/>
      <c r="BCH73" s="27"/>
      <c r="BCI73" s="30"/>
      <c r="BCJ73" s="27"/>
      <c r="BCK73" s="92"/>
      <c r="BCL73" s="94"/>
      <c r="BCM73" s="94"/>
      <c r="BCN73" s="94"/>
      <c r="BCO73" s="94"/>
      <c r="BCP73" s="94"/>
      <c r="BCQ73" s="94"/>
      <c r="BCR73" s="94"/>
      <c r="BCS73" s="27"/>
      <c r="BCT73" s="97">
        <v>-1.2503594032916208</v>
      </c>
      <c r="BCU73" s="98">
        <v>1.5439989842932329</v>
      </c>
      <c r="BCW73" s="88">
        <f t="shared" si="166"/>
        <v>41003</v>
      </c>
      <c r="BCX73" s="89">
        <v>25</v>
      </c>
      <c r="BCY73" s="28"/>
      <c r="BCZ73" s="25"/>
      <c r="BDA73" s="30"/>
      <c r="BDB73" s="27"/>
      <c r="BDC73" s="30"/>
      <c r="BDD73" s="27"/>
      <c r="BDE73" s="30"/>
      <c r="BDF73" s="27"/>
      <c r="BDG73" s="92"/>
      <c r="BDH73" s="94"/>
      <c r="BDI73" s="94"/>
      <c r="BDJ73" s="94"/>
      <c r="BDK73" s="94"/>
      <c r="BDL73" s="94"/>
      <c r="BDM73" s="94"/>
      <c r="BDN73" s="94"/>
      <c r="BDO73" s="27"/>
      <c r="BDP73" s="97">
        <v>-1.1751508457700559</v>
      </c>
      <c r="BDQ73" s="98">
        <v>-1.4468553062946892</v>
      </c>
      <c r="BDS73" s="88">
        <f t="shared" si="167"/>
        <v>41001</v>
      </c>
      <c r="BDT73" s="89">
        <v>25</v>
      </c>
      <c r="BDU73" s="28"/>
      <c r="BDV73" s="25"/>
      <c r="BDW73" s="30"/>
      <c r="BDX73" s="27"/>
      <c r="BDY73" s="30"/>
      <c r="BDZ73" s="27"/>
      <c r="BEA73" s="30"/>
      <c r="BEB73" s="27"/>
      <c r="BEC73" s="92"/>
      <c r="BED73" s="94"/>
      <c r="BEE73" s="94"/>
      <c r="BEF73" s="94"/>
      <c r="BEG73" s="94"/>
      <c r="BEH73" s="94"/>
      <c r="BEI73" s="94"/>
      <c r="BEJ73" s="94"/>
      <c r="BEK73" s="27"/>
      <c r="BEL73" s="97">
        <v>-1.2998967179734966</v>
      </c>
      <c r="BEM73" s="98">
        <v>-1.5633484828590154</v>
      </c>
      <c r="BEO73" s="88">
        <f t="shared" si="168"/>
        <v>41002.5</v>
      </c>
      <c r="BEP73" s="89">
        <v>25</v>
      </c>
      <c r="BEQ73" s="28"/>
      <c r="BER73" s="25"/>
      <c r="BES73" s="30"/>
      <c r="BET73" s="27"/>
      <c r="BEU73" s="30"/>
      <c r="BEV73" s="27"/>
      <c r="BEW73" s="30"/>
      <c r="BEX73" s="27"/>
      <c r="BEY73" s="92"/>
      <c r="BEZ73" s="94"/>
      <c r="BFA73" s="94"/>
      <c r="BFB73" s="94"/>
      <c r="BFC73" s="94"/>
      <c r="BFD73" s="94"/>
      <c r="BFE73" s="94"/>
      <c r="BFF73" s="94"/>
      <c r="BFG73" s="27"/>
      <c r="BFH73" s="97">
        <v>-1.3166582537628901</v>
      </c>
      <c r="BFI73" s="98">
        <v>5.3807258773261433</v>
      </c>
      <c r="BFK73" s="88">
        <f t="shared" si="169"/>
        <v>41002.5</v>
      </c>
      <c r="BFL73" s="89">
        <v>25</v>
      </c>
      <c r="BFM73" s="28"/>
      <c r="BFN73" s="25"/>
      <c r="BFO73" s="30"/>
      <c r="BFP73" s="27"/>
      <c r="BFQ73" s="30"/>
      <c r="BFR73" s="27"/>
      <c r="BFS73" s="30"/>
      <c r="BFT73" s="27"/>
      <c r="BFU73" s="92"/>
      <c r="BFV73" s="94"/>
      <c r="BFW73" s="94"/>
      <c r="BFX73" s="94"/>
      <c r="BFY73" s="94"/>
      <c r="BFZ73" s="94"/>
      <c r="BGA73" s="94"/>
      <c r="BGB73" s="94"/>
      <c r="BGC73" s="27"/>
      <c r="BGD73" s="97">
        <v>-1.2776355880050565</v>
      </c>
      <c r="BGE73" s="98">
        <v>6.7234964033722528</v>
      </c>
      <c r="BGG73" s="88">
        <f t="shared" si="170"/>
        <v>41002</v>
      </c>
      <c r="BGH73" s="89">
        <v>25</v>
      </c>
      <c r="BGI73" s="28"/>
      <c r="BGJ73" s="25"/>
      <c r="BGK73" s="30"/>
      <c r="BGL73" s="27"/>
      <c r="BGM73" s="30"/>
      <c r="BGN73" s="27"/>
      <c r="BGO73" s="30"/>
      <c r="BGP73" s="27"/>
      <c r="BGQ73" s="92"/>
      <c r="BGR73" s="94"/>
      <c r="BGS73" s="94"/>
      <c r="BGT73" s="94"/>
      <c r="BGU73" s="94"/>
      <c r="BGV73" s="94"/>
      <c r="BGW73" s="94"/>
      <c r="BGX73" s="94"/>
      <c r="BGY73" s="27"/>
      <c r="BGZ73" s="97">
        <v>-0.92206217141971369</v>
      </c>
      <c r="BHA73" s="98">
        <v>6.5541079799444901E-2</v>
      </c>
      <c r="BHC73" s="88">
        <f t="shared" si="171"/>
        <v>41001.5</v>
      </c>
      <c r="BHD73" s="89">
        <v>25</v>
      </c>
      <c r="BHE73" s="28"/>
      <c r="BHF73" s="25"/>
      <c r="BHG73" s="30"/>
      <c r="BHH73" s="27"/>
      <c r="BHI73" s="30"/>
      <c r="BHJ73" s="27"/>
      <c r="BHK73" s="30"/>
      <c r="BHL73" s="27"/>
      <c r="BHM73" s="92"/>
      <c r="BHN73" s="94"/>
      <c r="BHO73" s="94"/>
      <c r="BHP73" s="94"/>
      <c r="BHQ73" s="94"/>
      <c r="BHR73" s="94"/>
      <c r="BHS73" s="94"/>
      <c r="BHT73" s="94"/>
      <c r="BHU73" s="27"/>
      <c r="BHV73" s="97">
        <v>-1.0356142307582974</v>
      </c>
      <c r="BHW73" s="98">
        <v>8.7634991888329079</v>
      </c>
      <c r="BHY73" s="88">
        <f t="shared" si="172"/>
        <v>41004</v>
      </c>
      <c r="BHZ73" s="89">
        <v>25</v>
      </c>
      <c r="BIA73" s="28"/>
      <c r="BIB73" s="25"/>
      <c r="BIC73" s="30"/>
      <c r="BID73" s="27"/>
      <c r="BIE73" s="30"/>
      <c r="BIF73" s="27"/>
      <c r="BIG73" s="30"/>
      <c r="BIH73" s="27"/>
      <c r="BII73" s="92"/>
      <c r="BIJ73" s="94"/>
      <c r="BIK73" s="94"/>
      <c r="BIL73" s="94"/>
      <c r="BIM73" s="94"/>
      <c r="BIN73" s="94"/>
      <c r="BIO73" s="94"/>
      <c r="BIP73" s="94"/>
      <c r="BIQ73" s="27"/>
      <c r="BIR73" s="97">
        <v>-1.1944047620595801</v>
      </c>
      <c r="BIS73" s="98">
        <v>1.4486079819669389</v>
      </c>
      <c r="BIU73" s="88">
        <f t="shared" si="173"/>
        <v>41005</v>
      </c>
      <c r="BIV73" s="89">
        <v>25</v>
      </c>
      <c r="BIW73" s="28"/>
      <c r="BIX73" s="25"/>
      <c r="BIY73" s="30"/>
      <c r="BIZ73" s="27"/>
      <c r="BJA73" s="30"/>
      <c r="BJB73" s="27"/>
      <c r="BJC73" s="30"/>
      <c r="BJD73" s="27"/>
      <c r="BJE73" s="92"/>
      <c r="BJF73" s="94"/>
      <c r="BJG73" s="94"/>
      <c r="BJH73" s="94"/>
      <c r="BJI73" s="94"/>
      <c r="BJJ73" s="94"/>
      <c r="BJK73" s="94"/>
      <c r="BJL73" s="94"/>
      <c r="BJM73" s="27"/>
      <c r="BJN73" s="97">
        <v>-1.2789090567451822</v>
      </c>
      <c r="BJO73" s="98">
        <v>-1.574887187494711</v>
      </c>
      <c r="BJQ73" s="88">
        <f t="shared" si="174"/>
        <v>41003</v>
      </c>
      <c r="BJR73" s="89">
        <v>25</v>
      </c>
      <c r="BJS73" s="28"/>
      <c r="BJT73" s="25"/>
      <c r="BJU73" s="30"/>
      <c r="BJV73" s="27"/>
      <c r="BJW73" s="30"/>
      <c r="BJX73" s="27"/>
      <c r="BJY73" s="30"/>
      <c r="BJZ73" s="27"/>
      <c r="BKA73" s="92"/>
      <c r="BKB73" s="94"/>
      <c r="BKC73" s="94"/>
      <c r="BKD73" s="94"/>
      <c r="BKE73" s="94"/>
      <c r="BKF73" s="94"/>
      <c r="BKG73" s="94"/>
      <c r="BKH73" s="94"/>
      <c r="BKI73" s="27"/>
      <c r="BKJ73" s="97">
        <v>-1.3135292140228587</v>
      </c>
      <c r="BKK73" s="98">
        <v>-2.4761785658134614</v>
      </c>
      <c r="BKM73" s="88">
        <f t="shared" si="175"/>
        <v>41004</v>
      </c>
      <c r="BKN73" s="89">
        <v>25</v>
      </c>
      <c r="BKO73" s="28"/>
      <c r="BKP73" s="25"/>
      <c r="BKQ73" s="30"/>
      <c r="BKR73" s="27"/>
      <c r="BKS73" s="30"/>
      <c r="BKT73" s="27"/>
      <c r="BKU73" s="30"/>
      <c r="BKV73" s="27"/>
      <c r="BKW73" s="92"/>
      <c r="BKX73" s="94"/>
      <c r="BKY73" s="94"/>
      <c r="BKZ73" s="94"/>
      <c r="BLA73" s="94"/>
      <c r="BLB73" s="94"/>
      <c r="BLC73" s="94"/>
      <c r="BLD73" s="94"/>
      <c r="BLE73" s="27"/>
      <c r="BLF73" s="97">
        <v>-1.2569693566597946</v>
      </c>
      <c r="BLG73" s="98">
        <v>-0.48324940418356283</v>
      </c>
      <c r="BLI73" s="88">
        <f t="shared" si="176"/>
        <v>41000</v>
      </c>
      <c r="BLJ73" s="89">
        <v>25</v>
      </c>
      <c r="BLK73" s="28"/>
      <c r="BLL73" s="25"/>
      <c r="BLM73" s="30"/>
      <c r="BLN73" s="27"/>
      <c r="BLO73" s="30"/>
      <c r="BLP73" s="27"/>
      <c r="BLQ73" s="30"/>
      <c r="BLR73" s="27"/>
      <c r="BLS73" s="92"/>
      <c r="BLT73" s="94"/>
      <c r="BLU73" s="94"/>
      <c r="BLV73" s="94"/>
      <c r="BLW73" s="94"/>
      <c r="BLX73" s="94"/>
      <c r="BLY73" s="94"/>
      <c r="BLZ73" s="94"/>
      <c r="BMA73" s="27"/>
      <c r="BMB73" s="97"/>
      <c r="BMC73" s="98"/>
      <c r="BME73" s="88">
        <f t="shared" si="177"/>
        <v>41003</v>
      </c>
      <c r="BMF73" s="89">
        <v>25</v>
      </c>
      <c r="BMG73" s="28"/>
      <c r="BMH73" s="25"/>
      <c r="BMI73" s="30"/>
      <c r="BMJ73" s="27"/>
      <c r="BMK73" s="30"/>
      <c r="BML73" s="27"/>
      <c r="BMM73" s="30"/>
      <c r="BMN73" s="27"/>
      <c r="BMO73" s="92"/>
      <c r="BMP73" s="94"/>
      <c r="BMQ73" s="94"/>
      <c r="BMR73" s="94"/>
      <c r="BMS73" s="94"/>
      <c r="BMT73" s="94"/>
      <c r="BMU73" s="94"/>
      <c r="BMV73" s="94"/>
      <c r="BMW73" s="27"/>
      <c r="BMX73" s="97">
        <v>-1.2605345877342782</v>
      </c>
      <c r="BMY73" s="98">
        <v>-1.6021303281292023</v>
      </c>
      <c r="BNA73" s="88">
        <f t="shared" si="178"/>
        <v>41001.5</v>
      </c>
      <c r="BNB73" s="89">
        <v>25</v>
      </c>
      <c r="BNC73" s="28"/>
      <c r="BND73" s="25"/>
      <c r="BNE73" s="30"/>
      <c r="BNF73" s="27"/>
      <c r="BNG73" s="30"/>
      <c r="BNH73" s="27"/>
      <c r="BNI73" s="30"/>
      <c r="BNJ73" s="27"/>
      <c r="BNK73" s="92"/>
      <c r="BNL73" s="94"/>
      <c r="BNM73" s="94"/>
      <c r="BNN73" s="94"/>
      <c r="BNO73" s="94"/>
      <c r="BNP73" s="94"/>
      <c r="BNQ73" s="94"/>
      <c r="BNR73" s="94"/>
      <c r="BNS73" s="27"/>
      <c r="BNT73" s="97"/>
      <c r="BNU73" s="98"/>
      <c r="BNW73" s="88">
        <f t="shared" si="179"/>
        <v>41000</v>
      </c>
      <c r="BNX73" s="89">
        <v>25</v>
      </c>
      <c r="BNY73" s="28"/>
      <c r="BNZ73" s="25"/>
      <c r="BOA73" s="30"/>
      <c r="BOB73" s="27"/>
      <c r="BOC73" s="30"/>
      <c r="BOD73" s="27"/>
      <c r="BOE73" s="30"/>
      <c r="BOF73" s="27"/>
      <c r="BOG73" s="92"/>
      <c r="BOH73" s="94"/>
      <c r="BOI73" s="94"/>
      <c r="BOJ73" s="94"/>
      <c r="BOK73" s="94"/>
      <c r="BOL73" s="94"/>
      <c r="BOM73" s="94"/>
      <c r="BON73" s="94"/>
      <c r="BOO73" s="27"/>
      <c r="BOP73" s="97">
        <v>-1.3078294222661548</v>
      </c>
      <c r="BOQ73" s="98">
        <v>-1.020591597400248</v>
      </c>
      <c r="BOS73" s="88">
        <f t="shared" si="180"/>
        <v>41003</v>
      </c>
      <c r="BOT73" s="89">
        <v>25</v>
      </c>
      <c r="BOU73" s="28"/>
      <c r="BOV73" s="25"/>
      <c r="BOW73" s="30"/>
      <c r="BOX73" s="27"/>
      <c r="BOY73" s="30"/>
      <c r="BOZ73" s="27"/>
      <c r="BPA73" s="30"/>
      <c r="BPB73" s="27"/>
      <c r="BPC73" s="92"/>
      <c r="BPD73" s="94"/>
      <c r="BPE73" s="94"/>
      <c r="BPF73" s="94"/>
      <c r="BPG73" s="94"/>
      <c r="BPH73" s="94"/>
      <c r="BPI73" s="94"/>
      <c r="BPJ73" s="94"/>
      <c r="BPK73" s="27"/>
      <c r="BPL73" s="97">
        <v>-1.3066503322685465</v>
      </c>
      <c r="BPM73" s="98">
        <v>1.1900456618548581</v>
      </c>
      <c r="BPO73" s="88">
        <f t="shared" si="181"/>
        <v>41002</v>
      </c>
      <c r="BPP73" s="89">
        <v>25</v>
      </c>
      <c r="BPQ73" s="28"/>
      <c r="BPR73" s="25"/>
      <c r="BPS73" s="30"/>
      <c r="BPT73" s="27"/>
      <c r="BPU73" s="30"/>
      <c r="BPV73" s="27"/>
      <c r="BPW73" s="30"/>
      <c r="BPX73" s="27"/>
      <c r="BPY73" s="92"/>
      <c r="BPZ73" s="94"/>
      <c r="BQA73" s="94"/>
      <c r="BQB73" s="94"/>
      <c r="BQC73" s="94"/>
      <c r="BQD73" s="94"/>
      <c r="BQE73" s="94"/>
      <c r="BQF73" s="94"/>
      <c r="BQG73" s="27"/>
      <c r="BQH73" s="97">
        <v>-0.84454237993510839</v>
      </c>
      <c r="BQI73" s="98">
        <v>2.175288889287569</v>
      </c>
      <c r="BQK73" s="88">
        <f t="shared" si="182"/>
        <v>41002.5</v>
      </c>
      <c r="BQL73" s="89">
        <v>25</v>
      </c>
      <c r="BQM73" s="28"/>
      <c r="BQN73" s="25"/>
      <c r="BQO73" s="30"/>
      <c r="BQP73" s="27"/>
      <c r="BQQ73" s="30"/>
      <c r="BQR73" s="27"/>
      <c r="BQS73" s="30"/>
      <c r="BQT73" s="27"/>
      <c r="BQU73" s="92"/>
      <c r="BQV73" s="94"/>
      <c r="BQW73" s="94"/>
      <c r="BQX73" s="94"/>
      <c r="BQY73" s="94"/>
      <c r="BQZ73" s="94"/>
      <c r="BRA73" s="94"/>
      <c r="BRB73" s="94"/>
      <c r="BRC73" s="27"/>
      <c r="BRD73" s="97">
        <v>-1.2526019776513673</v>
      </c>
      <c r="BRE73" s="98">
        <v>4.0090274999235946</v>
      </c>
      <c r="BRG73" s="88">
        <f t="shared" si="183"/>
        <v>41002.5</v>
      </c>
      <c r="BRH73" s="89">
        <v>25</v>
      </c>
      <c r="BRI73" s="28"/>
      <c r="BRJ73" s="25"/>
      <c r="BRK73" s="30"/>
      <c r="BRL73" s="27"/>
      <c r="BRM73" s="30"/>
      <c r="BRN73" s="27"/>
      <c r="BRO73" s="30"/>
      <c r="BRP73" s="27"/>
      <c r="BRQ73" s="92"/>
      <c r="BRR73" s="94"/>
      <c r="BRS73" s="94"/>
      <c r="BRT73" s="94"/>
      <c r="BRU73" s="94"/>
      <c r="BRV73" s="94"/>
      <c r="BRW73" s="94"/>
      <c r="BRX73" s="94"/>
      <c r="BRY73" s="27"/>
      <c r="BRZ73" s="97">
        <v>-1.2954507003630018</v>
      </c>
      <c r="BSA73" s="98">
        <v>1.86742002373286</v>
      </c>
      <c r="BSC73" s="88">
        <f t="shared" si="184"/>
        <v>41001</v>
      </c>
      <c r="BSD73" s="89">
        <v>25</v>
      </c>
      <c r="BSE73" s="28"/>
      <c r="BSF73" s="25"/>
      <c r="BSG73" s="30"/>
      <c r="BSH73" s="27"/>
      <c r="BSI73" s="30"/>
      <c r="BSJ73" s="27"/>
      <c r="BSK73" s="30"/>
      <c r="BSL73" s="27"/>
      <c r="BSM73" s="92"/>
      <c r="BSN73" s="94"/>
      <c r="BSO73" s="94"/>
      <c r="BSP73" s="94"/>
      <c r="BSQ73" s="94"/>
      <c r="BSR73" s="94"/>
      <c r="BSS73" s="94"/>
      <c r="BST73" s="94"/>
      <c r="BSU73" s="27"/>
      <c r="BSV73" s="97"/>
      <c r="BSW73" s="98"/>
      <c r="BSY73" s="88">
        <f t="shared" si="185"/>
        <v>41004.5</v>
      </c>
      <c r="BSZ73" s="89">
        <v>25</v>
      </c>
      <c r="BTA73" s="28"/>
      <c r="BTB73" s="25">
        <v>22.6</v>
      </c>
      <c r="BTC73" s="30"/>
      <c r="BTD73" s="27"/>
      <c r="BTE73" s="30"/>
      <c r="BTF73" s="27"/>
      <c r="BTG73" s="30"/>
      <c r="BTH73" s="27"/>
      <c r="BTI73" s="92"/>
      <c r="BTJ73" s="94"/>
      <c r="BTK73" s="94"/>
      <c r="BTL73" s="94"/>
      <c r="BTM73" s="94"/>
      <c r="BTN73" s="94"/>
      <c r="BTO73" s="94"/>
      <c r="BTP73" s="94"/>
      <c r="BTQ73" s="27"/>
      <c r="BTR73" s="97">
        <v>-1.2475667082884589</v>
      </c>
      <c r="BTS73" s="98">
        <v>1.5542012124303544</v>
      </c>
      <c r="BTU73" s="88">
        <f t="shared" si="186"/>
        <v>41003</v>
      </c>
      <c r="BTV73" s="89">
        <v>25</v>
      </c>
      <c r="BTW73" s="28"/>
      <c r="BTX73" s="25"/>
      <c r="BTY73" s="30"/>
      <c r="BTZ73" s="27"/>
      <c r="BUA73" s="30"/>
      <c r="BUB73" s="27"/>
      <c r="BUC73" s="30"/>
      <c r="BUD73" s="27"/>
      <c r="BUE73" s="92"/>
      <c r="BUF73" s="94"/>
      <c r="BUG73" s="94"/>
      <c r="BUH73" s="94"/>
      <c r="BUI73" s="94"/>
      <c r="BUJ73" s="94"/>
      <c r="BUK73" s="94"/>
      <c r="BUL73" s="94"/>
      <c r="BUM73" s="27"/>
      <c r="BUN73" s="97">
        <v>-1.2820668851699288</v>
      </c>
      <c r="BUO73" s="98">
        <v>-1.6266302687713488</v>
      </c>
      <c r="BUQ73" s="88">
        <f t="shared" si="187"/>
        <v>41001</v>
      </c>
      <c r="BUR73" s="89">
        <v>25</v>
      </c>
      <c r="BUS73" s="28"/>
      <c r="BUT73" s="25"/>
      <c r="BUU73" s="30"/>
      <c r="BUV73" s="27"/>
      <c r="BUW73" s="30"/>
      <c r="BUX73" s="27"/>
      <c r="BUY73" s="30"/>
      <c r="BUZ73" s="27"/>
      <c r="BVA73" s="92"/>
      <c r="BVB73" s="94"/>
      <c r="BVC73" s="94"/>
      <c r="BVD73" s="94"/>
      <c r="BVE73" s="94"/>
      <c r="BVF73" s="94"/>
      <c r="BVG73" s="94"/>
      <c r="BVH73" s="94"/>
      <c r="BVI73" s="27"/>
      <c r="BVJ73" s="97">
        <v>-1.290534439419355</v>
      </c>
      <c r="BVK73" s="98">
        <v>-1.5482571224700341</v>
      </c>
      <c r="BVM73" s="88">
        <f t="shared" si="188"/>
        <v>41002.5</v>
      </c>
      <c r="BVN73" s="89">
        <v>25</v>
      </c>
      <c r="BVO73" s="28"/>
      <c r="BVP73" s="25"/>
      <c r="BVQ73" s="30"/>
      <c r="BVR73" s="27"/>
      <c r="BVS73" s="30"/>
      <c r="BVT73" s="27"/>
      <c r="BVU73" s="30"/>
      <c r="BVV73" s="27"/>
      <c r="BVW73" s="92"/>
      <c r="BVX73" s="94"/>
      <c r="BVY73" s="94"/>
      <c r="BVZ73" s="94"/>
      <c r="BWA73" s="94"/>
      <c r="BWB73" s="94"/>
      <c r="BWC73" s="94"/>
      <c r="BWD73" s="94"/>
      <c r="BWE73" s="27"/>
      <c r="BWF73" s="97">
        <v>-1.3176979588506019</v>
      </c>
      <c r="BWG73" s="98">
        <v>5.3800261440868562</v>
      </c>
      <c r="BWI73" s="88">
        <f t="shared" si="189"/>
        <v>41002.5</v>
      </c>
      <c r="BWJ73" s="89">
        <v>25</v>
      </c>
      <c r="BWK73" s="28"/>
      <c r="BWL73" s="25"/>
      <c r="BWM73" s="30"/>
      <c r="BWN73" s="27"/>
      <c r="BWO73" s="30"/>
      <c r="BWP73" s="27"/>
      <c r="BWQ73" s="30"/>
      <c r="BWR73" s="27"/>
      <c r="BWS73" s="92"/>
      <c r="BWT73" s="94"/>
      <c r="BWU73" s="94"/>
      <c r="BWV73" s="94"/>
      <c r="BWW73" s="94"/>
      <c r="BWX73" s="94"/>
      <c r="BWY73" s="94"/>
      <c r="BWZ73" s="94"/>
      <c r="BXA73" s="27"/>
      <c r="BXB73" s="97">
        <v>-1.2921376812025094</v>
      </c>
      <c r="BXC73" s="98">
        <v>6.6974775124853592</v>
      </c>
      <c r="BXE73" s="88">
        <f t="shared" si="190"/>
        <v>41002</v>
      </c>
      <c r="BXF73" s="89">
        <v>25</v>
      </c>
      <c r="BXG73" s="28"/>
      <c r="BXH73" s="25"/>
      <c r="BXI73" s="30"/>
      <c r="BXJ73" s="27"/>
      <c r="BXK73" s="30"/>
      <c r="BXL73" s="27"/>
      <c r="BXM73" s="30"/>
      <c r="BXN73" s="27"/>
      <c r="BXO73" s="92"/>
      <c r="BXP73" s="94"/>
      <c r="BXQ73" s="94"/>
      <c r="BXR73" s="94"/>
      <c r="BXS73" s="94"/>
      <c r="BXT73" s="94"/>
      <c r="BXU73" s="94"/>
      <c r="BXV73" s="94"/>
      <c r="BXW73" s="27"/>
      <c r="BXX73" s="97">
        <v>-0.91587857152016727</v>
      </c>
      <c r="BXY73" s="98">
        <v>8.4083491395994692E-2</v>
      </c>
      <c r="BYA73" s="88">
        <f t="shared" si="191"/>
        <v>41001.5</v>
      </c>
      <c r="BYB73" s="89">
        <v>25</v>
      </c>
      <c r="BYC73" s="28"/>
      <c r="BYD73" s="25"/>
      <c r="BYE73" s="30"/>
      <c r="BYF73" s="27"/>
      <c r="BYG73" s="30"/>
      <c r="BYH73" s="27"/>
      <c r="BYI73" s="30"/>
      <c r="BYJ73" s="27"/>
      <c r="BYK73" s="92"/>
      <c r="BYL73" s="94"/>
      <c r="BYM73" s="94"/>
      <c r="BYN73" s="94"/>
      <c r="BYO73" s="94"/>
      <c r="BYP73" s="94"/>
      <c r="BYQ73" s="94"/>
      <c r="BYR73" s="94"/>
      <c r="BYS73" s="27"/>
      <c r="BYT73" s="97">
        <v>-1.0493814736077305</v>
      </c>
      <c r="BYU73" s="98">
        <v>8.7348220240273626</v>
      </c>
      <c r="BYW73" s="88">
        <f t="shared" si="192"/>
        <v>41004</v>
      </c>
      <c r="BYX73" s="89">
        <v>25</v>
      </c>
      <c r="BYY73" s="28"/>
      <c r="BYZ73" s="25"/>
      <c r="BZA73" s="30"/>
      <c r="BZB73" s="27"/>
      <c r="BZC73" s="30"/>
      <c r="BZD73" s="27"/>
      <c r="BZE73" s="30"/>
      <c r="BZF73" s="27"/>
      <c r="BZG73" s="92"/>
      <c r="BZH73" s="94"/>
      <c r="BZI73" s="94"/>
      <c r="BZJ73" s="94"/>
      <c r="BZK73" s="94"/>
      <c r="BZL73" s="94"/>
      <c r="BZM73" s="94"/>
      <c r="BZN73" s="94"/>
      <c r="BZO73" s="27"/>
      <c r="BZP73" s="97">
        <v>-1.1858161660656841</v>
      </c>
      <c r="BZQ73" s="98">
        <v>1.464110803521518</v>
      </c>
      <c r="BZS73" s="88">
        <f t="shared" si="193"/>
        <v>41005</v>
      </c>
      <c r="BZT73" s="89">
        <v>25</v>
      </c>
      <c r="BZU73" s="28"/>
      <c r="BZV73" s="25"/>
      <c r="BZW73" s="30"/>
      <c r="BZX73" s="27"/>
      <c r="BZY73" s="30"/>
      <c r="BZZ73" s="27"/>
      <c r="CAA73" s="30"/>
      <c r="CAB73" s="27"/>
      <c r="CAC73" s="92"/>
      <c r="CAD73" s="94"/>
      <c r="CAE73" s="94"/>
      <c r="CAF73" s="94"/>
      <c r="CAG73" s="94"/>
      <c r="CAH73" s="94"/>
      <c r="CAI73" s="94"/>
      <c r="CAJ73" s="94"/>
      <c r="CAK73" s="27"/>
      <c r="CAL73" s="97">
        <v>-1.2727248051167779</v>
      </c>
      <c r="CAM73" s="98">
        <v>-1.5635825477886165</v>
      </c>
      <c r="CAO73" s="88">
        <f t="shared" si="194"/>
        <v>41003</v>
      </c>
      <c r="CAP73" s="89">
        <v>25</v>
      </c>
      <c r="CAQ73" s="28"/>
      <c r="CAR73" s="25"/>
      <c r="CAS73" s="30"/>
      <c r="CAT73" s="27"/>
      <c r="CAU73" s="30"/>
      <c r="CAV73" s="27"/>
      <c r="CAW73" s="30"/>
      <c r="CAX73" s="27"/>
      <c r="CAY73" s="92"/>
      <c r="CAZ73" s="94"/>
      <c r="CBA73" s="94"/>
      <c r="CBB73" s="94"/>
      <c r="CBC73" s="94"/>
      <c r="CBD73" s="94"/>
      <c r="CBE73" s="94"/>
      <c r="CBF73" s="94"/>
      <c r="CBG73" s="27"/>
      <c r="CBH73" s="97">
        <v>-1.2894816627781245</v>
      </c>
      <c r="CBI73" s="98">
        <v>-2.4372736896583391</v>
      </c>
      <c r="CBK73" s="88">
        <f t="shared" si="195"/>
        <v>41004</v>
      </c>
      <c r="CBL73" s="89">
        <v>25</v>
      </c>
      <c r="CBM73" s="28"/>
      <c r="CBN73" s="25"/>
      <c r="CBO73" s="30"/>
      <c r="CBP73" s="27"/>
      <c r="CBQ73" s="30"/>
      <c r="CBR73" s="27"/>
      <c r="CBS73" s="30"/>
      <c r="CBT73" s="27"/>
      <c r="CBU73" s="92"/>
      <c r="CBV73" s="94"/>
      <c r="CBW73" s="94"/>
      <c r="CBX73" s="94"/>
      <c r="CBY73" s="94"/>
      <c r="CBZ73" s="94"/>
      <c r="CCA73" s="94"/>
      <c r="CCB73" s="94"/>
      <c r="CCC73" s="27"/>
      <c r="CCD73" s="97">
        <v>-1.2509176547793763</v>
      </c>
      <c r="CCE73" s="98">
        <v>-0.48247907776611282</v>
      </c>
      <c r="CCG73" s="88">
        <f t="shared" si="196"/>
        <v>41000</v>
      </c>
      <c r="CCH73" s="89">
        <v>25</v>
      </c>
      <c r="CCI73" s="28"/>
      <c r="CCJ73" s="25"/>
      <c r="CCK73" s="30"/>
      <c r="CCL73" s="27"/>
      <c r="CCM73" s="30"/>
      <c r="CCN73" s="27"/>
      <c r="CCO73" s="30"/>
      <c r="CCP73" s="27"/>
      <c r="CCQ73" s="92"/>
      <c r="CCR73" s="94"/>
      <c r="CCS73" s="94"/>
      <c r="CCT73" s="94"/>
      <c r="CCU73" s="94"/>
      <c r="CCV73" s="94"/>
      <c r="CCW73" s="94"/>
      <c r="CCX73" s="94"/>
      <c r="CCY73" s="27"/>
      <c r="CCZ73" s="97"/>
      <c r="CDA73" s="98"/>
      <c r="CDC73" s="88">
        <f t="shared" si="197"/>
        <v>41003</v>
      </c>
      <c r="CDD73" s="89">
        <v>25</v>
      </c>
      <c r="CDE73" s="28"/>
      <c r="CDF73" s="25"/>
      <c r="CDG73" s="30"/>
      <c r="CDH73" s="27"/>
      <c r="CDI73" s="30"/>
      <c r="CDJ73" s="27"/>
      <c r="CDK73" s="30"/>
      <c r="CDL73" s="27"/>
      <c r="CDM73" s="92"/>
      <c r="CDN73" s="94"/>
      <c r="CDO73" s="94"/>
      <c r="CDP73" s="94"/>
      <c r="CDQ73" s="94"/>
      <c r="CDR73" s="94"/>
      <c r="CDS73" s="94"/>
      <c r="CDT73" s="94"/>
      <c r="CDU73" s="27"/>
      <c r="CDV73" s="97">
        <v>-1.2796529595379083</v>
      </c>
      <c r="CDW73" s="98">
        <v>-1.6347768942689538</v>
      </c>
      <c r="CDY73" s="88">
        <f t="shared" si="198"/>
        <v>41001.5</v>
      </c>
      <c r="CDZ73" s="89">
        <v>25</v>
      </c>
      <c r="CEA73" s="28"/>
      <c r="CEB73" s="25"/>
      <c r="CEC73" s="30"/>
      <c r="CED73" s="27"/>
      <c r="CEE73" s="30"/>
      <c r="CEF73" s="27"/>
      <c r="CEG73" s="30"/>
      <c r="CEH73" s="27"/>
      <c r="CEI73" s="92"/>
      <c r="CEJ73" s="94"/>
      <c r="CEK73" s="94"/>
      <c r="CEL73" s="94"/>
      <c r="CEM73" s="94"/>
      <c r="CEN73" s="94"/>
      <c r="CEO73" s="94"/>
      <c r="CEP73" s="94"/>
      <c r="CEQ73" s="27"/>
      <c r="CER73" s="97"/>
      <c r="CES73" s="98"/>
      <c r="CEU73" s="88">
        <f t="shared" si="199"/>
        <v>41000</v>
      </c>
      <c r="CEV73" s="89">
        <v>25</v>
      </c>
      <c r="CEW73" s="28"/>
      <c r="CEX73" s="25"/>
      <c r="CEY73" s="30"/>
      <c r="CEZ73" s="27"/>
      <c r="CFA73" s="30"/>
      <c r="CFB73" s="27"/>
      <c r="CFC73" s="30"/>
      <c r="CFD73" s="27"/>
      <c r="CFE73" s="92"/>
      <c r="CFF73" s="94"/>
      <c r="CFG73" s="94"/>
      <c r="CFH73" s="94"/>
      <c r="CFI73" s="94"/>
      <c r="CFJ73" s="94"/>
      <c r="CFK73" s="94"/>
      <c r="CFL73" s="94"/>
      <c r="CFM73" s="27"/>
      <c r="CFN73" s="97">
        <v>-1.307267950765256</v>
      </c>
      <c r="CFO73" s="98">
        <v>-1.0191024941097286</v>
      </c>
    </row>
    <row r="74" spans="1:2199">
      <c r="A74" s="88">
        <f t="shared" si="100"/>
        <v>41003.5</v>
      </c>
      <c r="B74" s="90">
        <v>25.5</v>
      </c>
      <c r="C74" s="28"/>
      <c r="D74" s="25"/>
      <c r="E74" s="30"/>
      <c r="F74" s="27"/>
      <c r="G74" s="30"/>
      <c r="H74" s="27"/>
      <c r="I74" s="30"/>
      <c r="J74" s="27"/>
      <c r="K74" s="92"/>
      <c r="L74" s="94"/>
      <c r="M74" s="94"/>
      <c r="N74" s="94"/>
      <c r="O74" s="94"/>
      <c r="P74" s="94"/>
      <c r="Q74" s="94"/>
      <c r="R74" s="94"/>
      <c r="S74" s="27"/>
      <c r="T74" s="99">
        <v>-2.0732667631117199</v>
      </c>
      <c r="U74" s="98">
        <v>1.268845664321874</v>
      </c>
      <c r="W74" s="88">
        <f t="shared" si="101"/>
        <v>41002.5</v>
      </c>
      <c r="X74" s="90">
        <v>25.5</v>
      </c>
      <c r="Y74" s="28"/>
      <c r="Z74" s="25"/>
      <c r="AA74" s="30"/>
      <c r="AB74" s="27"/>
      <c r="AC74" s="30"/>
      <c r="AD74" s="27"/>
      <c r="AE74" s="30"/>
      <c r="AF74" s="27"/>
      <c r="AG74" s="92"/>
      <c r="AH74" s="94"/>
      <c r="AI74" s="94"/>
      <c r="AJ74" s="94"/>
      <c r="AK74" s="94"/>
      <c r="AL74" s="94"/>
      <c r="AM74" s="94"/>
      <c r="AN74" s="94"/>
      <c r="AO74" s="27"/>
      <c r="AP74" s="99">
        <v>-1.206332204226338</v>
      </c>
      <c r="AQ74" s="98">
        <v>2.4298211083098997</v>
      </c>
      <c r="AS74" s="88">
        <f t="shared" si="102"/>
        <v>41003</v>
      </c>
      <c r="AT74" s="90">
        <v>25.5</v>
      </c>
      <c r="AU74" s="28"/>
      <c r="AV74" s="25"/>
      <c r="AW74" s="30"/>
      <c r="AX74" s="27"/>
      <c r="AY74" s="30"/>
      <c r="AZ74" s="27"/>
      <c r="BA74" s="30"/>
      <c r="BB74" s="27"/>
      <c r="BC74" s="92"/>
      <c r="BD74" s="94"/>
      <c r="BE74" s="94"/>
      <c r="BF74" s="94"/>
      <c r="BG74" s="94"/>
      <c r="BH74" s="94"/>
      <c r="BI74" s="94"/>
      <c r="BJ74" s="94"/>
      <c r="BK74" s="27"/>
      <c r="BL74" s="99">
        <v>-0.78220777542615239</v>
      </c>
      <c r="BM74" s="98">
        <v>2.3316496699046318</v>
      </c>
      <c r="BO74" s="88">
        <f t="shared" si="103"/>
        <v>41003</v>
      </c>
      <c r="BP74" s="90">
        <v>25.5</v>
      </c>
      <c r="BQ74" s="28"/>
      <c r="BR74" s="25"/>
      <c r="BS74" s="30"/>
      <c r="BT74" s="27"/>
      <c r="BU74" s="30"/>
      <c r="BV74" s="27"/>
      <c r="BW74" s="30"/>
      <c r="BX74" s="27"/>
      <c r="BY74" s="92"/>
      <c r="BZ74" s="94"/>
      <c r="CA74" s="94"/>
      <c r="CB74" s="94"/>
      <c r="CC74" s="94"/>
      <c r="CD74" s="94"/>
      <c r="CE74" s="94"/>
      <c r="CF74" s="94"/>
      <c r="CG74" s="27"/>
      <c r="CH74" s="99">
        <v>-1.2199271573361494</v>
      </c>
      <c r="CI74" s="98">
        <v>1.0685790175518906E-2</v>
      </c>
      <c r="CK74" s="88">
        <f t="shared" si="104"/>
        <v>41001.5</v>
      </c>
      <c r="CL74" s="90">
        <v>25.5</v>
      </c>
      <c r="CM74" s="28"/>
      <c r="CN74" s="25"/>
      <c r="CO74" s="30"/>
      <c r="CP74" s="27"/>
      <c r="CQ74" s="30"/>
      <c r="CR74" s="27"/>
      <c r="CS74" s="30"/>
      <c r="CT74" s="27"/>
      <c r="CU74" s="92"/>
      <c r="CV74" s="94"/>
      <c r="CW74" s="94"/>
      <c r="CX74" s="94"/>
      <c r="CY74" s="94"/>
      <c r="CZ74" s="94"/>
      <c r="DA74" s="94"/>
      <c r="DB74" s="94"/>
      <c r="DC74" s="27"/>
      <c r="DD74" s="99">
        <v>-1.2904972207556558</v>
      </c>
      <c r="DE74" s="98">
        <v>5.0912548457871365</v>
      </c>
      <c r="DG74" s="88">
        <f t="shared" si="105"/>
        <v>41005</v>
      </c>
      <c r="DH74" s="90">
        <v>25.5</v>
      </c>
      <c r="DI74" s="28"/>
      <c r="DJ74" s="25">
        <v>23</v>
      </c>
      <c r="DK74" s="30"/>
      <c r="DL74" s="27"/>
      <c r="DM74" s="30"/>
      <c r="DN74" s="27"/>
      <c r="DO74" s="30"/>
      <c r="DP74" s="27"/>
      <c r="DQ74" s="92"/>
      <c r="DR74" s="94"/>
      <c r="DS74" s="94"/>
      <c r="DT74" s="94"/>
      <c r="DU74" s="94"/>
      <c r="DV74" s="94"/>
      <c r="DW74" s="94"/>
      <c r="DX74" s="94"/>
      <c r="DY74" s="27"/>
      <c r="DZ74" s="99">
        <v>-1.2422198628191634</v>
      </c>
      <c r="EA74" s="98">
        <v>-0.79687910289560682</v>
      </c>
      <c r="EC74" s="88">
        <f t="shared" si="106"/>
        <v>41003.5</v>
      </c>
      <c r="ED74" s="90">
        <v>25.5</v>
      </c>
      <c r="EE74" s="28"/>
      <c r="EF74" s="25"/>
      <c r="EG74" s="30"/>
      <c r="EH74" s="27"/>
      <c r="EI74" s="30"/>
      <c r="EJ74" s="27"/>
      <c r="EK74" s="30"/>
      <c r="EL74" s="27"/>
      <c r="EM74" s="92"/>
      <c r="EN74" s="94"/>
      <c r="EO74" s="94"/>
      <c r="EP74" s="94"/>
      <c r="EQ74" s="94"/>
      <c r="ER74" s="94"/>
      <c r="ES74" s="94"/>
      <c r="ET74" s="94"/>
      <c r="EU74" s="27"/>
      <c r="EV74" s="99">
        <v>-1.2780689764339328</v>
      </c>
      <c r="EW74" s="98">
        <v>5.0048951065056162</v>
      </c>
      <c r="EY74" s="88">
        <f t="shared" si="107"/>
        <v>41001.5</v>
      </c>
      <c r="EZ74" s="90">
        <v>25.5</v>
      </c>
      <c r="FA74" s="28"/>
      <c r="FB74" s="25"/>
      <c r="FC74" s="30"/>
      <c r="FD74" s="27"/>
      <c r="FE74" s="30"/>
      <c r="FF74" s="27"/>
      <c r="FG74" s="30"/>
      <c r="FH74" s="27"/>
      <c r="FI74" s="92"/>
      <c r="FJ74" s="94"/>
      <c r="FK74" s="94"/>
      <c r="FL74" s="94"/>
      <c r="FM74" s="94"/>
      <c r="FN74" s="94"/>
      <c r="FO74" s="94"/>
      <c r="FP74" s="94"/>
      <c r="FQ74" s="27"/>
      <c r="FR74" s="99">
        <v>-1.3076458506701403</v>
      </c>
      <c r="FS74" s="98">
        <v>5.0658142274474649</v>
      </c>
      <c r="FU74" s="88">
        <f t="shared" si="108"/>
        <v>41003</v>
      </c>
      <c r="FV74" s="90">
        <v>25.5</v>
      </c>
      <c r="FW74" s="28"/>
      <c r="FX74" s="25"/>
      <c r="FY74" s="30"/>
      <c r="FZ74" s="27"/>
      <c r="GA74" s="30"/>
      <c r="GB74" s="27"/>
      <c r="GC74" s="30"/>
      <c r="GD74" s="27"/>
      <c r="GE74" s="92"/>
      <c r="GF74" s="94"/>
      <c r="GG74" s="94"/>
      <c r="GH74" s="94"/>
      <c r="GI74" s="94"/>
      <c r="GJ74" s="94"/>
      <c r="GK74" s="94"/>
      <c r="GL74" s="94"/>
      <c r="GM74" s="27"/>
      <c r="GN74" s="99">
        <v>-1.3148944733429342</v>
      </c>
      <c r="GO74" s="98">
        <v>-1.2595955635261633</v>
      </c>
      <c r="GQ74" s="88">
        <f t="shared" si="109"/>
        <v>41003</v>
      </c>
      <c r="GR74" s="90">
        <v>25.5</v>
      </c>
      <c r="GS74" s="28"/>
      <c r="GT74" s="25"/>
      <c r="GU74" s="30"/>
      <c r="GV74" s="27"/>
      <c r="GW74" s="30"/>
      <c r="GX74" s="27"/>
      <c r="GY74" s="30"/>
      <c r="GZ74" s="27"/>
      <c r="HA74" s="92"/>
      <c r="HB74" s="94"/>
      <c r="HC74" s="94"/>
      <c r="HD74" s="94"/>
      <c r="HE74" s="94"/>
      <c r="HF74" s="94"/>
      <c r="HG74" s="94"/>
      <c r="HH74" s="94"/>
      <c r="HI74" s="27"/>
      <c r="HJ74" s="99">
        <v>-1.2715699659644857</v>
      </c>
      <c r="HK74" s="98">
        <v>8.0990326348084382E-2</v>
      </c>
      <c r="HM74" s="88">
        <f t="shared" si="110"/>
        <v>41002.5</v>
      </c>
      <c r="HN74" s="90">
        <v>25.5</v>
      </c>
      <c r="HO74" s="28"/>
      <c r="HP74" s="25"/>
      <c r="HQ74" s="30"/>
      <c r="HR74" s="27"/>
      <c r="HS74" s="30"/>
      <c r="HT74" s="27"/>
      <c r="HU74" s="30"/>
      <c r="HV74" s="27"/>
      <c r="HW74" s="92"/>
      <c r="HX74" s="94"/>
      <c r="HY74" s="94"/>
      <c r="HZ74" s="94"/>
      <c r="IA74" s="94"/>
      <c r="IB74" s="94"/>
      <c r="IC74" s="94"/>
      <c r="ID74" s="94"/>
      <c r="IE74" s="27"/>
      <c r="IF74" s="99">
        <v>-0.93258104909056949</v>
      </c>
      <c r="IG74" s="98">
        <v>6.6579798972105619</v>
      </c>
      <c r="II74" s="88">
        <f t="shared" si="111"/>
        <v>41002</v>
      </c>
      <c r="IJ74" s="90">
        <v>25.5</v>
      </c>
      <c r="IK74" s="28"/>
      <c r="IL74" s="25"/>
      <c r="IM74" s="30"/>
      <c r="IN74" s="27"/>
      <c r="IO74" s="30"/>
      <c r="IP74" s="27"/>
      <c r="IQ74" s="30"/>
      <c r="IR74" s="27"/>
      <c r="IS74" s="92"/>
      <c r="IT74" s="94"/>
      <c r="IU74" s="94"/>
      <c r="IV74" s="94"/>
      <c r="IW74" s="94"/>
      <c r="IX74" s="94"/>
      <c r="IY74" s="94"/>
      <c r="IZ74" s="94"/>
      <c r="JA74" s="27"/>
      <c r="JB74" s="99">
        <v>-1.04157533298519</v>
      </c>
      <c r="JC74" s="98">
        <v>6.4944360250886781</v>
      </c>
      <c r="JE74" s="88">
        <f t="shared" si="112"/>
        <v>41004.5</v>
      </c>
      <c r="JF74" s="90">
        <v>25.5</v>
      </c>
      <c r="JG74" s="28"/>
      <c r="JH74" s="25"/>
      <c r="JI74" s="30"/>
      <c r="JJ74" s="27"/>
      <c r="JK74" s="30"/>
      <c r="JL74" s="27"/>
      <c r="JM74" s="30"/>
      <c r="JN74" s="27"/>
      <c r="JO74" s="92"/>
      <c r="JP74" s="94"/>
      <c r="JQ74" s="94"/>
      <c r="JR74" s="94"/>
      <c r="JS74" s="94"/>
      <c r="JT74" s="94"/>
      <c r="JU74" s="94"/>
      <c r="JV74" s="94"/>
      <c r="JW74" s="27"/>
      <c r="JX74" s="99">
        <v>-1.1940399413793177</v>
      </c>
      <c r="JY74" s="98">
        <v>3.6522580681220917</v>
      </c>
      <c r="KA74" s="88">
        <f t="shared" si="113"/>
        <v>41005.5</v>
      </c>
      <c r="KB74" s="90">
        <v>25.5</v>
      </c>
      <c r="KC74" s="28"/>
      <c r="KD74" s="25"/>
      <c r="KE74" s="30"/>
      <c r="KF74" s="27"/>
      <c r="KG74" s="30"/>
      <c r="KH74" s="27"/>
      <c r="KI74" s="30"/>
      <c r="KJ74" s="27"/>
      <c r="KK74" s="92"/>
      <c r="KL74" s="94"/>
      <c r="KM74" s="94"/>
      <c r="KN74" s="94"/>
      <c r="KO74" s="94"/>
      <c r="KP74" s="94"/>
      <c r="KQ74" s="94"/>
      <c r="KR74" s="94"/>
      <c r="KS74" s="27"/>
      <c r="KT74" s="99">
        <v>-1.2544377068849883</v>
      </c>
      <c r="KU74" s="98">
        <v>5.1052363201919198</v>
      </c>
      <c r="KW74" s="88">
        <f t="shared" si="114"/>
        <v>41003.5</v>
      </c>
      <c r="KX74" s="90">
        <v>25.5</v>
      </c>
      <c r="KY74" s="28"/>
      <c r="KZ74" s="25"/>
      <c r="LA74" s="30"/>
      <c r="LB74" s="27"/>
      <c r="LC74" s="30"/>
      <c r="LD74" s="27"/>
      <c r="LE74" s="30"/>
      <c r="LF74" s="27"/>
      <c r="LG74" s="92"/>
      <c r="LH74" s="94"/>
      <c r="LI74" s="94"/>
      <c r="LJ74" s="94"/>
      <c r="LK74" s="94"/>
      <c r="LL74" s="94"/>
      <c r="LM74" s="94"/>
      <c r="LN74" s="94"/>
      <c r="LO74" s="27"/>
      <c r="LP74" s="99">
        <v>-1.282365061095154</v>
      </c>
      <c r="LQ74" s="98">
        <v>4.2097354269165441</v>
      </c>
      <c r="LS74" s="88">
        <f t="shared" si="115"/>
        <v>41004.5</v>
      </c>
      <c r="LT74" s="90">
        <v>25.5</v>
      </c>
      <c r="LU74" s="28"/>
      <c r="LV74" s="25"/>
      <c r="LW74" s="30"/>
      <c r="LX74" s="27"/>
      <c r="LY74" s="30"/>
      <c r="LZ74" s="27"/>
      <c r="MA74" s="30"/>
      <c r="MB74" s="27"/>
      <c r="MC74" s="92"/>
      <c r="MD74" s="94"/>
      <c r="ME74" s="94"/>
      <c r="MF74" s="94"/>
      <c r="MG74" s="94"/>
      <c r="MH74" s="94"/>
      <c r="MI74" s="94"/>
      <c r="MJ74" s="94"/>
      <c r="MK74" s="27"/>
      <c r="ML74" s="99">
        <v>-1.2509804868612926</v>
      </c>
      <c r="MM74" s="98">
        <v>6.1623096736740708</v>
      </c>
      <c r="MO74" s="88">
        <f t="shared" si="116"/>
        <v>41000.5</v>
      </c>
      <c r="MP74" s="90">
        <v>25.5</v>
      </c>
      <c r="MQ74" s="28"/>
      <c r="MR74" s="25"/>
      <c r="MS74" s="30"/>
      <c r="MT74" s="27"/>
      <c r="MU74" s="30"/>
      <c r="MV74" s="27"/>
      <c r="MW74" s="30"/>
      <c r="MX74" s="27"/>
      <c r="MY74" s="92"/>
      <c r="MZ74" s="94"/>
      <c r="NA74" s="94"/>
      <c r="NB74" s="94"/>
      <c r="NC74" s="94"/>
      <c r="ND74" s="94"/>
      <c r="NE74" s="94"/>
      <c r="NF74" s="94"/>
      <c r="NG74" s="27"/>
      <c r="NH74" s="99"/>
      <c r="NI74" s="98"/>
      <c r="NK74" s="88">
        <f t="shared" si="117"/>
        <v>41003.5</v>
      </c>
      <c r="NL74" s="90">
        <v>25.5</v>
      </c>
      <c r="NM74" s="28"/>
      <c r="NN74" s="25"/>
      <c r="NO74" s="30"/>
      <c r="NP74" s="27"/>
      <c r="NQ74" s="30"/>
      <c r="NR74" s="27"/>
      <c r="NS74" s="30"/>
      <c r="NT74" s="27"/>
      <c r="NU74" s="92"/>
      <c r="NV74" s="94"/>
      <c r="NW74" s="94"/>
      <c r="NX74" s="94"/>
      <c r="NY74" s="94"/>
      <c r="NZ74" s="94"/>
      <c r="OA74" s="94"/>
      <c r="OB74" s="94"/>
      <c r="OC74" s="27"/>
      <c r="OD74" s="99">
        <v>-1.2547728491667192</v>
      </c>
      <c r="OE74" s="98">
        <v>5.0374055983401353</v>
      </c>
      <c r="OG74" s="88">
        <f t="shared" si="118"/>
        <v>41002</v>
      </c>
      <c r="OH74" s="90">
        <v>25.5</v>
      </c>
      <c r="OI74" s="28"/>
      <c r="OJ74" s="25"/>
      <c r="OK74" s="30"/>
      <c r="OL74" s="27"/>
      <c r="OM74" s="30"/>
      <c r="ON74" s="27"/>
      <c r="OO74" s="30"/>
      <c r="OP74" s="27"/>
      <c r="OQ74" s="92"/>
      <c r="OR74" s="94"/>
      <c r="OS74" s="94"/>
      <c r="OT74" s="94"/>
      <c r="OU74" s="94"/>
      <c r="OV74" s="94"/>
      <c r="OW74" s="94"/>
      <c r="OX74" s="94"/>
      <c r="OY74" s="27"/>
      <c r="OZ74" s="99"/>
      <c r="PA74" s="98"/>
      <c r="PC74" s="88">
        <f t="shared" si="119"/>
        <v>41000.5</v>
      </c>
      <c r="PD74" s="90">
        <v>25.5</v>
      </c>
      <c r="PE74" s="28"/>
      <c r="PF74" s="25"/>
      <c r="PG74" s="30"/>
      <c r="PH74" s="27"/>
      <c r="PI74" s="30"/>
      <c r="PJ74" s="27"/>
      <c r="PK74" s="30"/>
      <c r="PL74" s="27"/>
      <c r="PM74" s="92"/>
      <c r="PN74" s="94"/>
      <c r="PO74" s="94"/>
      <c r="PP74" s="94"/>
      <c r="PQ74" s="94"/>
      <c r="PR74" s="94"/>
      <c r="PS74" s="94"/>
      <c r="PT74" s="94"/>
      <c r="PU74" s="27"/>
      <c r="PV74" s="99">
        <v>-1.2990310167193191</v>
      </c>
      <c r="PW74" s="98">
        <v>5.6433031271351703</v>
      </c>
      <c r="PY74" s="88">
        <f t="shared" si="120"/>
        <v>41003.5</v>
      </c>
      <c r="PZ74" s="90">
        <v>25.5</v>
      </c>
      <c r="QA74" s="28"/>
      <c r="QB74" s="25"/>
      <c r="QC74" s="30"/>
      <c r="QD74" s="27"/>
      <c r="QE74" s="30"/>
      <c r="QF74" s="27"/>
      <c r="QG74" s="30"/>
      <c r="QH74" s="27"/>
      <c r="QI74" s="92"/>
      <c r="QJ74" s="94"/>
      <c r="QK74" s="94"/>
      <c r="QL74" s="94"/>
      <c r="QM74" s="94"/>
      <c r="QN74" s="94"/>
      <c r="QO74" s="94"/>
      <c r="QP74" s="94"/>
      <c r="QQ74" s="27"/>
      <c r="QR74" s="99">
        <v>-1.3118423006962523</v>
      </c>
      <c r="QS74" s="98">
        <v>3.4950036060976064</v>
      </c>
      <c r="QU74" s="88">
        <f t="shared" si="121"/>
        <v>41002.5</v>
      </c>
      <c r="QV74" s="90">
        <v>25.5</v>
      </c>
      <c r="QW74" s="28"/>
      <c r="QX74" s="25"/>
      <c r="QY74" s="30"/>
      <c r="QZ74" s="27"/>
      <c r="RA74" s="30"/>
      <c r="RB74" s="27"/>
      <c r="RC74" s="30"/>
      <c r="RD74" s="27"/>
      <c r="RE74" s="92"/>
      <c r="RF74" s="94"/>
      <c r="RG74" s="94"/>
      <c r="RH74" s="94"/>
      <c r="RI74" s="94"/>
      <c r="RJ74" s="94"/>
      <c r="RK74" s="94"/>
      <c r="RL74" s="94"/>
      <c r="RM74" s="27"/>
      <c r="RN74" s="99">
        <v>-0.89134959952898063</v>
      </c>
      <c r="RO74" s="98">
        <v>8.6052322700644464</v>
      </c>
      <c r="RQ74" s="88">
        <f t="shared" si="122"/>
        <v>41003</v>
      </c>
      <c r="RR74" s="90">
        <v>25.5</v>
      </c>
      <c r="RS74" s="28"/>
      <c r="RT74" s="25"/>
      <c r="RU74" s="30"/>
      <c r="RV74" s="27"/>
      <c r="RW74" s="30"/>
      <c r="RX74" s="27"/>
      <c r="RY74" s="30"/>
      <c r="RZ74" s="27"/>
      <c r="SA74" s="92"/>
      <c r="SB74" s="94"/>
      <c r="SC74" s="94"/>
      <c r="SD74" s="94"/>
      <c r="SE74" s="94"/>
      <c r="SF74" s="94"/>
      <c r="SG74" s="94"/>
      <c r="SH74" s="94"/>
      <c r="SI74" s="27"/>
      <c r="SJ74" s="99">
        <v>-1.2647350120488925</v>
      </c>
      <c r="SK74" s="98">
        <v>1.77717764468644</v>
      </c>
      <c r="SM74" s="88">
        <f t="shared" si="123"/>
        <v>41003</v>
      </c>
      <c r="SN74" s="90">
        <v>25.5</v>
      </c>
      <c r="SO74" s="28"/>
      <c r="SP74" s="25"/>
      <c r="SQ74" s="30"/>
      <c r="SR74" s="27"/>
      <c r="SS74" s="30"/>
      <c r="ST74" s="27"/>
      <c r="SU74" s="30"/>
      <c r="SV74" s="27"/>
      <c r="SW74" s="92"/>
      <c r="SX74" s="94"/>
      <c r="SY74" s="94"/>
      <c r="SZ74" s="94"/>
      <c r="TA74" s="94"/>
      <c r="TB74" s="94"/>
      <c r="TC74" s="94"/>
      <c r="TD74" s="94"/>
      <c r="TE74" s="27"/>
      <c r="TF74" s="99">
        <v>-1.3042999336415733</v>
      </c>
      <c r="TG74" s="98">
        <v>-0.36048337210498982</v>
      </c>
      <c r="TI74" s="88">
        <f t="shared" si="124"/>
        <v>41001.5</v>
      </c>
      <c r="TJ74" s="90">
        <v>25.5</v>
      </c>
      <c r="TK74" s="28"/>
      <c r="TL74" s="25"/>
      <c r="TM74" s="30"/>
      <c r="TN74" s="27"/>
      <c r="TO74" s="30"/>
      <c r="TP74" s="27"/>
      <c r="TQ74" s="30"/>
      <c r="TR74" s="27"/>
      <c r="TS74" s="92"/>
      <c r="TT74" s="94"/>
      <c r="TU74" s="94"/>
      <c r="TV74" s="94"/>
      <c r="TW74" s="94"/>
      <c r="TX74" s="94"/>
      <c r="TY74" s="94"/>
      <c r="TZ74" s="94"/>
      <c r="UA74" s="27"/>
      <c r="UB74" s="99"/>
      <c r="UC74" s="98"/>
      <c r="UE74" s="88">
        <f t="shared" si="125"/>
        <v>41005</v>
      </c>
      <c r="UF74" s="90">
        <v>25.5</v>
      </c>
      <c r="UG74" s="28"/>
      <c r="UH74" s="25">
        <v>23</v>
      </c>
      <c r="UI74" s="30"/>
      <c r="UJ74" s="27"/>
      <c r="UK74" s="30"/>
      <c r="UL74" s="27"/>
      <c r="UM74" s="30"/>
      <c r="UN74" s="27"/>
      <c r="UO74" s="92"/>
      <c r="UP74" s="94"/>
      <c r="UQ74" s="94"/>
      <c r="UR74" s="94"/>
      <c r="US74" s="94"/>
      <c r="UT74" s="94"/>
      <c r="UU74" s="94"/>
      <c r="UV74" s="94"/>
      <c r="UW74" s="27"/>
      <c r="UX74" s="99">
        <v>-1.2558588395652552</v>
      </c>
      <c r="UY74" s="98">
        <v>-0.8091736068002866</v>
      </c>
      <c r="VA74" s="88">
        <f t="shared" si="126"/>
        <v>41003.5</v>
      </c>
      <c r="VB74" s="90">
        <v>25.5</v>
      </c>
      <c r="VC74" s="28"/>
      <c r="VD74" s="25"/>
      <c r="VE74" s="30"/>
      <c r="VF74" s="27"/>
      <c r="VG74" s="30"/>
      <c r="VH74" s="27"/>
      <c r="VI74" s="30"/>
      <c r="VJ74" s="27"/>
      <c r="VK74" s="92"/>
      <c r="VL74" s="94"/>
      <c r="VM74" s="94"/>
      <c r="VN74" s="94"/>
      <c r="VO74" s="94"/>
      <c r="VP74" s="94"/>
      <c r="VQ74" s="94"/>
      <c r="VR74" s="94"/>
      <c r="VS74" s="27"/>
      <c r="VT74" s="99">
        <v>-1.2766353741173557</v>
      </c>
      <c r="VU74" s="98">
        <v>5.017554947850865</v>
      </c>
      <c r="VW74" s="88">
        <f t="shared" si="127"/>
        <v>41001.5</v>
      </c>
      <c r="VX74" s="90">
        <v>25.5</v>
      </c>
      <c r="VY74" s="28"/>
      <c r="VZ74" s="25"/>
      <c r="WA74" s="30"/>
      <c r="WB74" s="27"/>
      <c r="WC74" s="30"/>
      <c r="WD74" s="27"/>
      <c r="WE74" s="30"/>
      <c r="WF74" s="27"/>
      <c r="WG74" s="92"/>
      <c r="WH74" s="94"/>
      <c r="WI74" s="94"/>
      <c r="WJ74" s="94"/>
      <c r="WK74" s="94"/>
      <c r="WL74" s="94"/>
      <c r="WM74" s="94"/>
      <c r="WN74" s="94"/>
      <c r="WO74" s="27"/>
      <c r="WP74" s="99">
        <v>-1.2970967496053121</v>
      </c>
      <c r="WQ74" s="98">
        <v>5.0842375763203584</v>
      </c>
      <c r="WS74" s="88">
        <f t="shared" si="128"/>
        <v>41003</v>
      </c>
      <c r="WT74" s="90">
        <v>25.5</v>
      </c>
      <c r="WU74" s="28"/>
      <c r="WV74" s="25"/>
      <c r="WW74" s="30"/>
      <c r="WX74" s="27"/>
      <c r="WY74" s="30"/>
      <c r="WZ74" s="27"/>
      <c r="XA74" s="30"/>
      <c r="XB74" s="27"/>
      <c r="XC74" s="92"/>
      <c r="XD74" s="94"/>
      <c r="XE74" s="94"/>
      <c r="XF74" s="94"/>
      <c r="XG74" s="94"/>
      <c r="XH74" s="94"/>
      <c r="XI74" s="94"/>
      <c r="XJ74" s="94"/>
      <c r="XK74" s="27"/>
      <c r="XL74" s="99">
        <v>-1.3169412698654852</v>
      </c>
      <c r="XM74" s="98">
        <v>-1.2629252553937635</v>
      </c>
      <c r="XO74" s="88">
        <f t="shared" si="129"/>
        <v>41003</v>
      </c>
      <c r="XP74" s="90">
        <v>25.5</v>
      </c>
      <c r="XQ74" s="28"/>
      <c r="XR74" s="25"/>
      <c r="XS74" s="30"/>
      <c r="XT74" s="27"/>
      <c r="XU74" s="30"/>
      <c r="XV74" s="27"/>
      <c r="XW74" s="30"/>
      <c r="XX74" s="27"/>
      <c r="XY74" s="92"/>
      <c r="XZ74" s="94"/>
      <c r="YA74" s="94"/>
      <c r="YB74" s="94"/>
      <c r="YC74" s="94"/>
      <c r="YD74" s="94"/>
      <c r="YE74" s="94"/>
      <c r="YF74" s="94"/>
      <c r="YG74" s="27"/>
      <c r="YH74" s="99">
        <v>-1.2733906333635643</v>
      </c>
      <c r="YI74" s="98">
        <v>7.8691796687927182E-2</v>
      </c>
      <c r="YK74" s="88">
        <f t="shared" si="130"/>
        <v>41002.5</v>
      </c>
      <c r="YL74" s="90">
        <v>25.5</v>
      </c>
      <c r="YM74" s="28"/>
      <c r="YN74" s="25"/>
      <c r="YO74" s="30"/>
      <c r="YP74" s="27"/>
      <c r="YQ74" s="30"/>
      <c r="YR74" s="27"/>
      <c r="YS74" s="30"/>
      <c r="YT74" s="27"/>
      <c r="YU74" s="92"/>
      <c r="YV74" s="94"/>
      <c r="YW74" s="94"/>
      <c r="YX74" s="94"/>
      <c r="YY74" s="94"/>
      <c r="YZ74" s="94"/>
      <c r="ZA74" s="94"/>
      <c r="ZB74" s="94"/>
      <c r="ZC74" s="27"/>
      <c r="ZD74" s="99">
        <v>-0.89770684040466742</v>
      </c>
      <c r="ZE74" s="98">
        <v>6.6956368985267112</v>
      </c>
      <c r="ZG74" s="88">
        <f t="shared" si="131"/>
        <v>41002</v>
      </c>
      <c r="ZH74" s="90">
        <v>25.5</v>
      </c>
      <c r="ZI74" s="28"/>
      <c r="ZJ74" s="25"/>
      <c r="ZK74" s="30"/>
      <c r="ZL74" s="27"/>
      <c r="ZM74" s="30"/>
      <c r="ZN74" s="27"/>
      <c r="ZO74" s="30"/>
      <c r="ZP74" s="27"/>
      <c r="ZQ74" s="92"/>
      <c r="ZR74" s="94"/>
      <c r="ZS74" s="94"/>
      <c r="ZT74" s="94"/>
      <c r="ZU74" s="94"/>
      <c r="ZV74" s="94"/>
      <c r="ZW74" s="94"/>
      <c r="ZX74" s="94"/>
      <c r="ZY74" s="27"/>
      <c r="ZZ74" s="99">
        <v>-1.0439846040213931</v>
      </c>
      <c r="AAA74" s="98">
        <v>6.4764116199917421</v>
      </c>
      <c r="AAC74" s="88">
        <f t="shared" si="132"/>
        <v>41004.5</v>
      </c>
      <c r="AAD74" s="90">
        <v>25.5</v>
      </c>
      <c r="AAE74" s="28"/>
      <c r="AAF74" s="25"/>
      <c r="AAG74" s="30"/>
      <c r="AAH74" s="27"/>
      <c r="AAI74" s="30"/>
      <c r="AAJ74" s="27"/>
      <c r="AAK74" s="30"/>
      <c r="AAL74" s="27"/>
      <c r="AAM74" s="92"/>
      <c r="AAN74" s="94"/>
      <c r="AAO74" s="94"/>
      <c r="AAP74" s="94"/>
      <c r="AAQ74" s="94"/>
      <c r="AAR74" s="94"/>
      <c r="AAS74" s="94"/>
      <c r="AAT74" s="94"/>
      <c r="AAU74" s="27"/>
      <c r="AAV74" s="99">
        <v>-1.1880399142328875</v>
      </c>
      <c r="AAW74" s="98">
        <v>3.6629905799402995</v>
      </c>
      <c r="AAY74" s="88">
        <f t="shared" si="133"/>
        <v>41005.5</v>
      </c>
      <c r="AAZ74" s="90">
        <v>25.5</v>
      </c>
      <c r="ABA74" s="28"/>
      <c r="ABB74" s="25"/>
      <c r="ABC74" s="30"/>
      <c r="ABD74" s="27"/>
      <c r="ABE74" s="30"/>
      <c r="ABF74" s="27"/>
      <c r="ABG74" s="30"/>
      <c r="ABH74" s="27"/>
      <c r="ABI74" s="92"/>
      <c r="ABJ74" s="94"/>
      <c r="ABK74" s="94"/>
      <c r="ABL74" s="94"/>
      <c r="ABM74" s="94"/>
      <c r="ABN74" s="94"/>
      <c r="ABO74" s="94"/>
      <c r="ABP74" s="94"/>
      <c r="ABQ74" s="27"/>
      <c r="ABR74" s="99">
        <v>-1.2754889789152744</v>
      </c>
      <c r="ABS74" s="98">
        <v>5.0714227700152623</v>
      </c>
      <c r="ABU74" s="88">
        <f t="shared" si="134"/>
        <v>41003.5</v>
      </c>
      <c r="ABV74" s="90">
        <v>25.5</v>
      </c>
      <c r="ABW74" s="28"/>
      <c r="ABX74" s="25"/>
      <c r="ABY74" s="30"/>
      <c r="ABZ74" s="27"/>
      <c r="ACA74" s="30"/>
      <c r="ACB74" s="27"/>
      <c r="ACC74" s="30"/>
      <c r="ACD74" s="27"/>
      <c r="ACE74" s="92"/>
      <c r="ACF74" s="94"/>
      <c r="ACG74" s="94"/>
      <c r="ACH74" s="94"/>
      <c r="ACI74" s="94"/>
      <c r="ACJ74" s="94"/>
      <c r="ACK74" s="94"/>
      <c r="ACL74" s="94"/>
      <c r="ACM74" s="27"/>
      <c r="ACN74" s="99">
        <v>-1.302066800285087</v>
      </c>
      <c r="ACO74" s="98">
        <v>4.1862897331638216</v>
      </c>
      <c r="ACQ74" s="88">
        <f t="shared" si="135"/>
        <v>41004.5</v>
      </c>
      <c r="ACR74" s="90">
        <v>25.5</v>
      </c>
      <c r="ACS74" s="28"/>
      <c r="ACT74" s="25"/>
      <c r="ACU74" s="30"/>
      <c r="ACV74" s="27"/>
      <c r="ACW74" s="30"/>
      <c r="ACX74" s="27"/>
      <c r="ACY74" s="30"/>
      <c r="ACZ74" s="27"/>
      <c r="ADA74" s="92"/>
      <c r="ADB74" s="94"/>
      <c r="ADC74" s="94"/>
      <c r="ADD74" s="94"/>
      <c r="ADE74" s="94"/>
      <c r="ADF74" s="94"/>
      <c r="ADG74" s="94"/>
      <c r="ADH74" s="94"/>
      <c r="ADI74" s="27"/>
      <c r="ADJ74" s="99">
        <v>-1.2530655005191287</v>
      </c>
      <c r="ADK74" s="98">
        <v>6.1532447694555259</v>
      </c>
      <c r="ADM74" s="88">
        <f t="shared" si="136"/>
        <v>41000.5</v>
      </c>
      <c r="ADN74" s="90">
        <v>25.5</v>
      </c>
      <c r="ADO74" s="28"/>
      <c r="ADP74" s="25"/>
      <c r="ADQ74" s="30"/>
      <c r="ADR74" s="27"/>
      <c r="ADS74" s="30"/>
      <c r="ADT74" s="27"/>
      <c r="ADU74" s="30"/>
      <c r="ADV74" s="27"/>
      <c r="ADW74" s="92"/>
      <c r="ADX74" s="94"/>
      <c r="ADY74" s="94"/>
      <c r="ADZ74" s="94"/>
      <c r="AEA74" s="94"/>
      <c r="AEB74" s="94"/>
      <c r="AEC74" s="94"/>
      <c r="AED74" s="94"/>
      <c r="AEE74" s="27"/>
      <c r="AEF74" s="99"/>
      <c r="AEG74" s="98"/>
      <c r="AEI74" s="88">
        <f t="shared" si="137"/>
        <v>41003.5</v>
      </c>
      <c r="AEJ74" s="90">
        <v>25.5</v>
      </c>
      <c r="AEK74" s="28"/>
      <c r="AEL74" s="25"/>
      <c r="AEM74" s="30"/>
      <c r="AEN74" s="27"/>
      <c r="AEO74" s="30"/>
      <c r="AEP74" s="27"/>
      <c r="AEQ74" s="30"/>
      <c r="AER74" s="27"/>
      <c r="AES74" s="92"/>
      <c r="AET74" s="94"/>
      <c r="AEU74" s="94"/>
      <c r="AEV74" s="94"/>
      <c r="AEW74" s="94"/>
      <c r="AEX74" s="94"/>
      <c r="AEY74" s="94"/>
      <c r="AEZ74" s="94"/>
      <c r="AFA74" s="27"/>
      <c r="AFB74" s="99">
        <v>-1.3048995009130628</v>
      </c>
      <c r="AFC74" s="98">
        <v>4.9616683413669493</v>
      </c>
      <c r="AFE74" s="88">
        <f t="shared" si="138"/>
        <v>41002</v>
      </c>
      <c r="AFF74" s="90">
        <v>25.5</v>
      </c>
      <c r="AFG74" s="28"/>
      <c r="AFH74" s="25"/>
      <c r="AFI74" s="30"/>
      <c r="AFJ74" s="27"/>
      <c r="AFK74" s="30"/>
      <c r="AFL74" s="27"/>
      <c r="AFM74" s="30"/>
      <c r="AFN74" s="27"/>
      <c r="AFO74" s="92"/>
      <c r="AFP74" s="94"/>
      <c r="AFQ74" s="94"/>
      <c r="AFR74" s="94"/>
      <c r="AFS74" s="94"/>
      <c r="AFT74" s="94"/>
      <c r="AFU74" s="94"/>
      <c r="AFV74" s="94"/>
      <c r="AFW74" s="27"/>
      <c r="AFX74" s="99"/>
      <c r="AFY74" s="98"/>
      <c r="AGA74" s="88">
        <f t="shared" si="139"/>
        <v>41000.5</v>
      </c>
      <c r="AGB74" s="90">
        <v>25.5</v>
      </c>
      <c r="AGC74" s="28"/>
      <c r="AGD74" s="25"/>
      <c r="AGE74" s="30"/>
      <c r="AGF74" s="27"/>
      <c r="AGG74" s="30"/>
      <c r="AGH74" s="27"/>
      <c r="AGI74" s="30"/>
      <c r="AGJ74" s="27"/>
      <c r="AGK74" s="92"/>
      <c r="AGL74" s="94"/>
      <c r="AGM74" s="94"/>
      <c r="AGN74" s="94"/>
      <c r="AGO74" s="94"/>
      <c r="AGP74" s="94"/>
      <c r="AGQ74" s="94"/>
      <c r="AGR74" s="94"/>
      <c r="AGS74" s="27"/>
      <c r="AGT74" s="99">
        <v>-1.300257493183997</v>
      </c>
      <c r="AGU74" s="98">
        <v>5.6385006117407839</v>
      </c>
      <c r="AGW74" s="88">
        <f t="shared" si="140"/>
        <v>41003.5</v>
      </c>
      <c r="AGX74" s="90">
        <v>25.5</v>
      </c>
      <c r="AGY74" s="28"/>
      <c r="AGZ74" s="25"/>
      <c r="AHA74" s="30"/>
      <c r="AHB74" s="27"/>
      <c r="AHC74" s="30"/>
      <c r="AHD74" s="27"/>
      <c r="AHE74" s="30"/>
      <c r="AHF74" s="27"/>
      <c r="AHG74" s="92"/>
      <c r="AHH74" s="94"/>
      <c r="AHI74" s="94"/>
      <c r="AHJ74" s="94"/>
      <c r="AHK74" s="94"/>
      <c r="AHL74" s="94"/>
      <c r="AHM74" s="94"/>
      <c r="AHN74" s="94"/>
      <c r="AHO74" s="27"/>
      <c r="AHP74" s="99">
        <v>-1.2946440052785446</v>
      </c>
      <c r="AHQ74" s="98">
        <v>3.5280739765221085</v>
      </c>
      <c r="AHS74" s="88">
        <f t="shared" si="141"/>
        <v>41002.5</v>
      </c>
      <c r="AHT74" s="90">
        <v>25.5</v>
      </c>
      <c r="AHU74" s="28"/>
      <c r="AHV74" s="25"/>
      <c r="AHW74" s="30"/>
      <c r="AHX74" s="27"/>
      <c r="AHY74" s="30"/>
      <c r="AHZ74" s="27"/>
      <c r="AIA74" s="30"/>
      <c r="AIB74" s="27"/>
      <c r="AIC74" s="92"/>
      <c r="AID74" s="94"/>
      <c r="AIE74" s="94"/>
      <c r="AIF74" s="94"/>
      <c r="AIG74" s="94"/>
      <c r="AIH74" s="94"/>
      <c r="AII74" s="94"/>
      <c r="AIJ74" s="94"/>
      <c r="AIK74" s="27"/>
      <c r="AIL74" s="99">
        <v>-0.88627788346566905</v>
      </c>
      <c r="AIM74" s="98">
        <v>8.5705101673703883</v>
      </c>
      <c r="AIO74" s="88">
        <f t="shared" si="142"/>
        <v>41003</v>
      </c>
      <c r="AIP74" s="90">
        <v>25.5</v>
      </c>
      <c r="AIQ74" s="28"/>
      <c r="AIR74" s="25"/>
      <c r="AIS74" s="30"/>
      <c r="AIT74" s="27"/>
      <c r="AIU74" s="30"/>
      <c r="AIV74" s="27"/>
      <c r="AIW74" s="30"/>
      <c r="AIX74" s="27"/>
      <c r="AIY74" s="92"/>
      <c r="AIZ74" s="94"/>
      <c r="AJA74" s="94"/>
      <c r="AJB74" s="94"/>
      <c r="AJC74" s="94"/>
      <c r="AJD74" s="94"/>
      <c r="AJE74" s="94"/>
      <c r="AJF74" s="94"/>
      <c r="AJG74" s="27"/>
      <c r="AJH74" s="99">
        <v>-1.2538460615981539</v>
      </c>
      <c r="AJI74" s="98">
        <v>1.7880325571955549</v>
      </c>
      <c r="AJK74" s="88">
        <f t="shared" si="143"/>
        <v>41003</v>
      </c>
      <c r="AJL74" s="90">
        <v>25.5</v>
      </c>
      <c r="AJM74" s="28"/>
      <c r="AJN74" s="25"/>
      <c r="AJO74" s="30"/>
      <c r="AJP74" s="27"/>
      <c r="AJQ74" s="30"/>
      <c r="AJR74" s="27"/>
      <c r="AJS74" s="30"/>
      <c r="AJT74" s="27"/>
      <c r="AJU74" s="92"/>
      <c r="AJV74" s="94"/>
      <c r="AJW74" s="94"/>
      <c r="AJX74" s="94"/>
      <c r="AJY74" s="94"/>
      <c r="AJZ74" s="94"/>
      <c r="AKA74" s="94"/>
      <c r="AKB74" s="94"/>
      <c r="AKC74" s="27"/>
      <c r="AKD74" s="99">
        <v>-1.3001539691526605</v>
      </c>
      <c r="AKE74" s="98">
        <v>-0.35479971981511715</v>
      </c>
      <c r="AKG74" s="88">
        <f t="shared" si="144"/>
        <v>41001.5</v>
      </c>
      <c r="AKH74" s="90">
        <v>25.5</v>
      </c>
      <c r="AKI74" s="28"/>
      <c r="AKJ74" s="25"/>
      <c r="AKK74" s="30"/>
      <c r="AKL74" s="27"/>
      <c r="AKM74" s="30"/>
      <c r="AKN74" s="27"/>
      <c r="AKO74" s="30"/>
      <c r="AKP74" s="27"/>
      <c r="AKQ74" s="92"/>
      <c r="AKR74" s="94"/>
      <c r="AKS74" s="94"/>
      <c r="AKT74" s="94"/>
      <c r="AKU74" s="94"/>
      <c r="AKV74" s="94"/>
      <c r="AKW74" s="94"/>
      <c r="AKX74" s="94"/>
      <c r="AKY74" s="27"/>
      <c r="AKZ74" s="99"/>
      <c r="ALA74" s="98"/>
      <c r="ALC74" s="88">
        <f t="shared" si="145"/>
        <v>41005</v>
      </c>
      <c r="ALD74" s="90">
        <v>25.5</v>
      </c>
      <c r="ALE74" s="28"/>
      <c r="ALF74" s="25">
        <v>23</v>
      </c>
      <c r="ALG74" s="30"/>
      <c r="ALH74" s="27"/>
      <c r="ALI74" s="30"/>
      <c r="ALJ74" s="27"/>
      <c r="ALK74" s="30"/>
      <c r="ALL74" s="27"/>
      <c r="ALM74" s="92"/>
      <c r="ALN74" s="94"/>
      <c r="ALO74" s="94"/>
      <c r="ALP74" s="94"/>
      <c r="ALQ74" s="94"/>
      <c r="ALR74" s="94"/>
      <c r="ALS74" s="94"/>
      <c r="ALT74" s="94"/>
      <c r="ALU74" s="27"/>
      <c r="ALV74" s="99">
        <v>-1.2465343880367297</v>
      </c>
      <c r="ALW74" s="98">
        <v>-0.80024191248285581</v>
      </c>
      <c r="ALY74" s="88">
        <f t="shared" si="146"/>
        <v>41003.5</v>
      </c>
      <c r="ALZ74" s="90">
        <v>25.5</v>
      </c>
      <c r="AMA74" s="28"/>
      <c r="AMB74" s="25"/>
      <c r="AMC74" s="30"/>
      <c r="AMD74" s="27"/>
      <c r="AME74" s="30"/>
      <c r="AMF74" s="27"/>
      <c r="AMG74" s="30"/>
      <c r="AMH74" s="27"/>
      <c r="AMI74" s="92"/>
      <c r="AMJ74" s="94"/>
      <c r="AMK74" s="94"/>
      <c r="AML74" s="94"/>
      <c r="AMM74" s="94"/>
      <c r="AMN74" s="94"/>
      <c r="AMO74" s="94"/>
      <c r="AMP74" s="94"/>
      <c r="AMQ74" s="27"/>
      <c r="AMR74" s="99">
        <v>-1.276011159341363</v>
      </c>
      <c r="AMS74" s="98">
        <v>5.0185494421509311</v>
      </c>
      <c r="AMU74" s="88">
        <f t="shared" si="147"/>
        <v>41001.5</v>
      </c>
      <c r="AMV74" s="90">
        <v>25.5</v>
      </c>
      <c r="AMW74" s="28"/>
      <c r="AMX74" s="25"/>
      <c r="AMY74" s="30"/>
      <c r="AMZ74" s="27"/>
      <c r="ANA74" s="30"/>
      <c r="ANB74" s="27"/>
      <c r="ANC74" s="30"/>
      <c r="AND74" s="27"/>
      <c r="ANE74" s="92"/>
      <c r="ANF74" s="94"/>
      <c r="ANG74" s="94"/>
      <c r="ANH74" s="94"/>
      <c r="ANI74" s="94"/>
      <c r="ANJ74" s="94"/>
      <c r="ANK74" s="94"/>
      <c r="ANL74" s="94"/>
      <c r="ANM74" s="27"/>
      <c r="ANN74" s="99">
        <v>-1.3064170631678851</v>
      </c>
      <c r="ANO74" s="98">
        <v>5.0682593950909709</v>
      </c>
      <c r="ANQ74" s="88">
        <f t="shared" si="148"/>
        <v>41003</v>
      </c>
      <c r="ANR74" s="90">
        <v>25.5</v>
      </c>
      <c r="ANS74" s="28"/>
      <c r="ANT74" s="25"/>
      <c r="ANU74" s="30"/>
      <c r="ANV74" s="27"/>
      <c r="ANW74" s="30"/>
      <c r="ANX74" s="27"/>
      <c r="ANY74" s="30"/>
      <c r="ANZ74" s="27"/>
      <c r="AOA74" s="92"/>
      <c r="AOB74" s="94"/>
      <c r="AOC74" s="94"/>
      <c r="AOD74" s="94"/>
      <c r="AOE74" s="94"/>
      <c r="AOF74" s="94"/>
      <c r="AOG74" s="94"/>
      <c r="AOH74" s="94"/>
      <c r="AOI74" s="27"/>
      <c r="AOJ74" s="99">
        <v>-1.3177611169016603</v>
      </c>
      <c r="AOK74" s="98">
        <v>-1.2633116477349806</v>
      </c>
      <c r="AOM74" s="88">
        <f t="shared" si="149"/>
        <v>41003</v>
      </c>
      <c r="AON74" s="90">
        <v>25.5</v>
      </c>
      <c r="AOO74" s="28"/>
      <c r="AOP74" s="25"/>
      <c r="AOQ74" s="30"/>
      <c r="AOR74" s="27"/>
      <c r="AOS74" s="30"/>
      <c r="AOT74" s="27"/>
      <c r="AOU74" s="30"/>
      <c r="AOV74" s="27"/>
      <c r="AOW74" s="92"/>
      <c r="AOX74" s="94"/>
      <c r="AOY74" s="94"/>
      <c r="AOZ74" s="94"/>
      <c r="APA74" s="94"/>
      <c r="APB74" s="94"/>
      <c r="APC74" s="94"/>
      <c r="APD74" s="94"/>
      <c r="APE74" s="27"/>
      <c r="APF74" s="99">
        <v>-1.2953319794823439</v>
      </c>
      <c r="APG74" s="98">
        <v>4.4620637048949981E-2</v>
      </c>
      <c r="API74" s="88">
        <f t="shared" si="150"/>
        <v>41002.5</v>
      </c>
      <c r="APJ74" s="90">
        <v>25.5</v>
      </c>
      <c r="APK74" s="28"/>
      <c r="APL74" s="25"/>
      <c r="APM74" s="30"/>
      <c r="APN74" s="27"/>
      <c r="APO74" s="30"/>
      <c r="APP74" s="27"/>
      <c r="APQ74" s="30"/>
      <c r="APR74" s="27"/>
      <c r="APS74" s="92"/>
      <c r="APT74" s="94"/>
      <c r="APU74" s="94"/>
      <c r="APV74" s="94"/>
      <c r="APW74" s="94"/>
      <c r="APX74" s="94"/>
      <c r="APY74" s="94"/>
      <c r="APZ74" s="94"/>
      <c r="AQA74" s="27"/>
      <c r="AQB74" s="99">
        <v>-0.89975884764117608</v>
      </c>
      <c r="AQC74" s="98">
        <v>6.7047737806243113</v>
      </c>
      <c r="AQE74" s="88">
        <f t="shared" si="151"/>
        <v>41002</v>
      </c>
      <c r="AQF74" s="90">
        <v>25.5</v>
      </c>
      <c r="AQG74" s="28"/>
      <c r="AQH74" s="25"/>
      <c r="AQI74" s="30"/>
      <c r="AQJ74" s="27"/>
      <c r="AQK74" s="30"/>
      <c r="AQL74" s="27"/>
      <c r="AQM74" s="30"/>
      <c r="AQN74" s="27"/>
      <c r="AQO74" s="92"/>
      <c r="AQP74" s="94"/>
      <c r="AQQ74" s="94"/>
      <c r="AQR74" s="94"/>
      <c r="AQS74" s="94"/>
      <c r="AQT74" s="94"/>
      <c r="AQU74" s="94"/>
      <c r="AQV74" s="94"/>
      <c r="AQW74" s="27"/>
      <c r="AQX74" s="99">
        <v>-1.062753644177916</v>
      </c>
      <c r="AQY74" s="98">
        <v>6.4342806449380587</v>
      </c>
      <c r="ARA74" s="88">
        <f t="shared" si="152"/>
        <v>41004.5</v>
      </c>
      <c r="ARB74" s="90">
        <v>25.5</v>
      </c>
      <c r="ARC74" s="28"/>
      <c r="ARD74" s="25"/>
      <c r="ARE74" s="30"/>
      <c r="ARF74" s="27"/>
      <c r="ARG74" s="30"/>
      <c r="ARH74" s="27"/>
      <c r="ARI74" s="30"/>
      <c r="ARJ74" s="27"/>
      <c r="ARK74" s="92"/>
      <c r="ARL74" s="94"/>
      <c r="ARM74" s="94"/>
      <c r="ARN74" s="94"/>
      <c r="ARO74" s="94"/>
      <c r="ARP74" s="94"/>
      <c r="ARQ74" s="94"/>
      <c r="ARR74" s="94"/>
      <c r="ARS74" s="27"/>
      <c r="ART74" s="99">
        <v>-1.1908461309122693</v>
      </c>
      <c r="ARU74" s="98">
        <v>3.6599530788513408</v>
      </c>
      <c r="ARW74" s="88">
        <f t="shared" si="153"/>
        <v>41005.5</v>
      </c>
      <c r="ARX74" s="90">
        <v>25.5</v>
      </c>
      <c r="ARY74" s="28"/>
      <c r="ARZ74" s="25"/>
      <c r="ASA74" s="30"/>
      <c r="ASB74" s="27"/>
      <c r="ASC74" s="30"/>
      <c r="ASD74" s="27"/>
      <c r="ASE74" s="30"/>
      <c r="ASF74" s="27"/>
      <c r="ASG74" s="92"/>
      <c r="ASH74" s="94"/>
      <c r="ASI74" s="94"/>
      <c r="ASJ74" s="94"/>
      <c r="ASK74" s="94"/>
      <c r="ASL74" s="94"/>
      <c r="ASM74" s="94"/>
      <c r="ASN74" s="94"/>
      <c r="ASO74" s="27"/>
      <c r="ASP74" s="99">
        <v>-1.2826692082965105</v>
      </c>
      <c r="ASQ74" s="98">
        <v>5.0585540579865844</v>
      </c>
      <c r="ASS74" s="88">
        <f t="shared" si="154"/>
        <v>41003.5</v>
      </c>
      <c r="AST74" s="90">
        <v>25.5</v>
      </c>
      <c r="ASU74" s="28"/>
      <c r="ASV74" s="25"/>
      <c r="ASW74" s="30"/>
      <c r="ASX74" s="27"/>
      <c r="ASY74" s="30"/>
      <c r="ASZ74" s="27"/>
      <c r="ATA74" s="30"/>
      <c r="ATB74" s="27"/>
      <c r="ATC74" s="92"/>
      <c r="ATD74" s="94"/>
      <c r="ATE74" s="94"/>
      <c r="ATF74" s="94"/>
      <c r="ATG74" s="94"/>
      <c r="ATH74" s="94"/>
      <c r="ATI74" s="94"/>
      <c r="ATJ74" s="94"/>
      <c r="ATK74" s="27"/>
      <c r="ATL74" s="99">
        <v>-1.3139686229715861</v>
      </c>
      <c r="ATM74" s="98">
        <v>4.1656207048425777</v>
      </c>
      <c r="ATO74" s="88">
        <f t="shared" si="155"/>
        <v>41004.5</v>
      </c>
      <c r="ATP74" s="90">
        <v>25.5</v>
      </c>
      <c r="ATQ74" s="28"/>
      <c r="ATR74" s="25"/>
      <c r="ATS74" s="30"/>
      <c r="ATT74" s="27"/>
      <c r="ATU74" s="30"/>
      <c r="ATV74" s="27"/>
      <c r="ATW74" s="30"/>
      <c r="ATX74" s="27"/>
      <c r="ATY74" s="92"/>
      <c r="ATZ74" s="94"/>
      <c r="AUA74" s="94"/>
      <c r="AUB74" s="94"/>
      <c r="AUC74" s="94"/>
      <c r="AUD74" s="94"/>
      <c r="AUE74" s="94"/>
      <c r="AUF74" s="94"/>
      <c r="AUG74" s="27"/>
      <c r="AUH74" s="99">
        <v>-1.2507043241099407</v>
      </c>
      <c r="AUI74" s="98">
        <v>6.1574026212780026</v>
      </c>
      <c r="AUK74" s="88">
        <f t="shared" si="156"/>
        <v>41000.5</v>
      </c>
      <c r="AUL74" s="90">
        <v>25.5</v>
      </c>
      <c r="AUM74" s="28"/>
      <c r="AUN74" s="25"/>
      <c r="AUO74" s="30"/>
      <c r="AUP74" s="27"/>
      <c r="AUQ74" s="30"/>
      <c r="AUR74" s="27"/>
      <c r="AUS74" s="30"/>
      <c r="AUT74" s="27"/>
      <c r="AUU74" s="92"/>
      <c r="AUV74" s="94"/>
      <c r="AUW74" s="94"/>
      <c r="AUX74" s="94"/>
      <c r="AUY74" s="94"/>
      <c r="AUZ74" s="94"/>
      <c r="AVA74" s="94"/>
      <c r="AVB74" s="94"/>
      <c r="AVC74" s="27"/>
      <c r="AVD74" s="99"/>
      <c r="AVE74" s="98"/>
      <c r="AVG74" s="88">
        <f t="shared" si="157"/>
        <v>41003.5</v>
      </c>
      <c r="AVH74" s="90">
        <v>25.5</v>
      </c>
      <c r="AVI74" s="28"/>
      <c r="AVJ74" s="25"/>
      <c r="AVK74" s="30"/>
      <c r="AVL74" s="27"/>
      <c r="AVM74" s="30"/>
      <c r="AVN74" s="27"/>
      <c r="AVO74" s="30"/>
      <c r="AVP74" s="27"/>
      <c r="AVQ74" s="92"/>
      <c r="AVR74" s="94"/>
      <c r="AVS74" s="94"/>
      <c r="AVT74" s="94"/>
      <c r="AVU74" s="94"/>
      <c r="AVV74" s="94"/>
      <c r="AVW74" s="94"/>
      <c r="AVX74" s="94"/>
      <c r="AVY74" s="27"/>
      <c r="AVZ74" s="99">
        <v>-1.2914153454812678</v>
      </c>
      <c r="AWA74" s="98">
        <v>4.9846045267080266</v>
      </c>
      <c r="AWC74" s="88">
        <f t="shared" si="158"/>
        <v>41002</v>
      </c>
      <c r="AWD74" s="90">
        <v>25.5</v>
      </c>
      <c r="AWE74" s="28"/>
      <c r="AWF74" s="25"/>
      <c r="AWG74" s="30"/>
      <c r="AWH74" s="27"/>
      <c r="AWI74" s="30"/>
      <c r="AWJ74" s="27"/>
      <c r="AWK74" s="30"/>
      <c r="AWL74" s="27"/>
      <c r="AWM74" s="92"/>
      <c r="AWN74" s="94"/>
      <c r="AWO74" s="94"/>
      <c r="AWP74" s="94"/>
      <c r="AWQ74" s="94"/>
      <c r="AWR74" s="94"/>
      <c r="AWS74" s="94"/>
      <c r="AWT74" s="94"/>
      <c r="AWU74" s="27"/>
      <c r="AWV74" s="99"/>
      <c r="AWW74" s="98"/>
      <c r="AWY74" s="88">
        <f t="shared" si="159"/>
        <v>41000.5</v>
      </c>
      <c r="AWZ74" s="90">
        <v>25.5</v>
      </c>
      <c r="AXA74" s="28"/>
      <c r="AXB74" s="25"/>
      <c r="AXC74" s="30"/>
      <c r="AXD74" s="27"/>
      <c r="AXE74" s="30"/>
      <c r="AXF74" s="27"/>
      <c r="AXG74" s="30"/>
      <c r="AXH74" s="27"/>
      <c r="AXI74" s="92"/>
      <c r="AXJ74" s="94"/>
      <c r="AXK74" s="94"/>
      <c r="AXL74" s="94"/>
      <c r="AXM74" s="94"/>
      <c r="AXN74" s="94"/>
      <c r="AXO74" s="94"/>
      <c r="AXP74" s="94"/>
      <c r="AXQ74" s="27"/>
      <c r="AXR74" s="99">
        <v>-1.3090877349247754</v>
      </c>
      <c r="AXS74" s="98">
        <v>5.6209361543309653</v>
      </c>
      <c r="AXU74" s="88">
        <f t="shared" si="160"/>
        <v>41003.5</v>
      </c>
      <c r="AXV74" s="90">
        <v>25.5</v>
      </c>
      <c r="AXW74" s="28"/>
      <c r="AXX74" s="25"/>
      <c r="AXY74" s="30"/>
      <c r="AXZ74" s="27"/>
      <c r="AYA74" s="30"/>
      <c r="AYB74" s="27"/>
      <c r="AYC74" s="30"/>
      <c r="AYD74" s="27"/>
      <c r="AYE74" s="92"/>
      <c r="AYF74" s="94"/>
      <c r="AYG74" s="94"/>
      <c r="AYH74" s="94"/>
      <c r="AYI74" s="94"/>
      <c r="AYJ74" s="94"/>
      <c r="AYK74" s="94"/>
      <c r="AYL74" s="94"/>
      <c r="AYM74" s="27"/>
      <c r="AYN74" s="99">
        <v>-1.292301401413579</v>
      </c>
      <c r="AYO74" s="98">
        <v>3.5333724696591959</v>
      </c>
      <c r="AYQ74" s="88">
        <f t="shared" si="161"/>
        <v>41002.5</v>
      </c>
      <c r="AYR74" s="90">
        <v>25.5</v>
      </c>
      <c r="AYS74" s="28"/>
      <c r="AYT74" s="25"/>
      <c r="AYU74" s="30"/>
      <c r="AYV74" s="27"/>
      <c r="AYW74" s="30"/>
      <c r="AYX74" s="27"/>
      <c r="AYY74" s="30"/>
      <c r="AYZ74" s="27"/>
      <c r="AZA74" s="92"/>
      <c r="AZB74" s="94"/>
      <c r="AZC74" s="94"/>
      <c r="AZD74" s="94"/>
      <c r="AZE74" s="94"/>
      <c r="AZF74" s="94"/>
      <c r="AZG74" s="94"/>
      <c r="AZH74" s="94"/>
      <c r="AZI74" s="27"/>
      <c r="AZJ74" s="99">
        <v>-0.88452765847603454</v>
      </c>
      <c r="AZK74" s="98">
        <v>8.578179737912091</v>
      </c>
      <c r="AZM74" s="88">
        <f t="shared" si="162"/>
        <v>41003</v>
      </c>
      <c r="AZN74" s="90">
        <v>25.5</v>
      </c>
      <c r="AZO74" s="28"/>
      <c r="AZP74" s="25"/>
      <c r="AZQ74" s="30"/>
      <c r="AZR74" s="27"/>
      <c r="AZS74" s="30"/>
      <c r="AZT74" s="27"/>
      <c r="AZU74" s="30"/>
      <c r="AZV74" s="27"/>
      <c r="AZW74" s="92"/>
      <c r="AZX74" s="94"/>
      <c r="AZY74" s="94"/>
      <c r="AZZ74" s="94"/>
      <c r="BAA74" s="94"/>
      <c r="BAB74" s="94"/>
      <c r="BAC74" s="94"/>
      <c r="BAD74" s="94"/>
      <c r="BAE74" s="27"/>
      <c r="BAF74" s="99">
        <v>-1.2544401302627952</v>
      </c>
      <c r="BAG74" s="98">
        <v>1.7860776875140834</v>
      </c>
      <c r="BAI74" s="88">
        <f t="shared" si="163"/>
        <v>41003</v>
      </c>
      <c r="BAJ74" s="90">
        <v>25.5</v>
      </c>
      <c r="BAK74" s="28"/>
      <c r="BAL74" s="25"/>
      <c r="BAM74" s="30"/>
      <c r="BAN74" s="27"/>
      <c r="BAO74" s="30"/>
      <c r="BAP74" s="27"/>
      <c r="BAQ74" s="30"/>
      <c r="BAR74" s="27"/>
      <c r="BAS74" s="92"/>
      <c r="BAT74" s="94"/>
      <c r="BAU74" s="94"/>
      <c r="BAV74" s="94"/>
      <c r="BAW74" s="94"/>
      <c r="BAX74" s="94"/>
      <c r="BAY74" s="94"/>
      <c r="BAZ74" s="94"/>
      <c r="BBA74" s="27"/>
      <c r="BBB74" s="99">
        <v>-1.2985547942406037</v>
      </c>
      <c r="BBC74" s="98">
        <v>-0.35286473984096334</v>
      </c>
      <c r="BBE74" s="88">
        <f t="shared" si="164"/>
        <v>41001.5</v>
      </c>
      <c r="BBF74" s="90">
        <v>25.5</v>
      </c>
      <c r="BBG74" s="28"/>
      <c r="BBH74" s="25"/>
      <c r="BBI74" s="30"/>
      <c r="BBJ74" s="27"/>
      <c r="BBK74" s="30"/>
      <c r="BBL74" s="27"/>
      <c r="BBM74" s="30"/>
      <c r="BBN74" s="27"/>
      <c r="BBO74" s="92"/>
      <c r="BBP74" s="94"/>
      <c r="BBQ74" s="94"/>
      <c r="BBR74" s="94"/>
      <c r="BBS74" s="94"/>
      <c r="BBT74" s="94"/>
      <c r="BBU74" s="94"/>
      <c r="BBV74" s="94"/>
      <c r="BBW74" s="27"/>
      <c r="BBX74" s="99"/>
      <c r="BBY74" s="98"/>
      <c r="BCA74" s="88">
        <f t="shared" si="165"/>
        <v>41005</v>
      </c>
      <c r="BCB74" s="90">
        <v>25.5</v>
      </c>
      <c r="BCC74" s="28"/>
      <c r="BCD74" s="25">
        <v>23</v>
      </c>
      <c r="BCE74" s="30"/>
      <c r="BCF74" s="27"/>
      <c r="BCG74" s="30"/>
      <c r="BCH74" s="27"/>
      <c r="BCI74" s="30"/>
      <c r="BCJ74" s="27"/>
      <c r="BCK74" s="92"/>
      <c r="BCL74" s="94"/>
      <c r="BCM74" s="94"/>
      <c r="BCN74" s="94"/>
      <c r="BCO74" s="94"/>
      <c r="BCP74" s="94"/>
      <c r="BCQ74" s="94"/>
      <c r="BCR74" s="94"/>
      <c r="BCS74" s="27"/>
      <c r="BCT74" s="99">
        <v>-1.2521043911876411</v>
      </c>
      <c r="BCU74" s="98">
        <v>-0.80938697875120791</v>
      </c>
      <c r="BCW74" s="88">
        <f t="shared" si="166"/>
        <v>41003.5</v>
      </c>
      <c r="BCX74" s="90">
        <v>25.5</v>
      </c>
      <c r="BCY74" s="28"/>
      <c r="BCZ74" s="25"/>
      <c r="BDA74" s="30"/>
      <c r="BDB74" s="27"/>
      <c r="BDC74" s="30"/>
      <c r="BDD74" s="27"/>
      <c r="BDE74" s="30"/>
      <c r="BDF74" s="27"/>
      <c r="BDG74" s="92"/>
      <c r="BDH74" s="94"/>
      <c r="BDI74" s="94"/>
      <c r="BDJ74" s="94"/>
      <c r="BDK74" s="94"/>
      <c r="BDL74" s="94"/>
      <c r="BDM74" s="94"/>
      <c r="BDN74" s="94"/>
      <c r="BDO74" s="27"/>
      <c r="BDP74" s="99">
        <v>-1.1794277471673864</v>
      </c>
      <c r="BDQ74" s="98">
        <v>5.1798655683630495</v>
      </c>
      <c r="BDS74" s="88">
        <f t="shared" si="167"/>
        <v>41001.5</v>
      </c>
      <c r="BDT74" s="90">
        <v>25.5</v>
      </c>
      <c r="BDU74" s="28"/>
      <c r="BDV74" s="25"/>
      <c r="BDW74" s="30"/>
      <c r="BDX74" s="27"/>
      <c r="BDY74" s="30"/>
      <c r="BDZ74" s="27"/>
      <c r="BEA74" s="30"/>
      <c r="BEB74" s="27"/>
      <c r="BEC74" s="92"/>
      <c r="BED74" s="94"/>
      <c r="BEE74" s="94"/>
      <c r="BEF74" s="94"/>
      <c r="BEG74" s="94"/>
      <c r="BEH74" s="94"/>
      <c r="BEI74" s="94"/>
      <c r="BEJ74" s="94"/>
      <c r="BEK74" s="27"/>
      <c r="BEL74" s="99">
        <v>-1.3005655196217125</v>
      </c>
      <c r="BEM74" s="98">
        <v>5.0771878551243148</v>
      </c>
      <c r="BEO74" s="88">
        <f t="shared" si="168"/>
        <v>41003</v>
      </c>
      <c r="BEP74" s="90">
        <v>25.5</v>
      </c>
      <c r="BEQ74" s="28"/>
      <c r="BER74" s="25"/>
      <c r="BES74" s="30"/>
      <c r="BET74" s="27"/>
      <c r="BEU74" s="30"/>
      <c r="BEV74" s="27"/>
      <c r="BEW74" s="30"/>
      <c r="BEX74" s="27"/>
      <c r="BEY74" s="92"/>
      <c r="BEZ74" s="94"/>
      <c r="BFA74" s="94"/>
      <c r="BFB74" s="94"/>
      <c r="BFC74" s="94"/>
      <c r="BFD74" s="94"/>
      <c r="BFE74" s="94"/>
      <c r="BFF74" s="94"/>
      <c r="BFG74" s="27"/>
      <c r="BFH74" s="99">
        <v>-1.3168337064983304</v>
      </c>
      <c r="BFI74" s="98">
        <v>-1.2628260393711046</v>
      </c>
      <c r="BFK74" s="88">
        <f t="shared" si="169"/>
        <v>41003</v>
      </c>
      <c r="BFL74" s="90">
        <v>25.5</v>
      </c>
      <c r="BFM74" s="28"/>
      <c r="BFN74" s="25"/>
      <c r="BFO74" s="30"/>
      <c r="BFP74" s="27"/>
      <c r="BFQ74" s="30"/>
      <c r="BFR74" s="27"/>
      <c r="BFS74" s="30"/>
      <c r="BFT74" s="27"/>
      <c r="BFU74" s="92"/>
      <c r="BFV74" s="94"/>
      <c r="BFW74" s="94"/>
      <c r="BFX74" s="94"/>
      <c r="BFY74" s="94"/>
      <c r="BFZ74" s="94"/>
      <c r="BGA74" s="94"/>
      <c r="BGB74" s="94"/>
      <c r="BGC74" s="27"/>
      <c r="BGD74" s="99">
        <v>-1.2789191341711554</v>
      </c>
      <c r="BGE74" s="98">
        <v>7.6085888297513851E-2</v>
      </c>
      <c r="BGG74" s="88">
        <f t="shared" si="170"/>
        <v>41002.5</v>
      </c>
      <c r="BGH74" s="90">
        <v>25.5</v>
      </c>
      <c r="BGI74" s="28"/>
      <c r="BGJ74" s="25"/>
      <c r="BGK74" s="30"/>
      <c r="BGL74" s="27"/>
      <c r="BGM74" s="30"/>
      <c r="BGN74" s="27"/>
      <c r="BGO74" s="30"/>
      <c r="BGP74" s="27"/>
      <c r="BGQ74" s="92"/>
      <c r="BGR74" s="94"/>
      <c r="BGS74" s="94"/>
      <c r="BGT74" s="94"/>
      <c r="BGU74" s="94"/>
      <c r="BGV74" s="94"/>
      <c r="BGW74" s="94"/>
      <c r="BGX74" s="94"/>
      <c r="BGY74" s="27"/>
      <c r="BGZ74" s="99">
        <v>-0.93710871145200614</v>
      </c>
      <c r="BHA74" s="98">
        <v>6.6449901643946054</v>
      </c>
      <c r="BHC74" s="88">
        <f t="shared" si="171"/>
        <v>41002</v>
      </c>
      <c r="BHD74" s="90">
        <v>25.5</v>
      </c>
      <c r="BHE74" s="28"/>
      <c r="BHF74" s="25"/>
      <c r="BHG74" s="30"/>
      <c r="BHH74" s="27"/>
      <c r="BHI74" s="30"/>
      <c r="BHJ74" s="27"/>
      <c r="BHK74" s="30"/>
      <c r="BHL74" s="27"/>
      <c r="BHM74" s="92"/>
      <c r="BHN74" s="94"/>
      <c r="BHO74" s="94"/>
      <c r="BHP74" s="94"/>
      <c r="BHQ74" s="94"/>
      <c r="BHR74" s="94"/>
      <c r="BHS74" s="94"/>
      <c r="BHT74" s="94"/>
      <c r="BHU74" s="27"/>
      <c r="BHV74" s="99">
        <v>-1.0514405708445775</v>
      </c>
      <c r="BHW74" s="98">
        <v>6.4623611594764734</v>
      </c>
      <c r="BHY74" s="88">
        <f t="shared" si="172"/>
        <v>41004.5</v>
      </c>
      <c r="BHZ74" s="90">
        <v>25.5</v>
      </c>
      <c r="BIA74" s="28"/>
      <c r="BIB74" s="25"/>
      <c r="BIC74" s="30"/>
      <c r="BID74" s="27"/>
      <c r="BIE74" s="30"/>
      <c r="BIF74" s="27"/>
      <c r="BIG74" s="30"/>
      <c r="BIH74" s="27"/>
      <c r="BII74" s="92"/>
      <c r="BIJ74" s="94"/>
      <c r="BIK74" s="94"/>
      <c r="BIL74" s="94"/>
      <c r="BIM74" s="94"/>
      <c r="BIN74" s="94"/>
      <c r="BIO74" s="94"/>
      <c r="BIP74" s="94"/>
      <c r="BIQ74" s="27"/>
      <c r="BIR74" s="99">
        <v>-1.1989298235393593</v>
      </c>
      <c r="BIS74" s="98">
        <v>3.6438305486057834</v>
      </c>
      <c r="BIU74" s="88">
        <f t="shared" si="173"/>
        <v>41005.5</v>
      </c>
      <c r="BIV74" s="90">
        <v>25.5</v>
      </c>
      <c r="BIW74" s="28"/>
      <c r="BIX74" s="25"/>
      <c r="BIY74" s="30"/>
      <c r="BIZ74" s="27"/>
      <c r="BJA74" s="30"/>
      <c r="BJB74" s="27"/>
      <c r="BJC74" s="30"/>
      <c r="BJD74" s="27"/>
      <c r="BJE74" s="92"/>
      <c r="BJF74" s="94"/>
      <c r="BJG74" s="94"/>
      <c r="BJH74" s="94"/>
      <c r="BJI74" s="94"/>
      <c r="BJJ74" s="94"/>
      <c r="BJK74" s="94"/>
      <c r="BJL74" s="94"/>
      <c r="BJM74" s="27"/>
      <c r="BJN74" s="99">
        <v>-1.2802716837105381</v>
      </c>
      <c r="BJO74" s="98">
        <v>5.0627926738562419</v>
      </c>
      <c r="BJQ74" s="88">
        <f t="shared" si="174"/>
        <v>41003.5</v>
      </c>
      <c r="BJR74" s="90">
        <v>25.5</v>
      </c>
      <c r="BJS74" s="28"/>
      <c r="BJT74" s="25"/>
      <c r="BJU74" s="30"/>
      <c r="BJV74" s="27"/>
      <c r="BJW74" s="30"/>
      <c r="BJX74" s="27"/>
      <c r="BJY74" s="30"/>
      <c r="BJZ74" s="27"/>
      <c r="BKA74" s="92"/>
      <c r="BKB74" s="94"/>
      <c r="BKC74" s="94"/>
      <c r="BKD74" s="94"/>
      <c r="BKE74" s="94"/>
      <c r="BKF74" s="94"/>
      <c r="BKG74" s="94"/>
      <c r="BKH74" s="94"/>
      <c r="BKI74" s="27"/>
      <c r="BKJ74" s="99">
        <v>-1.3137671007107938</v>
      </c>
      <c r="BKK74" s="98">
        <v>4.1659522525285624</v>
      </c>
      <c r="BKM74" s="88">
        <f t="shared" si="175"/>
        <v>41004.5</v>
      </c>
      <c r="BKN74" s="90">
        <v>25.5</v>
      </c>
      <c r="BKO74" s="28"/>
      <c r="BKP74" s="25"/>
      <c r="BKQ74" s="30"/>
      <c r="BKR74" s="27"/>
      <c r="BKS74" s="30"/>
      <c r="BKT74" s="27"/>
      <c r="BKU74" s="30"/>
      <c r="BKV74" s="27"/>
      <c r="BKW74" s="92"/>
      <c r="BKX74" s="94"/>
      <c r="BKY74" s="94"/>
      <c r="BKZ74" s="94"/>
      <c r="BLA74" s="94"/>
      <c r="BLB74" s="94"/>
      <c r="BLC74" s="94"/>
      <c r="BLD74" s="94"/>
      <c r="BLE74" s="27"/>
      <c r="BLF74" s="99">
        <v>-1.258969716352164</v>
      </c>
      <c r="BLG74" s="98">
        <v>6.152498741049456</v>
      </c>
      <c r="BLI74" s="88">
        <f t="shared" si="176"/>
        <v>41000.5</v>
      </c>
      <c r="BLJ74" s="90">
        <v>25.5</v>
      </c>
      <c r="BLK74" s="28"/>
      <c r="BLL74" s="25"/>
      <c r="BLM74" s="30"/>
      <c r="BLN74" s="27"/>
      <c r="BLO74" s="30"/>
      <c r="BLP74" s="27"/>
      <c r="BLQ74" s="30"/>
      <c r="BLR74" s="27"/>
      <c r="BLS74" s="92"/>
      <c r="BLT74" s="94"/>
      <c r="BLU74" s="94"/>
      <c r="BLV74" s="94"/>
      <c r="BLW74" s="94"/>
      <c r="BLX74" s="94"/>
      <c r="BLY74" s="94"/>
      <c r="BLZ74" s="94"/>
      <c r="BMA74" s="27"/>
      <c r="BMB74" s="99"/>
      <c r="BMC74" s="98"/>
      <c r="BME74" s="88">
        <f t="shared" si="177"/>
        <v>41003.5</v>
      </c>
      <c r="BMF74" s="90">
        <v>25.5</v>
      </c>
      <c r="BMG74" s="28"/>
      <c r="BMH74" s="25"/>
      <c r="BMI74" s="30"/>
      <c r="BMJ74" s="27"/>
      <c r="BMK74" s="30"/>
      <c r="BML74" s="27"/>
      <c r="BMM74" s="30"/>
      <c r="BMN74" s="27"/>
      <c r="BMO74" s="92"/>
      <c r="BMP74" s="94"/>
      <c r="BMQ74" s="94"/>
      <c r="BMR74" s="94"/>
      <c r="BMS74" s="94"/>
      <c r="BMT74" s="94"/>
      <c r="BMU74" s="94"/>
      <c r="BMV74" s="94"/>
      <c r="BMW74" s="27"/>
      <c r="BMX74" s="99">
        <v>-1.26234749200777</v>
      </c>
      <c r="BMY74" s="98">
        <v>5.0342013831024097</v>
      </c>
      <c r="BNA74" s="88">
        <f t="shared" si="178"/>
        <v>41002</v>
      </c>
      <c r="BNB74" s="90">
        <v>25.5</v>
      </c>
      <c r="BNC74" s="28"/>
      <c r="BND74" s="25"/>
      <c r="BNE74" s="30"/>
      <c r="BNF74" s="27"/>
      <c r="BNG74" s="30"/>
      <c r="BNH74" s="27"/>
      <c r="BNI74" s="30"/>
      <c r="BNJ74" s="27"/>
      <c r="BNK74" s="92"/>
      <c r="BNL74" s="94"/>
      <c r="BNM74" s="94"/>
      <c r="BNN74" s="94"/>
      <c r="BNO74" s="94"/>
      <c r="BNP74" s="94"/>
      <c r="BNQ74" s="94"/>
      <c r="BNR74" s="94"/>
      <c r="BNS74" s="27"/>
      <c r="BNT74" s="99"/>
      <c r="BNU74" s="98"/>
      <c r="BNW74" s="88">
        <f t="shared" si="179"/>
        <v>41000.5</v>
      </c>
      <c r="BNX74" s="90">
        <v>25.5</v>
      </c>
      <c r="BNY74" s="28"/>
      <c r="BNZ74" s="25"/>
      <c r="BOA74" s="30"/>
      <c r="BOB74" s="27"/>
      <c r="BOC74" s="30"/>
      <c r="BOD74" s="27"/>
      <c r="BOE74" s="30"/>
      <c r="BOF74" s="27"/>
      <c r="BOG74" s="92"/>
      <c r="BOH74" s="94"/>
      <c r="BOI74" s="94"/>
      <c r="BOJ74" s="94"/>
      <c r="BOK74" s="94"/>
      <c r="BOL74" s="94"/>
      <c r="BOM74" s="94"/>
      <c r="BON74" s="94"/>
      <c r="BOO74" s="27"/>
      <c r="BOP74" s="99">
        <v>-1.3083243637695416</v>
      </c>
      <c r="BOQ74" s="98">
        <v>5.620415909502432</v>
      </c>
      <c r="BOS74" s="88">
        <f t="shared" si="180"/>
        <v>41003.5</v>
      </c>
      <c r="BOT74" s="90">
        <v>25.5</v>
      </c>
      <c r="BOU74" s="28"/>
      <c r="BOV74" s="25"/>
      <c r="BOW74" s="30"/>
      <c r="BOX74" s="27"/>
      <c r="BOY74" s="30"/>
      <c r="BOZ74" s="27"/>
      <c r="BPA74" s="30"/>
      <c r="BPB74" s="27"/>
      <c r="BPC74" s="92"/>
      <c r="BPD74" s="94"/>
      <c r="BPE74" s="94"/>
      <c r="BPF74" s="94"/>
      <c r="BPG74" s="94"/>
      <c r="BPH74" s="94"/>
      <c r="BPI74" s="94"/>
      <c r="BPJ74" s="94"/>
      <c r="BPK74" s="27"/>
      <c r="BPL74" s="99">
        <v>-1.3071444850873859</v>
      </c>
      <c r="BPM74" s="98">
        <v>3.5016108088978064</v>
      </c>
      <c r="BPO74" s="88">
        <f t="shared" si="181"/>
        <v>41002.5</v>
      </c>
      <c r="BPP74" s="90">
        <v>25.5</v>
      </c>
      <c r="BPQ74" s="28"/>
      <c r="BPR74" s="25"/>
      <c r="BPS74" s="30"/>
      <c r="BPT74" s="27"/>
      <c r="BPU74" s="30"/>
      <c r="BPV74" s="27"/>
      <c r="BPW74" s="30"/>
      <c r="BPX74" s="27"/>
      <c r="BPY74" s="92"/>
      <c r="BPZ74" s="94"/>
      <c r="BQA74" s="94"/>
      <c r="BQB74" s="94"/>
      <c r="BQC74" s="94"/>
      <c r="BQD74" s="94"/>
      <c r="BQE74" s="94"/>
      <c r="BQF74" s="94"/>
      <c r="BQG74" s="27"/>
      <c r="BQH74" s="99">
        <v>-0.8738922686932199</v>
      </c>
      <c r="BQI74" s="98">
        <v>8.6275189814395095</v>
      </c>
      <c r="BQK74" s="88">
        <f t="shared" si="182"/>
        <v>41003</v>
      </c>
      <c r="BQL74" s="90">
        <v>25.5</v>
      </c>
      <c r="BQM74" s="28"/>
      <c r="BQN74" s="25"/>
      <c r="BQO74" s="30"/>
      <c r="BQP74" s="27"/>
      <c r="BQQ74" s="30"/>
      <c r="BQR74" s="27"/>
      <c r="BQS74" s="30"/>
      <c r="BQT74" s="27"/>
      <c r="BQU74" s="92"/>
      <c r="BQV74" s="94"/>
      <c r="BQW74" s="94"/>
      <c r="BQX74" s="94"/>
      <c r="BQY74" s="94"/>
      <c r="BQZ74" s="94"/>
      <c r="BRA74" s="94"/>
      <c r="BRB74" s="94"/>
      <c r="BRC74" s="27"/>
      <c r="BRD74" s="99">
        <v>-1.2547254542301112</v>
      </c>
      <c r="BRE74" s="98">
        <v>1.7861970679083932</v>
      </c>
      <c r="BRG74" s="88">
        <f t="shared" si="183"/>
        <v>41003</v>
      </c>
      <c r="BRH74" s="90">
        <v>25.5</v>
      </c>
      <c r="BRI74" s="28"/>
      <c r="BRJ74" s="25"/>
      <c r="BRK74" s="30"/>
      <c r="BRL74" s="27"/>
      <c r="BRM74" s="30"/>
      <c r="BRN74" s="27"/>
      <c r="BRO74" s="30"/>
      <c r="BRP74" s="27"/>
      <c r="BRQ74" s="92"/>
      <c r="BRR74" s="94"/>
      <c r="BRS74" s="94"/>
      <c r="BRT74" s="94"/>
      <c r="BRU74" s="94"/>
      <c r="BRV74" s="94"/>
      <c r="BRW74" s="94"/>
      <c r="BRX74" s="94"/>
      <c r="BRY74" s="27"/>
      <c r="BRZ74" s="99">
        <v>-1.2960953636436228</v>
      </c>
      <c r="BSA74" s="98">
        <v>-0.34938331064078598</v>
      </c>
      <c r="BSC74" s="88">
        <f t="shared" si="184"/>
        <v>41001.5</v>
      </c>
      <c r="BSD74" s="90">
        <v>25.5</v>
      </c>
      <c r="BSE74" s="28"/>
      <c r="BSF74" s="25"/>
      <c r="BSG74" s="30"/>
      <c r="BSH74" s="27"/>
      <c r="BSI74" s="30"/>
      <c r="BSJ74" s="27"/>
      <c r="BSK74" s="30"/>
      <c r="BSL74" s="27"/>
      <c r="BSM74" s="92"/>
      <c r="BSN74" s="94"/>
      <c r="BSO74" s="94"/>
      <c r="BSP74" s="94"/>
      <c r="BSQ74" s="94"/>
      <c r="BSR74" s="94"/>
      <c r="BSS74" s="94"/>
      <c r="BST74" s="94"/>
      <c r="BSU74" s="27"/>
      <c r="BSV74" s="99"/>
      <c r="BSW74" s="98"/>
      <c r="BSY74" s="88">
        <f t="shared" si="185"/>
        <v>41005</v>
      </c>
      <c r="BSZ74" s="90">
        <v>25.5</v>
      </c>
      <c r="BTA74" s="28"/>
      <c r="BTB74" s="25">
        <v>23</v>
      </c>
      <c r="BTC74" s="30"/>
      <c r="BTD74" s="27"/>
      <c r="BTE74" s="30"/>
      <c r="BTF74" s="27"/>
      <c r="BTG74" s="30"/>
      <c r="BTH74" s="27"/>
      <c r="BTI74" s="92"/>
      <c r="BTJ74" s="94"/>
      <c r="BTK74" s="94"/>
      <c r="BTL74" s="94"/>
      <c r="BTM74" s="94"/>
      <c r="BTN74" s="94"/>
      <c r="BTO74" s="94"/>
      <c r="BTP74" s="94"/>
      <c r="BTQ74" s="27"/>
      <c r="BTR74" s="99">
        <v>-1.2494662839317869</v>
      </c>
      <c r="BTS74" s="98">
        <v>-0.80025589503417549</v>
      </c>
      <c r="BTU74" s="88">
        <f t="shared" si="186"/>
        <v>41003.5</v>
      </c>
      <c r="BTV74" s="90">
        <v>25.5</v>
      </c>
      <c r="BTW74" s="28"/>
      <c r="BTX74" s="25"/>
      <c r="BTY74" s="30"/>
      <c r="BTZ74" s="27"/>
      <c r="BUA74" s="30"/>
      <c r="BUB74" s="27"/>
      <c r="BUC74" s="30"/>
      <c r="BUD74" s="27"/>
      <c r="BUE74" s="92"/>
      <c r="BUF74" s="94"/>
      <c r="BUG74" s="94"/>
      <c r="BUH74" s="94"/>
      <c r="BUI74" s="94"/>
      <c r="BUJ74" s="94"/>
      <c r="BUK74" s="94"/>
      <c r="BUL74" s="94"/>
      <c r="BUM74" s="27"/>
      <c r="BUN74" s="99">
        <v>-1.2834833569803485</v>
      </c>
      <c r="BUO74" s="98">
        <v>5.0104924165266889</v>
      </c>
      <c r="BUQ74" s="88">
        <f t="shared" si="187"/>
        <v>41001.5</v>
      </c>
      <c r="BUR74" s="90">
        <v>25.5</v>
      </c>
      <c r="BUS74" s="28"/>
      <c r="BUT74" s="25"/>
      <c r="BUU74" s="30"/>
      <c r="BUV74" s="27"/>
      <c r="BUW74" s="30"/>
      <c r="BUX74" s="27"/>
      <c r="BUY74" s="30"/>
      <c r="BUZ74" s="27"/>
      <c r="BVA74" s="92"/>
      <c r="BVB74" s="94"/>
      <c r="BVC74" s="94"/>
      <c r="BVD74" s="94"/>
      <c r="BVE74" s="94"/>
      <c r="BVF74" s="94"/>
      <c r="BVG74" s="94"/>
      <c r="BVH74" s="94"/>
      <c r="BVI74" s="27"/>
      <c r="BVJ74" s="99">
        <v>-1.2914429724842902</v>
      </c>
      <c r="BVK74" s="98">
        <v>5.091369221848157</v>
      </c>
      <c r="BVM74" s="88">
        <f t="shared" si="188"/>
        <v>41003</v>
      </c>
      <c r="BVN74" s="90">
        <v>25.5</v>
      </c>
      <c r="BVO74" s="28"/>
      <c r="BVP74" s="25"/>
      <c r="BVQ74" s="30"/>
      <c r="BVR74" s="27"/>
      <c r="BVS74" s="30"/>
      <c r="BVT74" s="27"/>
      <c r="BVU74" s="30"/>
      <c r="BVV74" s="27"/>
      <c r="BVW74" s="92"/>
      <c r="BVX74" s="94"/>
      <c r="BVY74" s="94"/>
      <c r="BVZ74" s="94"/>
      <c r="BWA74" s="94"/>
      <c r="BWB74" s="94"/>
      <c r="BWC74" s="94"/>
      <c r="BWD74" s="94"/>
      <c r="BWE74" s="27"/>
      <c r="BWF74" s="99">
        <v>-1.3178622358725938</v>
      </c>
      <c r="BWG74" s="98">
        <v>-1.263489284481419</v>
      </c>
      <c r="BWI74" s="88">
        <f t="shared" si="189"/>
        <v>41003</v>
      </c>
      <c r="BWJ74" s="90">
        <v>25.5</v>
      </c>
      <c r="BWK74" s="28"/>
      <c r="BWL74" s="25"/>
      <c r="BWM74" s="30"/>
      <c r="BWN74" s="27"/>
      <c r="BWO74" s="30"/>
      <c r="BWP74" s="27"/>
      <c r="BWQ74" s="30"/>
      <c r="BWR74" s="27"/>
      <c r="BWS74" s="92"/>
      <c r="BWT74" s="94"/>
      <c r="BWU74" s="94"/>
      <c r="BWV74" s="94"/>
      <c r="BWW74" s="94"/>
      <c r="BWX74" s="94"/>
      <c r="BWY74" s="94"/>
      <c r="BWZ74" s="94"/>
      <c r="BXA74" s="27"/>
      <c r="BXB74" s="99">
        <v>-1.2930067134085468</v>
      </c>
      <c r="BXC74" s="98">
        <v>5.1522488636090762E-2</v>
      </c>
      <c r="BXE74" s="88">
        <f t="shared" si="190"/>
        <v>41002.5</v>
      </c>
      <c r="BXF74" s="90">
        <v>25.5</v>
      </c>
      <c r="BXG74" s="28"/>
      <c r="BXH74" s="25"/>
      <c r="BXI74" s="30"/>
      <c r="BXJ74" s="27"/>
      <c r="BXK74" s="30"/>
      <c r="BXL74" s="27"/>
      <c r="BXM74" s="30"/>
      <c r="BXN74" s="27"/>
      <c r="BXO74" s="92"/>
      <c r="BXP74" s="94"/>
      <c r="BXQ74" s="94"/>
      <c r="BXR74" s="94"/>
      <c r="BXS74" s="94"/>
      <c r="BXT74" s="94"/>
      <c r="BXU74" s="94"/>
      <c r="BXV74" s="94"/>
      <c r="BXW74" s="27"/>
      <c r="BXX74" s="99">
        <v>-0.93121733727196199</v>
      </c>
      <c r="BXY74" s="98">
        <v>6.6621924021966024</v>
      </c>
      <c r="BYA74" s="88">
        <f t="shared" si="191"/>
        <v>41002</v>
      </c>
      <c r="BYB74" s="90">
        <v>25.5</v>
      </c>
      <c r="BYC74" s="28"/>
      <c r="BYD74" s="25"/>
      <c r="BYE74" s="30"/>
      <c r="BYF74" s="27"/>
      <c r="BYG74" s="30"/>
      <c r="BYH74" s="27"/>
      <c r="BYI74" s="30"/>
      <c r="BYJ74" s="27"/>
      <c r="BYK74" s="92"/>
      <c r="BYL74" s="94"/>
      <c r="BYM74" s="94"/>
      <c r="BYN74" s="94"/>
      <c r="BYO74" s="94"/>
      <c r="BYP74" s="94"/>
      <c r="BYQ74" s="94"/>
      <c r="BYR74" s="94"/>
      <c r="BYS74" s="27"/>
      <c r="BYT74" s="99">
        <v>-1.064746015607527</v>
      </c>
      <c r="BYU74" s="98">
        <v>6.4348304564624863</v>
      </c>
      <c r="BYW74" s="88">
        <f t="shared" si="192"/>
        <v>41004.5</v>
      </c>
      <c r="BYX74" s="90">
        <v>25.5</v>
      </c>
      <c r="BYY74" s="28"/>
      <c r="BYZ74" s="25"/>
      <c r="BZA74" s="30"/>
      <c r="BZB74" s="27"/>
      <c r="BZC74" s="30"/>
      <c r="BZD74" s="27"/>
      <c r="BZE74" s="30"/>
      <c r="BZF74" s="27"/>
      <c r="BZG74" s="92"/>
      <c r="BZH74" s="94"/>
      <c r="BZI74" s="94"/>
      <c r="BZJ74" s="94"/>
      <c r="BZK74" s="94"/>
      <c r="BZL74" s="94"/>
      <c r="BZM74" s="94"/>
      <c r="BZN74" s="94"/>
      <c r="BZO74" s="27"/>
      <c r="BZP74" s="99">
        <v>-1.1905887988199324</v>
      </c>
      <c r="BZQ74" s="98">
        <v>3.6585217625566604</v>
      </c>
      <c r="BZS74" s="88">
        <f t="shared" si="193"/>
        <v>41005.5</v>
      </c>
      <c r="BZT74" s="90">
        <v>25.5</v>
      </c>
      <c r="BZU74" s="28"/>
      <c r="BZV74" s="25"/>
      <c r="BZW74" s="30"/>
      <c r="BZX74" s="27"/>
      <c r="BZY74" s="30"/>
      <c r="BZZ74" s="27"/>
      <c r="CAA74" s="30"/>
      <c r="CAB74" s="27"/>
      <c r="CAC74" s="92"/>
      <c r="CAD74" s="94"/>
      <c r="CAE74" s="94"/>
      <c r="CAF74" s="94"/>
      <c r="CAG74" s="94"/>
      <c r="CAH74" s="94"/>
      <c r="CAI74" s="94"/>
      <c r="CAJ74" s="94"/>
      <c r="CAK74" s="27"/>
      <c r="CAL74" s="99">
        <v>-1.2742672358905602</v>
      </c>
      <c r="CAM74" s="98">
        <v>5.0734370616245963</v>
      </c>
      <c r="CAO74" s="88">
        <f t="shared" si="194"/>
        <v>41003.5</v>
      </c>
      <c r="CAP74" s="90">
        <v>25.5</v>
      </c>
      <c r="CAQ74" s="28"/>
      <c r="CAR74" s="25"/>
      <c r="CAS74" s="30"/>
      <c r="CAT74" s="27"/>
      <c r="CAU74" s="30"/>
      <c r="CAV74" s="27"/>
      <c r="CAW74" s="30"/>
      <c r="CAX74" s="27"/>
      <c r="CAY74" s="92"/>
      <c r="CAZ74" s="94"/>
      <c r="CBA74" s="94"/>
      <c r="CBB74" s="94"/>
      <c r="CBC74" s="94"/>
      <c r="CBD74" s="94"/>
      <c r="CBE74" s="94"/>
      <c r="CBF74" s="94"/>
      <c r="CBG74" s="27"/>
      <c r="CBH74" s="99">
        <v>-1.2903394721446872</v>
      </c>
      <c r="CBI74" s="98">
        <v>4.2026921389914103</v>
      </c>
      <c r="CBK74" s="88">
        <f t="shared" si="195"/>
        <v>41004.5</v>
      </c>
      <c r="CBL74" s="90">
        <v>25.5</v>
      </c>
      <c r="CBM74" s="28"/>
      <c r="CBN74" s="25"/>
      <c r="CBO74" s="30"/>
      <c r="CBP74" s="27"/>
      <c r="CBQ74" s="30"/>
      <c r="CBR74" s="27"/>
      <c r="CBS74" s="30"/>
      <c r="CBT74" s="27"/>
      <c r="CBU74" s="92"/>
      <c r="CBV74" s="94"/>
      <c r="CBW74" s="94"/>
      <c r="CBX74" s="94"/>
      <c r="CBY74" s="94"/>
      <c r="CBZ74" s="94"/>
      <c r="CCA74" s="94"/>
      <c r="CCB74" s="94"/>
      <c r="CCC74" s="27"/>
      <c r="CCD74" s="99">
        <v>-1.2529308384503093</v>
      </c>
      <c r="CCE74" s="98">
        <v>6.1532782832883379</v>
      </c>
      <c r="CCG74" s="88">
        <f t="shared" si="196"/>
        <v>41000.5</v>
      </c>
      <c r="CCH74" s="90">
        <v>25.5</v>
      </c>
      <c r="CCI74" s="28"/>
      <c r="CCJ74" s="25"/>
      <c r="CCK74" s="30"/>
      <c r="CCL74" s="27"/>
      <c r="CCM74" s="30"/>
      <c r="CCN74" s="27"/>
      <c r="CCO74" s="30"/>
      <c r="CCP74" s="27"/>
      <c r="CCQ74" s="92"/>
      <c r="CCR74" s="94"/>
      <c r="CCS74" s="94"/>
      <c r="CCT74" s="94"/>
      <c r="CCU74" s="94"/>
      <c r="CCV74" s="94"/>
      <c r="CCW74" s="94"/>
      <c r="CCX74" s="94"/>
      <c r="CCY74" s="27"/>
      <c r="CCZ74" s="99"/>
      <c r="CDA74" s="98"/>
      <c r="CDC74" s="88">
        <f t="shared" si="197"/>
        <v>41003.5</v>
      </c>
      <c r="CDD74" s="90">
        <v>25.5</v>
      </c>
      <c r="CDE74" s="28"/>
      <c r="CDF74" s="25"/>
      <c r="CDG74" s="30"/>
      <c r="CDH74" s="27"/>
      <c r="CDI74" s="30"/>
      <c r="CDJ74" s="27"/>
      <c r="CDK74" s="30"/>
      <c r="CDL74" s="27"/>
      <c r="CDM74" s="92"/>
      <c r="CDN74" s="94"/>
      <c r="CDO74" s="94"/>
      <c r="CDP74" s="94"/>
      <c r="CDQ74" s="94"/>
      <c r="CDR74" s="94"/>
      <c r="CDS74" s="94"/>
      <c r="CDT74" s="94"/>
      <c r="CDU74" s="27"/>
      <c r="CDV74" s="99">
        <v>-1.280945875710545</v>
      </c>
      <c r="CDW74" s="98">
        <v>5.0033918737456062</v>
      </c>
      <c r="CDY74" s="88">
        <f t="shared" si="198"/>
        <v>41002</v>
      </c>
      <c r="CDZ74" s="90">
        <v>25.5</v>
      </c>
      <c r="CEA74" s="28"/>
      <c r="CEB74" s="25"/>
      <c r="CEC74" s="30"/>
      <c r="CED74" s="27"/>
      <c r="CEE74" s="30"/>
      <c r="CEF74" s="27"/>
      <c r="CEG74" s="30"/>
      <c r="CEH74" s="27"/>
      <c r="CEI74" s="92"/>
      <c r="CEJ74" s="94"/>
      <c r="CEK74" s="94"/>
      <c r="CEL74" s="94"/>
      <c r="CEM74" s="94"/>
      <c r="CEN74" s="94"/>
      <c r="CEO74" s="94"/>
      <c r="CEP74" s="94"/>
      <c r="CEQ74" s="27"/>
      <c r="CER74" s="99"/>
      <c r="CES74" s="98"/>
      <c r="CEU74" s="88">
        <f t="shared" si="199"/>
        <v>41000.5</v>
      </c>
      <c r="CEV74" s="90">
        <v>25.5</v>
      </c>
      <c r="CEW74" s="28"/>
      <c r="CEX74" s="25"/>
      <c r="CEY74" s="30"/>
      <c r="CEZ74" s="27"/>
      <c r="CFA74" s="30"/>
      <c r="CFB74" s="27"/>
      <c r="CFC74" s="30"/>
      <c r="CFD74" s="27"/>
      <c r="CFE74" s="92"/>
      <c r="CFF74" s="94"/>
      <c r="CFG74" s="94"/>
      <c r="CFH74" s="94"/>
      <c r="CFI74" s="94"/>
      <c r="CFJ74" s="94"/>
      <c r="CFK74" s="94"/>
      <c r="CFL74" s="94"/>
      <c r="CFM74" s="27"/>
      <c r="CFN74" s="99">
        <v>-1.3077863814160959</v>
      </c>
      <c r="CFO74" s="98">
        <v>5.621799529353634</v>
      </c>
    </row>
    <row r="75" spans="1:2199">
      <c r="A75" s="88">
        <f t="shared" si="100"/>
        <v>41004</v>
      </c>
      <c r="B75" s="89">
        <v>26</v>
      </c>
      <c r="C75" s="28"/>
      <c r="D75" s="25"/>
      <c r="E75" s="30"/>
      <c r="F75" s="27"/>
      <c r="G75" s="30"/>
      <c r="H75" s="27"/>
      <c r="I75" s="30"/>
      <c r="J75" s="27"/>
      <c r="K75" s="92"/>
      <c r="L75" s="94"/>
      <c r="M75" s="94"/>
      <c r="N75" s="94"/>
      <c r="O75" s="94"/>
      <c r="P75" s="94"/>
      <c r="Q75" s="94"/>
      <c r="R75" s="94"/>
      <c r="S75" s="27"/>
      <c r="T75" s="97">
        <v>-2.074923699282873</v>
      </c>
      <c r="U75" s="98">
        <v>-1.052483598850374</v>
      </c>
      <c r="W75" s="88">
        <f t="shared" si="101"/>
        <v>41003</v>
      </c>
      <c r="X75" s="89">
        <v>26</v>
      </c>
      <c r="Y75" s="28"/>
      <c r="Z75" s="25"/>
      <c r="AA75" s="30"/>
      <c r="AB75" s="27"/>
      <c r="AC75" s="30"/>
      <c r="AD75" s="27"/>
      <c r="AE75" s="30"/>
      <c r="AF75" s="27"/>
      <c r="AG75" s="92"/>
      <c r="AH75" s="94"/>
      <c r="AI75" s="94"/>
      <c r="AJ75" s="94"/>
      <c r="AK75" s="94"/>
      <c r="AL75" s="94"/>
      <c r="AM75" s="94"/>
      <c r="AN75" s="94"/>
      <c r="AO75" s="27"/>
      <c r="AP75" s="97">
        <v>-1.2097316986369162</v>
      </c>
      <c r="AQ75" s="98">
        <v>-4.2283939204449981</v>
      </c>
      <c r="AS75" s="88">
        <f t="shared" si="102"/>
        <v>41003.5</v>
      </c>
      <c r="AT75" s="89">
        <v>26</v>
      </c>
      <c r="AU75" s="28"/>
      <c r="AV75" s="25"/>
      <c r="AW75" s="30"/>
      <c r="AX75" s="27"/>
      <c r="AY75" s="30"/>
      <c r="AZ75" s="27"/>
      <c r="BA75" s="30"/>
      <c r="BB75" s="27"/>
      <c r="BC75" s="92"/>
      <c r="BD75" s="94"/>
      <c r="BE75" s="94"/>
      <c r="BF75" s="94"/>
      <c r="BG75" s="94"/>
      <c r="BH75" s="94"/>
      <c r="BI75" s="94"/>
      <c r="BJ75" s="94"/>
      <c r="BK75" s="27"/>
      <c r="BL75" s="97">
        <v>-0.80576984479793778</v>
      </c>
      <c r="BM75" s="98">
        <v>4.4283298092854508</v>
      </c>
      <c r="BO75" s="88">
        <f t="shared" si="103"/>
        <v>41003.5</v>
      </c>
      <c r="BP75" s="89">
        <v>26</v>
      </c>
      <c r="BQ75" s="28"/>
      <c r="BR75" s="25"/>
      <c r="BS75" s="30"/>
      <c r="BT75" s="27"/>
      <c r="BU75" s="30"/>
      <c r="BV75" s="27"/>
      <c r="BW75" s="30"/>
      <c r="BX75" s="27"/>
      <c r="BY75" s="92"/>
      <c r="BZ75" s="94"/>
      <c r="CA75" s="94"/>
      <c r="CB75" s="94"/>
      <c r="CC75" s="94"/>
      <c r="CD75" s="94"/>
      <c r="CE75" s="94"/>
      <c r="CF75" s="94"/>
      <c r="CG75" s="27"/>
      <c r="CH75" s="97">
        <v>-1.2244085984511688</v>
      </c>
      <c r="CI75" s="98">
        <v>2.1996372190445714</v>
      </c>
      <c r="CK75" s="88">
        <f t="shared" si="104"/>
        <v>41002</v>
      </c>
      <c r="CL75" s="89">
        <v>26</v>
      </c>
      <c r="CM75" s="28"/>
      <c r="CN75" s="25"/>
      <c r="CO75" s="30"/>
      <c r="CP75" s="27"/>
      <c r="CQ75" s="30"/>
      <c r="CR75" s="27"/>
      <c r="CS75" s="30"/>
      <c r="CT75" s="27"/>
      <c r="CU75" s="92"/>
      <c r="CV75" s="94"/>
      <c r="CW75" s="94"/>
      <c r="CX75" s="94"/>
      <c r="CY75" s="94"/>
      <c r="CZ75" s="94"/>
      <c r="DA75" s="94"/>
      <c r="DB75" s="94"/>
      <c r="DC75" s="27"/>
      <c r="DD75" s="97">
        <v>-1.2913538283579344</v>
      </c>
      <c r="DE75" s="98">
        <v>-1.554565934440499</v>
      </c>
      <c r="DG75" s="88">
        <f t="shared" si="105"/>
        <v>41005.5</v>
      </c>
      <c r="DH75" s="89">
        <v>26</v>
      </c>
      <c r="DI75" s="28"/>
      <c r="DJ75" s="25">
        <v>23.6</v>
      </c>
      <c r="DK75" s="30"/>
      <c r="DL75" s="27"/>
      <c r="DM75" s="30"/>
      <c r="DN75" s="27"/>
      <c r="DO75" s="30"/>
      <c r="DP75" s="27"/>
      <c r="DQ75" s="92"/>
      <c r="DR75" s="94"/>
      <c r="DS75" s="94"/>
      <c r="DT75" s="94"/>
      <c r="DU75" s="94"/>
      <c r="DV75" s="94"/>
      <c r="DW75" s="94"/>
      <c r="DX75" s="94"/>
      <c r="DY75" s="27"/>
      <c r="DZ75" s="97">
        <v>-1.2441216583171795</v>
      </c>
      <c r="EA75" s="98">
        <v>1.179485034689896</v>
      </c>
      <c r="EC75" s="88">
        <f t="shared" si="106"/>
        <v>41004</v>
      </c>
      <c r="ED75" s="89">
        <v>26</v>
      </c>
      <c r="EE75" s="28"/>
      <c r="EF75" s="25"/>
      <c r="EG75" s="30"/>
      <c r="EH75" s="27"/>
      <c r="EI75" s="30"/>
      <c r="EJ75" s="27"/>
      <c r="EK75" s="30"/>
      <c r="EL75" s="27"/>
      <c r="EM75" s="92"/>
      <c r="EN75" s="94"/>
      <c r="EO75" s="94"/>
      <c r="EP75" s="94"/>
      <c r="EQ75" s="94"/>
      <c r="ER75" s="94"/>
      <c r="ES75" s="94"/>
      <c r="ET75" s="94"/>
      <c r="EU75" s="27"/>
      <c r="EV75" s="97">
        <v>-1.2793128091552133</v>
      </c>
      <c r="EW75" s="98">
        <v>-1.6423646093281665</v>
      </c>
      <c r="EY75" s="88">
        <f t="shared" si="107"/>
        <v>41002</v>
      </c>
      <c r="EZ75" s="89">
        <v>26</v>
      </c>
      <c r="FA75" s="28"/>
      <c r="FB75" s="25"/>
      <c r="FC75" s="30"/>
      <c r="FD75" s="27"/>
      <c r="FE75" s="30"/>
      <c r="FF75" s="27"/>
      <c r="FG75" s="30"/>
      <c r="FH75" s="27"/>
      <c r="FI75" s="92"/>
      <c r="FJ75" s="94"/>
      <c r="FK75" s="94"/>
      <c r="FL75" s="94"/>
      <c r="FM75" s="94"/>
      <c r="FN75" s="94"/>
      <c r="FO75" s="94"/>
      <c r="FP75" s="94"/>
      <c r="FQ75" s="27"/>
      <c r="FR75" s="97">
        <v>-1.3080955887181873</v>
      </c>
      <c r="FS75" s="98">
        <v>-1.5787323852630815</v>
      </c>
      <c r="FU75" s="88">
        <f t="shared" si="108"/>
        <v>41003.5</v>
      </c>
      <c r="FV75" s="89">
        <v>26</v>
      </c>
      <c r="FW75" s="28"/>
      <c r="FX75" s="25"/>
      <c r="FY75" s="30"/>
      <c r="FZ75" s="27"/>
      <c r="GA75" s="30"/>
      <c r="GB75" s="27"/>
      <c r="GC75" s="30"/>
      <c r="GD75" s="27"/>
      <c r="GE75" s="92"/>
      <c r="GF75" s="94"/>
      <c r="GG75" s="94"/>
      <c r="GH75" s="94"/>
      <c r="GI75" s="94"/>
      <c r="GJ75" s="94"/>
      <c r="GK75" s="94"/>
      <c r="GL75" s="94"/>
      <c r="GM75" s="27"/>
      <c r="GN75" s="97">
        <v>-1.3151123197245438</v>
      </c>
      <c r="GO75" s="98">
        <v>5.3826643414146256</v>
      </c>
      <c r="GQ75" s="88">
        <f t="shared" si="109"/>
        <v>41003.5</v>
      </c>
      <c r="GR75" s="89">
        <v>26</v>
      </c>
      <c r="GS75" s="28"/>
      <c r="GT75" s="25"/>
      <c r="GU75" s="30"/>
      <c r="GV75" s="27"/>
      <c r="GW75" s="30"/>
      <c r="GX75" s="27"/>
      <c r="GY75" s="30"/>
      <c r="GZ75" s="27"/>
      <c r="HA75" s="92"/>
      <c r="HB75" s="94"/>
      <c r="HC75" s="94"/>
      <c r="HD75" s="94"/>
      <c r="HE75" s="94"/>
      <c r="HF75" s="94"/>
      <c r="HG75" s="94"/>
      <c r="HH75" s="94"/>
      <c r="HI75" s="27"/>
      <c r="HJ75" s="97">
        <v>-1.2728620915472728</v>
      </c>
      <c r="HK75" s="98">
        <v>6.7196077246283741</v>
      </c>
      <c r="HM75" s="88">
        <f t="shared" si="110"/>
        <v>41003</v>
      </c>
      <c r="HN75" s="89">
        <v>26</v>
      </c>
      <c r="HO75" s="28"/>
      <c r="HP75" s="25"/>
      <c r="HQ75" s="30"/>
      <c r="HR75" s="27"/>
      <c r="HS75" s="30"/>
      <c r="HT75" s="27"/>
      <c r="HU75" s="30"/>
      <c r="HV75" s="27"/>
      <c r="HW75" s="92"/>
      <c r="HX75" s="94"/>
      <c r="HY75" s="94"/>
      <c r="HZ75" s="94"/>
      <c r="IA75" s="94"/>
      <c r="IB75" s="94"/>
      <c r="IC75" s="94"/>
      <c r="ID75" s="94"/>
      <c r="IE75" s="27"/>
      <c r="IF75" s="97">
        <v>-0.94684144378249779</v>
      </c>
      <c r="IG75" s="98">
        <v>-4.3894045024690853E-2</v>
      </c>
      <c r="II75" s="88">
        <f t="shared" si="111"/>
        <v>41002.5</v>
      </c>
      <c r="IJ75" s="89">
        <v>26</v>
      </c>
      <c r="IK75" s="28"/>
      <c r="IL75" s="25"/>
      <c r="IM75" s="30"/>
      <c r="IN75" s="27"/>
      <c r="IO75" s="30"/>
      <c r="IP75" s="27"/>
      <c r="IQ75" s="30"/>
      <c r="IR75" s="27"/>
      <c r="IS75" s="92"/>
      <c r="IT75" s="94"/>
      <c r="IU75" s="94"/>
      <c r="IV75" s="94"/>
      <c r="IW75" s="94"/>
      <c r="IX75" s="94"/>
      <c r="IY75" s="94"/>
      <c r="IZ75" s="94"/>
      <c r="JA75" s="27"/>
      <c r="JB75" s="97">
        <v>-1.0565656434202109</v>
      </c>
      <c r="JC75" s="98">
        <v>8.6284161512137789</v>
      </c>
      <c r="JE75" s="88">
        <f t="shared" si="112"/>
        <v>41005</v>
      </c>
      <c r="JF75" s="89">
        <v>26</v>
      </c>
      <c r="JG75" s="28"/>
      <c r="JH75" s="25"/>
      <c r="JI75" s="30"/>
      <c r="JJ75" s="27"/>
      <c r="JK75" s="30"/>
      <c r="JL75" s="27"/>
      <c r="JM75" s="30"/>
      <c r="JN75" s="27"/>
      <c r="JO75" s="92"/>
      <c r="JP75" s="94"/>
      <c r="JQ75" s="94"/>
      <c r="JR75" s="94"/>
      <c r="JS75" s="94"/>
      <c r="JT75" s="94"/>
      <c r="JU75" s="94"/>
      <c r="JV75" s="94"/>
      <c r="JW75" s="27"/>
      <c r="JX75" s="97">
        <v>-1.1984011376295296</v>
      </c>
      <c r="JY75" s="98">
        <v>1.4200149243368769</v>
      </c>
      <c r="KA75" s="88">
        <f t="shared" si="113"/>
        <v>41006</v>
      </c>
      <c r="KB75" s="89">
        <v>26</v>
      </c>
      <c r="KC75" s="28"/>
      <c r="KD75" s="25"/>
      <c r="KE75" s="30"/>
      <c r="KF75" s="27"/>
      <c r="KG75" s="30"/>
      <c r="KH75" s="27"/>
      <c r="KI75" s="30"/>
      <c r="KJ75" s="27"/>
      <c r="KK75" s="92"/>
      <c r="KL75" s="94"/>
      <c r="KM75" s="94"/>
      <c r="KN75" s="94"/>
      <c r="KO75" s="94"/>
      <c r="KP75" s="94"/>
      <c r="KQ75" s="94"/>
      <c r="KR75" s="94"/>
      <c r="KS75" s="27"/>
      <c r="KT75" s="97">
        <v>-1.2563942192790585</v>
      </c>
      <c r="KU75" s="98">
        <v>-1.5449154992144816</v>
      </c>
      <c r="KW75" s="88">
        <f t="shared" si="114"/>
        <v>41004</v>
      </c>
      <c r="KX75" s="89">
        <v>26</v>
      </c>
      <c r="KY75" s="28"/>
      <c r="KZ75" s="25"/>
      <c r="LA75" s="30"/>
      <c r="LB75" s="27"/>
      <c r="LC75" s="30"/>
      <c r="LD75" s="27"/>
      <c r="LE75" s="30"/>
      <c r="LF75" s="27"/>
      <c r="LG75" s="92"/>
      <c r="LH75" s="94"/>
      <c r="LI75" s="94"/>
      <c r="LJ75" s="94"/>
      <c r="LK75" s="94"/>
      <c r="LL75" s="94"/>
      <c r="LM75" s="94"/>
      <c r="LN75" s="94"/>
      <c r="LO75" s="27"/>
      <c r="LP75" s="97">
        <v>-1.2832878374539904</v>
      </c>
      <c r="LQ75" s="98">
        <v>-2.4364072752846284</v>
      </c>
      <c r="LS75" s="88">
        <f t="shared" si="115"/>
        <v>41005</v>
      </c>
      <c r="LT75" s="89">
        <v>26</v>
      </c>
      <c r="LU75" s="28"/>
      <c r="LV75" s="25"/>
      <c r="LW75" s="30"/>
      <c r="LX75" s="27"/>
      <c r="LY75" s="30"/>
      <c r="LZ75" s="27"/>
      <c r="MA75" s="30"/>
      <c r="MB75" s="27"/>
      <c r="MC75" s="92"/>
      <c r="MD75" s="94"/>
      <c r="ME75" s="94"/>
      <c r="MF75" s="94"/>
      <c r="MG75" s="94"/>
      <c r="MH75" s="94"/>
      <c r="MI75" s="94"/>
      <c r="MJ75" s="94"/>
      <c r="MK75" s="27"/>
      <c r="ML75" s="97">
        <v>-1.2530237719701887</v>
      </c>
      <c r="MM75" s="98">
        <v>-0.48786887347932156</v>
      </c>
      <c r="MO75" s="88">
        <f t="shared" si="116"/>
        <v>41001</v>
      </c>
      <c r="MP75" s="89">
        <v>26</v>
      </c>
      <c r="MQ75" s="28"/>
      <c r="MR75" s="25"/>
      <c r="MS75" s="30"/>
      <c r="MT75" s="27"/>
      <c r="MU75" s="30"/>
      <c r="MV75" s="27"/>
      <c r="MW75" s="30"/>
      <c r="MX75" s="27"/>
      <c r="MY75" s="92"/>
      <c r="MZ75" s="94"/>
      <c r="NA75" s="94"/>
      <c r="NB75" s="94"/>
      <c r="NC75" s="94"/>
      <c r="ND75" s="94"/>
      <c r="NE75" s="94"/>
      <c r="NF75" s="94"/>
      <c r="NG75" s="27"/>
      <c r="NH75" s="97"/>
      <c r="NI75" s="98"/>
      <c r="NK75" s="88">
        <f t="shared" si="117"/>
        <v>41004</v>
      </c>
      <c r="NL75" s="89">
        <v>26</v>
      </c>
      <c r="NM75" s="28"/>
      <c r="NN75" s="25"/>
      <c r="NO75" s="30"/>
      <c r="NP75" s="27"/>
      <c r="NQ75" s="30"/>
      <c r="NR75" s="27"/>
      <c r="NS75" s="30"/>
      <c r="NT75" s="27"/>
      <c r="NU75" s="92"/>
      <c r="NV75" s="94"/>
      <c r="NW75" s="94"/>
      <c r="NX75" s="94"/>
      <c r="NY75" s="94"/>
      <c r="NZ75" s="94"/>
      <c r="OA75" s="94"/>
      <c r="OB75" s="94"/>
      <c r="OC75" s="27"/>
      <c r="OD75" s="97">
        <v>-1.256532772567089</v>
      </c>
      <c r="OE75" s="98">
        <v>-1.6118479549876892</v>
      </c>
      <c r="OG75" s="88">
        <f t="shared" si="118"/>
        <v>41002.5</v>
      </c>
      <c r="OH75" s="89">
        <v>26</v>
      </c>
      <c r="OI75" s="28"/>
      <c r="OJ75" s="25"/>
      <c r="OK75" s="30"/>
      <c r="OL75" s="27"/>
      <c r="OM75" s="30"/>
      <c r="ON75" s="27"/>
      <c r="OO75" s="30"/>
      <c r="OP75" s="27"/>
      <c r="OQ75" s="92"/>
      <c r="OR75" s="94"/>
      <c r="OS75" s="94"/>
      <c r="OT75" s="94"/>
      <c r="OU75" s="94"/>
      <c r="OV75" s="94"/>
      <c r="OW75" s="94"/>
      <c r="OX75" s="94"/>
      <c r="OY75" s="27"/>
      <c r="OZ75" s="97"/>
      <c r="PA75" s="98"/>
      <c r="PC75" s="88">
        <f t="shared" si="119"/>
        <v>41001</v>
      </c>
      <c r="PD75" s="89">
        <v>26</v>
      </c>
      <c r="PE75" s="28"/>
      <c r="PF75" s="25"/>
      <c r="PG75" s="30"/>
      <c r="PH75" s="27"/>
      <c r="PI75" s="30"/>
      <c r="PJ75" s="27"/>
      <c r="PK75" s="30"/>
      <c r="PL75" s="27"/>
      <c r="PM75" s="92"/>
      <c r="PN75" s="94"/>
      <c r="PO75" s="94"/>
      <c r="PP75" s="94"/>
      <c r="PQ75" s="94"/>
      <c r="PR75" s="94"/>
      <c r="PS75" s="94"/>
      <c r="PT75" s="94"/>
      <c r="PU75" s="27"/>
      <c r="PV75" s="97">
        <v>-1.2998573656449424</v>
      </c>
      <c r="PW75" s="98">
        <v>-1.0029858326992964</v>
      </c>
      <c r="PY75" s="88">
        <f t="shared" si="120"/>
        <v>41004</v>
      </c>
      <c r="PZ75" s="89">
        <v>26</v>
      </c>
      <c r="QA75" s="28"/>
      <c r="QB75" s="25"/>
      <c r="QC75" s="30"/>
      <c r="QD75" s="27"/>
      <c r="QE75" s="30"/>
      <c r="QF75" s="27"/>
      <c r="QG75" s="30"/>
      <c r="QH75" s="27"/>
      <c r="QI75" s="92"/>
      <c r="QJ75" s="94"/>
      <c r="QK75" s="94"/>
      <c r="QL75" s="94"/>
      <c r="QM75" s="94"/>
      <c r="QN75" s="94"/>
      <c r="QO75" s="94"/>
      <c r="QP75" s="94"/>
      <c r="QQ75" s="27"/>
      <c r="QR75" s="97">
        <v>-1.3122080477995117</v>
      </c>
      <c r="QS75" s="98">
        <v>1.1799025566693773</v>
      </c>
      <c r="QU75" s="88">
        <f t="shared" si="121"/>
        <v>41003</v>
      </c>
      <c r="QV75" s="89">
        <v>26</v>
      </c>
      <c r="QW75" s="28"/>
      <c r="QX75" s="25"/>
      <c r="QY75" s="30"/>
      <c r="QZ75" s="27"/>
      <c r="RA75" s="30"/>
      <c r="RB75" s="27"/>
      <c r="RC75" s="30"/>
      <c r="RD75" s="27"/>
      <c r="RE75" s="92"/>
      <c r="RF75" s="94"/>
      <c r="RG75" s="94"/>
      <c r="RH75" s="94"/>
      <c r="RI75" s="94"/>
      <c r="RJ75" s="94"/>
      <c r="RK75" s="94"/>
      <c r="RL75" s="94"/>
      <c r="RM75" s="27"/>
      <c r="RN75" s="97">
        <v>-0.91744637150273789</v>
      </c>
      <c r="RO75" s="98">
        <v>1.7966964658968063</v>
      </c>
      <c r="RQ75" s="88">
        <f t="shared" si="122"/>
        <v>41003.5</v>
      </c>
      <c r="RR75" s="89">
        <v>26</v>
      </c>
      <c r="RS75" s="28"/>
      <c r="RT75" s="25"/>
      <c r="RU75" s="30"/>
      <c r="RV75" s="27"/>
      <c r="RW75" s="30"/>
      <c r="RX75" s="27"/>
      <c r="RY75" s="30"/>
      <c r="RZ75" s="27"/>
      <c r="SA75" s="92"/>
      <c r="SB75" s="94"/>
      <c r="SC75" s="94"/>
      <c r="SD75" s="94"/>
      <c r="SE75" s="94"/>
      <c r="SF75" s="94"/>
      <c r="SG75" s="94"/>
      <c r="SH75" s="94"/>
      <c r="SI75" s="27"/>
      <c r="SJ75" s="97">
        <v>-1.2665825347486432</v>
      </c>
      <c r="SK75" s="98">
        <v>3.9842843234509546</v>
      </c>
      <c r="SM75" s="88">
        <f t="shared" si="123"/>
        <v>41003.5</v>
      </c>
      <c r="SN75" s="89">
        <v>26</v>
      </c>
      <c r="SO75" s="28"/>
      <c r="SP75" s="25"/>
      <c r="SQ75" s="30"/>
      <c r="SR75" s="27"/>
      <c r="SS75" s="30"/>
      <c r="ST75" s="27"/>
      <c r="SU75" s="30"/>
      <c r="SV75" s="27"/>
      <c r="SW75" s="92"/>
      <c r="SX75" s="94"/>
      <c r="SY75" s="94"/>
      <c r="SZ75" s="94"/>
      <c r="TA75" s="94"/>
      <c r="TB75" s="94"/>
      <c r="TC75" s="94"/>
      <c r="TD75" s="94"/>
      <c r="TE75" s="27"/>
      <c r="TF75" s="97">
        <v>-1.3047293549181551</v>
      </c>
      <c r="TG75" s="98">
        <v>1.8522249634580472</v>
      </c>
      <c r="TI75" s="88">
        <f t="shared" si="124"/>
        <v>41002</v>
      </c>
      <c r="TJ75" s="89">
        <v>26</v>
      </c>
      <c r="TK75" s="28"/>
      <c r="TL75" s="25"/>
      <c r="TM75" s="30"/>
      <c r="TN75" s="27"/>
      <c r="TO75" s="30"/>
      <c r="TP75" s="27"/>
      <c r="TQ75" s="30"/>
      <c r="TR75" s="27"/>
      <c r="TS75" s="92"/>
      <c r="TT75" s="94"/>
      <c r="TU75" s="94"/>
      <c r="TV75" s="94"/>
      <c r="TW75" s="94"/>
      <c r="TX75" s="94"/>
      <c r="TY75" s="94"/>
      <c r="TZ75" s="94"/>
      <c r="UA75" s="27"/>
      <c r="UB75" s="97"/>
      <c r="UC75" s="98"/>
      <c r="UE75" s="88">
        <f t="shared" si="125"/>
        <v>41005.5</v>
      </c>
      <c r="UF75" s="89">
        <v>26</v>
      </c>
      <c r="UG75" s="28"/>
      <c r="UH75" s="25">
        <v>23.6</v>
      </c>
      <c r="UI75" s="30"/>
      <c r="UJ75" s="27"/>
      <c r="UK75" s="30"/>
      <c r="UL75" s="27"/>
      <c r="UM75" s="30"/>
      <c r="UN75" s="27"/>
      <c r="UO75" s="92"/>
      <c r="UP75" s="94"/>
      <c r="UQ75" s="94"/>
      <c r="UR75" s="94"/>
      <c r="US75" s="94"/>
      <c r="UT75" s="94"/>
      <c r="UU75" s="94"/>
      <c r="UV75" s="94"/>
      <c r="UW75" s="27"/>
      <c r="UX75" s="97">
        <v>-1.2575560551171552</v>
      </c>
      <c r="UY75" s="98">
        <v>1.1674397980815792</v>
      </c>
      <c r="VA75" s="88">
        <f t="shared" si="126"/>
        <v>41004</v>
      </c>
      <c r="VB75" s="89">
        <v>26</v>
      </c>
      <c r="VC75" s="28"/>
      <c r="VD75" s="25"/>
      <c r="VE75" s="30"/>
      <c r="VF75" s="27"/>
      <c r="VG75" s="30"/>
      <c r="VH75" s="27"/>
      <c r="VI75" s="30"/>
      <c r="VJ75" s="27"/>
      <c r="VK75" s="92"/>
      <c r="VL75" s="94"/>
      <c r="VM75" s="94"/>
      <c r="VN75" s="94"/>
      <c r="VO75" s="94"/>
      <c r="VP75" s="94"/>
      <c r="VQ75" s="94"/>
      <c r="VR75" s="94"/>
      <c r="VS75" s="27"/>
      <c r="VT75" s="97">
        <v>-1.2780727531103269</v>
      </c>
      <c r="VU75" s="98">
        <v>-1.6311851415152723</v>
      </c>
      <c r="VW75" s="88">
        <f t="shared" si="127"/>
        <v>41002</v>
      </c>
      <c r="VX75" s="89">
        <v>26</v>
      </c>
      <c r="VY75" s="28"/>
      <c r="VZ75" s="25"/>
      <c r="WA75" s="30"/>
      <c r="WB75" s="27"/>
      <c r="WC75" s="30"/>
      <c r="WD75" s="27"/>
      <c r="WE75" s="30"/>
      <c r="WF75" s="27"/>
      <c r="WG75" s="92"/>
      <c r="WH75" s="94"/>
      <c r="WI75" s="94"/>
      <c r="WJ75" s="94"/>
      <c r="WK75" s="94"/>
      <c r="WL75" s="94"/>
      <c r="WM75" s="94"/>
      <c r="WN75" s="94"/>
      <c r="WO75" s="27"/>
      <c r="WP75" s="97">
        <v>-1.2978395730869632</v>
      </c>
      <c r="WQ75" s="98">
        <v>-1.5613796426527988</v>
      </c>
      <c r="WS75" s="88">
        <f t="shared" si="128"/>
        <v>41003.5</v>
      </c>
      <c r="WT75" s="89">
        <v>26</v>
      </c>
      <c r="WU75" s="28"/>
      <c r="WV75" s="25"/>
      <c r="WW75" s="30"/>
      <c r="WX75" s="27"/>
      <c r="WY75" s="30"/>
      <c r="WZ75" s="27"/>
      <c r="XA75" s="30"/>
      <c r="XB75" s="27"/>
      <c r="XC75" s="92"/>
      <c r="XD75" s="94"/>
      <c r="XE75" s="94"/>
      <c r="XF75" s="94"/>
      <c r="XG75" s="94"/>
      <c r="XH75" s="94"/>
      <c r="XI75" s="94"/>
      <c r="XJ75" s="94"/>
      <c r="XK75" s="27"/>
      <c r="XL75" s="97">
        <v>-1.3171060130005534</v>
      </c>
      <c r="XM75" s="98">
        <v>5.3795154899517534</v>
      </c>
      <c r="XO75" s="88">
        <f t="shared" si="129"/>
        <v>41003.5</v>
      </c>
      <c r="XP75" s="89">
        <v>26</v>
      </c>
      <c r="XQ75" s="28"/>
      <c r="XR75" s="25"/>
      <c r="XS75" s="30"/>
      <c r="XT75" s="27"/>
      <c r="XU75" s="30"/>
      <c r="XV75" s="27"/>
      <c r="XW75" s="30"/>
      <c r="XX75" s="27"/>
      <c r="XY75" s="92"/>
      <c r="XZ75" s="94"/>
      <c r="YA75" s="94"/>
      <c r="YB75" s="94"/>
      <c r="YC75" s="94"/>
      <c r="YD75" s="94"/>
      <c r="YE75" s="94"/>
      <c r="YF75" s="94"/>
      <c r="YG75" s="27"/>
      <c r="YH75" s="97">
        <v>-1.2746460264733344</v>
      </c>
      <c r="YI75" s="98">
        <v>6.717426963188216</v>
      </c>
      <c r="YK75" s="88">
        <f t="shared" si="130"/>
        <v>41003</v>
      </c>
      <c r="YL75" s="89">
        <v>26</v>
      </c>
      <c r="YM75" s="28"/>
      <c r="YN75" s="25"/>
      <c r="YO75" s="30"/>
      <c r="YP75" s="27"/>
      <c r="YQ75" s="30"/>
      <c r="YR75" s="27"/>
      <c r="YS75" s="30"/>
      <c r="YT75" s="27"/>
      <c r="YU75" s="92"/>
      <c r="YV75" s="94"/>
      <c r="YW75" s="94"/>
      <c r="YX75" s="94"/>
      <c r="YY75" s="94"/>
      <c r="YZ75" s="94"/>
      <c r="ZA75" s="94"/>
      <c r="ZB75" s="94"/>
      <c r="ZC75" s="27"/>
      <c r="ZD75" s="97">
        <v>-0.91257489997676267</v>
      </c>
      <c r="ZE75" s="98">
        <v>-7.6118748536119218E-3</v>
      </c>
      <c r="ZG75" s="88">
        <f t="shared" si="131"/>
        <v>41002.5</v>
      </c>
      <c r="ZH75" s="89">
        <v>26</v>
      </c>
      <c r="ZI75" s="28"/>
      <c r="ZJ75" s="25"/>
      <c r="ZK75" s="30"/>
      <c r="ZL75" s="27"/>
      <c r="ZM75" s="30"/>
      <c r="ZN75" s="27"/>
      <c r="ZO75" s="30"/>
      <c r="ZP75" s="27"/>
      <c r="ZQ75" s="92"/>
      <c r="ZR75" s="94"/>
      <c r="ZS75" s="94"/>
      <c r="ZT75" s="94"/>
      <c r="ZU75" s="94"/>
      <c r="ZV75" s="94"/>
      <c r="ZW75" s="94"/>
      <c r="ZX75" s="94"/>
      <c r="ZY75" s="27"/>
      <c r="ZZ75" s="97">
        <v>-1.0586954040228043</v>
      </c>
      <c r="AAA75" s="98">
        <v>8.6121253390680277</v>
      </c>
      <c r="AAC75" s="88">
        <f t="shared" si="132"/>
        <v>41005</v>
      </c>
      <c r="AAD75" s="89">
        <v>26</v>
      </c>
      <c r="AAE75" s="28"/>
      <c r="AAF75" s="25"/>
      <c r="AAG75" s="30"/>
      <c r="AAH75" s="27"/>
      <c r="AAI75" s="30"/>
      <c r="AAJ75" s="27"/>
      <c r="AAK75" s="30"/>
      <c r="AAL75" s="27"/>
      <c r="AAM75" s="92"/>
      <c r="AAN75" s="94"/>
      <c r="AAO75" s="94"/>
      <c r="AAP75" s="94"/>
      <c r="AAQ75" s="94"/>
      <c r="AAR75" s="94"/>
      <c r="AAS75" s="94"/>
      <c r="AAT75" s="94"/>
      <c r="AAU75" s="27"/>
      <c r="AAV75" s="97">
        <v>-1.1925736263620013</v>
      </c>
      <c r="AAW75" s="98">
        <v>1.430292063148966</v>
      </c>
      <c r="AAY75" s="88">
        <f t="shared" si="133"/>
        <v>41006</v>
      </c>
      <c r="AAZ75" s="89">
        <v>26</v>
      </c>
      <c r="ABA75" s="28"/>
      <c r="ABB75" s="25"/>
      <c r="ABC75" s="30"/>
      <c r="ABD75" s="27"/>
      <c r="ABE75" s="30"/>
      <c r="ABF75" s="27"/>
      <c r="ABG75" s="30"/>
      <c r="ABH75" s="27"/>
      <c r="ABI75" s="92"/>
      <c r="ABJ75" s="94"/>
      <c r="ABK75" s="94"/>
      <c r="ABL75" s="94"/>
      <c r="ABM75" s="94"/>
      <c r="ABN75" s="94"/>
      <c r="ABO75" s="94"/>
      <c r="ABP75" s="94"/>
      <c r="ABQ75" s="27"/>
      <c r="ABR75" s="97">
        <v>-1.2769062235516617</v>
      </c>
      <c r="ABS75" s="98">
        <v>-1.5768919132966659</v>
      </c>
      <c r="ABU75" s="88">
        <f t="shared" si="134"/>
        <v>41004</v>
      </c>
      <c r="ABV75" s="89">
        <v>26</v>
      </c>
      <c r="ABW75" s="28"/>
      <c r="ABX75" s="25"/>
      <c r="ABY75" s="30"/>
      <c r="ABZ75" s="27"/>
      <c r="ACA75" s="30"/>
      <c r="ACB75" s="27"/>
      <c r="ACC75" s="30"/>
      <c r="ACD75" s="27"/>
      <c r="ACE75" s="92"/>
      <c r="ACF75" s="94"/>
      <c r="ACG75" s="94"/>
      <c r="ACH75" s="94"/>
      <c r="ACI75" s="94"/>
      <c r="ACJ75" s="94"/>
      <c r="ACK75" s="94"/>
      <c r="ACL75" s="94"/>
      <c r="ACM75" s="27"/>
      <c r="ACN75" s="97">
        <v>-1.3026157140647026</v>
      </c>
      <c r="ACO75" s="98">
        <v>-2.458573717334843</v>
      </c>
      <c r="ACQ75" s="88">
        <f t="shared" si="135"/>
        <v>41005</v>
      </c>
      <c r="ACR75" s="89">
        <v>26</v>
      </c>
      <c r="ACS75" s="28"/>
      <c r="ACT75" s="25"/>
      <c r="ACU75" s="30"/>
      <c r="ACV75" s="27"/>
      <c r="ACW75" s="30"/>
      <c r="ACX75" s="27"/>
      <c r="ACY75" s="30"/>
      <c r="ACZ75" s="27"/>
      <c r="ADA75" s="92"/>
      <c r="ADB75" s="94"/>
      <c r="ADC75" s="94"/>
      <c r="ADD75" s="94"/>
      <c r="ADE75" s="94"/>
      <c r="ADF75" s="94"/>
      <c r="ADG75" s="94"/>
      <c r="ADH75" s="94"/>
      <c r="ADI75" s="27"/>
      <c r="ADJ75" s="97">
        <v>-1.2549648253690928</v>
      </c>
      <c r="ADK75" s="98">
        <v>-0.49638349130754139</v>
      </c>
      <c r="ADM75" s="88">
        <f t="shared" si="136"/>
        <v>41001</v>
      </c>
      <c r="ADN75" s="89">
        <v>26</v>
      </c>
      <c r="ADO75" s="28"/>
      <c r="ADP75" s="25"/>
      <c r="ADQ75" s="30"/>
      <c r="ADR75" s="27"/>
      <c r="ADS75" s="30"/>
      <c r="ADT75" s="27"/>
      <c r="ADU75" s="30"/>
      <c r="ADV75" s="27"/>
      <c r="ADW75" s="92"/>
      <c r="ADX75" s="94"/>
      <c r="ADY75" s="94"/>
      <c r="ADZ75" s="94"/>
      <c r="AEA75" s="94"/>
      <c r="AEB75" s="94"/>
      <c r="AEC75" s="94"/>
      <c r="AED75" s="94"/>
      <c r="AEE75" s="27"/>
      <c r="AEF75" s="97"/>
      <c r="AEG75" s="98"/>
      <c r="AEI75" s="88">
        <f t="shared" si="137"/>
        <v>41004</v>
      </c>
      <c r="AEJ75" s="89">
        <v>26</v>
      </c>
      <c r="AEK75" s="28"/>
      <c r="AEL75" s="25"/>
      <c r="AEM75" s="30"/>
      <c r="AEN75" s="27"/>
      <c r="AEO75" s="30"/>
      <c r="AEP75" s="27"/>
      <c r="AEQ75" s="30"/>
      <c r="AER75" s="27"/>
      <c r="AES75" s="92"/>
      <c r="AET75" s="94"/>
      <c r="AEU75" s="94"/>
      <c r="AEV75" s="94"/>
      <c r="AEW75" s="94"/>
      <c r="AEX75" s="94"/>
      <c r="AEY75" s="94"/>
      <c r="AEZ75" s="94"/>
      <c r="AFA75" s="27"/>
      <c r="AFB75" s="97">
        <v>-1.3054526645254432</v>
      </c>
      <c r="AFC75" s="98">
        <v>-1.6833642372341862</v>
      </c>
      <c r="AFE75" s="88">
        <f t="shared" si="138"/>
        <v>41002.5</v>
      </c>
      <c r="AFF75" s="89">
        <v>26</v>
      </c>
      <c r="AFG75" s="28"/>
      <c r="AFH75" s="25"/>
      <c r="AFI75" s="30"/>
      <c r="AFJ75" s="27"/>
      <c r="AFK75" s="30"/>
      <c r="AFL75" s="27"/>
      <c r="AFM75" s="30"/>
      <c r="AFN75" s="27"/>
      <c r="AFO75" s="92"/>
      <c r="AFP75" s="94"/>
      <c r="AFQ75" s="94"/>
      <c r="AFR75" s="94"/>
      <c r="AFS75" s="94"/>
      <c r="AFT75" s="94"/>
      <c r="AFU75" s="94"/>
      <c r="AFV75" s="94"/>
      <c r="AFW75" s="27"/>
      <c r="AFX75" s="97"/>
      <c r="AFY75" s="98"/>
      <c r="AGA75" s="88">
        <f t="shared" si="139"/>
        <v>41001</v>
      </c>
      <c r="AGB75" s="89">
        <v>26</v>
      </c>
      <c r="AGC75" s="28"/>
      <c r="AGD75" s="25"/>
      <c r="AGE75" s="30"/>
      <c r="AGF75" s="27"/>
      <c r="AGG75" s="30"/>
      <c r="AGH75" s="27"/>
      <c r="AGI75" s="30"/>
      <c r="AGJ75" s="27"/>
      <c r="AGK75" s="92"/>
      <c r="AGL75" s="94"/>
      <c r="AGM75" s="94"/>
      <c r="AGN75" s="94"/>
      <c r="AGO75" s="94"/>
      <c r="AGP75" s="94"/>
      <c r="AGQ75" s="94"/>
      <c r="AGR75" s="94"/>
      <c r="AGS75" s="27"/>
      <c r="AGT75" s="97">
        <v>-1.3010087938701445</v>
      </c>
      <c r="AGU75" s="98">
        <v>-1.0073811793910501</v>
      </c>
      <c r="AGW75" s="88">
        <f t="shared" si="140"/>
        <v>41004</v>
      </c>
      <c r="AGX75" s="89">
        <v>26</v>
      </c>
      <c r="AGY75" s="28"/>
      <c r="AGZ75" s="25"/>
      <c r="AHA75" s="30"/>
      <c r="AHB75" s="27"/>
      <c r="AHC75" s="30"/>
      <c r="AHD75" s="27"/>
      <c r="AHE75" s="30"/>
      <c r="AHF75" s="27"/>
      <c r="AHG75" s="92"/>
      <c r="AHH75" s="94"/>
      <c r="AHI75" s="94"/>
      <c r="AHJ75" s="94"/>
      <c r="AHK75" s="94"/>
      <c r="AHL75" s="94"/>
      <c r="AHM75" s="94"/>
      <c r="AHN75" s="94"/>
      <c r="AHO75" s="27"/>
      <c r="AHP75" s="97">
        <v>-1.2955023636955292</v>
      </c>
      <c r="AHQ75" s="98">
        <v>1.2110524456144012</v>
      </c>
      <c r="AHS75" s="88">
        <f t="shared" si="141"/>
        <v>41003</v>
      </c>
      <c r="AHT75" s="89">
        <v>26</v>
      </c>
      <c r="AHU75" s="28"/>
      <c r="AHV75" s="25"/>
      <c r="AHW75" s="30"/>
      <c r="AHX75" s="27"/>
      <c r="AHY75" s="30"/>
      <c r="AHZ75" s="27"/>
      <c r="AIA75" s="30"/>
      <c r="AIB75" s="27"/>
      <c r="AIC75" s="92"/>
      <c r="AID75" s="94"/>
      <c r="AIE75" s="94"/>
      <c r="AIF75" s="94"/>
      <c r="AIG75" s="94"/>
      <c r="AIH75" s="94"/>
      <c r="AII75" s="94"/>
      <c r="AIJ75" s="94"/>
      <c r="AIK75" s="27"/>
      <c r="AIL75" s="97">
        <v>-0.91185578758822006</v>
      </c>
      <c r="AIM75" s="98">
        <v>1.7671497459232268</v>
      </c>
      <c r="AIO75" s="88">
        <f t="shared" si="142"/>
        <v>41003.5</v>
      </c>
      <c r="AIP75" s="89">
        <v>26</v>
      </c>
      <c r="AIQ75" s="28"/>
      <c r="AIR75" s="25"/>
      <c r="AIS75" s="30"/>
      <c r="AIT75" s="27"/>
      <c r="AIU75" s="30"/>
      <c r="AIV75" s="27"/>
      <c r="AIW75" s="30"/>
      <c r="AIX75" s="27"/>
      <c r="AIY75" s="92"/>
      <c r="AIZ75" s="94"/>
      <c r="AJA75" s="94"/>
      <c r="AJB75" s="94"/>
      <c r="AJC75" s="94"/>
      <c r="AJD75" s="94"/>
      <c r="AJE75" s="94"/>
      <c r="AJF75" s="94"/>
      <c r="AJG75" s="27"/>
      <c r="AJH75" s="97">
        <v>-1.2558658833384146</v>
      </c>
      <c r="AJI75" s="98">
        <v>3.9944716979037973</v>
      </c>
      <c r="AJK75" s="88">
        <f t="shared" si="143"/>
        <v>41003.5</v>
      </c>
      <c r="AJL75" s="89">
        <v>26</v>
      </c>
      <c r="AJM75" s="28"/>
      <c r="AJN75" s="25"/>
      <c r="AJO75" s="30"/>
      <c r="AJP75" s="27"/>
      <c r="AJQ75" s="30"/>
      <c r="AJR75" s="27"/>
      <c r="AJS75" s="30"/>
      <c r="AJT75" s="27"/>
      <c r="AJU75" s="92"/>
      <c r="AJV75" s="94"/>
      <c r="AJW75" s="94"/>
      <c r="AJX75" s="94"/>
      <c r="AJY75" s="94"/>
      <c r="AJZ75" s="94"/>
      <c r="AKA75" s="94"/>
      <c r="AKB75" s="94"/>
      <c r="AKC75" s="27"/>
      <c r="AKD75" s="97">
        <v>-1.3006737325706892</v>
      </c>
      <c r="AKE75" s="98">
        <v>1.8575711004686042</v>
      </c>
      <c r="AKG75" s="88">
        <f t="shared" si="144"/>
        <v>41002</v>
      </c>
      <c r="AKH75" s="89">
        <v>26</v>
      </c>
      <c r="AKI75" s="28"/>
      <c r="AKJ75" s="25"/>
      <c r="AKK75" s="30"/>
      <c r="AKL75" s="27"/>
      <c r="AKM75" s="30"/>
      <c r="AKN75" s="27"/>
      <c r="AKO75" s="30"/>
      <c r="AKP75" s="27"/>
      <c r="AKQ75" s="92"/>
      <c r="AKR75" s="94"/>
      <c r="AKS75" s="94"/>
      <c r="AKT75" s="94"/>
      <c r="AKU75" s="94"/>
      <c r="AKV75" s="94"/>
      <c r="AKW75" s="94"/>
      <c r="AKX75" s="94"/>
      <c r="AKY75" s="27"/>
      <c r="AKZ75" s="97"/>
      <c r="ALA75" s="98"/>
      <c r="ALC75" s="88">
        <f t="shared" si="145"/>
        <v>41005.5</v>
      </c>
      <c r="ALD75" s="89">
        <v>26</v>
      </c>
      <c r="ALE75" s="28"/>
      <c r="ALF75" s="25">
        <v>23.6</v>
      </c>
      <c r="ALG75" s="30"/>
      <c r="ALH75" s="27"/>
      <c r="ALI75" s="30"/>
      <c r="ALJ75" s="27"/>
      <c r="ALK75" s="30"/>
      <c r="ALL75" s="27"/>
      <c r="ALM75" s="92"/>
      <c r="ALN75" s="94"/>
      <c r="ALO75" s="94"/>
      <c r="ALP75" s="94"/>
      <c r="ALQ75" s="94"/>
      <c r="ALR75" s="94"/>
      <c r="ALS75" s="94"/>
      <c r="ALT75" s="94"/>
      <c r="ALU75" s="27"/>
      <c r="ALV75" s="97">
        <v>-1.2483800990001503</v>
      </c>
      <c r="ALW75" s="98">
        <v>1.1761944517607397</v>
      </c>
      <c r="ALY75" s="88">
        <f t="shared" si="146"/>
        <v>41004</v>
      </c>
      <c r="ALZ75" s="89">
        <v>26</v>
      </c>
      <c r="AMA75" s="28"/>
      <c r="AMB75" s="25"/>
      <c r="AMC75" s="30"/>
      <c r="AMD75" s="27"/>
      <c r="AME75" s="30"/>
      <c r="AMF75" s="27"/>
      <c r="AMG75" s="30"/>
      <c r="AMH75" s="27"/>
      <c r="AMI75" s="92"/>
      <c r="AMJ75" s="94"/>
      <c r="AMK75" s="94"/>
      <c r="AML75" s="94"/>
      <c r="AMM75" s="94"/>
      <c r="AMN75" s="94"/>
      <c r="AMO75" s="94"/>
      <c r="AMP75" s="94"/>
      <c r="AMQ75" s="27"/>
      <c r="AMR75" s="97">
        <v>-1.2774642540307857</v>
      </c>
      <c r="AMS75" s="98">
        <v>-1.6302584100110575</v>
      </c>
      <c r="AMU75" s="88">
        <f t="shared" si="147"/>
        <v>41002</v>
      </c>
      <c r="AMV75" s="89">
        <v>26</v>
      </c>
      <c r="AMW75" s="28"/>
      <c r="AMX75" s="25"/>
      <c r="AMY75" s="30"/>
      <c r="AMZ75" s="27"/>
      <c r="ANA75" s="30"/>
      <c r="ANB75" s="27"/>
      <c r="ANC75" s="30"/>
      <c r="AND75" s="27"/>
      <c r="ANE75" s="92"/>
      <c r="ANF75" s="94"/>
      <c r="ANG75" s="94"/>
      <c r="ANH75" s="94"/>
      <c r="ANI75" s="94"/>
      <c r="ANJ75" s="94"/>
      <c r="ANK75" s="94"/>
      <c r="ANL75" s="94"/>
      <c r="ANM75" s="27"/>
      <c r="ANN75" s="97">
        <v>-1.3069056459145441</v>
      </c>
      <c r="ANO75" s="98">
        <v>-1.576434427833292</v>
      </c>
      <c r="ANQ75" s="88">
        <f t="shared" si="148"/>
        <v>41003.5</v>
      </c>
      <c r="ANR75" s="89">
        <v>26</v>
      </c>
      <c r="ANS75" s="28"/>
      <c r="ANT75" s="25"/>
      <c r="ANU75" s="30"/>
      <c r="ANV75" s="27"/>
      <c r="ANW75" s="30"/>
      <c r="ANX75" s="27"/>
      <c r="ANY75" s="30"/>
      <c r="ANZ75" s="27"/>
      <c r="AOA75" s="92"/>
      <c r="AOB75" s="94"/>
      <c r="AOC75" s="94"/>
      <c r="AOD75" s="94"/>
      <c r="AOE75" s="94"/>
      <c r="AOF75" s="94"/>
      <c r="AOG75" s="94"/>
      <c r="AOH75" s="94"/>
      <c r="AOI75" s="27"/>
      <c r="AOJ75" s="97">
        <v>-1.3179196763223788</v>
      </c>
      <c r="AOK75" s="98">
        <v>5.3791480638588416</v>
      </c>
      <c r="AOM75" s="88">
        <f t="shared" si="149"/>
        <v>41003.5</v>
      </c>
      <c r="AON75" s="89">
        <v>26</v>
      </c>
      <c r="AOO75" s="28"/>
      <c r="AOP75" s="25"/>
      <c r="AOQ75" s="30"/>
      <c r="AOR75" s="27"/>
      <c r="AOS75" s="30"/>
      <c r="AOT75" s="27"/>
      <c r="AOU75" s="30"/>
      <c r="AOV75" s="27"/>
      <c r="AOW75" s="92"/>
      <c r="AOX75" s="94"/>
      <c r="AOY75" s="94"/>
      <c r="AOZ75" s="94"/>
      <c r="APA75" s="94"/>
      <c r="APB75" s="94"/>
      <c r="APC75" s="94"/>
      <c r="APD75" s="94"/>
      <c r="APE75" s="27"/>
      <c r="APF75" s="97">
        <v>-1.296043674269773</v>
      </c>
      <c r="APG75" s="98">
        <v>6.6851761251387014</v>
      </c>
      <c r="API75" s="88">
        <f t="shared" si="150"/>
        <v>41003</v>
      </c>
      <c r="APJ75" s="89">
        <v>26</v>
      </c>
      <c r="APK75" s="28"/>
      <c r="APL75" s="25"/>
      <c r="APM75" s="30"/>
      <c r="APN75" s="27"/>
      <c r="APO75" s="30"/>
      <c r="APP75" s="27"/>
      <c r="APQ75" s="30"/>
      <c r="APR75" s="27"/>
      <c r="APS75" s="92"/>
      <c r="APT75" s="94"/>
      <c r="APU75" s="94"/>
      <c r="APV75" s="94"/>
      <c r="APW75" s="94"/>
      <c r="APX75" s="94"/>
      <c r="APY75" s="94"/>
      <c r="APZ75" s="94"/>
      <c r="AQA75" s="27"/>
      <c r="AQB75" s="97">
        <v>-0.91477397231933655</v>
      </c>
      <c r="AQC75" s="98">
        <v>1.1559770741732533E-3</v>
      </c>
      <c r="AQE75" s="88">
        <f t="shared" si="151"/>
        <v>41002.5</v>
      </c>
      <c r="AQF75" s="89">
        <v>26</v>
      </c>
      <c r="AQG75" s="28"/>
      <c r="AQH75" s="25"/>
      <c r="AQI75" s="30"/>
      <c r="AQJ75" s="27"/>
      <c r="AQK75" s="30"/>
      <c r="AQL75" s="27"/>
      <c r="AQM75" s="30"/>
      <c r="AQN75" s="27"/>
      <c r="AQO75" s="92"/>
      <c r="AQP75" s="94"/>
      <c r="AQQ75" s="94"/>
      <c r="AQR75" s="94"/>
      <c r="AQS75" s="94"/>
      <c r="AQT75" s="94"/>
      <c r="AQU75" s="94"/>
      <c r="AQV75" s="94"/>
      <c r="AQW75" s="27"/>
      <c r="AQX75" s="97">
        <v>-1.0767952382093495</v>
      </c>
      <c r="AQY75" s="98">
        <v>8.572548619054464</v>
      </c>
      <c r="ARA75" s="88">
        <f t="shared" si="152"/>
        <v>41005</v>
      </c>
      <c r="ARB75" s="89">
        <v>26</v>
      </c>
      <c r="ARC75" s="28"/>
      <c r="ARD75" s="25"/>
      <c r="ARE75" s="30"/>
      <c r="ARF75" s="27"/>
      <c r="ARG75" s="30"/>
      <c r="ARH75" s="27"/>
      <c r="ARI75" s="30"/>
      <c r="ARJ75" s="27"/>
      <c r="ARK75" s="92"/>
      <c r="ARL75" s="94"/>
      <c r="ARM75" s="94"/>
      <c r="ARN75" s="94"/>
      <c r="ARO75" s="94"/>
      <c r="ARP75" s="94"/>
      <c r="ARQ75" s="94"/>
      <c r="ARR75" s="94"/>
      <c r="ARS75" s="27"/>
      <c r="ART75" s="97">
        <v>-1.1953303290663899</v>
      </c>
      <c r="ARU75" s="98">
        <v>1.4273181866881699</v>
      </c>
      <c r="ARW75" s="88">
        <f t="shared" si="153"/>
        <v>41006</v>
      </c>
      <c r="ARX75" s="89">
        <v>26</v>
      </c>
      <c r="ARY75" s="28"/>
      <c r="ARZ75" s="25"/>
      <c r="ASA75" s="30"/>
      <c r="ASB75" s="27"/>
      <c r="ASC75" s="30"/>
      <c r="ASD75" s="27"/>
      <c r="ASE75" s="30"/>
      <c r="ASF75" s="27"/>
      <c r="ASG75" s="92"/>
      <c r="ASH75" s="94"/>
      <c r="ASI75" s="94"/>
      <c r="ASJ75" s="94"/>
      <c r="ASK75" s="94"/>
      <c r="ASL75" s="94"/>
      <c r="ASM75" s="94"/>
      <c r="ASN75" s="94"/>
      <c r="ASO75" s="27"/>
      <c r="ASP75" s="97">
        <v>-1.2838817947905705</v>
      </c>
      <c r="ASQ75" s="98">
        <v>-1.5890068736299587</v>
      </c>
      <c r="ASS75" s="88">
        <f t="shared" si="154"/>
        <v>41004</v>
      </c>
      <c r="AST75" s="89">
        <v>26</v>
      </c>
      <c r="ASU75" s="28"/>
      <c r="ASV75" s="25"/>
      <c r="ASW75" s="30"/>
      <c r="ASX75" s="27"/>
      <c r="ASY75" s="30"/>
      <c r="ASZ75" s="27"/>
      <c r="ATA75" s="30"/>
      <c r="ATB75" s="27"/>
      <c r="ATC75" s="92"/>
      <c r="ATD75" s="94"/>
      <c r="ATE75" s="94"/>
      <c r="ATF75" s="94"/>
      <c r="ATG75" s="94"/>
      <c r="ATH75" s="94"/>
      <c r="ATI75" s="94"/>
      <c r="ATJ75" s="94"/>
      <c r="ATK75" s="27"/>
      <c r="ATL75" s="97">
        <v>-1.3141879991086114</v>
      </c>
      <c r="ATM75" s="98">
        <v>-2.4781107337987915</v>
      </c>
      <c r="ATO75" s="88">
        <f t="shared" si="155"/>
        <v>41005</v>
      </c>
      <c r="ATP75" s="89">
        <v>26</v>
      </c>
      <c r="ATQ75" s="28"/>
      <c r="ATR75" s="25"/>
      <c r="ATS75" s="30"/>
      <c r="ATT75" s="27"/>
      <c r="ATU75" s="30"/>
      <c r="ATV75" s="27"/>
      <c r="ATW75" s="30"/>
      <c r="ATX75" s="27"/>
      <c r="ATY75" s="92"/>
      <c r="ATZ75" s="94"/>
      <c r="AUA75" s="94"/>
      <c r="AUB75" s="94"/>
      <c r="AUC75" s="94"/>
      <c r="AUD75" s="94"/>
      <c r="AUE75" s="94"/>
      <c r="AUF75" s="94"/>
      <c r="AUG75" s="27"/>
      <c r="AUH75" s="97">
        <v>-1.2526698953779181</v>
      </c>
      <c r="AUI75" s="98">
        <v>-0.49245762310222507</v>
      </c>
      <c r="AUK75" s="88">
        <f t="shared" si="156"/>
        <v>41001</v>
      </c>
      <c r="AUL75" s="89">
        <v>26</v>
      </c>
      <c r="AUM75" s="28"/>
      <c r="AUN75" s="25"/>
      <c r="AUO75" s="30"/>
      <c r="AUP75" s="27"/>
      <c r="AUQ75" s="30"/>
      <c r="AUR75" s="27"/>
      <c r="AUS75" s="30"/>
      <c r="AUT75" s="27"/>
      <c r="AUU75" s="92"/>
      <c r="AUV75" s="94"/>
      <c r="AUW75" s="94"/>
      <c r="AUX75" s="94"/>
      <c r="AUY75" s="94"/>
      <c r="AUZ75" s="94"/>
      <c r="AVA75" s="94"/>
      <c r="AVB75" s="94"/>
      <c r="AVC75" s="27"/>
      <c r="AVD75" s="97"/>
      <c r="AVE75" s="98"/>
      <c r="AVG75" s="88">
        <f t="shared" si="157"/>
        <v>41004</v>
      </c>
      <c r="AVH75" s="89">
        <v>26</v>
      </c>
      <c r="AVI75" s="28"/>
      <c r="AVJ75" s="25"/>
      <c r="AVK75" s="30"/>
      <c r="AVL75" s="27"/>
      <c r="AVM75" s="30"/>
      <c r="AVN75" s="27"/>
      <c r="AVO75" s="30"/>
      <c r="AVP75" s="27"/>
      <c r="AVQ75" s="92"/>
      <c r="AVR75" s="94"/>
      <c r="AVS75" s="94"/>
      <c r="AVT75" s="94"/>
      <c r="AVU75" s="94"/>
      <c r="AVV75" s="94"/>
      <c r="AVW75" s="94"/>
      <c r="AVX75" s="94"/>
      <c r="AVY75" s="27"/>
      <c r="AVZ75" s="97">
        <v>-1.2923340462195732</v>
      </c>
      <c r="AWA75" s="98">
        <v>-1.6616983146438034</v>
      </c>
      <c r="AWC75" s="88">
        <f t="shared" si="158"/>
        <v>41002.5</v>
      </c>
      <c r="AWD75" s="89">
        <v>26</v>
      </c>
      <c r="AWE75" s="28"/>
      <c r="AWF75" s="25"/>
      <c r="AWG75" s="30"/>
      <c r="AWH75" s="27"/>
      <c r="AWI75" s="30"/>
      <c r="AWJ75" s="27"/>
      <c r="AWK75" s="30"/>
      <c r="AWL75" s="27"/>
      <c r="AWM75" s="92"/>
      <c r="AWN75" s="94"/>
      <c r="AWO75" s="94"/>
      <c r="AWP75" s="94"/>
      <c r="AWQ75" s="94"/>
      <c r="AWR75" s="94"/>
      <c r="AWS75" s="94"/>
      <c r="AWT75" s="94"/>
      <c r="AWU75" s="27"/>
      <c r="AWV75" s="97"/>
      <c r="AWW75" s="98"/>
      <c r="AWY75" s="88">
        <f t="shared" si="159"/>
        <v>41001</v>
      </c>
      <c r="AWZ75" s="89">
        <v>26</v>
      </c>
      <c r="AXA75" s="28"/>
      <c r="AXB75" s="25"/>
      <c r="AXC75" s="30"/>
      <c r="AXD75" s="27"/>
      <c r="AXE75" s="30"/>
      <c r="AXF75" s="27"/>
      <c r="AXG75" s="30"/>
      <c r="AXH75" s="27"/>
      <c r="AXI75" s="92"/>
      <c r="AXJ75" s="94"/>
      <c r="AXK75" s="94"/>
      <c r="AXL75" s="94"/>
      <c r="AXM75" s="94"/>
      <c r="AXN75" s="94"/>
      <c r="AXO75" s="94"/>
      <c r="AXP75" s="94"/>
      <c r="AXQ75" s="27"/>
      <c r="AXR75" s="97">
        <v>-1.3095601595152371</v>
      </c>
      <c r="AXS75" s="98">
        <v>-1.0238731970718664</v>
      </c>
      <c r="AXU75" s="88">
        <f t="shared" si="160"/>
        <v>41004</v>
      </c>
      <c r="AXV75" s="89">
        <v>26</v>
      </c>
      <c r="AXW75" s="28"/>
      <c r="AXX75" s="25"/>
      <c r="AXY75" s="30"/>
      <c r="AXZ75" s="27"/>
      <c r="AYA75" s="30"/>
      <c r="AYB75" s="27"/>
      <c r="AYC75" s="30"/>
      <c r="AYD75" s="27"/>
      <c r="AYE75" s="92"/>
      <c r="AYF75" s="94"/>
      <c r="AYG75" s="94"/>
      <c r="AYH75" s="94"/>
      <c r="AYI75" s="94"/>
      <c r="AYJ75" s="94"/>
      <c r="AYK75" s="94"/>
      <c r="AYL75" s="94"/>
      <c r="AYM75" s="27"/>
      <c r="AYN75" s="97">
        <v>-1.2932383512887553</v>
      </c>
      <c r="AYO75" s="98">
        <v>1.2160093990303453</v>
      </c>
      <c r="AYQ75" s="88">
        <f t="shared" si="161"/>
        <v>41003</v>
      </c>
      <c r="AYR75" s="89">
        <v>26</v>
      </c>
      <c r="AYS75" s="28"/>
      <c r="AYT75" s="25"/>
      <c r="AYU75" s="30"/>
      <c r="AYV75" s="27"/>
      <c r="AYW75" s="30"/>
      <c r="AYX75" s="27"/>
      <c r="AYY75" s="30"/>
      <c r="AYZ75" s="27"/>
      <c r="AZA75" s="92"/>
      <c r="AZB75" s="94"/>
      <c r="AZC75" s="94"/>
      <c r="AZD75" s="94"/>
      <c r="AZE75" s="94"/>
      <c r="AZF75" s="94"/>
      <c r="AZG75" s="94"/>
      <c r="AZH75" s="94"/>
      <c r="AZI75" s="27"/>
      <c r="AZJ75" s="97">
        <v>-0.91022371095626631</v>
      </c>
      <c r="AZK75" s="98">
        <v>1.7740087885690639</v>
      </c>
      <c r="AZM75" s="88">
        <f t="shared" si="162"/>
        <v>41003.5</v>
      </c>
      <c r="AZN75" s="89">
        <v>26</v>
      </c>
      <c r="AZO75" s="28"/>
      <c r="AZP75" s="25"/>
      <c r="AZQ75" s="30"/>
      <c r="AZR75" s="27"/>
      <c r="AZS75" s="30"/>
      <c r="AZT75" s="27"/>
      <c r="AZU75" s="30"/>
      <c r="AZV75" s="27"/>
      <c r="AZW75" s="92"/>
      <c r="AZX75" s="94"/>
      <c r="AZY75" s="94"/>
      <c r="AZZ75" s="94"/>
      <c r="BAA75" s="94"/>
      <c r="BAB75" s="94"/>
      <c r="BAC75" s="94"/>
      <c r="BAD75" s="94"/>
      <c r="BAE75" s="27"/>
      <c r="BAF75" s="97">
        <v>-1.2564290820302089</v>
      </c>
      <c r="BAG75" s="98">
        <v>3.9926521047996637</v>
      </c>
      <c r="BAI75" s="88">
        <f t="shared" si="163"/>
        <v>41003.5</v>
      </c>
      <c r="BAJ75" s="89">
        <v>26</v>
      </c>
      <c r="BAK75" s="28"/>
      <c r="BAL75" s="25"/>
      <c r="BAM75" s="30"/>
      <c r="BAN75" s="27"/>
      <c r="BAO75" s="30"/>
      <c r="BAP75" s="27"/>
      <c r="BAQ75" s="30"/>
      <c r="BAR75" s="27"/>
      <c r="BAS75" s="92"/>
      <c r="BAT75" s="94"/>
      <c r="BAU75" s="94"/>
      <c r="BAV75" s="94"/>
      <c r="BAW75" s="94"/>
      <c r="BAX75" s="94"/>
      <c r="BAY75" s="94"/>
      <c r="BAZ75" s="94"/>
      <c r="BBA75" s="27"/>
      <c r="BBB75" s="97">
        <v>-1.2991054697296092</v>
      </c>
      <c r="BBC75" s="98">
        <v>1.8594059144666435</v>
      </c>
      <c r="BBE75" s="88">
        <f t="shared" si="164"/>
        <v>41002</v>
      </c>
      <c r="BBF75" s="89">
        <v>26</v>
      </c>
      <c r="BBG75" s="28"/>
      <c r="BBH75" s="25"/>
      <c r="BBI75" s="30"/>
      <c r="BBJ75" s="27"/>
      <c r="BBK75" s="30"/>
      <c r="BBL75" s="27"/>
      <c r="BBM75" s="30"/>
      <c r="BBN75" s="27"/>
      <c r="BBO75" s="92"/>
      <c r="BBP75" s="94"/>
      <c r="BBQ75" s="94"/>
      <c r="BBR75" s="94"/>
      <c r="BBS75" s="94"/>
      <c r="BBT75" s="94"/>
      <c r="BBU75" s="94"/>
      <c r="BBV75" s="94"/>
      <c r="BBW75" s="27"/>
      <c r="BBX75" s="97"/>
      <c r="BBY75" s="98"/>
      <c r="BCA75" s="88">
        <f t="shared" si="165"/>
        <v>41005.5</v>
      </c>
      <c r="BCB75" s="89">
        <v>26</v>
      </c>
      <c r="BCC75" s="28"/>
      <c r="BCD75" s="25">
        <v>23.6</v>
      </c>
      <c r="BCE75" s="30"/>
      <c r="BCF75" s="27"/>
      <c r="BCG75" s="30"/>
      <c r="BCH75" s="27"/>
      <c r="BCI75" s="30"/>
      <c r="BCJ75" s="27"/>
      <c r="BCK75" s="92"/>
      <c r="BCL75" s="94"/>
      <c r="BCM75" s="94"/>
      <c r="BCN75" s="94"/>
      <c r="BCO75" s="94"/>
      <c r="BCP75" s="94"/>
      <c r="BCQ75" s="94"/>
      <c r="BCR75" s="94"/>
      <c r="BCS75" s="27"/>
      <c r="BCT75" s="97">
        <v>-1.2537992084901957</v>
      </c>
      <c r="BCU75" s="98">
        <v>1.1672301817313997</v>
      </c>
      <c r="BCW75" s="88">
        <f t="shared" si="166"/>
        <v>41004</v>
      </c>
      <c r="BCX75" s="89">
        <v>26</v>
      </c>
      <c r="BCY75" s="28"/>
      <c r="BCZ75" s="25"/>
      <c r="BDA75" s="30"/>
      <c r="BDB75" s="27"/>
      <c r="BDC75" s="30"/>
      <c r="BDD75" s="27"/>
      <c r="BDE75" s="30"/>
      <c r="BDF75" s="27"/>
      <c r="BDG75" s="92"/>
      <c r="BDH75" s="94"/>
      <c r="BDI75" s="94"/>
      <c r="BDJ75" s="94"/>
      <c r="BDK75" s="94"/>
      <c r="BDL75" s="94"/>
      <c r="BDM75" s="94"/>
      <c r="BDN75" s="94"/>
      <c r="BDO75" s="27"/>
      <c r="BDP75" s="97">
        <v>-1.1834502149517288</v>
      </c>
      <c r="BDQ75" s="98">
        <v>-1.4780249095175175</v>
      </c>
      <c r="BDS75" s="88">
        <f t="shared" si="167"/>
        <v>41002</v>
      </c>
      <c r="BDT75" s="89">
        <v>26</v>
      </c>
      <c r="BDU75" s="28"/>
      <c r="BDV75" s="25"/>
      <c r="BDW75" s="30"/>
      <c r="BDX75" s="27"/>
      <c r="BDY75" s="30"/>
      <c r="BDZ75" s="27"/>
      <c r="BEA75" s="30"/>
      <c r="BEB75" s="27"/>
      <c r="BEC75" s="92"/>
      <c r="BED75" s="94"/>
      <c r="BEE75" s="94"/>
      <c r="BEF75" s="94"/>
      <c r="BEG75" s="94"/>
      <c r="BEH75" s="94"/>
      <c r="BEI75" s="94"/>
      <c r="BEJ75" s="94"/>
      <c r="BEK75" s="27"/>
      <c r="BEL75" s="97">
        <v>-1.301196127837279</v>
      </c>
      <c r="BEM75" s="98">
        <v>-1.5680259468281559</v>
      </c>
      <c r="BEO75" s="88">
        <f t="shared" si="168"/>
        <v>41003.5</v>
      </c>
      <c r="BEP75" s="89">
        <v>26</v>
      </c>
      <c r="BEQ75" s="28"/>
      <c r="BER75" s="25"/>
      <c r="BES75" s="30"/>
      <c r="BET75" s="27"/>
      <c r="BEU75" s="30"/>
      <c r="BEV75" s="27"/>
      <c r="BEW75" s="30"/>
      <c r="BEX75" s="27"/>
      <c r="BEY75" s="92"/>
      <c r="BEZ75" s="94"/>
      <c r="BFA75" s="94"/>
      <c r="BFB75" s="94"/>
      <c r="BFC75" s="94"/>
      <c r="BFD75" s="94"/>
      <c r="BFE75" s="94"/>
      <c r="BFF75" s="94"/>
      <c r="BFG75" s="27"/>
      <c r="BFH75" s="97">
        <v>-1.317000032410323</v>
      </c>
      <c r="BFI75" s="98">
        <v>5.3796093575394703</v>
      </c>
      <c r="BFK75" s="88">
        <f t="shared" si="169"/>
        <v>41003.5</v>
      </c>
      <c r="BFL75" s="89">
        <v>26</v>
      </c>
      <c r="BFM75" s="28"/>
      <c r="BFN75" s="25"/>
      <c r="BFO75" s="30"/>
      <c r="BFP75" s="27"/>
      <c r="BFQ75" s="30"/>
      <c r="BFR75" s="27"/>
      <c r="BFS75" s="30"/>
      <c r="BFT75" s="27"/>
      <c r="BFU75" s="92"/>
      <c r="BFV75" s="94"/>
      <c r="BFW75" s="94"/>
      <c r="BFX75" s="94"/>
      <c r="BFY75" s="94"/>
      <c r="BFZ75" s="94"/>
      <c r="BGA75" s="94"/>
      <c r="BGB75" s="94"/>
      <c r="BGC75" s="27"/>
      <c r="BGD75" s="97">
        <v>-1.2801329166640498</v>
      </c>
      <c r="BGE75" s="98">
        <v>6.7149578852931358</v>
      </c>
      <c r="BGG75" s="88">
        <f t="shared" si="170"/>
        <v>41003</v>
      </c>
      <c r="BGH75" s="89">
        <v>26</v>
      </c>
      <c r="BGI75" s="28"/>
      <c r="BGJ75" s="25"/>
      <c r="BGK75" s="30"/>
      <c r="BGL75" s="27"/>
      <c r="BGM75" s="30"/>
      <c r="BGN75" s="27"/>
      <c r="BGO75" s="30"/>
      <c r="BGP75" s="27"/>
      <c r="BGQ75" s="92"/>
      <c r="BGR75" s="94"/>
      <c r="BGS75" s="94"/>
      <c r="BGT75" s="94"/>
      <c r="BGU75" s="94"/>
      <c r="BGV75" s="94"/>
      <c r="BGW75" s="94"/>
      <c r="BGX75" s="94"/>
      <c r="BGY75" s="27"/>
      <c r="BGZ75" s="97">
        <v>-0.95116418738556541</v>
      </c>
      <c r="BHA75" s="98">
        <v>-5.5964246411679852E-2</v>
      </c>
      <c r="BHC75" s="88">
        <f t="shared" si="171"/>
        <v>41002.5</v>
      </c>
      <c r="BHD75" s="89">
        <v>26</v>
      </c>
      <c r="BHE75" s="28"/>
      <c r="BHF75" s="25"/>
      <c r="BHG75" s="30"/>
      <c r="BHH75" s="27"/>
      <c r="BHI75" s="30"/>
      <c r="BHJ75" s="27"/>
      <c r="BHK75" s="30"/>
      <c r="BHL75" s="27"/>
      <c r="BHM75" s="92"/>
      <c r="BHN75" s="94"/>
      <c r="BHO75" s="94"/>
      <c r="BHP75" s="94"/>
      <c r="BHQ75" s="94"/>
      <c r="BHR75" s="94"/>
      <c r="BHS75" s="94"/>
      <c r="BHT75" s="94"/>
      <c r="BHU75" s="27"/>
      <c r="BHV75" s="97">
        <v>-1.0659308284364539</v>
      </c>
      <c r="BHW75" s="98">
        <v>8.59917447939225</v>
      </c>
      <c r="BHY75" s="88">
        <f t="shared" si="172"/>
        <v>41005</v>
      </c>
      <c r="BHZ75" s="89">
        <v>26</v>
      </c>
      <c r="BIA75" s="28"/>
      <c r="BIB75" s="25"/>
      <c r="BIC75" s="30"/>
      <c r="BID75" s="27"/>
      <c r="BIE75" s="30"/>
      <c r="BIF75" s="27"/>
      <c r="BIG75" s="30"/>
      <c r="BIH75" s="27"/>
      <c r="BII75" s="92"/>
      <c r="BIJ75" s="94"/>
      <c r="BIK75" s="94"/>
      <c r="BIL75" s="94"/>
      <c r="BIM75" s="94"/>
      <c r="BIN75" s="94"/>
      <c r="BIO75" s="94"/>
      <c r="BIP75" s="94"/>
      <c r="BIQ75" s="27"/>
      <c r="BIR75" s="97">
        <v>-1.2031575983508644</v>
      </c>
      <c r="BIS75" s="98">
        <v>1.412138539654985</v>
      </c>
      <c r="BIU75" s="88">
        <f t="shared" si="173"/>
        <v>41006</v>
      </c>
      <c r="BIV75" s="89">
        <v>26</v>
      </c>
      <c r="BIW75" s="28"/>
      <c r="BIX75" s="25"/>
      <c r="BIY75" s="30"/>
      <c r="BIZ75" s="27"/>
      <c r="BJA75" s="30"/>
      <c r="BJB75" s="27"/>
      <c r="BJC75" s="30"/>
      <c r="BJD75" s="27"/>
      <c r="BJE75" s="92"/>
      <c r="BJF75" s="94"/>
      <c r="BJG75" s="94"/>
      <c r="BJH75" s="94"/>
      <c r="BJI75" s="94"/>
      <c r="BJJ75" s="94"/>
      <c r="BJK75" s="94"/>
      <c r="BJL75" s="94"/>
      <c r="BJM75" s="27"/>
      <c r="BJN75" s="97">
        <v>-1.2815515975442815</v>
      </c>
      <c r="BJO75" s="98">
        <v>-1.5850242758087869</v>
      </c>
      <c r="BJQ75" s="88">
        <f t="shared" si="174"/>
        <v>41004</v>
      </c>
      <c r="BJR75" s="89">
        <v>26</v>
      </c>
      <c r="BJS75" s="28"/>
      <c r="BJT75" s="25"/>
      <c r="BJU75" s="30"/>
      <c r="BJV75" s="27"/>
      <c r="BJW75" s="30"/>
      <c r="BJX75" s="27"/>
      <c r="BJY75" s="30"/>
      <c r="BJZ75" s="27"/>
      <c r="BKA75" s="92"/>
      <c r="BKB75" s="94"/>
      <c r="BKC75" s="94"/>
      <c r="BKD75" s="94"/>
      <c r="BKE75" s="94"/>
      <c r="BKF75" s="94"/>
      <c r="BKG75" s="94"/>
      <c r="BKH75" s="94"/>
      <c r="BKI75" s="27"/>
      <c r="BKJ75" s="97">
        <v>-1.3139917656586568</v>
      </c>
      <c r="BKK75" s="98">
        <v>-2.4777970815265049</v>
      </c>
      <c r="BKM75" s="88">
        <f t="shared" si="175"/>
        <v>41005</v>
      </c>
      <c r="BKN75" s="89">
        <v>26</v>
      </c>
      <c r="BKO75" s="28"/>
      <c r="BKP75" s="25"/>
      <c r="BKQ75" s="30"/>
      <c r="BKR75" s="27"/>
      <c r="BKS75" s="30"/>
      <c r="BKT75" s="27"/>
      <c r="BKU75" s="30"/>
      <c r="BKV75" s="27"/>
      <c r="BKW75" s="92"/>
      <c r="BKX75" s="94"/>
      <c r="BKY75" s="94"/>
      <c r="BKZ75" s="94"/>
      <c r="BLA75" s="94"/>
      <c r="BLB75" s="94"/>
      <c r="BLC75" s="94"/>
      <c r="BLD75" s="94"/>
      <c r="BLE75" s="27"/>
      <c r="BLF75" s="97">
        <v>-1.2608567374107633</v>
      </c>
      <c r="BLG75" s="98">
        <v>-0.49712747030999149</v>
      </c>
      <c r="BLI75" s="88">
        <f t="shared" si="176"/>
        <v>41001</v>
      </c>
      <c r="BLJ75" s="89">
        <v>26</v>
      </c>
      <c r="BLK75" s="28"/>
      <c r="BLL75" s="25"/>
      <c r="BLM75" s="30"/>
      <c r="BLN75" s="27"/>
      <c r="BLO75" s="30"/>
      <c r="BLP75" s="27"/>
      <c r="BLQ75" s="30"/>
      <c r="BLR75" s="27"/>
      <c r="BLS75" s="92"/>
      <c r="BLT75" s="94"/>
      <c r="BLU75" s="94"/>
      <c r="BLV75" s="94"/>
      <c r="BLW75" s="94"/>
      <c r="BLX75" s="94"/>
      <c r="BLY75" s="94"/>
      <c r="BLZ75" s="94"/>
      <c r="BMA75" s="27"/>
      <c r="BMB75" s="97"/>
      <c r="BMC75" s="98"/>
      <c r="BME75" s="88">
        <f t="shared" si="177"/>
        <v>41004</v>
      </c>
      <c r="BMF75" s="89">
        <v>26</v>
      </c>
      <c r="BMG75" s="28"/>
      <c r="BMH75" s="25"/>
      <c r="BMI75" s="30"/>
      <c r="BMJ75" s="27"/>
      <c r="BMK75" s="30"/>
      <c r="BML75" s="27"/>
      <c r="BMM75" s="30"/>
      <c r="BMN75" s="27"/>
      <c r="BMO75" s="92"/>
      <c r="BMP75" s="94"/>
      <c r="BMQ75" s="94"/>
      <c r="BMR75" s="94"/>
      <c r="BMS75" s="94"/>
      <c r="BMT75" s="94"/>
      <c r="BMU75" s="94"/>
      <c r="BMV75" s="94"/>
      <c r="BMW75" s="27"/>
      <c r="BMX75" s="97">
        <v>-1.2640562919383129</v>
      </c>
      <c r="BMY75" s="98">
        <v>-1.6148799191610368</v>
      </c>
      <c r="BNA75" s="88">
        <f t="shared" si="178"/>
        <v>41002.5</v>
      </c>
      <c r="BNB75" s="89">
        <v>26</v>
      </c>
      <c r="BNC75" s="28"/>
      <c r="BND75" s="25"/>
      <c r="BNE75" s="30"/>
      <c r="BNF75" s="27"/>
      <c r="BNG75" s="30"/>
      <c r="BNH75" s="27"/>
      <c r="BNI75" s="30"/>
      <c r="BNJ75" s="27"/>
      <c r="BNK75" s="92"/>
      <c r="BNL75" s="94"/>
      <c r="BNM75" s="94"/>
      <c r="BNN75" s="94"/>
      <c r="BNO75" s="94"/>
      <c r="BNP75" s="94"/>
      <c r="BNQ75" s="94"/>
      <c r="BNR75" s="94"/>
      <c r="BNS75" s="27"/>
      <c r="BNT75" s="97"/>
      <c r="BNU75" s="98"/>
      <c r="BNW75" s="88">
        <f t="shared" si="179"/>
        <v>41001</v>
      </c>
      <c r="BNX75" s="89">
        <v>26</v>
      </c>
      <c r="BNY75" s="28"/>
      <c r="BNZ75" s="25"/>
      <c r="BOA75" s="30"/>
      <c r="BOB75" s="27"/>
      <c r="BOC75" s="30"/>
      <c r="BOD75" s="27"/>
      <c r="BOE75" s="30"/>
      <c r="BOF75" s="27"/>
      <c r="BOG75" s="92"/>
      <c r="BOH75" s="94"/>
      <c r="BOI75" s="94"/>
      <c r="BOJ75" s="94"/>
      <c r="BOK75" s="94"/>
      <c r="BOL75" s="94"/>
      <c r="BOM75" s="94"/>
      <c r="BON75" s="94"/>
      <c r="BOO75" s="27"/>
      <c r="BOP75" s="97">
        <v>-1.3087886394721895</v>
      </c>
      <c r="BOQ75" s="98">
        <v>-1.0243511545349111</v>
      </c>
      <c r="BOS75" s="88">
        <f t="shared" si="180"/>
        <v>41004</v>
      </c>
      <c r="BOT75" s="89">
        <v>26</v>
      </c>
      <c r="BOU75" s="28"/>
      <c r="BOV75" s="25"/>
      <c r="BOW75" s="30"/>
      <c r="BOX75" s="27"/>
      <c r="BOY75" s="30"/>
      <c r="BOZ75" s="27"/>
      <c r="BPA75" s="30"/>
      <c r="BPB75" s="27"/>
      <c r="BPC75" s="92"/>
      <c r="BPD75" s="94"/>
      <c r="BPE75" s="94"/>
      <c r="BPF75" s="94"/>
      <c r="BPG75" s="94"/>
      <c r="BPH75" s="94"/>
      <c r="BPI75" s="94"/>
      <c r="BPJ75" s="94"/>
      <c r="BPK75" s="27"/>
      <c r="BPL75" s="97">
        <v>-1.3076088237293018</v>
      </c>
      <c r="BPM75" s="98">
        <v>1.1861433960669221</v>
      </c>
      <c r="BPO75" s="88">
        <f t="shared" si="181"/>
        <v>41003</v>
      </c>
      <c r="BPP75" s="89">
        <v>26</v>
      </c>
      <c r="BPQ75" s="28"/>
      <c r="BPR75" s="25"/>
      <c r="BPS75" s="30"/>
      <c r="BPT75" s="27"/>
      <c r="BPU75" s="30"/>
      <c r="BPV75" s="27"/>
      <c r="BPW75" s="30"/>
      <c r="BPX75" s="27"/>
      <c r="BPY75" s="92"/>
      <c r="BPZ75" s="94"/>
      <c r="BQA75" s="94"/>
      <c r="BQB75" s="94"/>
      <c r="BQC75" s="94"/>
      <c r="BQD75" s="94"/>
      <c r="BQE75" s="94"/>
      <c r="BQF75" s="94"/>
      <c r="BQG75" s="27"/>
      <c r="BQH75" s="97">
        <v>-0.90034895313660612</v>
      </c>
      <c r="BQI75" s="98">
        <v>1.8181866198160883</v>
      </c>
      <c r="BQK75" s="88">
        <f t="shared" si="182"/>
        <v>41003.5</v>
      </c>
      <c r="BQL75" s="89">
        <v>26</v>
      </c>
      <c r="BQM75" s="28"/>
      <c r="BQN75" s="25"/>
      <c r="BQO75" s="30"/>
      <c r="BQP75" s="27"/>
      <c r="BQQ75" s="30"/>
      <c r="BQR75" s="27"/>
      <c r="BQS75" s="30"/>
      <c r="BQT75" s="27"/>
      <c r="BQU75" s="92"/>
      <c r="BQV75" s="94"/>
      <c r="BQW75" s="94"/>
      <c r="BQX75" s="94"/>
      <c r="BQY75" s="94"/>
      <c r="BQZ75" s="94"/>
      <c r="BRA75" s="94"/>
      <c r="BRB75" s="94"/>
      <c r="BRC75" s="27"/>
      <c r="BRD75" s="97">
        <v>-1.2567161941313101</v>
      </c>
      <c r="BRE75" s="98">
        <v>3.9927540447372079</v>
      </c>
      <c r="BRG75" s="88">
        <f t="shared" si="183"/>
        <v>41003.5</v>
      </c>
      <c r="BRH75" s="89">
        <v>26</v>
      </c>
      <c r="BRI75" s="28"/>
      <c r="BRJ75" s="25"/>
      <c r="BRK75" s="30"/>
      <c r="BRL75" s="27"/>
      <c r="BRM75" s="30"/>
      <c r="BRN75" s="27"/>
      <c r="BRO75" s="30"/>
      <c r="BRP75" s="27"/>
      <c r="BRQ75" s="92"/>
      <c r="BRR75" s="94"/>
      <c r="BRS75" s="94"/>
      <c r="BRT75" s="94"/>
      <c r="BRU75" s="94"/>
      <c r="BRV75" s="94"/>
      <c r="BRW75" s="94"/>
      <c r="BRX75" s="94"/>
      <c r="BRY75" s="27"/>
      <c r="BRZ75" s="97">
        <v>-1.2967012261161903</v>
      </c>
      <c r="BSA75" s="98">
        <v>1.8626663013610045</v>
      </c>
      <c r="BSC75" s="88">
        <f t="shared" si="184"/>
        <v>41002</v>
      </c>
      <c r="BSD75" s="89">
        <v>26</v>
      </c>
      <c r="BSE75" s="28"/>
      <c r="BSF75" s="25"/>
      <c r="BSG75" s="30"/>
      <c r="BSH75" s="27"/>
      <c r="BSI75" s="30"/>
      <c r="BSJ75" s="27"/>
      <c r="BSK75" s="30"/>
      <c r="BSL75" s="27"/>
      <c r="BSM75" s="92"/>
      <c r="BSN75" s="94"/>
      <c r="BSO75" s="94"/>
      <c r="BSP75" s="94"/>
      <c r="BSQ75" s="94"/>
      <c r="BSR75" s="94"/>
      <c r="BSS75" s="94"/>
      <c r="BST75" s="94"/>
      <c r="BSU75" s="27"/>
      <c r="BSV75" s="97"/>
      <c r="BSW75" s="98"/>
      <c r="BSY75" s="88">
        <f t="shared" si="185"/>
        <v>41005.5</v>
      </c>
      <c r="BSZ75" s="89">
        <v>26</v>
      </c>
      <c r="BTA75" s="28"/>
      <c r="BTB75" s="25">
        <v>23.6</v>
      </c>
      <c r="BTC75" s="30"/>
      <c r="BTD75" s="27"/>
      <c r="BTE75" s="30"/>
      <c r="BTF75" s="27"/>
      <c r="BTG75" s="30"/>
      <c r="BTH75" s="27"/>
      <c r="BTI75" s="92"/>
      <c r="BTJ75" s="94"/>
      <c r="BTK75" s="94"/>
      <c r="BTL75" s="94"/>
      <c r="BTM75" s="94"/>
      <c r="BTN75" s="94"/>
      <c r="BTO75" s="94"/>
      <c r="BTP75" s="94"/>
      <c r="BTQ75" s="27"/>
      <c r="BTR75" s="97">
        <v>-1.2513113191118836</v>
      </c>
      <c r="BTS75" s="98">
        <v>1.1762196653389694</v>
      </c>
      <c r="BTU75" s="88">
        <f t="shared" si="186"/>
        <v>41004</v>
      </c>
      <c r="BTV75" s="89">
        <v>26</v>
      </c>
      <c r="BTW75" s="28"/>
      <c r="BTX75" s="25"/>
      <c r="BTY75" s="30"/>
      <c r="BTZ75" s="27"/>
      <c r="BUA75" s="30"/>
      <c r="BUB75" s="27"/>
      <c r="BUC75" s="30"/>
      <c r="BUD75" s="27"/>
      <c r="BUE75" s="92"/>
      <c r="BUF75" s="94"/>
      <c r="BUG75" s="94"/>
      <c r="BUH75" s="94"/>
      <c r="BUI75" s="94"/>
      <c r="BUJ75" s="94"/>
      <c r="BUK75" s="94"/>
      <c r="BUL75" s="94"/>
      <c r="BUM75" s="27"/>
      <c r="BUN75" s="97">
        <v>-1.284808703243129</v>
      </c>
      <c r="BUO75" s="98">
        <v>-1.6378067333651942</v>
      </c>
      <c r="BUQ75" s="88">
        <f t="shared" si="187"/>
        <v>41002</v>
      </c>
      <c r="BUR75" s="89">
        <v>26</v>
      </c>
      <c r="BUS75" s="28"/>
      <c r="BUT75" s="25"/>
      <c r="BUU75" s="30"/>
      <c r="BUV75" s="27"/>
      <c r="BUW75" s="30"/>
      <c r="BUX75" s="27"/>
      <c r="BUY75" s="30"/>
      <c r="BUZ75" s="27"/>
      <c r="BVA75" s="92"/>
      <c r="BVB75" s="94"/>
      <c r="BVC75" s="94"/>
      <c r="BVD75" s="94"/>
      <c r="BVE75" s="94"/>
      <c r="BVF75" s="94"/>
      <c r="BVG75" s="94"/>
      <c r="BVH75" s="94"/>
      <c r="BVI75" s="27"/>
      <c r="BVJ75" s="97">
        <v>-1.2922990687328666</v>
      </c>
      <c r="BVK75" s="98">
        <v>-1.5546795899377384</v>
      </c>
      <c r="BVM75" s="88">
        <f t="shared" si="188"/>
        <v>41003.5</v>
      </c>
      <c r="BVN75" s="89">
        <v>26</v>
      </c>
      <c r="BVO75" s="28"/>
      <c r="BVP75" s="25"/>
      <c r="BVQ75" s="30"/>
      <c r="BVR75" s="27"/>
      <c r="BVS75" s="30"/>
      <c r="BVT75" s="27"/>
      <c r="BVU75" s="30"/>
      <c r="BVV75" s="27"/>
      <c r="BVW75" s="92"/>
      <c r="BVX75" s="94"/>
      <c r="BVY75" s="94"/>
      <c r="BVZ75" s="94"/>
      <c r="BWA75" s="94"/>
      <c r="BWB75" s="94"/>
      <c r="BWC75" s="94"/>
      <c r="BWD75" s="94"/>
      <c r="BWE75" s="27"/>
      <c r="BWF75" s="97">
        <v>-1.318017962304169</v>
      </c>
      <c r="BWG75" s="98">
        <v>5.3789800777768946</v>
      </c>
      <c r="BWI75" s="88">
        <f t="shared" si="189"/>
        <v>41003.5</v>
      </c>
      <c r="BWJ75" s="89">
        <v>26</v>
      </c>
      <c r="BWK75" s="28"/>
      <c r="BWL75" s="25"/>
      <c r="BWM75" s="30"/>
      <c r="BWN75" s="27"/>
      <c r="BWO75" s="30"/>
      <c r="BWP75" s="27"/>
      <c r="BWQ75" s="30"/>
      <c r="BWR75" s="27"/>
      <c r="BWS75" s="92"/>
      <c r="BWT75" s="94"/>
      <c r="BWU75" s="94"/>
      <c r="BWV75" s="94"/>
      <c r="BWW75" s="94"/>
      <c r="BWX75" s="94"/>
      <c r="BWY75" s="94"/>
      <c r="BWZ75" s="94"/>
      <c r="BXA75" s="27"/>
      <c r="BXB75" s="97">
        <v>-1.2938288487303455</v>
      </c>
      <c r="BXC75" s="98">
        <v>6.6917380683879824</v>
      </c>
      <c r="BXE75" s="88">
        <f t="shared" si="190"/>
        <v>41003</v>
      </c>
      <c r="BXF75" s="89">
        <v>26</v>
      </c>
      <c r="BXG75" s="28"/>
      <c r="BXH75" s="25"/>
      <c r="BXI75" s="30"/>
      <c r="BXJ75" s="27"/>
      <c r="BXK75" s="30"/>
      <c r="BXL75" s="27"/>
      <c r="BXM75" s="30"/>
      <c r="BXN75" s="27"/>
      <c r="BXO75" s="92"/>
      <c r="BXP75" s="94"/>
      <c r="BXQ75" s="94"/>
      <c r="BXR75" s="94"/>
      <c r="BXS75" s="94"/>
      <c r="BXT75" s="94"/>
      <c r="BXU75" s="94"/>
      <c r="BXV75" s="94"/>
      <c r="BXW75" s="27"/>
      <c r="BXX75" s="97">
        <v>-0.9455441396833798</v>
      </c>
      <c r="BXY75" s="98">
        <v>-3.9984245265695995E-2</v>
      </c>
      <c r="BYA75" s="88">
        <f t="shared" si="191"/>
        <v>41002.5</v>
      </c>
      <c r="BYB75" s="89">
        <v>26</v>
      </c>
      <c r="BYC75" s="28"/>
      <c r="BYD75" s="25"/>
      <c r="BYE75" s="30"/>
      <c r="BYF75" s="27"/>
      <c r="BYG75" s="30"/>
      <c r="BYH75" s="27"/>
      <c r="BYI75" s="30"/>
      <c r="BYJ75" s="27"/>
      <c r="BYK75" s="92"/>
      <c r="BYL75" s="94"/>
      <c r="BYM75" s="94"/>
      <c r="BYN75" s="94"/>
      <c r="BYO75" s="94"/>
      <c r="BYP75" s="94"/>
      <c r="BYQ75" s="94"/>
      <c r="BYR75" s="94"/>
      <c r="BYS75" s="27"/>
      <c r="BYT75" s="97">
        <v>-1.0787936497946624</v>
      </c>
      <c r="BYU75" s="98">
        <v>8.5728106022781834</v>
      </c>
      <c r="BYW75" s="88">
        <f t="shared" si="192"/>
        <v>41005</v>
      </c>
      <c r="BYX75" s="89">
        <v>26</v>
      </c>
      <c r="BYY75" s="28"/>
      <c r="BYZ75" s="25"/>
      <c r="BZA75" s="30"/>
      <c r="BZB75" s="27"/>
      <c r="BZC75" s="30"/>
      <c r="BZD75" s="27"/>
      <c r="BZE75" s="30"/>
      <c r="BZF75" s="27"/>
      <c r="BZG75" s="92"/>
      <c r="BZH75" s="94"/>
      <c r="BZI75" s="94"/>
      <c r="BZJ75" s="94"/>
      <c r="BZK75" s="94"/>
      <c r="BZL75" s="94"/>
      <c r="BZM75" s="94"/>
      <c r="BZN75" s="94"/>
      <c r="BZO75" s="27"/>
      <c r="BZP75" s="97">
        <v>-1.1950513085513257</v>
      </c>
      <c r="BZQ75" s="98">
        <v>1.4260725467068449</v>
      </c>
      <c r="BZS75" s="88">
        <f t="shared" si="193"/>
        <v>41006</v>
      </c>
      <c r="BZT75" s="89">
        <v>26</v>
      </c>
      <c r="BZU75" s="28"/>
      <c r="BZV75" s="25"/>
      <c r="BZW75" s="30"/>
      <c r="BZX75" s="27"/>
      <c r="BZY75" s="30"/>
      <c r="BZZ75" s="27"/>
      <c r="CAA75" s="30"/>
      <c r="CAB75" s="27"/>
      <c r="CAC75" s="92"/>
      <c r="CAD75" s="94"/>
      <c r="CAE75" s="94"/>
      <c r="CAF75" s="94"/>
      <c r="CAG75" s="94"/>
      <c r="CAH75" s="94"/>
      <c r="CAI75" s="94"/>
      <c r="CAJ75" s="94"/>
      <c r="CAK75" s="27"/>
      <c r="CAL75" s="97">
        <v>-1.2757166016998125</v>
      </c>
      <c r="CAM75" s="98">
        <v>-1.5749873732484636</v>
      </c>
      <c r="CAO75" s="88">
        <f t="shared" si="194"/>
        <v>41004</v>
      </c>
      <c r="CAP75" s="89">
        <v>26</v>
      </c>
      <c r="CAQ75" s="28"/>
      <c r="CAR75" s="25"/>
      <c r="CAS75" s="30"/>
      <c r="CAT75" s="27"/>
      <c r="CAU75" s="30"/>
      <c r="CAV75" s="27"/>
      <c r="CAW75" s="30"/>
      <c r="CAX75" s="27"/>
      <c r="CAY75" s="92"/>
      <c r="CAZ75" s="94"/>
      <c r="CBA75" s="94"/>
      <c r="CBB75" s="94"/>
      <c r="CBC75" s="94"/>
      <c r="CBD75" s="94"/>
      <c r="CBE75" s="94"/>
      <c r="CBF75" s="94"/>
      <c r="CBG75" s="27"/>
      <c r="CBH75" s="97">
        <v>-1.291150043031895</v>
      </c>
      <c r="CBI75" s="98">
        <v>-2.4430560443615601</v>
      </c>
      <c r="CBK75" s="88">
        <f t="shared" si="195"/>
        <v>41005</v>
      </c>
      <c r="CBL75" s="89">
        <v>26</v>
      </c>
      <c r="CBM75" s="28"/>
      <c r="CBN75" s="25"/>
      <c r="CBO75" s="30"/>
      <c r="CBP75" s="27"/>
      <c r="CBQ75" s="30"/>
      <c r="CBR75" s="27"/>
      <c r="CBS75" s="30"/>
      <c r="CBT75" s="27"/>
      <c r="CBU75" s="92"/>
      <c r="CBV75" s="94"/>
      <c r="CBW75" s="94"/>
      <c r="CBX75" s="94"/>
      <c r="CBY75" s="94"/>
      <c r="CBZ75" s="94"/>
      <c r="CCA75" s="94"/>
      <c r="CCB75" s="94"/>
      <c r="CCC75" s="27"/>
      <c r="CCD75" s="97">
        <v>-1.2548307808898769</v>
      </c>
      <c r="CCE75" s="98">
        <v>-0.49634390620736069</v>
      </c>
      <c r="CCG75" s="88">
        <f t="shared" si="196"/>
        <v>41001</v>
      </c>
      <c r="CCH75" s="89">
        <v>26</v>
      </c>
      <c r="CCI75" s="28"/>
      <c r="CCJ75" s="25"/>
      <c r="CCK75" s="30"/>
      <c r="CCL75" s="27"/>
      <c r="CCM75" s="30"/>
      <c r="CCN75" s="27"/>
      <c r="CCO75" s="30"/>
      <c r="CCP75" s="27"/>
      <c r="CCQ75" s="92"/>
      <c r="CCR75" s="94"/>
      <c r="CCS75" s="94"/>
      <c r="CCT75" s="94"/>
      <c r="CCU75" s="94"/>
      <c r="CCV75" s="94"/>
      <c r="CCW75" s="94"/>
      <c r="CCX75" s="94"/>
      <c r="CCY75" s="27"/>
      <c r="CCZ75" s="97"/>
      <c r="CDA75" s="98"/>
      <c r="CDC75" s="88">
        <f t="shared" si="197"/>
        <v>41004</v>
      </c>
      <c r="CDD75" s="89">
        <v>26</v>
      </c>
      <c r="CDE75" s="28"/>
      <c r="CDF75" s="25"/>
      <c r="CDG75" s="30"/>
      <c r="CDH75" s="27"/>
      <c r="CDI75" s="30"/>
      <c r="CDJ75" s="27"/>
      <c r="CDK75" s="30"/>
      <c r="CDL75" s="27"/>
      <c r="CDM75" s="92"/>
      <c r="CDN75" s="94"/>
      <c r="CDO75" s="94"/>
      <c r="CDP75" s="94"/>
      <c r="CDQ75" s="94"/>
      <c r="CDR75" s="94"/>
      <c r="CDS75" s="94"/>
      <c r="CDT75" s="94"/>
      <c r="CDU75" s="27"/>
      <c r="CDV75" s="97">
        <v>-1.2821635460146452</v>
      </c>
      <c r="CDW75" s="98">
        <v>-1.6439939028433668</v>
      </c>
      <c r="CDY75" s="88">
        <f t="shared" si="198"/>
        <v>41002.5</v>
      </c>
      <c r="CDZ75" s="89">
        <v>26</v>
      </c>
      <c r="CEA75" s="28"/>
      <c r="CEB75" s="25"/>
      <c r="CEC75" s="30"/>
      <c r="CED75" s="27"/>
      <c r="CEE75" s="30"/>
      <c r="CEF75" s="27"/>
      <c r="CEG75" s="30"/>
      <c r="CEH75" s="27"/>
      <c r="CEI75" s="92"/>
      <c r="CEJ75" s="94"/>
      <c r="CEK75" s="94"/>
      <c r="CEL75" s="94"/>
      <c r="CEM75" s="94"/>
      <c r="CEN75" s="94"/>
      <c r="CEO75" s="94"/>
      <c r="CEP75" s="94"/>
      <c r="CEQ75" s="27"/>
      <c r="CER75" s="97"/>
      <c r="CES75" s="98"/>
      <c r="CEU75" s="88">
        <f t="shared" si="199"/>
        <v>41001</v>
      </c>
      <c r="CEV75" s="89">
        <v>26</v>
      </c>
      <c r="CEW75" s="28"/>
      <c r="CEX75" s="25"/>
      <c r="CEY75" s="30"/>
      <c r="CEZ75" s="27"/>
      <c r="CFA75" s="30"/>
      <c r="CFB75" s="27"/>
      <c r="CFC75" s="30"/>
      <c r="CFD75" s="27"/>
      <c r="CFE75" s="92"/>
      <c r="CFF75" s="94"/>
      <c r="CFG75" s="94"/>
      <c r="CFH75" s="94"/>
      <c r="CFI75" s="94"/>
      <c r="CFJ75" s="94"/>
      <c r="CFK75" s="94"/>
      <c r="CFL75" s="94"/>
      <c r="CFM75" s="27"/>
      <c r="CFN75" s="97">
        <v>-1.3082725102156847</v>
      </c>
      <c r="CFO75" s="98">
        <v>-1.0230629143077334</v>
      </c>
    </row>
    <row r="76" spans="1:2199">
      <c r="A76" s="88">
        <f t="shared" si="100"/>
        <v>41004.5</v>
      </c>
      <c r="B76" s="90">
        <v>26.5</v>
      </c>
      <c r="C76" s="28"/>
      <c r="D76" s="25"/>
      <c r="E76" s="30"/>
      <c r="F76" s="27"/>
      <c r="G76" s="30"/>
      <c r="H76" s="27"/>
      <c r="I76" s="30"/>
      <c r="J76" s="27"/>
      <c r="K76" s="92"/>
      <c r="L76" s="94"/>
      <c r="M76" s="94"/>
      <c r="N76" s="94"/>
      <c r="O76" s="94"/>
      <c r="P76" s="94"/>
      <c r="Q76" s="94"/>
      <c r="R76" s="94"/>
      <c r="S76" s="27"/>
      <c r="T76" s="99">
        <v>-2.0764682723837367</v>
      </c>
      <c r="U76" s="98">
        <v>1.2541168147907704</v>
      </c>
      <c r="W76" s="88">
        <f t="shared" si="101"/>
        <v>41003.5</v>
      </c>
      <c r="X76" s="90">
        <v>26.5</v>
      </c>
      <c r="Y76" s="28"/>
      <c r="Z76" s="25"/>
      <c r="AA76" s="30"/>
      <c r="AB76" s="27"/>
      <c r="AC76" s="30"/>
      <c r="AD76" s="27"/>
      <c r="AE76" s="30"/>
      <c r="AF76" s="27"/>
      <c r="AG76" s="92"/>
      <c r="AH76" s="94"/>
      <c r="AI76" s="94"/>
      <c r="AJ76" s="94"/>
      <c r="AK76" s="94"/>
      <c r="AL76" s="94"/>
      <c r="AM76" s="94"/>
      <c r="AN76" s="94"/>
      <c r="AO76" s="27"/>
      <c r="AP76" s="99">
        <v>-1.2128947383484281</v>
      </c>
      <c r="AQ76" s="98">
        <v>2.4007917389388846</v>
      </c>
      <c r="AS76" s="88">
        <f t="shared" si="102"/>
        <v>41004</v>
      </c>
      <c r="AT76" s="90">
        <v>26.5</v>
      </c>
      <c r="AU76" s="28"/>
      <c r="AV76" s="25"/>
      <c r="AW76" s="30"/>
      <c r="AX76" s="27"/>
      <c r="AY76" s="30"/>
      <c r="AZ76" s="27"/>
      <c r="BA76" s="30"/>
      <c r="BB76" s="27"/>
      <c r="BC76" s="92"/>
      <c r="BD76" s="94"/>
      <c r="BE76" s="94"/>
      <c r="BF76" s="94"/>
      <c r="BG76" s="94"/>
      <c r="BH76" s="94"/>
      <c r="BI76" s="94"/>
      <c r="BJ76" s="94"/>
      <c r="BK76" s="27"/>
      <c r="BL76" s="99">
        <v>-0.82751491053186177</v>
      </c>
      <c r="BM76" s="98">
        <v>2.1083558331232419</v>
      </c>
      <c r="BO76" s="88">
        <f t="shared" si="103"/>
        <v>41004</v>
      </c>
      <c r="BP76" s="90">
        <v>26.5</v>
      </c>
      <c r="BQ76" s="28"/>
      <c r="BR76" s="25"/>
      <c r="BS76" s="30"/>
      <c r="BT76" s="27"/>
      <c r="BU76" s="30"/>
      <c r="BV76" s="27"/>
      <c r="BW76" s="30"/>
      <c r="BX76" s="27"/>
      <c r="BY76" s="92"/>
      <c r="BZ76" s="94"/>
      <c r="CA76" s="94"/>
      <c r="CB76" s="94"/>
      <c r="CC76" s="94"/>
      <c r="CD76" s="94"/>
      <c r="CE76" s="94"/>
      <c r="CF76" s="94"/>
      <c r="CG76" s="27"/>
      <c r="CH76" s="99">
        <v>-1.2285026767875649</v>
      </c>
      <c r="CI76" s="98">
        <v>-3.7053157769965067E-2</v>
      </c>
      <c r="CK76" s="88">
        <f t="shared" si="104"/>
        <v>41002.5</v>
      </c>
      <c r="CL76" s="90">
        <v>26.5</v>
      </c>
      <c r="CM76" s="28"/>
      <c r="CN76" s="25"/>
      <c r="CO76" s="30"/>
      <c r="CP76" s="27"/>
      <c r="CQ76" s="30"/>
      <c r="CR76" s="27"/>
      <c r="CS76" s="30"/>
      <c r="CT76" s="27"/>
      <c r="CU76" s="92"/>
      <c r="CV76" s="94"/>
      <c r="CW76" s="94"/>
      <c r="CX76" s="94"/>
      <c r="CY76" s="94"/>
      <c r="CZ76" s="94"/>
      <c r="DA76" s="94"/>
      <c r="DB76" s="94"/>
      <c r="DC76" s="27"/>
      <c r="DD76" s="99">
        <v>-1.2921655816898494</v>
      </c>
      <c r="DE76" s="98">
        <v>5.0857672877690954</v>
      </c>
      <c r="DG76" s="88">
        <f t="shared" si="105"/>
        <v>41006</v>
      </c>
      <c r="DH76" s="90">
        <v>26.5</v>
      </c>
      <c r="DI76" s="28"/>
      <c r="DJ76" s="25">
        <v>22.8</v>
      </c>
      <c r="DK76" s="30"/>
      <c r="DL76" s="27"/>
      <c r="DM76" s="30"/>
      <c r="DN76" s="27"/>
      <c r="DO76" s="30"/>
      <c r="DP76" s="27"/>
      <c r="DQ76" s="92"/>
      <c r="DR76" s="94"/>
      <c r="DS76" s="94"/>
      <c r="DT76" s="94"/>
      <c r="DU76" s="94"/>
      <c r="DV76" s="94"/>
      <c r="DW76" s="94"/>
      <c r="DX76" s="94"/>
      <c r="DY76" s="27"/>
      <c r="DZ76" s="99">
        <v>-1.2460222067950322</v>
      </c>
      <c r="EA76" s="98">
        <v>-1.2404526365821313</v>
      </c>
      <c r="EC76" s="88">
        <f t="shared" si="106"/>
        <v>41004.5</v>
      </c>
      <c r="ED76" s="90">
        <v>26.5</v>
      </c>
      <c r="EE76" s="28"/>
      <c r="EF76" s="25"/>
      <c r="EG76" s="30"/>
      <c r="EH76" s="27"/>
      <c r="EI76" s="30"/>
      <c r="EJ76" s="27"/>
      <c r="EK76" s="30"/>
      <c r="EL76" s="27"/>
      <c r="EM76" s="92"/>
      <c r="EN76" s="94"/>
      <c r="EO76" s="94"/>
      <c r="EP76" s="94"/>
      <c r="EQ76" s="94"/>
      <c r="ER76" s="94"/>
      <c r="ES76" s="94"/>
      <c r="ET76" s="94"/>
      <c r="EU76" s="27"/>
      <c r="EV76" s="99">
        <v>-1.2804892359896938</v>
      </c>
      <c r="EW76" s="98">
        <v>4.9966455185864147</v>
      </c>
      <c r="EY76" s="88">
        <f t="shared" si="107"/>
        <v>41002.5</v>
      </c>
      <c r="EZ76" s="90">
        <v>26.5</v>
      </c>
      <c r="FA76" s="28"/>
      <c r="FB76" s="25"/>
      <c r="FC76" s="30"/>
      <c r="FD76" s="27"/>
      <c r="FE76" s="30"/>
      <c r="FF76" s="27"/>
      <c r="FG76" s="30"/>
      <c r="FH76" s="27"/>
      <c r="FI76" s="92"/>
      <c r="FJ76" s="94"/>
      <c r="FK76" s="94"/>
      <c r="FL76" s="94"/>
      <c r="FM76" s="94"/>
      <c r="FN76" s="94"/>
      <c r="FO76" s="94"/>
      <c r="FP76" s="94"/>
      <c r="FQ76" s="27"/>
      <c r="FR76" s="99">
        <v>-1.3085206020846099</v>
      </c>
      <c r="FS76" s="98">
        <v>5.0627875763466541</v>
      </c>
      <c r="FU76" s="88">
        <f t="shared" si="108"/>
        <v>41004</v>
      </c>
      <c r="FV76" s="90">
        <v>26.5</v>
      </c>
      <c r="FW76" s="28"/>
      <c r="FX76" s="25"/>
      <c r="FY76" s="30"/>
      <c r="FZ76" s="27"/>
      <c r="GA76" s="30"/>
      <c r="GB76" s="27"/>
      <c r="GC76" s="30"/>
      <c r="GD76" s="27"/>
      <c r="GE76" s="92"/>
      <c r="GF76" s="94"/>
      <c r="GG76" s="94"/>
      <c r="GH76" s="94"/>
      <c r="GI76" s="94"/>
      <c r="GJ76" s="94"/>
      <c r="GK76" s="94"/>
      <c r="GL76" s="94"/>
      <c r="GM76" s="27"/>
      <c r="GN76" s="99">
        <v>-1.3153189353710129</v>
      </c>
      <c r="GO76" s="98">
        <v>-1.2609693267990991</v>
      </c>
      <c r="GQ76" s="88">
        <f t="shared" si="109"/>
        <v>41004</v>
      </c>
      <c r="GR76" s="90">
        <v>26.5</v>
      </c>
      <c r="GS76" s="28"/>
      <c r="GT76" s="25"/>
      <c r="GU76" s="30"/>
      <c r="GV76" s="27"/>
      <c r="GW76" s="30"/>
      <c r="GX76" s="27"/>
      <c r="GY76" s="30"/>
      <c r="GZ76" s="27"/>
      <c r="HA76" s="92"/>
      <c r="HB76" s="94"/>
      <c r="HC76" s="94"/>
      <c r="HD76" s="94"/>
      <c r="HE76" s="94"/>
      <c r="HF76" s="94"/>
      <c r="HG76" s="94"/>
      <c r="HH76" s="94"/>
      <c r="HI76" s="27"/>
      <c r="HJ76" s="99">
        <v>-1.274085662826639</v>
      </c>
      <c r="HK76" s="98">
        <v>7.260241215112638E-2</v>
      </c>
      <c r="HM76" s="88">
        <f t="shared" si="110"/>
        <v>41003.5</v>
      </c>
      <c r="HN76" s="90">
        <v>26.5</v>
      </c>
      <c r="HO76" s="28"/>
      <c r="HP76" s="25"/>
      <c r="HQ76" s="30"/>
      <c r="HR76" s="27"/>
      <c r="HS76" s="30"/>
      <c r="HT76" s="27"/>
      <c r="HU76" s="30"/>
      <c r="HV76" s="27"/>
      <c r="HW76" s="92"/>
      <c r="HX76" s="94"/>
      <c r="HY76" s="94"/>
      <c r="HZ76" s="94"/>
      <c r="IA76" s="94"/>
      <c r="IB76" s="94"/>
      <c r="IC76" s="94"/>
      <c r="ID76" s="94"/>
      <c r="IE76" s="27"/>
      <c r="IF76" s="99">
        <v>-0.96018187031787305</v>
      </c>
      <c r="IG76" s="98">
        <v>6.5452196576303727</v>
      </c>
      <c r="II76" s="88">
        <f t="shared" si="111"/>
        <v>41003</v>
      </c>
      <c r="IJ76" s="90">
        <v>26.5</v>
      </c>
      <c r="IK76" s="28"/>
      <c r="IL76" s="25"/>
      <c r="IM76" s="30"/>
      <c r="IN76" s="27"/>
      <c r="IO76" s="30"/>
      <c r="IP76" s="27"/>
      <c r="IQ76" s="30"/>
      <c r="IR76" s="27"/>
      <c r="IS76" s="92"/>
      <c r="IT76" s="94"/>
      <c r="IU76" s="94"/>
      <c r="IV76" s="94"/>
      <c r="IW76" s="94"/>
      <c r="IX76" s="94"/>
      <c r="IY76" s="94"/>
      <c r="IZ76" s="94"/>
      <c r="JA76" s="27"/>
      <c r="JB76" s="99">
        <v>-1.070317799164626</v>
      </c>
      <c r="JC76" s="98">
        <v>6.3422030053486971</v>
      </c>
      <c r="JE76" s="88">
        <f t="shared" si="112"/>
        <v>41005.5</v>
      </c>
      <c r="JF76" s="90">
        <v>26.5</v>
      </c>
      <c r="JG76" s="28"/>
      <c r="JH76" s="25"/>
      <c r="JI76" s="30"/>
      <c r="JJ76" s="27"/>
      <c r="JK76" s="30"/>
      <c r="JL76" s="27"/>
      <c r="JM76" s="30"/>
      <c r="JN76" s="27"/>
      <c r="JO76" s="92"/>
      <c r="JP76" s="94"/>
      <c r="JQ76" s="94"/>
      <c r="JR76" s="94"/>
      <c r="JS76" s="94"/>
      <c r="JT76" s="94"/>
      <c r="JU76" s="94"/>
      <c r="JV76" s="94"/>
      <c r="JW76" s="27"/>
      <c r="JX76" s="99">
        <v>-1.2024830267779993</v>
      </c>
      <c r="JY76" s="98">
        <v>3.6180064709346706</v>
      </c>
      <c r="KA76" s="88">
        <f t="shared" si="113"/>
        <v>41006.5</v>
      </c>
      <c r="KB76" s="90">
        <v>26.5</v>
      </c>
      <c r="KC76" s="28"/>
      <c r="KD76" s="25"/>
      <c r="KE76" s="30"/>
      <c r="KF76" s="27"/>
      <c r="KG76" s="30"/>
      <c r="KH76" s="27"/>
      <c r="KI76" s="30"/>
      <c r="KJ76" s="27"/>
      <c r="KK76" s="92"/>
      <c r="KL76" s="94"/>
      <c r="KM76" s="94"/>
      <c r="KN76" s="94"/>
      <c r="KO76" s="94"/>
      <c r="KP76" s="94"/>
      <c r="KQ76" s="94"/>
      <c r="KR76" s="94"/>
      <c r="KS76" s="27"/>
      <c r="KT76" s="99">
        <v>-1.258238190189175</v>
      </c>
      <c r="KU76" s="98">
        <v>5.0914533261174322</v>
      </c>
      <c r="KW76" s="88">
        <f t="shared" si="114"/>
        <v>41004.5</v>
      </c>
      <c r="KX76" s="90">
        <v>26.5</v>
      </c>
      <c r="KY76" s="28"/>
      <c r="KZ76" s="25"/>
      <c r="LA76" s="30"/>
      <c r="LB76" s="27"/>
      <c r="LC76" s="30"/>
      <c r="LD76" s="27"/>
      <c r="LE76" s="30"/>
      <c r="LF76" s="27"/>
      <c r="LG76" s="92"/>
      <c r="LH76" s="94"/>
      <c r="LI76" s="94"/>
      <c r="LJ76" s="94"/>
      <c r="LK76" s="94"/>
      <c r="LL76" s="94"/>
      <c r="LM76" s="94"/>
      <c r="LN76" s="94"/>
      <c r="LO76" s="27"/>
      <c r="LP76" s="99">
        <v>-1.2841607394785943</v>
      </c>
      <c r="LQ76" s="98">
        <v>4.2036323153622925</v>
      </c>
      <c r="LS76" s="88">
        <f t="shared" si="115"/>
        <v>41005.5</v>
      </c>
      <c r="LT76" s="90">
        <v>26.5</v>
      </c>
      <c r="LU76" s="28"/>
      <c r="LV76" s="25"/>
      <c r="LW76" s="30"/>
      <c r="LX76" s="27"/>
      <c r="LY76" s="30"/>
      <c r="LZ76" s="27"/>
      <c r="MA76" s="30"/>
      <c r="MB76" s="27"/>
      <c r="MC76" s="92"/>
      <c r="MD76" s="94"/>
      <c r="ME76" s="94"/>
      <c r="MF76" s="94"/>
      <c r="MG76" s="94"/>
      <c r="MH76" s="94"/>
      <c r="MI76" s="94"/>
      <c r="MJ76" s="94"/>
      <c r="MK76" s="27"/>
      <c r="ML76" s="99">
        <v>-1.2549538710214825</v>
      </c>
      <c r="MM76" s="98">
        <v>6.1484540956038467</v>
      </c>
      <c r="MO76" s="88">
        <f t="shared" si="116"/>
        <v>41001.5</v>
      </c>
      <c r="MP76" s="90">
        <v>26.5</v>
      </c>
      <c r="MQ76" s="28"/>
      <c r="MR76" s="25"/>
      <c r="MS76" s="30"/>
      <c r="MT76" s="27"/>
      <c r="MU76" s="30"/>
      <c r="MV76" s="27"/>
      <c r="MW76" s="30"/>
      <c r="MX76" s="27"/>
      <c r="MY76" s="92"/>
      <c r="MZ76" s="94"/>
      <c r="NA76" s="94"/>
      <c r="NB76" s="94"/>
      <c r="NC76" s="94"/>
      <c r="ND76" s="94"/>
      <c r="NE76" s="94"/>
      <c r="NF76" s="94"/>
      <c r="NG76" s="27"/>
      <c r="NH76" s="99"/>
      <c r="NI76" s="98"/>
      <c r="NK76" s="88">
        <f t="shared" si="117"/>
        <v>41004.5</v>
      </c>
      <c r="NL76" s="90">
        <v>26.5</v>
      </c>
      <c r="NM76" s="28"/>
      <c r="NN76" s="25"/>
      <c r="NO76" s="30"/>
      <c r="NP76" s="27"/>
      <c r="NQ76" s="30"/>
      <c r="NR76" s="27"/>
      <c r="NS76" s="30"/>
      <c r="NT76" s="27"/>
      <c r="NU76" s="92"/>
      <c r="NV76" s="94"/>
      <c r="NW76" s="94"/>
      <c r="NX76" s="94"/>
      <c r="NY76" s="94"/>
      <c r="NZ76" s="94"/>
      <c r="OA76" s="94"/>
      <c r="OB76" s="94"/>
      <c r="OC76" s="27"/>
      <c r="OD76" s="99">
        <v>-1.2581940838114716</v>
      </c>
      <c r="OE76" s="98">
        <v>5.0253327912462522</v>
      </c>
      <c r="OG76" s="88">
        <f t="shared" si="118"/>
        <v>41003</v>
      </c>
      <c r="OH76" s="90">
        <v>26.5</v>
      </c>
      <c r="OI76" s="28"/>
      <c r="OJ76" s="25"/>
      <c r="OK76" s="30"/>
      <c r="OL76" s="27"/>
      <c r="OM76" s="30"/>
      <c r="ON76" s="27"/>
      <c r="OO76" s="30"/>
      <c r="OP76" s="27"/>
      <c r="OQ76" s="92"/>
      <c r="OR76" s="94"/>
      <c r="OS76" s="94"/>
      <c r="OT76" s="94"/>
      <c r="OU76" s="94"/>
      <c r="OV76" s="94"/>
      <c r="OW76" s="94"/>
      <c r="OX76" s="94"/>
      <c r="OY76" s="27"/>
      <c r="OZ76" s="99"/>
      <c r="PA76" s="98"/>
      <c r="PC76" s="88">
        <f t="shared" si="119"/>
        <v>41001.5</v>
      </c>
      <c r="PD76" s="90">
        <v>26.5</v>
      </c>
      <c r="PE76" s="28"/>
      <c r="PF76" s="25"/>
      <c r="PG76" s="30"/>
      <c r="PH76" s="27"/>
      <c r="PI76" s="30"/>
      <c r="PJ76" s="27"/>
      <c r="PK76" s="30"/>
      <c r="PL76" s="27"/>
      <c r="PM76" s="92"/>
      <c r="PN76" s="94"/>
      <c r="PO76" s="94"/>
      <c r="PP76" s="94"/>
      <c r="PQ76" s="94"/>
      <c r="PR76" s="94"/>
      <c r="PS76" s="94"/>
      <c r="PT76" s="94"/>
      <c r="PU76" s="27"/>
      <c r="PV76" s="99">
        <v>-1.3006319824944788</v>
      </c>
      <c r="PW76" s="98">
        <v>5.6369602453292273</v>
      </c>
      <c r="PY76" s="88">
        <f t="shared" si="120"/>
        <v>41004.5</v>
      </c>
      <c r="PZ76" s="90">
        <v>26.5</v>
      </c>
      <c r="QA76" s="28"/>
      <c r="QB76" s="25"/>
      <c r="QC76" s="30"/>
      <c r="QD76" s="27"/>
      <c r="QE76" s="30"/>
      <c r="QF76" s="27"/>
      <c r="QG76" s="30"/>
      <c r="QH76" s="27"/>
      <c r="QI76" s="92"/>
      <c r="QJ76" s="94"/>
      <c r="QK76" s="94"/>
      <c r="QL76" s="94"/>
      <c r="QM76" s="94"/>
      <c r="QN76" s="94"/>
      <c r="QO76" s="94"/>
      <c r="QP76" s="94"/>
      <c r="QQ76" s="27"/>
      <c r="QR76" s="99">
        <v>-1.3125518551015001</v>
      </c>
      <c r="QS76" s="98">
        <v>3.4921321363970037</v>
      </c>
      <c r="QU76" s="88">
        <f t="shared" si="121"/>
        <v>41003.5</v>
      </c>
      <c r="QV76" s="90">
        <v>26.5</v>
      </c>
      <c r="QW76" s="28"/>
      <c r="QX76" s="25"/>
      <c r="QY76" s="30"/>
      <c r="QZ76" s="27"/>
      <c r="RA76" s="30"/>
      <c r="RB76" s="27"/>
      <c r="RC76" s="30"/>
      <c r="RD76" s="27"/>
      <c r="RE76" s="92"/>
      <c r="RF76" s="94"/>
      <c r="RG76" s="94"/>
      <c r="RH76" s="94"/>
      <c r="RI76" s="94"/>
      <c r="RJ76" s="94"/>
      <c r="RK76" s="94"/>
      <c r="RL76" s="94"/>
      <c r="RM76" s="27"/>
      <c r="RN76" s="99">
        <v>-0.94102779133945569</v>
      </c>
      <c r="RO76" s="98">
        <v>8.2948891220837062</v>
      </c>
      <c r="RQ76" s="88">
        <f t="shared" si="122"/>
        <v>41004</v>
      </c>
      <c r="RR76" s="90">
        <v>26.5</v>
      </c>
      <c r="RS76" s="28"/>
      <c r="RT76" s="25"/>
      <c r="RU76" s="30"/>
      <c r="RV76" s="27"/>
      <c r="RW76" s="30"/>
      <c r="RX76" s="27"/>
      <c r="RY76" s="30"/>
      <c r="RZ76" s="27"/>
      <c r="SA76" s="92"/>
      <c r="SB76" s="94"/>
      <c r="SC76" s="94"/>
      <c r="SD76" s="94"/>
      <c r="SE76" s="94"/>
      <c r="SF76" s="94"/>
      <c r="SG76" s="94"/>
      <c r="SH76" s="94"/>
      <c r="SI76" s="27"/>
      <c r="SJ76" s="99">
        <v>-1.2683172936255049</v>
      </c>
      <c r="SK76" s="98">
        <v>1.763356784145512</v>
      </c>
      <c r="SM76" s="88">
        <f t="shared" si="123"/>
        <v>41004</v>
      </c>
      <c r="SN76" s="90">
        <v>26.5</v>
      </c>
      <c r="SO76" s="28"/>
      <c r="SP76" s="25"/>
      <c r="SQ76" s="30"/>
      <c r="SR76" s="27"/>
      <c r="SS76" s="30"/>
      <c r="ST76" s="27"/>
      <c r="SU76" s="30"/>
      <c r="SV76" s="27"/>
      <c r="SW76" s="92"/>
      <c r="SX76" s="94"/>
      <c r="SY76" s="94"/>
      <c r="SZ76" s="94"/>
      <c r="TA76" s="94"/>
      <c r="TB76" s="94"/>
      <c r="TC76" s="94"/>
      <c r="TD76" s="94"/>
      <c r="TE76" s="27"/>
      <c r="TF76" s="99">
        <v>-1.3051334572980076</v>
      </c>
      <c r="TG76" s="98">
        <v>-0.36358450613758042</v>
      </c>
      <c r="TI76" s="88">
        <f t="shared" si="124"/>
        <v>41002.5</v>
      </c>
      <c r="TJ76" s="90">
        <v>26.5</v>
      </c>
      <c r="TK76" s="28"/>
      <c r="TL76" s="25"/>
      <c r="TM76" s="30"/>
      <c r="TN76" s="27"/>
      <c r="TO76" s="30"/>
      <c r="TP76" s="27"/>
      <c r="TQ76" s="30"/>
      <c r="TR76" s="27"/>
      <c r="TS76" s="92"/>
      <c r="TT76" s="94"/>
      <c r="TU76" s="94"/>
      <c r="TV76" s="94"/>
      <c r="TW76" s="94"/>
      <c r="TX76" s="94"/>
      <c r="TY76" s="94"/>
      <c r="TZ76" s="94"/>
      <c r="UA76" s="27"/>
      <c r="UB76" s="99"/>
      <c r="UC76" s="98"/>
      <c r="UE76" s="88">
        <f t="shared" si="125"/>
        <v>41006</v>
      </c>
      <c r="UF76" s="90">
        <v>26.5</v>
      </c>
      <c r="UG76" s="28"/>
      <c r="UH76" s="25">
        <v>22.8</v>
      </c>
      <c r="UI76" s="30"/>
      <c r="UJ76" s="27"/>
      <c r="UK76" s="30"/>
      <c r="UL76" s="27"/>
      <c r="UM76" s="30"/>
      <c r="UN76" s="27"/>
      <c r="UO76" s="92"/>
      <c r="UP76" s="94"/>
      <c r="UQ76" s="94"/>
      <c r="UR76" s="94"/>
      <c r="US76" s="94"/>
      <c r="UT76" s="94"/>
      <c r="UU76" s="94"/>
      <c r="UV76" s="94"/>
      <c r="UW76" s="27"/>
      <c r="UX76" s="99">
        <v>-1.2592519777554694</v>
      </c>
      <c r="UY76" s="98">
        <v>-1.2529078637143236</v>
      </c>
      <c r="VA76" s="88">
        <f t="shared" si="126"/>
        <v>41004.5</v>
      </c>
      <c r="VB76" s="90">
        <v>26.5</v>
      </c>
      <c r="VC76" s="28"/>
      <c r="VD76" s="25"/>
      <c r="VE76" s="30"/>
      <c r="VF76" s="27"/>
      <c r="VG76" s="30"/>
      <c r="VH76" s="27"/>
      <c r="VI76" s="30"/>
      <c r="VJ76" s="27"/>
      <c r="VK76" s="92"/>
      <c r="VL76" s="94"/>
      <c r="VM76" s="94"/>
      <c r="VN76" s="94"/>
      <c r="VO76" s="94"/>
      <c r="VP76" s="94"/>
      <c r="VQ76" s="94"/>
      <c r="VR76" s="94"/>
      <c r="VS76" s="27"/>
      <c r="VT76" s="99">
        <v>-1.2794201352254706</v>
      </c>
      <c r="VU76" s="98">
        <v>5.0065212867009823</v>
      </c>
      <c r="VW76" s="88">
        <f t="shared" si="127"/>
        <v>41002.5</v>
      </c>
      <c r="VX76" s="90">
        <v>26.5</v>
      </c>
      <c r="VY76" s="28"/>
      <c r="VZ76" s="25"/>
      <c r="WA76" s="30"/>
      <c r="WB76" s="27"/>
      <c r="WC76" s="30"/>
      <c r="WD76" s="27"/>
      <c r="WE76" s="30"/>
      <c r="WF76" s="27"/>
      <c r="WG76" s="92"/>
      <c r="WH76" s="94"/>
      <c r="WI76" s="94"/>
      <c r="WJ76" s="94"/>
      <c r="WK76" s="94"/>
      <c r="WL76" s="94"/>
      <c r="WM76" s="94"/>
      <c r="WN76" s="94"/>
      <c r="WO76" s="27"/>
      <c r="WP76" s="99">
        <v>-1.2985408871230684</v>
      </c>
      <c r="WQ76" s="98">
        <v>5.0791553458198235</v>
      </c>
      <c r="WS76" s="88">
        <f t="shared" si="128"/>
        <v>41004</v>
      </c>
      <c r="WT76" s="90">
        <v>26.5</v>
      </c>
      <c r="WU76" s="28"/>
      <c r="WV76" s="25"/>
      <c r="WW76" s="30"/>
      <c r="WX76" s="27"/>
      <c r="WY76" s="30"/>
      <c r="WZ76" s="27"/>
      <c r="XA76" s="30"/>
      <c r="XB76" s="27"/>
      <c r="XC76" s="92"/>
      <c r="XD76" s="94"/>
      <c r="XE76" s="94"/>
      <c r="XF76" s="94"/>
      <c r="XG76" s="94"/>
      <c r="XH76" s="94"/>
      <c r="XI76" s="94"/>
      <c r="XJ76" s="94"/>
      <c r="XK76" s="27"/>
      <c r="XL76" s="99">
        <v>-1.3172623702723005</v>
      </c>
      <c r="XM76" s="98">
        <v>-1.2639508878133296</v>
      </c>
      <c r="XO76" s="88">
        <f t="shared" si="129"/>
        <v>41004</v>
      </c>
      <c r="XP76" s="90">
        <v>26.5</v>
      </c>
      <c r="XQ76" s="28"/>
      <c r="XR76" s="25"/>
      <c r="XS76" s="30"/>
      <c r="XT76" s="27"/>
      <c r="XU76" s="30"/>
      <c r="XV76" s="27"/>
      <c r="XW76" s="30"/>
      <c r="XX76" s="27"/>
      <c r="XY76" s="92"/>
      <c r="XZ76" s="94"/>
      <c r="YA76" s="94"/>
      <c r="YB76" s="94"/>
      <c r="YC76" s="94"/>
      <c r="YD76" s="94"/>
      <c r="YE76" s="94"/>
      <c r="YF76" s="94"/>
      <c r="YG76" s="27"/>
      <c r="YH76" s="99">
        <v>-1.2758347248936319</v>
      </c>
      <c r="YI76" s="98">
        <v>7.0531251920203E-2</v>
      </c>
      <c r="YK76" s="88">
        <f t="shared" si="130"/>
        <v>41003.5</v>
      </c>
      <c r="YL76" s="90">
        <v>26.5</v>
      </c>
      <c r="YM76" s="28"/>
      <c r="YN76" s="25"/>
      <c r="YO76" s="30"/>
      <c r="YP76" s="27"/>
      <c r="YQ76" s="30"/>
      <c r="YR76" s="27"/>
      <c r="YS76" s="30"/>
      <c r="YT76" s="27"/>
      <c r="YU76" s="92"/>
      <c r="YV76" s="94"/>
      <c r="YW76" s="94"/>
      <c r="YX76" s="94"/>
      <c r="YY76" s="94"/>
      <c r="YZ76" s="94"/>
      <c r="ZA76" s="94"/>
      <c r="ZB76" s="94"/>
      <c r="ZC76" s="27"/>
      <c r="ZD76" s="99">
        <v>-0.92650056298505135</v>
      </c>
      <c r="ZE76" s="98">
        <v>6.5801546121747911</v>
      </c>
      <c r="ZG76" s="88">
        <f t="shared" si="131"/>
        <v>41003</v>
      </c>
      <c r="ZH76" s="90">
        <v>26.5</v>
      </c>
      <c r="ZI76" s="28"/>
      <c r="ZJ76" s="25"/>
      <c r="ZK76" s="30"/>
      <c r="ZL76" s="27"/>
      <c r="ZM76" s="30"/>
      <c r="ZN76" s="27"/>
      <c r="ZO76" s="30"/>
      <c r="ZP76" s="27"/>
      <c r="ZQ76" s="92"/>
      <c r="ZR76" s="94"/>
      <c r="ZS76" s="94"/>
      <c r="ZT76" s="94"/>
      <c r="ZU76" s="94"/>
      <c r="ZV76" s="94"/>
      <c r="ZW76" s="94"/>
      <c r="ZX76" s="94"/>
      <c r="ZY76" s="27"/>
      <c r="ZZ76" s="99">
        <v>-1.0721946896702133</v>
      </c>
      <c r="AAA76" s="98">
        <v>6.3274559856549519</v>
      </c>
      <c r="AAC76" s="88">
        <f t="shared" si="132"/>
        <v>41005.5</v>
      </c>
      <c r="AAD76" s="90">
        <v>26.5</v>
      </c>
      <c r="AAE76" s="28"/>
      <c r="AAF76" s="25"/>
      <c r="AAG76" s="30"/>
      <c r="AAH76" s="27"/>
      <c r="AAI76" s="30"/>
      <c r="AAJ76" s="27"/>
      <c r="AAK76" s="30"/>
      <c r="AAL76" s="27"/>
      <c r="AAM76" s="92"/>
      <c r="AAN76" s="94"/>
      <c r="AAO76" s="94"/>
      <c r="AAP76" s="94"/>
      <c r="AAQ76" s="94"/>
      <c r="AAR76" s="94"/>
      <c r="AAS76" s="94"/>
      <c r="AAT76" s="94"/>
      <c r="AAU76" s="27"/>
      <c r="AAV76" s="99">
        <v>-1.1968207192828682</v>
      </c>
      <c r="AAW76" s="98">
        <v>3.6278484088911669</v>
      </c>
      <c r="AAY76" s="88">
        <f t="shared" si="133"/>
        <v>41006.5</v>
      </c>
      <c r="AAZ76" s="90">
        <v>26.5</v>
      </c>
      <c r="ABA76" s="28"/>
      <c r="ABB76" s="25"/>
      <c r="ABC76" s="30"/>
      <c r="ABD76" s="27"/>
      <c r="ABE76" s="30"/>
      <c r="ABF76" s="27"/>
      <c r="ABG76" s="30"/>
      <c r="ABH76" s="27"/>
      <c r="ABI76" s="92"/>
      <c r="ABJ76" s="94"/>
      <c r="ABK76" s="94"/>
      <c r="ABL76" s="94"/>
      <c r="ABM76" s="94"/>
      <c r="ABN76" s="94"/>
      <c r="ABO76" s="94"/>
      <c r="ABP76" s="94"/>
      <c r="ABQ76" s="27"/>
      <c r="ABR76" s="99">
        <v>-1.2782398478855304</v>
      </c>
      <c r="ABS76" s="98">
        <v>5.0611783033933939</v>
      </c>
      <c r="ABU76" s="88">
        <f t="shared" si="134"/>
        <v>41004.5</v>
      </c>
      <c r="ABV76" s="90">
        <v>26.5</v>
      </c>
      <c r="ABW76" s="28"/>
      <c r="ABX76" s="25"/>
      <c r="ABY76" s="30"/>
      <c r="ABZ76" s="27"/>
      <c r="ACA76" s="30"/>
      <c r="ACB76" s="27"/>
      <c r="ACC76" s="30"/>
      <c r="ACD76" s="27"/>
      <c r="ACE76" s="92"/>
      <c r="ACF76" s="94"/>
      <c r="ACG76" s="94"/>
      <c r="ACH76" s="94"/>
      <c r="ACI76" s="94"/>
      <c r="ACJ76" s="94"/>
      <c r="ACK76" s="94"/>
      <c r="ACL76" s="94"/>
      <c r="ACM76" s="27"/>
      <c r="ACN76" s="99">
        <v>-1.3031348978660382</v>
      </c>
      <c r="ACO76" s="98">
        <v>4.1826511624418474</v>
      </c>
      <c r="ACQ76" s="88">
        <f t="shared" si="135"/>
        <v>41005.5</v>
      </c>
      <c r="ACR76" s="90">
        <v>26.5</v>
      </c>
      <c r="ACS76" s="28"/>
      <c r="ACT76" s="25"/>
      <c r="ACU76" s="30"/>
      <c r="ACV76" s="27"/>
      <c r="ACW76" s="30"/>
      <c r="ACX76" s="27"/>
      <c r="ACY76" s="30"/>
      <c r="ACZ76" s="27"/>
      <c r="ADA76" s="92"/>
      <c r="ADB76" s="94"/>
      <c r="ADC76" s="94"/>
      <c r="ADD76" s="94"/>
      <c r="ADE76" s="94"/>
      <c r="ADF76" s="94"/>
      <c r="ADG76" s="94"/>
      <c r="ADH76" s="94"/>
      <c r="ADI76" s="27"/>
      <c r="ADJ76" s="99">
        <v>-1.2567595737137711</v>
      </c>
      <c r="ADK76" s="98">
        <v>6.1404440622574032</v>
      </c>
      <c r="ADM76" s="88">
        <f t="shared" si="136"/>
        <v>41001.5</v>
      </c>
      <c r="ADN76" s="90">
        <v>26.5</v>
      </c>
      <c r="ADO76" s="28"/>
      <c r="ADP76" s="25"/>
      <c r="ADQ76" s="30"/>
      <c r="ADR76" s="27"/>
      <c r="ADS76" s="30"/>
      <c r="ADT76" s="27"/>
      <c r="ADU76" s="30"/>
      <c r="ADV76" s="27"/>
      <c r="ADW76" s="92"/>
      <c r="ADX76" s="94"/>
      <c r="ADY76" s="94"/>
      <c r="ADZ76" s="94"/>
      <c r="AEA76" s="94"/>
      <c r="AEB76" s="94"/>
      <c r="AEC76" s="94"/>
      <c r="AED76" s="94"/>
      <c r="AEE76" s="27"/>
      <c r="AEF76" s="99"/>
      <c r="AEG76" s="98"/>
      <c r="AEI76" s="88">
        <f t="shared" si="137"/>
        <v>41004.5</v>
      </c>
      <c r="AEJ76" s="90">
        <v>26.5</v>
      </c>
      <c r="AEK76" s="28"/>
      <c r="AEL76" s="25"/>
      <c r="AEM76" s="30"/>
      <c r="AEN76" s="27"/>
      <c r="AEO76" s="30"/>
      <c r="AEP76" s="27"/>
      <c r="AEQ76" s="30"/>
      <c r="AER76" s="27"/>
      <c r="AES76" s="92"/>
      <c r="AET76" s="94"/>
      <c r="AEU76" s="94"/>
      <c r="AEV76" s="94"/>
      <c r="AEW76" s="94"/>
      <c r="AEX76" s="94"/>
      <c r="AEY76" s="94"/>
      <c r="AEZ76" s="94"/>
      <c r="AFA76" s="27"/>
      <c r="AFB76" s="99">
        <v>-1.3059735672179456</v>
      </c>
      <c r="AFC76" s="98">
        <v>4.9577164249885213</v>
      </c>
      <c r="AFE76" s="88">
        <f t="shared" si="138"/>
        <v>41003</v>
      </c>
      <c r="AFF76" s="90">
        <v>26.5</v>
      </c>
      <c r="AFG76" s="28"/>
      <c r="AFH76" s="25"/>
      <c r="AFI76" s="30"/>
      <c r="AFJ76" s="27"/>
      <c r="AFK76" s="30"/>
      <c r="AFL76" s="27"/>
      <c r="AFM76" s="30"/>
      <c r="AFN76" s="27"/>
      <c r="AFO76" s="92"/>
      <c r="AFP76" s="94"/>
      <c r="AFQ76" s="94"/>
      <c r="AFR76" s="94"/>
      <c r="AFS76" s="94"/>
      <c r="AFT76" s="94"/>
      <c r="AFU76" s="94"/>
      <c r="AFV76" s="94"/>
      <c r="AFW76" s="27"/>
      <c r="AFX76" s="99"/>
      <c r="AFY76" s="98"/>
      <c r="AGA76" s="88">
        <f t="shared" si="139"/>
        <v>41001.5</v>
      </c>
      <c r="AGB76" s="90">
        <v>26.5</v>
      </c>
      <c r="AGC76" s="28"/>
      <c r="AGD76" s="25"/>
      <c r="AGE76" s="30"/>
      <c r="AGF76" s="27"/>
      <c r="AGG76" s="30"/>
      <c r="AGH76" s="27"/>
      <c r="AGI76" s="30"/>
      <c r="AGJ76" s="27"/>
      <c r="AGK76" s="92"/>
      <c r="AGL76" s="94"/>
      <c r="AGM76" s="94"/>
      <c r="AGN76" s="94"/>
      <c r="AGO76" s="94"/>
      <c r="AGP76" s="94"/>
      <c r="AGQ76" s="94"/>
      <c r="AGR76" s="94"/>
      <c r="AGS76" s="27"/>
      <c r="AGT76" s="99">
        <v>-1.301714628688649</v>
      </c>
      <c r="AGU76" s="98">
        <v>5.6329284526421963</v>
      </c>
      <c r="AGW76" s="88">
        <f t="shared" si="140"/>
        <v>41004.5</v>
      </c>
      <c r="AGX76" s="90">
        <v>26.5</v>
      </c>
      <c r="AGY76" s="28"/>
      <c r="AGZ76" s="25"/>
      <c r="AHA76" s="30"/>
      <c r="AHB76" s="27"/>
      <c r="AHC76" s="30"/>
      <c r="AHD76" s="27"/>
      <c r="AHE76" s="30"/>
      <c r="AHF76" s="27"/>
      <c r="AHG76" s="92"/>
      <c r="AHH76" s="94"/>
      <c r="AHI76" s="94"/>
      <c r="AHJ76" s="94"/>
      <c r="AHK76" s="94"/>
      <c r="AHL76" s="94"/>
      <c r="AHM76" s="94"/>
      <c r="AHN76" s="94"/>
      <c r="AHO76" s="27"/>
      <c r="AHP76" s="99">
        <v>-1.2963105915562552</v>
      </c>
      <c r="AHQ76" s="98">
        <v>3.5215152707523534</v>
      </c>
      <c r="AHS76" s="88">
        <f t="shared" si="141"/>
        <v>41003.5</v>
      </c>
      <c r="AHT76" s="90">
        <v>26.5</v>
      </c>
      <c r="AHU76" s="28"/>
      <c r="AHV76" s="25"/>
      <c r="AHW76" s="30"/>
      <c r="AHX76" s="27"/>
      <c r="AHY76" s="30"/>
      <c r="AHZ76" s="27"/>
      <c r="AIA76" s="30"/>
      <c r="AIB76" s="27"/>
      <c r="AIC76" s="92"/>
      <c r="AID76" s="94"/>
      <c r="AIE76" s="94"/>
      <c r="AIF76" s="94"/>
      <c r="AIG76" s="94"/>
      <c r="AIH76" s="94"/>
      <c r="AII76" s="94"/>
      <c r="AIJ76" s="94"/>
      <c r="AIK76" s="27"/>
      <c r="AIL76" s="99">
        <v>-0.93499533446863492</v>
      </c>
      <c r="AIM76" s="98">
        <v>8.2697150116876035</v>
      </c>
      <c r="AIO76" s="88">
        <f t="shared" si="142"/>
        <v>41004</v>
      </c>
      <c r="AIP76" s="90">
        <v>26.5</v>
      </c>
      <c r="AIQ76" s="28"/>
      <c r="AIR76" s="25"/>
      <c r="AIS76" s="30"/>
      <c r="AIT76" s="27"/>
      <c r="AIU76" s="30"/>
      <c r="AIV76" s="27"/>
      <c r="AIW76" s="30"/>
      <c r="AIX76" s="27"/>
      <c r="AIY76" s="92"/>
      <c r="AIZ76" s="94"/>
      <c r="AJA76" s="94"/>
      <c r="AJB76" s="94"/>
      <c r="AJC76" s="94"/>
      <c r="AJD76" s="94"/>
      <c r="AJE76" s="94"/>
      <c r="AJF76" s="94"/>
      <c r="AJG76" s="27"/>
      <c r="AJH76" s="99">
        <v>-1.2577624876775118</v>
      </c>
      <c r="AJI76" s="98">
        <v>1.7729311319203702</v>
      </c>
      <c r="AJK76" s="88">
        <f t="shared" si="143"/>
        <v>41004</v>
      </c>
      <c r="AJL76" s="90">
        <v>26.5</v>
      </c>
      <c r="AJM76" s="28"/>
      <c r="AJN76" s="25"/>
      <c r="AJO76" s="30"/>
      <c r="AJP76" s="27"/>
      <c r="AJQ76" s="30"/>
      <c r="AJR76" s="27"/>
      <c r="AJS76" s="30"/>
      <c r="AJT76" s="27"/>
      <c r="AJU76" s="92"/>
      <c r="AJV76" s="94"/>
      <c r="AJW76" s="94"/>
      <c r="AJX76" s="94"/>
      <c r="AJY76" s="94"/>
      <c r="AJZ76" s="94"/>
      <c r="AKA76" s="94"/>
      <c r="AKB76" s="94"/>
      <c r="AKC76" s="27"/>
      <c r="AKD76" s="99">
        <v>-1.3011628861377553</v>
      </c>
      <c r="AKE76" s="98">
        <v>-0.35854883814381755</v>
      </c>
      <c r="AKG76" s="88">
        <f t="shared" si="144"/>
        <v>41002.5</v>
      </c>
      <c r="AKH76" s="90">
        <v>26.5</v>
      </c>
      <c r="AKI76" s="28"/>
      <c r="AKJ76" s="25"/>
      <c r="AKK76" s="30"/>
      <c r="AKL76" s="27"/>
      <c r="AKM76" s="30"/>
      <c r="AKN76" s="27"/>
      <c r="AKO76" s="30"/>
      <c r="AKP76" s="27"/>
      <c r="AKQ76" s="92"/>
      <c r="AKR76" s="94"/>
      <c r="AKS76" s="94"/>
      <c r="AKT76" s="94"/>
      <c r="AKU76" s="94"/>
      <c r="AKV76" s="94"/>
      <c r="AKW76" s="94"/>
      <c r="AKX76" s="94"/>
      <c r="AKY76" s="27"/>
      <c r="AKZ76" s="99"/>
      <c r="ALA76" s="98"/>
      <c r="ALC76" s="88">
        <f t="shared" si="145"/>
        <v>41006</v>
      </c>
      <c r="ALD76" s="90">
        <v>26.5</v>
      </c>
      <c r="ALE76" s="28"/>
      <c r="ALF76" s="25">
        <v>22.8</v>
      </c>
      <c r="ALG76" s="30"/>
      <c r="ALH76" s="27"/>
      <c r="ALI76" s="30"/>
      <c r="ALJ76" s="27"/>
      <c r="ALK76" s="30"/>
      <c r="ALL76" s="27"/>
      <c r="ALM76" s="92"/>
      <c r="ALN76" s="94"/>
      <c r="ALO76" s="94"/>
      <c r="ALP76" s="94"/>
      <c r="ALQ76" s="94"/>
      <c r="ALR76" s="94"/>
      <c r="ALS76" s="94"/>
      <c r="ALT76" s="94"/>
      <c r="ALU76" s="27"/>
      <c r="ALV76" s="99">
        <v>-1.2502245614079914</v>
      </c>
      <c r="ALW76" s="98">
        <v>-1.2438684613239372</v>
      </c>
      <c r="ALY76" s="88">
        <f t="shared" si="146"/>
        <v>41004.5</v>
      </c>
      <c r="ALZ76" s="90">
        <v>26.5</v>
      </c>
      <c r="AMA76" s="28"/>
      <c r="AMB76" s="25"/>
      <c r="AMC76" s="30"/>
      <c r="AMD76" s="27"/>
      <c r="AME76" s="30"/>
      <c r="AMF76" s="27"/>
      <c r="AMG76" s="30"/>
      <c r="AMH76" s="27"/>
      <c r="AMI76" s="92"/>
      <c r="AMJ76" s="94"/>
      <c r="AMK76" s="94"/>
      <c r="AML76" s="94"/>
      <c r="AMM76" s="94"/>
      <c r="AMN76" s="94"/>
      <c r="AMO76" s="94"/>
      <c r="AMP76" s="94"/>
      <c r="AMQ76" s="27"/>
      <c r="AMR76" s="99">
        <v>-1.2788262974295468</v>
      </c>
      <c r="AMS76" s="98">
        <v>5.0073864252447544</v>
      </c>
      <c r="AMU76" s="88">
        <f t="shared" si="147"/>
        <v>41002.5</v>
      </c>
      <c r="AMV76" s="90">
        <v>26.5</v>
      </c>
      <c r="AMW76" s="28"/>
      <c r="AMX76" s="25"/>
      <c r="AMY76" s="30"/>
      <c r="AMZ76" s="27"/>
      <c r="ANA76" s="30"/>
      <c r="ANB76" s="27"/>
      <c r="ANC76" s="30"/>
      <c r="AND76" s="27"/>
      <c r="ANE76" s="92"/>
      <c r="ANF76" s="94"/>
      <c r="ANG76" s="94"/>
      <c r="ANH76" s="94"/>
      <c r="ANI76" s="94"/>
      <c r="ANJ76" s="94"/>
      <c r="ANK76" s="94"/>
      <c r="ANL76" s="94"/>
      <c r="ANM76" s="27"/>
      <c r="ANN76" s="99">
        <v>-1.3073672001012437</v>
      </c>
      <c r="ANO76" s="98">
        <v>5.064950481336413</v>
      </c>
      <c r="ANQ76" s="88">
        <f t="shared" si="148"/>
        <v>41004</v>
      </c>
      <c r="ANR76" s="90">
        <v>26.5</v>
      </c>
      <c r="ANS76" s="28"/>
      <c r="ANT76" s="25"/>
      <c r="ANU76" s="30"/>
      <c r="ANV76" s="27"/>
      <c r="ANW76" s="30"/>
      <c r="ANX76" s="27"/>
      <c r="ANY76" s="30"/>
      <c r="ANZ76" s="27"/>
      <c r="AOA76" s="92"/>
      <c r="AOB76" s="94"/>
      <c r="AOC76" s="94"/>
      <c r="AOD76" s="94"/>
      <c r="AOE76" s="94"/>
      <c r="AOF76" s="94"/>
      <c r="AOG76" s="94"/>
      <c r="AOH76" s="94"/>
      <c r="AOI76" s="27"/>
      <c r="AOJ76" s="99">
        <v>-1.3180701507187031</v>
      </c>
      <c r="AOK76" s="98">
        <v>-1.2643005340379172</v>
      </c>
      <c r="AOM76" s="88">
        <f t="shared" si="149"/>
        <v>41004</v>
      </c>
      <c r="AON76" s="90">
        <v>26.5</v>
      </c>
      <c r="AOO76" s="28"/>
      <c r="AOP76" s="25"/>
      <c r="AOQ76" s="30"/>
      <c r="AOR76" s="27"/>
      <c r="AOS76" s="30"/>
      <c r="AOT76" s="27"/>
      <c r="AOU76" s="30"/>
      <c r="AOV76" s="27"/>
      <c r="AOW76" s="92"/>
      <c r="AOX76" s="94"/>
      <c r="AOY76" s="94"/>
      <c r="AOZ76" s="94"/>
      <c r="APA76" s="94"/>
      <c r="APB76" s="94"/>
      <c r="APC76" s="94"/>
      <c r="APD76" s="94"/>
      <c r="APE76" s="27"/>
      <c r="APF76" s="99">
        <v>-1.296717339269938</v>
      </c>
      <c r="APG76" s="98">
        <v>3.9967051621687365E-2</v>
      </c>
      <c r="API76" s="88">
        <f t="shared" si="150"/>
        <v>41003.5</v>
      </c>
      <c r="APJ76" s="90">
        <v>26.5</v>
      </c>
      <c r="APK76" s="28"/>
      <c r="APL76" s="25"/>
      <c r="APM76" s="30"/>
      <c r="APN76" s="27"/>
      <c r="APO76" s="30"/>
      <c r="APP76" s="27"/>
      <c r="APQ76" s="30"/>
      <c r="APR76" s="27"/>
      <c r="APS76" s="92"/>
      <c r="APT76" s="94"/>
      <c r="APU76" s="94"/>
      <c r="APV76" s="94"/>
      <c r="APW76" s="94"/>
      <c r="APX76" s="94"/>
      <c r="APY76" s="94"/>
      <c r="APZ76" s="94"/>
      <c r="AQA76" s="27"/>
      <c r="AQB76" s="99">
        <v>-0.92884074447105391</v>
      </c>
      <c r="AQC76" s="98">
        <v>6.5885669322180362</v>
      </c>
      <c r="AQE76" s="88">
        <f t="shared" si="151"/>
        <v>41003</v>
      </c>
      <c r="AQF76" s="90">
        <v>26.5</v>
      </c>
      <c r="AQG76" s="28"/>
      <c r="AQH76" s="25"/>
      <c r="AQI76" s="30"/>
      <c r="AQJ76" s="27"/>
      <c r="AQK76" s="30"/>
      <c r="AQL76" s="27"/>
      <c r="AQM76" s="30"/>
      <c r="AQN76" s="27"/>
      <c r="AQO76" s="92"/>
      <c r="AQP76" s="94"/>
      <c r="AQQ76" s="94"/>
      <c r="AQR76" s="94"/>
      <c r="AQS76" s="94"/>
      <c r="AQT76" s="94"/>
      <c r="AQU76" s="94"/>
      <c r="AQV76" s="94"/>
      <c r="AQW76" s="27"/>
      <c r="AQX76" s="99">
        <v>-1.0896658883775558</v>
      </c>
      <c r="AQY76" s="98">
        <v>6.2902775471697918</v>
      </c>
      <c r="ARA76" s="88">
        <f t="shared" si="152"/>
        <v>41005.5</v>
      </c>
      <c r="ARB76" s="90">
        <v>26.5</v>
      </c>
      <c r="ARC76" s="28"/>
      <c r="ARD76" s="25"/>
      <c r="ARE76" s="30"/>
      <c r="ARF76" s="27"/>
      <c r="ARG76" s="30"/>
      <c r="ARH76" s="27"/>
      <c r="ARI76" s="30"/>
      <c r="ARJ76" s="27"/>
      <c r="ARK76" s="92"/>
      <c r="ARL76" s="94"/>
      <c r="ARM76" s="94"/>
      <c r="ARN76" s="94"/>
      <c r="ARO76" s="94"/>
      <c r="ARP76" s="94"/>
      <c r="ARQ76" s="94"/>
      <c r="ARR76" s="94"/>
      <c r="ARS76" s="27"/>
      <c r="ART76" s="99">
        <v>-1.1995290144019399</v>
      </c>
      <c r="ARU76" s="98">
        <v>3.6249433192708609</v>
      </c>
      <c r="ARW76" s="88">
        <f t="shared" si="153"/>
        <v>41006.5</v>
      </c>
      <c r="ARX76" s="90">
        <v>26.5</v>
      </c>
      <c r="ARY76" s="28"/>
      <c r="ARZ76" s="25"/>
      <c r="ASA76" s="30"/>
      <c r="ASB76" s="27"/>
      <c r="ASC76" s="30"/>
      <c r="ASD76" s="27"/>
      <c r="ASE76" s="30"/>
      <c r="ASF76" s="27"/>
      <c r="ASG76" s="92"/>
      <c r="ASH76" s="94"/>
      <c r="ASI76" s="94"/>
      <c r="ASJ76" s="94"/>
      <c r="ASK76" s="94"/>
      <c r="ASL76" s="94"/>
      <c r="ASM76" s="94"/>
      <c r="ASN76" s="94"/>
      <c r="ASO76" s="27"/>
      <c r="ASP76" s="99">
        <v>-1.2850225765796315</v>
      </c>
      <c r="ASQ76" s="98">
        <v>5.0497566516754944</v>
      </c>
      <c r="ASS76" s="88">
        <f t="shared" si="154"/>
        <v>41004.5</v>
      </c>
      <c r="AST76" s="90">
        <v>26.5</v>
      </c>
      <c r="ASU76" s="28"/>
      <c r="ASV76" s="25"/>
      <c r="ASW76" s="30"/>
      <c r="ASX76" s="27"/>
      <c r="ASY76" s="30"/>
      <c r="ASZ76" s="27"/>
      <c r="ATA76" s="30"/>
      <c r="ATB76" s="27"/>
      <c r="ATC76" s="92"/>
      <c r="ATD76" s="94"/>
      <c r="ATE76" s="94"/>
      <c r="ATF76" s="94"/>
      <c r="ATG76" s="94"/>
      <c r="ATH76" s="94"/>
      <c r="ATI76" s="94"/>
      <c r="ATJ76" s="94"/>
      <c r="ATK76" s="27"/>
      <c r="ATL76" s="99">
        <v>-1.3143954404106295</v>
      </c>
      <c r="ATM76" s="98">
        <v>4.164160113405571</v>
      </c>
      <c r="ATO76" s="88">
        <f t="shared" si="155"/>
        <v>41005.5</v>
      </c>
      <c r="ATP76" s="90">
        <v>26.5</v>
      </c>
      <c r="ATQ76" s="28"/>
      <c r="ATR76" s="25"/>
      <c r="ATS76" s="30"/>
      <c r="ATT76" s="27"/>
      <c r="ATU76" s="30"/>
      <c r="ATV76" s="27"/>
      <c r="ATW76" s="30"/>
      <c r="ATX76" s="27"/>
      <c r="ATY76" s="92"/>
      <c r="ATZ76" s="94"/>
      <c r="AUA76" s="94"/>
      <c r="AUB76" s="94"/>
      <c r="AUC76" s="94"/>
      <c r="AUD76" s="94"/>
      <c r="AUE76" s="94"/>
      <c r="AUF76" s="94"/>
      <c r="AUG76" s="27"/>
      <c r="AUH76" s="99">
        <v>-1.254527243739848</v>
      </c>
      <c r="AUI76" s="98">
        <v>6.1441556171759455</v>
      </c>
      <c r="AUK76" s="88">
        <f t="shared" si="156"/>
        <v>41001.5</v>
      </c>
      <c r="AUL76" s="90">
        <v>26.5</v>
      </c>
      <c r="AUM76" s="28"/>
      <c r="AUN76" s="25"/>
      <c r="AUO76" s="30"/>
      <c r="AUP76" s="27"/>
      <c r="AUQ76" s="30"/>
      <c r="AUR76" s="27"/>
      <c r="AUS76" s="30"/>
      <c r="AUT76" s="27"/>
      <c r="AUU76" s="92"/>
      <c r="AUV76" s="94"/>
      <c r="AUW76" s="94"/>
      <c r="AUX76" s="94"/>
      <c r="AUY76" s="94"/>
      <c r="AUZ76" s="94"/>
      <c r="AVA76" s="94"/>
      <c r="AVB76" s="94"/>
      <c r="AVC76" s="27"/>
      <c r="AVD76" s="99"/>
      <c r="AVE76" s="98"/>
      <c r="AVG76" s="88">
        <f t="shared" si="157"/>
        <v>41004.5</v>
      </c>
      <c r="AVH76" s="90">
        <v>26.5</v>
      </c>
      <c r="AVI76" s="28"/>
      <c r="AVJ76" s="25"/>
      <c r="AVK76" s="30"/>
      <c r="AVL76" s="27"/>
      <c r="AVM76" s="30"/>
      <c r="AVN76" s="27"/>
      <c r="AVO76" s="30"/>
      <c r="AVP76" s="27"/>
      <c r="AVQ76" s="92"/>
      <c r="AVR76" s="94"/>
      <c r="AVS76" s="94"/>
      <c r="AVT76" s="94"/>
      <c r="AVU76" s="94"/>
      <c r="AVV76" s="94"/>
      <c r="AVW76" s="94"/>
      <c r="AVX76" s="94"/>
      <c r="AVY76" s="27"/>
      <c r="AVZ76" s="99">
        <v>-1.293200519588791</v>
      </c>
      <c r="AWA76" s="98">
        <v>4.9782088319109761</v>
      </c>
      <c r="AWC76" s="88">
        <f t="shared" si="158"/>
        <v>41003</v>
      </c>
      <c r="AWD76" s="90">
        <v>26.5</v>
      </c>
      <c r="AWE76" s="28"/>
      <c r="AWF76" s="25"/>
      <c r="AWG76" s="30"/>
      <c r="AWH76" s="27"/>
      <c r="AWI76" s="30"/>
      <c r="AWJ76" s="27"/>
      <c r="AWK76" s="30"/>
      <c r="AWL76" s="27"/>
      <c r="AWM76" s="92"/>
      <c r="AWN76" s="94"/>
      <c r="AWO76" s="94"/>
      <c r="AWP76" s="94"/>
      <c r="AWQ76" s="94"/>
      <c r="AWR76" s="94"/>
      <c r="AWS76" s="94"/>
      <c r="AWT76" s="94"/>
      <c r="AWU76" s="27"/>
      <c r="AWV76" s="99"/>
      <c r="AWW76" s="98"/>
      <c r="AWY76" s="88">
        <f t="shared" si="159"/>
        <v>41001.5</v>
      </c>
      <c r="AWZ76" s="90">
        <v>26.5</v>
      </c>
      <c r="AXA76" s="28"/>
      <c r="AXB76" s="25"/>
      <c r="AXC76" s="30"/>
      <c r="AXD76" s="27"/>
      <c r="AXE76" s="30"/>
      <c r="AXF76" s="27"/>
      <c r="AXG76" s="30"/>
      <c r="AXH76" s="27"/>
      <c r="AXI76" s="92"/>
      <c r="AXJ76" s="94"/>
      <c r="AXK76" s="94"/>
      <c r="AXL76" s="94"/>
      <c r="AXM76" s="94"/>
      <c r="AXN76" s="94"/>
      <c r="AXO76" s="94"/>
      <c r="AXP76" s="94"/>
      <c r="AXQ76" s="27"/>
      <c r="AXR76" s="99">
        <v>-1.3100038869811281</v>
      </c>
      <c r="AXS76" s="98">
        <v>5.6174188727556515</v>
      </c>
      <c r="AXU76" s="88">
        <f t="shared" si="160"/>
        <v>41004.5</v>
      </c>
      <c r="AXV76" s="90">
        <v>26.5</v>
      </c>
      <c r="AXW76" s="28"/>
      <c r="AXX76" s="25"/>
      <c r="AXY76" s="30"/>
      <c r="AXZ76" s="27"/>
      <c r="AYA76" s="30"/>
      <c r="AYB76" s="27"/>
      <c r="AYC76" s="30"/>
      <c r="AYD76" s="27"/>
      <c r="AYE76" s="92"/>
      <c r="AYF76" s="94"/>
      <c r="AYG76" s="94"/>
      <c r="AYH76" s="94"/>
      <c r="AYI76" s="94"/>
      <c r="AYJ76" s="94"/>
      <c r="AYK76" s="94"/>
      <c r="AYL76" s="94"/>
      <c r="AYM76" s="27"/>
      <c r="AYN76" s="99">
        <v>-1.2941201836366945</v>
      </c>
      <c r="AYO76" s="98">
        <v>3.5261606910376257</v>
      </c>
      <c r="AYQ76" s="88">
        <f t="shared" si="161"/>
        <v>41003.5</v>
      </c>
      <c r="AYR76" s="90">
        <v>26.5</v>
      </c>
      <c r="AYS76" s="28"/>
      <c r="AYT76" s="25"/>
      <c r="AYU76" s="30"/>
      <c r="AYV76" s="27"/>
      <c r="AYW76" s="30"/>
      <c r="AYX76" s="27"/>
      <c r="AYY76" s="30"/>
      <c r="AYZ76" s="27"/>
      <c r="AZA76" s="92"/>
      <c r="AZB76" s="94"/>
      <c r="AZC76" s="94"/>
      <c r="AZD76" s="94"/>
      <c r="AZE76" s="94"/>
      <c r="AZF76" s="94"/>
      <c r="AZG76" s="94"/>
      <c r="AZH76" s="94"/>
      <c r="AZI76" s="27"/>
      <c r="AZJ76" s="99">
        <v>-0.93346911485761186</v>
      </c>
      <c r="AZK76" s="98">
        <v>8.2758675085907587</v>
      </c>
      <c r="AZM76" s="88">
        <f t="shared" si="162"/>
        <v>41004</v>
      </c>
      <c r="AZN76" s="90">
        <v>26.5</v>
      </c>
      <c r="AZO76" s="28"/>
      <c r="AZP76" s="25"/>
      <c r="AZQ76" s="30"/>
      <c r="AZR76" s="27"/>
      <c r="AZS76" s="30"/>
      <c r="AZT76" s="27"/>
      <c r="AZU76" s="30"/>
      <c r="AZV76" s="27"/>
      <c r="AZW76" s="92"/>
      <c r="AZX76" s="94"/>
      <c r="AZY76" s="94"/>
      <c r="AZZ76" s="94"/>
      <c r="BAA76" s="94"/>
      <c r="BAB76" s="94"/>
      <c r="BAC76" s="94"/>
      <c r="BAD76" s="94"/>
      <c r="BAE76" s="27"/>
      <c r="BAF76" s="99">
        <v>-1.2582969171397989</v>
      </c>
      <c r="BAG76" s="98">
        <v>1.7712341004416632</v>
      </c>
      <c r="BAI76" s="88">
        <f t="shared" si="163"/>
        <v>41004</v>
      </c>
      <c r="BAJ76" s="90">
        <v>26.5</v>
      </c>
      <c r="BAK76" s="28"/>
      <c r="BAL76" s="25"/>
      <c r="BAM76" s="30"/>
      <c r="BAN76" s="27"/>
      <c r="BAO76" s="30"/>
      <c r="BAP76" s="27"/>
      <c r="BAQ76" s="30"/>
      <c r="BAR76" s="27"/>
      <c r="BAS76" s="92"/>
      <c r="BAT76" s="94"/>
      <c r="BAU76" s="94"/>
      <c r="BAV76" s="94"/>
      <c r="BAW76" s="94"/>
      <c r="BAX76" s="94"/>
      <c r="BAY76" s="94"/>
      <c r="BAZ76" s="94"/>
      <c r="BBA76" s="27"/>
      <c r="BBB76" s="99">
        <v>-1.2996239529596842</v>
      </c>
      <c r="BBC76" s="98">
        <v>-0.35680731237210411</v>
      </c>
      <c r="BBE76" s="88">
        <f t="shared" si="164"/>
        <v>41002.5</v>
      </c>
      <c r="BBF76" s="90">
        <v>26.5</v>
      </c>
      <c r="BBG76" s="28"/>
      <c r="BBH76" s="25"/>
      <c r="BBI76" s="30"/>
      <c r="BBJ76" s="27"/>
      <c r="BBK76" s="30"/>
      <c r="BBL76" s="27"/>
      <c r="BBM76" s="30"/>
      <c r="BBN76" s="27"/>
      <c r="BBO76" s="92"/>
      <c r="BBP76" s="94"/>
      <c r="BBQ76" s="94"/>
      <c r="BBR76" s="94"/>
      <c r="BBS76" s="94"/>
      <c r="BBT76" s="94"/>
      <c r="BBU76" s="94"/>
      <c r="BBV76" s="94"/>
      <c r="BBW76" s="27"/>
      <c r="BBX76" s="99"/>
      <c r="BBY76" s="98"/>
      <c r="BCA76" s="88">
        <f t="shared" si="165"/>
        <v>41006</v>
      </c>
      <c r="BCB76" s="90">
        <v>26.5</v>
      </c>
      <c r="BCC76" s="28"/>
      <c r="BCD76" s="25">
        <v>22.8</v>
      </c>
      <c r="BCE76" s="30"/>
      <c r="BCF76" s="27"/>
      <c r="BCG76" s="30"/>
      <c r="BCH76" s="27"/>
      <c r="BCI76" s="30"/>
      <c r="BCJ76" s="27"/>
      <c r="BCK76" s="92"/>
      <c r="BCL76" s="94"/>
      <c r="BCM76" s="94"/>
      <c r="BCN76" s="94"/>
      <c r="BCO76" s="94"/>
      <c r="BCP76" s="94"/>
      <c r="BCQ76" s="94"/>
      <c r="BCR76" s="94"/>
      <c r="BCS76" s="27"/>
      <c r="BCT76" s="99">
        <v>-1.2554931167751548</v>
      </c>
      <c r="BCU76" s="98">
        <v>-1.2530065628645313</v>
      </c>
      <c r="BCW76" s="88">
        <f t="shared" si="166"/>
        <v>41004.5</v>
      </c>
      <c r="BCX76" s="90">
        <v>26.5</v>
      </c>
      <c r="BCY76" s="28"/>
      <c r="BCZ76" s="25"/>
      <c r="BDA76" s="30"/>
      <c r="BDB76" s="27"/>
      <c r="BDC76" s="30"/>
      <c r="BDD76" s="27"/>
      <c r="BDE76" s="30"/>
      <c r="BDF76" s="27"/>
      <c r="BDG76" s="92"/>
      <c r="BDH76" s="94"/>
      <c r="BDI76" s="94"/>
      <c r="BDJ76" s="94"/>
      <c r="BDK76" s="94"/>
      <c r="BDL76" s="94"/>
      <c r="BDM76" s="94"/>
      <c r="BDN76" s="94"/>
      <c r="BDO76" s="27"/>
      <c r="BDP76" s="99">
        <v>-1.1872388397326472</v>
      </c>
      <c r="BDQ76" s="98">
        <v>5.1512266066046886</v>
      </c>
      <c r="BDS76" s="88">
        <f t="shared" si="167"/>
        <v>41002.5</v>
      </c>
      <c r="BDT76" s="90">
        <v>26.5</v>
      </c>
      <c r="BDU76" s="28"/>
      <c r="BDV76" s="25"/>
      <c r="BDW76" s="30"/>
      <c r="BDX76" s="27"/>
      <c r="BDY76" s="30"/>
      <c r="BDZ76" s="27"/>
      <c r="BEA76" s="30"/>
      <c r="BEB76" s="27"/>
      <c r="BEC76" s="92"/>
      <c r="BED76" s="94"/>
      <c r="BEE76" s="94"/>
      <c r="BEF76" s="94"/>
      <c r="BEG76" s="94"/>
      <c r="BEH76" s="94"/>
      <c r="BEI76" s="94"/>
      <c r="BEJ76" s="94"/>
      <c r="BEK76" s="27"/>
      <c r="BEL76" s="99">
        <v>-1.3017915548748415</v>
      </c>
      <c r="BEM76" s="98">
        <v>5.0728805266698966</v>
      </c>
      <c r="BEO76" s="88">
        <f t="shared" si="168"/>
        <v>41004</v>
      </c>
      <c r="BEP76" s="90">
        <v>26.5</v>
      </c>
      <c r="BEQ76" s="28"/>
      <c r="BER76" s="25"/>
      <c r="BES76" s="30"/>
      <c r="BET76" s="27"/>
      <c r="BEU76" s="30"/>
      <c r="BEV76" s="27"/>
      <c r="BEW76" s="30"/>
      <c r="BEX76" s="27"/>
      <c r="BEY76" s="92"/>
      <c r="BEZ76" s="94"/>
      <c r="BFA76" s="94"/>
      <c r="BFB76" s="94"/>
      <c r="BFC76" s="94"/>
      <c r="BFD76" s="94"/>
      <c r="BFE76" s="94"/>
      <c r="BFF76" s="94"/>
      <c r="BFG76" s="27"/>
      <c r="BFH76" s="99">
        <v>-1.3171578881540904</v>
      </c>
      <c r="BFI76" s="98">
        <v>-1.2638619837184157</v>
      </c>
      <c r="BFK76" s="88">
        <f t="shared" si="169"/>
        <v>41004</v>
      </c>
      <c r="BFL76" s="90">
        <v>26.5</v>
      </c>
      <c r="BFM76" s="28"/>
      <c r="BFN76" s="25"/>
      <c r="BFO76" s="30"/>
      <c r="BFP76" s="27"/>
      <c r="BFQ76" s="30"/>
      <c r="BFR76" s="27"/>
      <c r="BFS76" s="30"/>
      <c r="BFT76" s="27"/>
      <c r="BFU76" s="92"/>
      <c r="BFV76" s="94"/>
      <c r="BFW76" s="94"/>
      <c r="BFX76" s="94"/>
      <c r="BFY76" s="94"/>
      <c r="BFZ76" s="94"/>
      <c r="BGA76" s="94"/>
      <c r="BGB76" s="94"/>
      <c r="BGC76" s="27"/>
      <c r="BGD76" s="99">
        <v>-1.2812821688353326</v>
      </c>
      <c r="BGE76" s="98">
        <v>6.8189876821851167E-2</v>
      </c>
      <c r="BGG76" s="88">
        <f t="shared" si="170"/>
        <v>41003.5</v>
      </c>
      <c r="BGH76" s="90">
        <v>26.5</v>
      </c>
      <c r="BGI76" s="28"/>
      <c r="BGJ76" s="25"/>
      <c r="BGK76" s="30"/>
      <c r="BGL76" s="27"/>
      <c r="BGM76" s="30"/>
      <c r="BGN76" s="27"/>
      <c r="BGO76" s="30"/>
      <c r="BGP76" s="27"/>
      <c r="BGQ76" s="92"/>
      <c r="BGR76" s="94"/>
      <c r="BGS76" s="94"/>
      <c r="BGT76" s="94"/>
      <c r="BGU76" s="94"/>
      <c r="BGV76" s="94"/>
      <c r="BGW76" s="94"/>
      <c r="BGX76" s="94"/>
      <c r="BGY76" s="27"/>
      <c r="BGZ76" s="99">
        <v>-0.96431404101214457</v>
      </c>
      <c r="BHA76" s="98">
        <v>6.5339886795319604</v>
      </c>
      <c r="BHC76" s="88">
        <f t="shared" si="171"/>
        <v>41003</v>
      </c>
      <c r="BHD76" s="90">
        <v>26.5</v>
      </c>
      <c r="BHE76" s="28"/>
      <c r="BHF76" s="25"/>
      <c r="BHG76" s="30"/>
      <c r="BHH76" s="27"/>
      <c r="BHI76" s="30"/>
      <c r="BHJ76" s="27"/>
      <c r="BHK76" s="30"/>
      <c r="BHL76" s="27"/>
      <c r="BHM76" s="92"/>
      <c r="BHN76" s="94"/>
      <c r="BHO76" s="94"/>
      <c r="BHP76" s="94"/>
      <c r="BHQ76" s="94"/>
      <c r="BHR76" s="94"/>
      <c r="BHS76" s="94"/>
      <c r="BHT76" s="94"/>
      <c r="BHU76" s="27"/>
      <c r="BHV76" s="99">
        <v>-1.0792266212063581</v>
      </c>
      <c r="BHW76" s="98">
        <v>6.3154986085731402</v>
      </c>
      <c r="BHY76" s="88">
        <f t="shared" si="172"/>
        <v>41005.5</v>
      </c>
      <c r="BHZ76" s="90">
        <v>26.5</v>
      </c>
      <c r="BIA76" s="28"/>
      <c r="BIB76" s="25"/>
      <c r="BIC76" s="30"/>
      <c r="BID76" s="27"/>
      <c r="BIE76" s="30"/>
      <c r="BIF76" s="27"/>
      <c r="BIG76" s="30"/>
      <c r="BIH76" s="27"/>
      <c r="BII76" s="92"/>
      <c r="BIJ76" s="94"/>
      <c r="BIK76" s="94"/>
      <c r="BIL76" s="94"/>
      <c r="BIM76" s="94"/>
      <c r="BIN76" s="94"/>
      <c r="BIO76" s="94"/>
      <c r="BIP76" s="94"/>
      <c r="BIQ76" s="27"/>
      <c r="BIR76" s="99">
        <v>-1.2071146604859921</v>
      </c>
      <c r="BIS76" s="98">
        <v>3.61063277954494</v>
      </c>
      <c r="BIU76" s="88">
        <f t="shared" si="173"/>
        <v>41006.5</v>
      </c>
      <c r="BIV76" s="90">
        <v>26.5</v>
      </c>
      <c r="BIW76" s="28"/>
      <c r="BIX76" s="25"/>
      <c r="BIY76" s="30"/>
      <c r="BIZ76" s="27"/>
      <c r="BJA76" s="30"/>
      <c r="BJB76" s="27"/>
      <c r="BJC76" s="30"/>
      <c r="BJD76" s="27"/>
      <c r="BJE76" s="92"/>
      <c r="BJF76" s="94"/>
      <c r="BJG76" s="94"/>
      <c r="BJH76" s="94"/>
      <c r="BJI76" s="94"/>
      <c r="BJJ76" s="94"/>
      <c r="BJK76" s="94"/>
      <c r="BJL76" s="94"/>
      <c r="BJM76" s="27"/>
      <c r="BJN76" s="99">
        <v>-1.2827556994591591</v>
      </c>
      <c r="BJO76" s="98">
        <v>5.0535043319291484</v>
      </c>
      <c r="BJQ76" s="88">
        <f t="shared" si="174"/>
        <v>41004.5</v>
      </c>
      <c r="BJR76" s="90">
        <v>26.5</v>
      </c>
      <c r="BJS76" s="28"/>
      <c r="BJT76" s="25"/>
      <c r="BJU76" s="30"/>
      <c r="BJV76" s="27"/>
      <c r="BJW76" s="30"/>
      <c r="BJX76" s="27"/>
      <c r="BJY76" s="30"/>
      <c r="BJZ76" s="27"/>
      <c r="BKA76" s="92"/>
      <c r="BKB76" s="94"/>
      <c r="BKC76" s="94"/>
      <c r="BKD76" s="94"/>
      <c r="BKE76" s="94"/>
      <c r="BKF76" s="94"/>
      <c r="BKG76" s="94"/>
      <c r="BKH76" s="94"/>
      <c r="BKI76" s="27"/>
      <c r="BKJ76" s="99">
        <v>-1.3142042142836348</v>
      </c>
      <c r="BKK76" s="98">
        <v>4.1644572140855454</v>
      </c>
      <c r="BKM76" s="88">
        <f t="shared" si="175"/>
        <v>41005.5</v>
      </c>
      <c r="BKN76" s="90">
        <v>26.5</v>
      </c>
      <c r="BKO76" s="28"/>
      <c r="BKP76" s="25"/>
      <c r="BKQ76" s="30"/>
      <c r="BKR76" s="27"/>
      <c r="BKS76" s="30"/>
      <c r="BKT76" s="27"/>
      <c r="BKU76" s="30"/>
      <c r="BKV76" s="27"/>
      <c r="BKW76" s="92"/>
      <c r="BKX76" s="94"/>
      <c r="BKY76" s="94"/>
      <c r="BKZ76" s="94"/>
      <c r="BLA76" s="94"/>
      <c r="BLB76" s="94"/>
      <c r="BLC76" s="94"/>
      <c r="BLD76" s="94"/>
      <c r="BLE76" s="27"/>
      <c r="BLF76" s="99">
        <v>-1.2626392506930781</v>
      </c>
      <c r="BLG76" s="98">
        <v>6.139705436596457</v>
      </c>
      <c r="BLI76" s="88">
        <f t="shared" si="176"/>
        <v>41001.5</v>
      </c>
      <c r="BLJ76" s="90">
        <v>26.5</v>
      </c>
      <c r="BLK76" s="28"/>
      <c r="BLL76" s="25"/>
      <c r="BLM76" s="30"/>
      <c r="BLN76" s="27"/>
      <c r="BLO76" s="30"/>
      <c r="BLP76" s="27"/>
      <c r="BLQ76" s="30"/>
      <c r="BLR76" s="27"/>
      <c r="BLS76" s="92"/>
      <c r="BLT76" s="94"/>
      <c r="BLU76" s="94"/>
      <c r="BLV76" s="94"/>
      <c r="BLW76" s="94"/>
      <c r="BLX76" s="94"/>
      <c r="BLY76" s="94"/>
      <c r="BLZ76" s="94"/>
      <c r="BMA76" s="27"/>
      <c r="BMB76" s="99"/>
      <c r="BMC76" s="98"/>
      <c r="BME76" s="88">
        <f t="shared" si="177"/>
        <v>41004.5</v>
      </c>
      <c r="BMF76" s="90">
        <v>26.5</v>
      </c>
      <c r="BMG76" s="28"/>
      <c r="BMH76" s="25"/>
      <c r="BMI76" s="30"/>
      <c r="BMJ76" s="27"/>
      <c r="BMK76" s="30"/>
      <c r="BML76" s="27"/>
      <c r="BMM76" s="30"/>
      <c r="BMN76" s="27"/>
      <c r="BMO76" s="92"/>
      <c r="BMP76" s="94"/>
      <c r="BMQ76" s="94"/>
      <c r="BMR76" s="94"/>
      <c r="BMS76" s="94"/>
      <c r="BMT76" s="94"/>
      <c r="BMU76" s="94"/>
      <c r="BMV76" s="94"/>
      <c r="BMW76" s="27"/>
      <c r="BMX76" s="99">
        <v>-1.265669211064004</v>
      </c>
      <c r="BMY76" s="98">
        <v>5.0224622199053153</v>
      </c>
      <c r="BNA76" s="88">
        <f t="shared" si="178"/>
        <v>41003</v>
      </c>
      <c r="BNB76" s="90">
        <v>26.5</v>
      </c>
      <c r="BNC76" s="28"/>
      <c r="BND76" s="25"/>
      <c r="BNE76" s="30"/>
      <c r="BNF76" s="27"/>
      <c r="BNG76" s="30"/>
      <c r="BNH76" s="27"/>
      <c r="BNI76" s="30"/>
      <c r="BNJ76" s="27"/>
      <c r="BNK76" s="92"/>
      <c r="BNL76" s="94"/>
      <c r="BNM76" s="94"/>
      <c r="BNN76" s="94"/>
      <c r="BNO76" s="94"/>
      <c r="BNP76" s="94"/>
      <c r="BNQ76" s="94"/>
      <c r="BNR76" s="94"/>
      <c r="BNS76" s="27"/>
      <c r="BNT76" s="99"/>
      <c r="BNU76" s="98"/>
      <c r="BNW76" s="88">
        <f t="shared" si="179"/>
        <v>41001.5</v>
      </c>
      <c r="BNX76" s="90">
        <v>26.5</v>
      </c>
      <c r="BNY76" s="28"/>
      <c r="BNZ76" s="25"/>
      <c r="BOA76" s="30"/>
      <c r="BOB76" s="27"/>
      <c r="BOC76" s="30"/>
      <c r="BOD76" s="27"/>
      <c r="BOE76" s="30"/>
      <c r="BOF76" s="27"/>
      <c r="BOG76" s="92"/>
      <c r="BOH76" s="94"/>
      <c r="BOI76" s="94"/>
      <c r="BOJ76" s="94"/>
      <c r="BOK76" s="94"/>
      <c r="BOL76" s="94"/>
      <c r="BOM76" s="94"/>
      <c r="BON76" s="94"/>
      <c r="BOO76" s="27"/>
      <c r="BOP76" s="99">
        <v>-1.3092248690205648</v>
      </c>
      <c r="BOQ76" s="98">
        <v>5.6169786867856253</v>
      </c>
      <c r="BOS76" s="88">
        <f t="shared" si="180"/>
        <v>41004.5</v>
      </c>
      <c r="BOT76" s="90">
        <v>26.5</v>
      </c>
      <c r="BOU76" s="28"/>
      <c r="BOV76" s="25"/>
      <c r="BOW76" s="30"/>
      <c r="BOX76" s="27"/>
      <c r="BOY76" s="30"/>
      <c r="BOZ76" s="27"/>
      <c r="BPA76" s="30"/>
      <c r="BPB76" s="27"/>
      <c r="BPC76" s="92"/>
      <c r="BPD76" s="94"/>
      <c r="BPE76" s="94"/>
      <c r="BPF76" s="94"/>
      <c r="BPG76" s="94"/>
      <c r="BPH76" s="94"/>
      <c r="BPI76" s="94"/>
      <c r="BPJ76" s="94"/>
      <c r="BPK76" s="27"/>
      <c r="BPL76" s="99">
        <v>-1.3080458273876956</v>
      </c>
      <c r="BPM76" s="98">
        <v>3.4980341913045336</v>
      </c>
      <c r="BPO76" s="88">
        <f t="shared" si="181"/>
        <v>41003.5</v>
      </c>
      <c r="BPP76" s="90">
        <v>26.5</v>
      </c>
      <c r="BPQ76" s="28"/>
      <c r="BPR76" s="25"/>
      <c r="BPS76" s="30"/>
      <c r="BPT76" s="27"/>
      <c r="BPU76" s="30"/>
      <c r="BPV76" s="27"/>
      <c r="BPW76" s="30"/>
      <c r="BPX76" s="27"/>
      <c r="BPY76" s="92"/>
      <c r="BPZ76" s="94"/>
      <c r="BQA76" s="94"/>
      <c r="BQB76" s="94"/>
      <c r="BQC76" s="94"/>
      <c r="BQD76" s="94"/>
      <c r="BQE76" s="94"/>
      <c r="BQF76" s="94"/>
      <c r="BQG76" s="27"/>
      <c r="BQH76" s="99">
        <v>-0.92427661205850387</v>
      </c>
      <c r="BQI76" s="98">
        <v>8.315536286993245</v>
      </c>
      <c r="BQK76" s="88">
        <f t="shared" si="182"/>
        <v>41004</v>
      </c>
      <c r="BQL76" s="90">
        <v>26.5</v>
      </c>
      <c r="BQM76" s="28"/>
      <c r="BQN76" s="25"/>
      <c r="BQO76" s="30"/>
      <c r="BQP76" s="27"/>
      <c r="BQQ76" s="30"/>
      <c r="BQR76" s="27"/>
      <c r="BQS76" s="30"/>
      <c r="BQT76" s="27"/>
      <c r="BQU76" s="92"/>
      <c r="BQV76" s="94"/>
      <c r="BQW76" s="94"/>
      <c r="BQX76" s="94"/>
      <c r="BQY76" s="94"/>
      <c r="BQZ76" s="94"/>
      <c r="BRA76" s="94"/>
      <c r="BRB76" s="94"/>
      <c r="BRC76" s="27"/>
      <c r="BRD76" s="99">
        <v>-1.2585855547247637</v>
      </c>
      <c r="BRE76" s="98">
        <v>1.7713210105344561</v>
      </c>
      <c r="BRG76" s="88">
        <f t="shared" si="183"/>
        <v>41004</v>
      </c>
      <c r="BRH76" s="90">
        <v>26.5</v>
      </c>
      <c r="BRI76" s="28"/>
      <c r="BRJ76" s="25"/>
      <c r="BRK76" s="30"/>
      <c r="BRL76" s="27"/>
      <c r="BRM76" s="30"/>
      <c r="BRN76" s="27"/>
      <c r="BRO76" s="30"/>
      <c r="BRP76" s="27"/>
      <c r="BRQ76" s="92"/>
      <c r="BRR76" s="94"/>
      <c r="BRS76" s="94"/>
      <c r="BRT76" s="94"/>
      <c r="BRU76" s="94"/>
      <c r="BRV76" s="94"/>
      <c r="BRW76" s="94"/>
      <c r="BRX76" s="94"/>
      <c r="BRY76" s="27"/>
      <c r="BRZ76" s="99">
        <v>-1.2972714419086657</v>
      </c>
      <c r="BSA76" s="98">
        <v>-0.35374924768272892</v>
      </c>
      <c r="BSC76" s="88">
        <f t="shared" si="184"/>
        <v>41002.5</v>
      </c>
      <c r="BSD76" s="90">
        <v>26.5</v>
      </c>
      <c r="BSE76" s="28"/>
      <c r="BSF76" s="25"/>
      <c r="BSG76" s="30"/>
      <c r="BSH76" s="27"/>
      <c r="BSI76" s="30"/>
      <c r="BSJ76" s="27"/>
      <c r="BSK76" s="30"/>
      <c r="BSL76" s="27"/>
      <c r="BSM76" s="92"/>
      <c r="BSN76" s="94"/>
      <c r="BSO76" s="94"/>
      <c r="BSP76" s="94"/>
      <c r="BSQ76" s="94"/>
      <c r="BSR76" s="94"/>
      <c r="BSS76" s="94"/>
      <c r="BST76" s="94"/>
      <c r="BSU76" s="27"/>
      <c r="BSV76" s="99"/>
      <c r="BSW76" s="98"/>
      <c r="BSY76" s="88">
        <f t="shared" si="185"/>
        <v>41006</v>
      </c>
      <c r="BSZ76" s="90">
        <v>26.5</v>
      </c>
      <c r="BTA76" s="28"/>
      <c r="BTB76" s="25">
        <v>22.8</v>
      </c>
      <c r="BTC76" s="30"/>
      <c r="BTD76" s="27"/>
      <c r="BTE76" s="30"/>
      <c r="BTF76" s="27"/>
      <c r="BTG76" s="30"/>
      <c r="BTH76" s="27"/>
      <c r="BTI76" s="92"/>
      <c r="BTJ76" s="94"/>
      <c r="BTK76" s="94"/>
      <c r="BTL76" s="94"/>
      <c r="BTM76" s="94"/>
      <c r="BTN76" s="94"/>
      <c r="BTO76" s="94"/>
      <c r="BTP76" s="94"/>
      <c r="BTQ76" s="27"/>
      <c r="BTR76" s="99">
        <v>-1.253155468287257</v>
      </c>
      <c r="BTS76" s="98">
        <v>-1.2438905303484262</v>
      </c>
      <c r="BTU76" s="88">
        <f t="shared" si="186"/>
        <v>41004.5</v>
      </c>
      <c r="BTV76" s="90">
        <v>26.5</v>
      </c>
      <c r="BTW76" s="28"/>
      <c r="BTX76" s="25"/>
      <c r="BTY76" s="30"/>
      <c r="BTZ76" s="27"/>
      <c r="BUA76" s="30"/>
      <c r="BUB76" s="27"/>
      <c r="BUC76" s="30"/>
      <c r="BUD76" s="27"/>
      <c r="BUE76" s="92"/>
      <c r="BUF76" s="94"/>
      <c r="BUG76" s="94"/>
      <c r="BUH76" s="94"/>
      <c r="BUI76" s="94"/>
      <c r="BUJ76" s="94"/>
      <c r="BUK76" s="94"/>
      <c r="BUL76" s="94"/>
      <c r="BUM76" s="27"/>
      <c r="BUN76" s="99">
        <v>-1.2860509493642434</v>
      </c>
      <c r="BUO76" s="98">
        <v>5.0003038421561703</v>
      </c>
      <c r="BUQ76" s="88">
        <f t="shared" si="187"/>
        <v>41002.5</v>
      </c>
      <c r="BUR76" s="90">
        <v>26.5</v>
      </c>
      <c r="BUS76" s="28"/>
      <c r="BUT76" s="25"/>
      <c r="BUU76" s="30"/>
      <c r="BUV76" s="27"/>
      <c r="BUW76" s="30"/>
      <c r="BUX76" s="27"/>
      <c r="BUY76" s="30"/>
      <c r="BUZ76" s="27"/>
      <c r="BVA76" s="92"/>
      <c r="BVB76" s="94"/>
      <c r="BVC76" s="94"/>
      <c r="BVD76" s="94"/>
      <c r="BVE76" s="94"/>
      <c r="BVF76" s="94"/>
      <c r="BVG76" s="94"/>
      <c r="BVH76" s="94"/>
      <c r="BVI76" s="27"/>
      <c r="BVJ76" s="99">
        <v>-1.2931068968940964</v>
      </c>
      <c r="BVK76" s="98">
        <v>5.0854590588824227</v>
      </c>
      <c r="BVM76" s="88">
        <f t="shared" si="188"/>
        <v>41004</v>
      </c>
      <c r="BVN76" s="90">
        <v>26.5</v>
      </c>
      <c r="BVO76" s="28"/>
      <c r="BVP76" s="25"/>
      <c r="BVQ76" s="30"/>
      <c r="BVR76" s="27"/>
      <c r="BVS76" s="30"/>
      <c r="BVT76" s="27"/>
      <c r="BVU76" s="30"/>
      <c r="BVV76" s="27"/>
      <c r="BVW76" s="92"/>
      <c r="BVX76" s="94"/>
      <c r="BVY76" s="94"/>
      <c r="BVZ76" s="94"/>
      <c r="BWA76" s="94"/>
      <c r="BWB76" s="94"/>
      <c r="BWC76" s="94"/>
      <c r="BWD76" s="94"/>
      <c r="BWE76" s="27"/>
      <c r="BWF76" s="99">
        <v>-1.318165755519247</v>
      </c>
      <c r="BWG76" s="98">
        <v>-1.2644595935678289</v>
      </c>
      <c r="BWI76" s="88">
        <f t="shared" si="189"/>
        <v>41004</v>
      </c>
      <c r="BWJ76" s="90">
        <v>26.5</v>
      </c>
      <c r="BWK76" s="28"/>
      <c r="BWL76" s="25"/>
      <c r="BWM76" s="30"/>
      <c r="BWN76" s="27"/>
      <c r="BWO76" s="30"/>
      <c r="BWP76" s="27"/>
      <c r="BWQ76" s="30"/>
      <c r="BWR76" s="27"/>
      <c r="BWS76" s="92"/>
      <c r="BWT76" s="94"/>
      <c r="BWU76" s="94"/>
      <c r="BWV76" s="94"/>
      <c r="BWW76" s="94"/>
      <c r="BWX76" s="94"/>
      <c r="BWY76" s="94"/>
      <c r="BWZ76" s="94"/>
      <c r="BXA76" s="27"/>
      <c r="BXB76" s="99">
        <v>-1.2946075858290591</v>
      </c>
      <c r="BXC76" s="98">
        <v>4.621255542919861E-2</v>
      </c>
      <c r="BXE76" s="88">
        <f t="shared" si="190"/>
        <v>41003.5</v>
      </c>
      <c r="BXF76" s="90">
        <v>26.5</v>
      </c>
      <c r="BXG76" s="28"/>
      <c r="BXH76" s="25"/>
      <c r="BXI76" s="30"/>
      <c r="BXJ76" s="27"/>
      <c r="BXK76" s="30"/>
      <c r="BXL76" s="27"/>
      <c r="BXM76" s="30"/>
      <c r="BXN76" s="27"/>
      <c r="BXO76" s="92"/>
      <c r="BXP76" s="94"/>
      <c r="BXQ76" s="94"/>
      <c r="BXR76" s="94"/>
      <c r="BXS76" s="94"/>
      <c r="BXT76" s="94"/>
      <c r="BXU76" s="94"/>
      <c r="BXV76" s="94"/>
      <c r="BXW76" s="27"/>
      <c r="BXX76" s="99">
        <v>-0.95894624700684672</v>
      </c>
      <c r="BXY76" s="98">
        <v>6.5488527913506527</v>
      </c>
      <c r="BYA76" s="88">
        <f t="shared" si="191"/>
        <v>41003</v>
      </c>
      <c r="BYB76" s="90">
        <v>26.5</v>
      </c>
      <c r="BYC76" s="28"/>
      <c r="BYD76" s="25"/>
      <c r="BYE76" s="30"/>
      <c r="BYF76" s="27"/>
      <c r="BYG76" s="30"/>
      <c r="BYH76" s="27"/>
      <c r="BYI76" s="30"/>
      <c r="BYJ76" s="27"/>
      <c r="BYK76" s="92"/>
      <c r="BYL76" s="94"/>
      <c r="BYM76" s="94"/>
      <c r="BYN76" s="94"/>
      <c r="BYO76" s="94"/>
      <c r="BYP76" s="94"/>
      <c r="BYQ76" s="94"/>
      <c r="BYR76" s="94"/>
      <c r="BYS76" s="27"/>
      <c r="BYT76" s="99">
        <v>-1.0916661048892897</v>
      </c>
      <c r="BYU76" s="98">
        <v>6.290300867212788</v>
      </c>
      <c r="BYW76" s="88">
        <f t="shared" si="192"/>
        <v>41005.5</v>
      </c>
      <c r="BYX76" s="90">
        <v>26.5</v>
      </c>
      <c r="BYY76" s="28"/>
      <c r="BYZ76" s="25"/>
      <c r="BZA76" s="30"/>
      <c r="BZB76" s="27"/>
      <c r="BZC76" s="30"/>
      <c r="BZD76" s="27"/>
      <c r="BZE76" s="30"/>
      <c r="BZF76" s="27"/>
      <c r="BZG76" s="92"/>
      <c r="BZH76" s="94"/>
      <c r="BZI76" s="94"/>
      <c r="BZJ76" s="94"/>
      <c r="BZK76" s="94"/>
      <c r="BZL76" s="94"/>
      <c r="BZM76" s="94"/>
      <c r="BZN76" s="94"/>
      <c r="BZO76" s="27"/>
      <c r="BZP76" s="99">
        <v>-1.1992311252552748</v>
      </c>
      <c r="BZQ76" s="98">
        <v>3.6238599077654925</v>
      </c>
      <c r="BZS76" s="88">
        <f t="shared" si="193"/>
        <v>41006.5</v>
      </c>
      <c r="BZT76" s="90">
        <v>26.5</v>
      </c>
      <c r="BZU76" s="28"/>
      <c r="BZV76" s="25"/>
      <c r="BZW76" s="30"/>
      <c r="BZX76" s="27"/>
      <c r="BZY76" s="30"/>
      <c r="BZZ76" s="27"/>
      <c r="CAA76" s="30"/>
      <c r="CAB76" s="27"/>
      <c r="CAC76" s="92"/>
      <c r="CAD76" s="94"/>
      <c r="CAE76" s="94"/>
      <c r="CAF76" s="94"/>
      <c r="CAG76" s="94"/>
      <c r="CAH76" s="94"/>
      <c r="CAI76" s="94"/>
      <c r="CAJ76" s="94"/>
      <c r="CAK76" s="27"/>
      <c r="CAL76" s="99">
        <v>-1.2770806197824986</v>
      </c>
      <c r="CAM76" s="98">
        <v>5.0629812339103699</v>
      </c>
      <c r="CAO76" s="88">
        <f t="shared" si="194"/>
        <v>41004.5</v>
      </c>
      <c r="CAP76" s="90">
        <v>26.5</v>
      </c>
      <c r="CAQ76" s="28"/>
      <c r="CAR76" s="25"/>
      <c r="CAS76" s="30"/>
      <c r="CAT76" s="27"/>
      <c r="CAU76" s="30"/>
      <c r="CAV76" s="27"/>
      <c r="CAW76" s="30"/>
      <c r="CAX76" s="27"/>
      <c r="CAY76" s="92"/>
      <c r="CAZ76" s="94"/>
      <c r="CBA76" s="94"/>
      <c r="CBB76" s="94"/>
      <c r="CBC76" s="94"/>
      <c r="CBD76" s="94"/>
      <c r="CBE76" s="94"/>
      <c r="CBF76" s="94"/>
      <c r="CBG76" s="27"/>
      <c r="CBH76" s="99">
        <v>-1.2919169554522705</v>
      </c>
      <c r="CBI76" s="98">
        <v>4.1973494085875966</v>
      </c>
      <c r="CBK76" s="88">
        <f t="shared" si="195"/>
        <v>41005.5</v>
      </c>
      <c r="CBL76" s="90">
        <v>26.5</v>
      </c>
      <c r="CBM76" s="28"/>
      <c r="CBN76" s="25"/>
      <c r="CBO76" s="30"/>
      <c r="CBP76" s="27"/>
      <c r="CBQ76" s="30"/>
      <c r="CBR76" s="27"/>
      <c r="CBS76" s="30"/>
      <c r="CBT76" s="27"/>
      <c r="CBU76" s="92"/>
      <c r="CBV76" s="94"/>
      <c r="CBW76" s="94"/>
      <c r="CBX76" s="94"/>
      <c r="CBY76" s="94"/>
      <c r="CBZ76" s="94"/>
      <c r="CCA76" s="94"/>
      <c r="CCB76" s="94"/>
      <c r="CCC76" s="27"/>
      <c r="CCD76" s="99">
        <v>-1.2566262360694429</v>
      </c>
      <c r="CCE76" s="98">
        <v>6.1404886720024034</v>
      </c>
      <c r="CCG76" s="88">
        <f t="shared" si="196"/>
        <v>41001.5</v>
      </c>
      <c r="CCH76" s="90">
        <v>26.5</v>
      </c>
      <c r="CCI76" s="28"/>
      <c r="CCJ76" s="25"/>
      <c r="CCK76" s="30"/>
      <c r="CCL76" s="27"/>
      <c r="CCM76" s="30"/>
      <c r="CCN76" s="27"/>
      <c r="CCO76" s="30"/>
      <c r="CCP76" s="27"/>
      <c r="CCQ76" s="92"/>
      <c r="CCR76" s="94"/>
      <c r="CCS76" s="94"/>
      <c r="CCT76" s="94"/>
      <c r="CCU76" s="94"/>
      <c r="CCV76" s="94"/>
      <c r="CCW76" s="94"/>
      <c r="CCX76" s="94"/>
      <c r="CCY76" s="27"/>
      <c r="CCZ76" s="99"/>
      <c r="CDA76" s="98"/>
      <c r="CDC76" s="88">
        <f t="shared" si="197"/>
        <v>41004.5</v>
      </c>
      <c r="CDD76" s="90">
        <v>26.5</v>
      </c>
      <c r="CDE76" s="28"/>
      <c r="CDF76" s="25"/>
      <c r="CDG76" s="30"/>
      <c r="CDH76" s="27"/>
      <c r="CDI76" s="30"/>
      <c r="CDJ76" s="27"/>
      <c r="CDK76" s="30"/>
      <c r="CDL76" s="27"/>
      <c r="CDM76" s="92"/>
      <c r="CDN76" s="94"/>
      <c r="CDO76" s="94"/>
      <c r="CDP76" s="94"/>
      <c r="CDQ76" s="94"/>
      <c r="CDR76" s="94"/>
      <c r="CDS76" s="94"/>
      <c r="CDT76" s="94"/>
      <c r="CDU76" s="27"/>
      <c r="CDV76" s="99">
        <v>-1.2833120001120879</v>
      </c>
      <c r="CDW76" s="98">
        <v>4.9949159166262378</v>
      </c>
      <c r="CDY76" s="88">
        <f t="shared" si="198"/>
        <v>41003</v>
      </c>
      <c r="CDZ76" s="90">
        <v>26.5</v>
      </c>
      <c r="CEA76" s="28"/>
      <c r="CEB76" s="25"/>
      <c r="CEC76" s="30"/>
      <c r="CED76" s="27"/>
      <c r="CEE76" s="30"/>
      <c r="CEF76" s="27"/>
      <c r="CEG76" s="30"/>
      <c r="CEH76" s="27"/>
      <c r="CEI76" s="92"/>
      <c r="CEJ76" s="94"/>
      <c r="CEK76" s="94"/>
      <c r="CEL76" s="94"/>
      <c r="CEM76" s="94"/>
      <c r="CEN76" s="94"/>
      <c r="CEO76" s="94"/>
      <c r="CEP76" s="94"/>
      <c r="CEQ76" s="27"/>
      <c r="CER76" s="99"/>
      <c r="CES76" s="98"/>
      <c r="CEU76" s="88">
        <f t="shared" si="199"/>
        <v>41001.5</v>
      </c>
      <c r="CEV76" s="90">
        <v>26.5</v>
      </c>
      <c r="CEW76" s="28"/>
      <c r="CEX76" s="25"/>
      <c r="CEY76" s="30"/>
      <c r="CEZ76" s="27"/>
      <c r="CFA76" s="30"/>
      <c r="CFB76" s="27"/>
      <c r="CFC76" s="30"/>
      <c r="CFD76" s="27"/>
      <c r="CFE76" s="92"/>
      <c r="CFF76" s="94"/>
      <c r="CFG76" s="94"/>
      <c r="CFH76" s="94"/>
      <c r="CFI76" s="94"/>
      <c r="CFJ76" s="94"/>
      <c r="CFK76" s="94"/>
      <c r="CFL76" s="94"/>
      <c r="CFM76" s="27"/>
      <c r="CFN76" s="99">
        <v>-1.3087291110568831</v>
      </c>
      <c r="CFO76" s="98">
        <v>5.6181804520946903</v>
      </c>
    </row>
    <row r="77" spans="1:2199">
      <c r="A77" s="88">
        <f t="shared" si="100"/>
        <v>41005</v>
      </c>
      <c r="B77" s="89">
        <v>27</v>
      </c>
      <c r="C77" s="28"/>
      <c r="D77" s="25"/>
      <c r="E77" s="30"/>
      <c r="F77" s="27"/>
      <c r="G77" s="30"/>
      <c r="H77" s="27"/>
      <c r="I77" s="30"/>
      <c r="J77" s="27"/>
      <c r="K77" s="92"/>
      <c r="L77" s="94"/>
      <c r="M77" s="94"/>
      <c r="N77" s="94"/>
      <c r="O77" s="94"/>
      <c r="P77" s="94"/>
      <c r="Q77" s="94"/>
      <c r="R77" s="94"/>
      <c r="S77" s="27"/>
      <c r="T77" s="97">
        <v>-2.0779108516447522</v>
      </c>
      <c r="U77" s="98">
        <v>-1.0658478263673132</v>
      </c>
      <c r="W77" s="88">
        <f t="shared" si="101"/>
        <v>41004</v>
      </c>
      <c r="X77" s="89">
        <v>27</v>
      </c>
      <c r="Y77" s="28"/>
      <c r="Z77" s="25"/>
      <c r="AA77" s="30"/>
      <c r="AB77" s="27"/>
      <c r="AC77" s="30"/>
      <c r="AD77" s="27"/>
      <c r="AE77" s="30"/>
      <c r="AF77" s="27"/>
      <c r="AG77" s="92"/>
      <c r="AH77" s="94"/>
      <c r="AI77" s="94"/>
      <c r="AJ77" s="94"/>
      <c r="AK77" s="94"/>
      <c r="AL77" s="94"/>
      <c r="AM77" s="94"/>
      <c r="AN77" s="94"/>
      <c r="AO77" s="27"/>
      <c r="AP77" s="97">
        <v>-1.2158435258330356</v>
      </c>
      <c r="AQ77" s="98">
        <v>-4.2546865636573763</v>
      </c>
      <c r="AS77" s="88">
        <f t="shared" si="102"/>
        <v>41004.5</v>
      </c>
      <c r="AT77" s="89">
        <v>27</v>
      </c>
      <c r="AU77" s="28"/>
      <c r="AV77" s="25"/>
      <c r="AW77" s="30"/>
      <c r="AX77" s="27"/>
      <c r="AY77" s="30"/>
      <c r="AZ77" s="27"/>
      <c r="BA77" s="30"/>
      <c r="BB77" s="27"/>
      <c r="BC77" s="92"/>
      <c r="BD77" s="94"/>
      <c r="BE77" s="94"/>
      <c r="BF77" s="94"/>
      <c r="BG77" s="94"/>
      <c r="BH77" s="94"/>
      <c r="BI77" s="94"/>
      <c r="BJ77" s="94"/>
      <c r="BK77" s="27"/>
      <c r="BL77" s="97">
        <v>-0.84762569106159902</v>
      </c>
      <c r="BM77" s="98">
        <v>4.2275636043272611</v>
      </c>
      <c r="BO77" s="88">
        <f t="shared" si="103"/>
        <v>41004.5</v>
      </c>
      <c r="BP77" s="89">
        <v>27</v>
      </c>
      <c r="BQ77" s="28"/>
      <c r="BR77" s="25"/>
      <c r="BS77" s="30"/>
      <c r="BT77" s="27"/>
      <c r="BU77" s="30"/>
      <c r="BV77" s="27"/>
      <c r="BW77" s="30"/>
      <c r="BX77" s="27"/>
      <c r="BY77" s="92"/>
      <c r="BZ77" s="94"/>
      <c r="CA77" s="94"/>
      <c r="CB77" s="94"/>
      <c r="CC77" s="94"/>
      <c r="CD77" s="94"/>
      <c r="CE77" s="94"/>
      <c r="CF77" s="94"/>
      <c r="CG77" s="27"/>
      <c r="CH77" s="97">
        <v>-1.2322543969634325</v>
      </c>
      <c r="CI77" s="98">
        <v>2.1574716335288939</v>
      </c>
      <c r="CK77" s="88">
        <f t="shared" si="104"/>
        <v>41003</v>
      </c>
      <c r="CL77" s="89">
        <v>27</v>
      </c>
      <c r="CM77" s="28"/>
      <c r="CN77" s="25"/>
      <c r="CO77" s="30"/>
      <c r="CP77" s="27"/>
      <c r="CQ77" s="30"/>
      <c r="CR77" s="27"/>
      <c r="CS77" s="30"/>
      <c r="CT77" s="27"/>
      <c r="CU77" s="92"/>
      <c r="CV77" s="94"/>
      <c r="CW77" s="94"/>
      <c r="CX77" s="94"/>
      <c r="CY77" s="94"/>
      <c r="CZ77" s="94"/>
      <c r="DA77" s="94"/>
      <c r="DB77" s="94"/>
      <c r="DC77" s="27"/>
      <c r="DD77" s="97">
        <v>-1.2929357279310947</v>
      </c>
      <c r="DE77" s="98">
        <v>-1.5596550285714466</v>
      </c>
      <c r="DG77" s="88">
        <f t="shared" si="105"/>
        <v>41006.5</v>
      </c>
      <c r="DH77" s="89">
        <v>27</v>
      </c>
      <c r="DI77" s="28"/>
      <c r="DJ77" s="25">
        <v>21.7</v>
      </c>
      <c r="DK77" s="30"/>
      <c r="DL77" s="27"/>
      <c r="DM77" s="30"/>
      <c r="DN77" s="27"/>
      <c r="DO77" s="30"/>
      <c r="DP77" s="27"/>
      <c r="DQ77" s="92"/>
      <c r="DR77" s="94"/>
      <c r="DS77" s="94"/>
      <c r="DT77" s="94"/>
      <c r="DU77" s="94"/>
      <c r="DV77" s="94"/>
      <c r="DW77" s="94"/>
      <c r="DX77" s="94"/>
      <c r="DY77" s="27"/>
      <c r="DZ77" s="97">
        <v>-1.2478185615201751</v>
      </c>
      <c r="EA77" s="98">
        <v>1.396780834323925</v>
      </c>
      <c r="EC77" s="88">
        <f t="shared" si="106"/>
        <v>41005</v>
      </c>
      <c r="ED77" s="89">
        <v>27</v>
      </c>
      <c r="EE77" s="28"/>
      <c r="EF77" s="25"/>
      <c r="EG77" s="30"/>
      <c r="EH77" s="27"/>
      <c r="EI77" s="30"/>
      <c r="EJ77" s="27"/>
      <c r="EK77" s="30"/>
      <c r="EL77" s="27"/>
      <c r="EM77" s="92"/>
      <c r="EN77" s="94"/>
      <c r="EO77" s="94"/>
      <c r="EP77" s="94"/>
      <c r="EQ77" s="94"/>
      <c r="ER77" s="94"/>
      <c r="ES77" s="94"/>
      <c r="ET77" s="94"/>
      <c r="EU77" s="27"/>
      <c r="EV77" s="97">
        <v>-1.2816032950076435</v>
      </c>
      <c r="EW77" s="98">
        <v>-1.6499957000459473</v>
      </c>
      <c r="EY77" s="88">
        <f t="shared" si="107"/>
        <v>41003</v>
      </c>
      <c r="EZ77" s="89">
        <v>27</v>
      </c>
      <c r="FA77" s="28"/>
      <c r="FB77" s="25"/>
      <c r="FC77" s="30"/>
      <c r="FD77" s="27"/>
      <c r="FE77" s="30"/>
      <c r="FF77" s="27"/>
      <c r="FG77" s="30"/>
      <c r="FH77" s="27"/>
      <c r="FI77" s="92"/>
      <c r="FJ77" s="94"/>
      <c r="FK77" s="94"/>
      <c r="FL77" s="94"/>
      <c r="FM77" s="94"/>
      <c r="FN77" s="94"/>
      <c r="FO77" s="94"/>
      <c r="FP77" s="94"/>
      <c r="FQ77" s="27"/>
      <c r="FR77" s="97">
        <v>-1.3089227728738477</v>
      </c>
      <c r="FS77" s="98">
        <v>-1.5815279007371044</v>
      </c>
      <c r="FU77" s="88">
        <f t="shared" si="108"/>
        <v>41004.5</v>
      </c>
      <c r="FV77" s="89">
        <v>27</v>
      </c>
      <c r="FW77" s="28"/>
      <c r="FX77" s="25"/>
      <c r="FY77" s="30"/>
      <c r="FZ77" s="27"/>
      <c r="GA77" s="30"/>
      <c r="GB77" s="27"/>
      <c r="GC77" s="30"/>
      <c r="GD77" s="27"/>
      <c r="GE77" s="92"/>
      <c r="GF77" s="94"/>
      <c r="GG77" s="94"/>
      <c r="GH77" s="94"/>
      <c r="GI77" s="94"/>
      <c r="GJ77" s="94"/>
      <c r="GK77" s="94"/>
      <c r="GL77" s="94"/>
      <c r="GM77" s="27"/>
      <c r="GN77" s="97">
        <v>-1.3155151212489689</v>
      </c>
      <c r="GO77" s="98">
        <v>5.3813888480271084</v>
      </c>
      <c r="GQ77" s="88">
        <f t="shared" si="109"/>
        <v>41004.5</v>
      </c>
      <c r="GR77" s="89">
        <v>27</v>
      </c>
      <c r="GS77" s="28"/>
      <c r="GT77" s="25"/>
      <c r="GU77" s="30"/>
      <c r="GV77" s="27"/>
      <c r="GW77" s="30"/>
      <c r="GX77" s="27"/>
      <c r="GY77" s="30"/>
      <c r="GZ77" s="27"/>
      <c r="HA77" s="92"/>
      <c r="HB77" s="94"/>
      <c r="HC77" s="94"/>
      <c r="HD77" s="94"/>
      <c r="HE77" s="94"/>
      <c r="HF77" s="94"/>
      <c r="HG77" s="94"/>
      <c r="HH77" s="94"/>
      <c r="HI77" s="27"/>
      <c r="HJ77" s="97">
        <v>-1.2752456871897184</v>
      </c>
      <c r="HK77" s="98">
        <v>6.7118343465615906</v>
      </c>
      <c r="HM77" s="88">
        <f t="shared" si="110"/>
        <v>41004</v>
      </c>
      <c r="HN77" s="89">
        <v>27</v>
      </c>
      <c r="HO77" s="28"/>
      <c r="HP77" s="25"/>
      <c r="HQ77" s="30"/>
      <c r="HR77" s="27"/>
      <c r="HS77" s="30"/>
      <c r="HT77" s="27"/>
      <c r="HU77" s="30"/>
      <c r="HV77" s="27"/>
      <c r="HW77" s="92"/>
      <c r="HX77" s="94"/>
      <c r="HY77" s="94"/>
      <c r="HZ77" s="94"/>
      <c r="IA77" s="94"/>
      <c r="IB77" s="94"/>
      <c r="IC77" s="94"/>
      <c r="ID77" s="94"/>
      <c r="IE77" s="27"/>
      <c r="IF77" s="97">
        <v>-0.97268016944105851</v>
      </c>
      <c r="IG77" s="98">
        <v>-0.14708756137896306</v>
      </c>
      <c r="II77" s="88">
        <f t="shared" si="111"/>
        <v>41003.5</v>
      </c>
      <c r="IJ77" s="89">
        <v>27</v>
      </c>
      <c r="IK77" s="28"/>
      <c r="IL77" s="25"/>
      <c r="IM77" s="30"/>
      <c r="IN77" s="27"/>
      <c r="IO77" s="30"/>
      <c r="IP77" s="27"/>
      <c r="IQ77" s="30"/>
      <c r="IR77" s="27"/>
      <c r="IS77" s="92"/>
      <c r="IT77" s="94"/>
      <c r="IU77" s="94"/>
      <c r="IV77" s="94"/>
      <c r="IW77" s="94"/>
      <c r="IX77" s="94"/>
      <c r="IY77" s="94"/>
      <c r="IZ77" s="94"/>
      <c r="JA77" s="27"/>
      <c r="JB77" s="97">
        <v>-1.0829606692464009</v>
      </c>
      <c r="JC77" s="98">
        <v>8.4920686719337262</v>
      </c>
      <c r="JE77" s="88">
        <f t="shared" si="112"/>
        <v>41006</v>
      </c>
      <c r="JF77" s="89">
        <v>27</v>
      </c>
      <c r="JG77" s="28"/>
      <c r="JH77" s="25"/>
      <c r="JI77" s="30"/>
      <c r="JJ77" s="27"/>
      <c r="JK77" s="30"/>
      <c r="JL77" s="27"/>
      <c r="JM77" s="30"/>
      <c r="JN77" s="27"/>
      <c r="JO77" s="92"/>
      <c r="JP77" s="94"/>
      <c r="JQ77" s="94"/>
      <c r="JR77" s="94"/>
      <c r="JS77" s="94"/>
      <c r="JT77" s="94"/>
      <c r="JU77" s="94"/>
      <c r="JV77" s="94"/>
      <c r="JW77" s="27"/>
      <c r="JX77" s="97">
        <v>-1.2063099679910092</v>
      </c>
      <c r="JY77" s="98">
        <v>1.3887609827110619</v>
      </c>
      <c r="KA77" s="88">
        <f t="shared" si="113"/>
        <v>41007</v>
      </c>
      <c r="KB77" s="89">
        <v>27</v>
      </c>
      <c r="KC77" s="28"/>
      <c r="KD77" s="25"/>
      <c r="KE77" s="30"/>
      <c r="KF77" s="27"/>
      <c r="KG77" s="30"/>
      <c r="KH77" s="27"/>
      <c r="KI77" s="30"/>
      <c r="KJ77" s="27"/>
      <c r="KK77" s="92"/>
      <c r="KL77" s="94"/>
      <c r="KM77" s="94"/>
      <c r="KN77" s="94"/>
      <c r="KO77" s="94"/>
      <c r="KP77" s="94"/>
      <c r="KQ77" s="94"/>
      <c r="KR77" s="94"/>
      <c r="KS77" s="27"/>
      <c r="KT77" s="97">
        <v>-1.2599785154090555</v>
      </c>
      <c r="KU77" s="98">
        <v>-1.5576054549678184</v>
      </c>
      <c r="KW77" s="88">
        <f t="shared" si="114"/>
        <v>41005</v>
      </c>
      <c r="KX77" s="89">
        <v>27</v>
      </c>
      <c r="KY77" s="28"/>
      <c r="KZ77" s="25"/>
      <c r="LA77" s="30"/>
      <c r="LB77" s="27"/>
      <c r="LC77" s="30"/>
      <c r="LD77" s="27"/>
      <c r="LE77" s="30"/>
      <c r="LF77" s="27"/>
      <c r="LG77" s="92"/>
      <c r="LH77" s="94"/>
      <c r="LI77" s="94"/>
      <c r="LJ77" s="94"/>
      <c r="LK77" s="94"/>
      <c r="LL77" s="94"/>
      <c r="LM77" s="94"/>
      <c r="LN77" s="94"/>
      <c r="LO77" s="27"/>
      <c r="LP77" s="97">
        <v>-1.2849874487980999</v>
      </c>
      <c r="LQ77" s="98">
        <v>-2.4420584602006685</v>
      </c>
      <c r="LS77" s="88">
        <f t="shared" si="115"/>
        <v>41006</v>
      </c>
      <c r="LT77" s="89">
        <v>27</v>
      </c>
      <c r="LU77" s="28"/>
      <c r="LV77" s="25"/>
      <c r="LW77" s="30"/>
      <c r="LX77" s="27"/>
      <c r="LY77" s="30"/>
      <c r="LZ77" s="27"/>
      <c r="MA77" s="30"/>
      <c r="MB77" s="27"/>
      <c r="MC77" s="92"/>
      <c r="MD77" s="94"/>
      <c r="ME77" s="94"/>
      <c r="MF77" s="94"/>
      <c r="MG77" s="94"/>
      <c r="MH77" s="94"/>
      <c r="MI77" s="94"/>
      <c r="MJ77" s="94"/>
      <c r="MK77" s="27"/>
      <c r="ML77" s="97">
        <v>-1.2567794066056668</v>
      </c>
      <c r="MM77" s="98">
        <v>-0.50066563497616368</v>
      </c>
      <c r="MO77" s="88">
        <f t="shared" si="116"/>
        <v>41002</v>
      </c>
      <c r="MP77" s="89">
        <v>27</v>
      </c>
      <c r="MQ77" s="28"/>
      <c r="MR77" s="25"/>
      <c r="MS77" s="30"/>
      <c r="MT77" s="27"/>
      <c r="MU77" s="30"/>
      <c r="MV77" s="27"/>
      <c r="MW77" s="30"/>
      <c r="MX77" s="27"/>
      <c r="MY77" s="92"/>
      <c r="MZ77" s="94"/>
      <c r="NA77" s="94"/>
      <c r="NB77" s="94"/>
      <c r="NC77" s="94"/>
      <c r="ND77" s="94"/>
      <c r="NE77" s="94"/>
      <c r="NF77" s="94"/>
      <c r="NG77" s="27"/>
      <c r="NH77" s="97"/>
      <c r="NI77" s="98"/>
      <c r="NK77" s="88">
        <f t="shared" si="117"/>
        <v>41005</v>
      </c>
      <c r="NL77" s="89">
        <v>27</v>
      </c>
      <c r="NM77" s="28"/>
      <c r="NN77" s="25"/>
      <c r="NO77" s="30"/>
      <c r="NP77" s="27"/>
      <c r="NQ77" s="30"/>
      <c r="NR77" s="27"/>
      <c r="NS77" s="30"/>
      <c r="NT77" s="27"/>
      <c r="NU77" s="92"/>
      <c r="NV77" s="94"/>
      <c r="NW77" s="94"/>
      <c r="NX77" s="94"/>
      <c r="NY77" s="94"/>
      <c r="NZ77" s="94"/>
      <c r="OA77" s="94"/>
      <c r="OB77" s="94"/>
      <c r="OC77" s="27"/>
      <c r="OD77" s="97">
        <v>-1.2597643578512028</v>
      </c>
      <c r="OE77" s="98">
        <v>-1.6229904135901452</v>
      </c>
      <c r="OG77" s="88">
        <f t="shared" si="118"/>
        <v>41003.5</v>
      </c>
      <c r="OH77" s="89">
        <v>27</v>
      </c>
      <c r="OI77" s="28"/>
      <c r="OJ77" s="25"/>
      <c r="OK77" s="30"/>
      <c r="OL77" s="27"/>
      <c r="OM77" s="30"/>
      <c r="ON77" s="27"/>
      <c r="OO77" s="30"/>
      <c r="OP77" s="27"/>
      <c r="OQ77" s="92"/>
      <c r="OR77" s="94"/>
      <c r="OS77" s="94"/>
      <c r="OT77" s="94"/>
      <c r="OU77" s="94"/>
      <c r="OV77" s="94"/>
      <c r="OW77" s="94"/>
      <c r="OX77" s="94"/>
      <c r="OY77" s="27"/>
      <c r="OZ77" s="97"/>
      <c r="PA77" s="98"/>
      <c r="PC77" s="88">
        <f t="shared" si="119"/>
        <v>41002</v>
      </c>
      <c r="PD77" s="89">
        <v>27</v>
      </c>
      <c r="PE77" s="28"/>
      <c r="PF77" s="25"/>
      <c r="PG77" s="30"/>
      <c r="PH77" s="27"/>
      <c r="PI77" s="30"/>
      <c r="PJ77" s="27"/>
      <c r="PK77" s="30"/>
      <c r="PL77" s="27"/>
      <c r="PM77" s="92"/>
      <c r="PN77" s="94"/>
      <c r="PO77" s="94"/>
      <c r="PP77" s="94"/>
      <c r="PQ77" s="94"/>
      <c r="PR77" s="94"/>
      <c r="PS77" s="94"/>
      <c r="PT77" s="94"/>
      <c r="PU77" s="27"/>
      <c r="PV77" s="97">
        <v>-1.3013593213015768</v>
      </c>
      <c r="PW77" s="98">
        <v>-1.0087806345498849</v>
      </c>
      <c r="PY77" s="88">
        <f t="shared" si="120"/>
        <v>41005</v>
      </c>
      <c r="PZ77" s="89">
        <v>27</v>
      </c>
      <c r="QA77" s="28"/>
      <c r="QB77" s="25"/>
      <c r="QC77" s="30"/>
      <c r="QD77" s="27"/>
      <c r="QE77" s="30"/>
      <c r="QF77" s="27"/>
      <c r="QG77" s="30"/>
      <c r="QH77" s="27"/>
      <c r="QI77" s="92"/>
      <c r="QJ77" s="94"/>
      <c r="QK77" s="94"/>
      <c r="QL77" s="94"/>
      <c r="QM77" s="94"/>
      <c r="QN77" s="94"/>
      <c r="QO77" s="94"/>
      <c r="QP77" s="94"/>
      <c r="QQ77" s="27"/>
      <c r="QR77" s="97">
        <v>-1.3128755403226877</v>
      </c>
      <c r="QS77" s="98">
        <v>1.1772698278979452</v>
      </c>
      <c r="QU77" s="88">
        <f t="shared" si="121"/>
        <v>41004</v>
      </c>
      <c r="QV77" s="89">
        <v>27</v>
      </c>
      <c r="QW77" s="28"/>
      <c r="QX77" s="25"/>
      <c r="QY77" s="30"/>
      <c r="QZ77" s="27"/>
      <c r="RA77" s="30"/>
      <c r="RB77" s="27"/>
      <c r="RC77" s="30"/>
      <c r="RD77" s="27"/>
      <c r="RE77" s="92"/>
      <c r="RF77" s="94"/>
      <c r="RG77" s="94"/>
      <c r="RH77" s="94"/>
      <c r="RI77" s="94"/>
      <c r="RJ77" s="94"/>
      <c r="RK77" s="94"/>
      <c r="RL77" s="94"/>
      <c r="RM77" s="27"/>
      <c r="RN77" s="97">
        <v>-0.96240471620610313</v>
      </c>
      <c r="RO77" s="98">
        <v>1.5248534573534278</v>
      </c>
      <c r="RQ77" s="88">
        <f t="shared" si="122"/>
        <v>41004.5</v>
      </c>
      <c r="RR77" s="89">
        <v>27</v>
      </c>
      <c r="RS77" s="28"/>
      <c r="RT77" s="25"/>
      <c r="RU77" s="30"/>
      <c r="RV77" s="27"/>
      <c r="RW77" s="30"/>
      <c r="RX77" s="27"/>
      <c r="RY77" s="30"/>
      <c r="RZ77" s="27"/>
      <c r="SA77" s="92"/>
      <c r="SB77" s="94"/>
      <c r="SC77" s="94"/>
      <c r="SD77" s="94"/>
      <c r="SE77" s="94"/>
      <c r="SF77" s="94"/>
      <c r="SG77" s="94"/>
      <c r="SH77" s="94"/>
      <c r="SI77" s="27"/>
      <c r="SJ77" s="97">
        <v>-1.2699487415712294</v>
      </c>
      <c r="SK77" s="98">
        <v>3.9716260890738084</v>
      </c>
      <c r="SM77" s="88">
        <f t="shared" si="123"/>
        <v>41004.5</v>
      </c>
      <c r="SN77" s="89">
        <v>27</v>
      </c>
      <c r="SO77" s="28"/>
      <c r="SP77" s="25"/>
      <c r="SQ77" s="30"/>
      <c r="SR77" s="27"/>
      <c r="SS77" s="30"/>
      <c r="ST77" s="27"/>
      <c r="SU77" s="30"/>
      <c r="SV77" s="27"/>
      <c r="SW77" s="92"/>
      <c r="SX77" s="94"/>
      <c r="SY77" s="94"/>
      <c r="SZ77" s="94"/>
      <c r="TA77" s="94"/>
      <c r="TB77" s="94"/>
      <c r="TC77" s="94"/>
      <c r="TD77" s="94"/>
      <c r="TE77" s="27"/>
      <c r="TF77" s="97">
        <v>-1.3055142563787132</v>
      </c>
      <c r="TG77" s="98">
        <v>1.8493715528575931</v>
      </c>
      <c r="TI77" s="88">
        <f t="shared" si="124"/>
        <v>41003</v>
      </c>
      <c r="TJ77" s="89">
        <v>27</v>
      </c>
      <c r="TK77" s="28"/>
      <c r="TL77" s="25"/>
      <c r="TM77" s="30"/>
      <c r="TN77" s="27"/>
      <c r="TO77" s="30"/>
      <c r="TP77" s="27"/>
      <c r="TQ77" s="30"/>
      <c r="TR77" s="27"/>
      <c r="TS77" s="92"/>
      <c r="TT77" s="94"/>
      <c r="TU77" s="94"/>
      <c r="TV77" s="94"/>
      <c r="TW77" s="94"/>
      <c r="TX77" s="94"/>
      <c r="TY77" s="94"/>
      <c r="TZ77" s="94"/>
      <c r="UA77" s="27"/>
      <c r="UB77" s="97"/>
      <c r="UC77" s="98"/>
      <c r="UE77" s="88">
        <f t="shared" si="125"/>
        <v>41006.5</v>
      </c>
      <c r="UF77" s="89">
        <v>27</v>
      </c>
      <c r="UG77" s="28"/>
      <c r="UH77" s="25">
        <v>21.7</v>
      </c>
      <c r="UI77" s="30"/>
      <c r="UJ77" s="27"/>
      <c r="UK77" s="30"/>
      <c r="UL77" s="27"/>
      <c r="UM77" s="30"/>
      <c r="UN77" s="27"/>
      <c r="UO77" s="92"/>
      <c r="UP77" s="94"/>
      <c r="UQ77" s="94"/>
      <c r="UR77" s="94"/>
      <c r="US77" s="94"/>
      <c r="UT77" s="94"/>
      <c r="UU77" s="94"/>
      <c r="UV77" s="94"/>
      <c r="UW77" s="27"/>
      <c r="UX77" s="97">
        <v>-1.2608547945400495</v>
      </c>
      <c r="UY77" s="98">
        <v>1.3851360954192</v>
      </c>
      <c r="VA77" s="88">
        <f t="shared" si="126"/>
        <v>41005</v>
      </c>
      <c r="VB77" s="89">
        <v>27</v>
      </c>
      <c r="VC77" s="28"/>
      <c r="VD77" s="25"/>
      <c r="VE77" s="30"/>
      <c r="VF77" s="27"/>
      <c r="VG77" s="30"/>
      <c r="VH77" s="27"/>
      <c r="VI77" s="30"/>
      <c r="VJ77" s="27"/>
      <c r="VK77" s="92"/>
      <c r="VL77" s="94"/>
      <c r="VM77" s="94"/>
      <c r="VN77" s="94"/>
      <c r="VO77" s="94"/>
      <c r="VP77" s="94"/>
      <c r="VQ77" s="94"/>
      <c r="VR77" s="94"/>
      <c r="VS77" s="27"/>
      <c r="VT77" s="97">
        <v>-1.2806852270847064</v>
      </c>
      <c r="VU77" s="98">
        <v>-1.6412706092023066</v>
      </c>
      <c r="VW77" s="88">
        <f t="shared" si="127"/>
        <v>41003</v>
      </c>
      <c r="VX77" s="89">
        <v>27</v>
      </c>
      <c r="VY77" s="28"/>
      <c r="VZ77" s="25"/>
      <c r="WA77" s="30"/>
      <c r="WB77" s="27"/>
      <c r="WC77" s="30"/>
      <c r="WD77" s="27"/>
      <c r="WE77" s="30"/>
      <c r="WF77" s="27"/>
      <c r="WG77" s="92"/>
      <c r="WH77" s="94"/>
      <c r="WI77" s="94"/>
      <c r="WJ77" s="94"/>
      <c r="WK77" s="94"/>
      <c r="WL77" s="94"/>
      <c r="WM77" s="94"/>
      <c r="WN77" s="94"/>
      <c r="WO77" s="27"/>
      <c r="WP77" s="97">
        <v>-1.2992038973550999</v>
      </c>
      <c r="WQ77" s="98">
        <v>-1.5660681134356642</v>
      </c>
      <c r="WS77" s="88">
        <f t="shared" si="128"/>
        <v>41004.5</v>
      </c>
      <c r="WT77" s="89">
        <v>27</v>
      </c>
      <c r="WU77" s="28"/>
      <c r="WV77" s="25"/>
      <c r="WW77" s="30"/>
      <c r="WX77" s="27"/>
      <c r="WY77" s="30"/>
      <c r="WZ77" s="27"/>
      <c r="XA77" s="30"/>
      <c r="XB77" s="27"/>
      <c r="XC77" s="92"/>
      <c r="XD77" s="94"/>
      <c r="XE77" s="94"/>
      <c r="XF77" s="94"/>
      <c r="XG77" s="94"/>
      <c r="XH77" s="94"/>
      <c r="XI77" s="94"/>
      <c r="XJ77" s="94"/>
      <c r="XK77" s="27"/>
      <c r="XL77" s="97">
        <v>-1.3174109323307988</v>
      </c>
      <c r="XM77" s="98">
        <v>5.3785623114507333</v>
      </c>
      <c r="XO77" s="88">
        <f t="shared" si="129"/>
        <v>41004.5</v>
      </c>
      <c r="XP77" s="89">
        <v>27</v>
      </c>
      <c r="XQ77" s="28"/>
      <c r="XR77" s="25"/>
      <c r="XS77" s="30"/>
      <c r="XT77" s="27"/>
      <c r="XU77" s="30"/>
      <c r="XV77" s="27"/>
      <c r="XW77" s="30"/>
      <c r="XX77" s="27"/>
      <c r="XY77" s="92"/>
      <c r="XZ77" s="94"/>
      <c r="YA77" s="94"/>
      <c r="YB77" s="94"/>
      <c r="YC77" s="94"/>
      <c r="YD77" s="94"/>
      <c r="YE77" s="94"/>
      <c r="YF77" s="94"/>
      <c r="YG77" s="27"/>
      <c r="YH77" s="97">
        <v>-1.2769616086033446</v>
      </c>
      <c r="YI77" s="98">
        <v>6.7098653339619556</v>
      </c>
      <c r="YK77" s="88">
        <f t="shared" si="130"/>
        <v>41004</v>
      </c>
      <c r="YL77" s="89">
        <v>27</v>
      </c>
      <c r="YM77" s="28"/>
      <c r="YN77" s="25"/>
      <c r="YO77" s="30"/>
      <c r="YP77" s="27"/>
      <c r="YQ77" s="30"/>
      <c r="YR77" s="27"/>
      <c r="YS77" s="30"/>
      <c r="YT77" s="27"/>
      <c r="YU77" s="92"/>
      <c r="YV77" s="94"/>
      <c r="YW77" s="94"/>
      <c r="YX77" s="94"/>
      <c r="YY77" s="94"/>
      <c r="YZ77" s="94"/>
      <c r="ZA77" s="94"/>
      <c r="ZB77" s="94"/>
      <c r="ZC77" s="27"/>
      <c r="ZD77" s="97">
        <v>-0.93956218915723466</v>
      </c>
      <c r="ZE77" s="98">
        <v>-0.11346634292697777</v>
      </c>
      <c r="ZG77" s="88">
        <f t="shared" si="131"/>
        <v>41003.5</v>
      </c>
      <c r="ZH77" s="89">
        <v>27</v>
      </c>
      <c r="ZI77" s="28"/>
      <c r="ZJ77" s="25"/>
      <c r="ZK77" s="30"/>
      <c r="ZL77" s="27"/>
      <c r="ZM77" s="30"/>
      <c r="ZN77" s="27"/>
      <c r="ZO77" s="30"/>
      <c r="ZP77" s="27"/>
      <c r="ZQ77" s="92"/>
      <c r="ZR77" s="94"/>
      <c r="ZS77" s="94"/>
      <c r="ZT77" s="94"/>
      <c r="ZU77" s="94"/>
      <c r="ZV77" s="94"/>
      <c r="ZW77" s="94"/>
      <c r="ZX77" s="94"/>
      <c r="ZY77" s="27"/>
      <c r="ZZ77" s="97">
        <v>-1.0846084258943978</v>
      </c>
      <c r="AAA77" s="98">
        <v>8.4786976455261094</v>
      </c>
      <c r="AAC77" s="88">
        <f t="shared" si="132"/>
        <v>41006</v>
      </c>
      <c r="AAD77" s="89">
        <v>27</v>
      </c>
      <c r="AAE77" s="28"/>
      <c r="AAF77" s="25"/>
      <c r="AAG77" s="30"/>
      <c r="AAH77" s="27"/>
      <c r="AAI77" s="30"/>
      <c r="AAJ77" s="27"/>
      <c r="AAK77" s="30"/>
      <c r="AAL77" s="27"/>
      <c r="AAM77" s="92"/>
      <c r="AAN77" s="94"/>
      <c r="AAO77" s="94"/>
      <c r="AAP77" s="94"/>
      <c r="AAQ77" s="94"/>
      <c r="AAR77" s="94"/>
      <c r="AAS77" s="94"/>
      <c r="AAT77" s="94"/>
      <c r="AAU77" s="27"/>
      <c r="AAV77" s="97">
        <v>-1.2008058845734451</v>
      </c>
      <c r="AAW77" s="98">
        <v>1.3981877855223335</v>
      </c>
      <c r="AAY77" s="88">
        <f t="shared" si="133"/>
        <v>41007</v>
      </c>
      <c r="AAZ77" s="89">
        <v>27</v>
      </c>
      <c r="ABA77" s="28"/>
      <c r="ABB77" s="25"/>
      <c r="ABC77" s="30"/>
      <c r="ABD77" s="27"/>
      <c r="ABE77" s="30"/>
      <c r="ABF77" s="27"/>
      <c r="ABG77" s="30"/>
      <c r="ABH77" s="27"/>
      <c r="ABI77" s="92"/>
      <c r="ABJ77" s="94"/>
      <c r="ABK77" s="94"/>
      <c r="ABL77" s="94"/>
      <c r="ABM77" s="94"/>
      <c r="ABN77" s="94"/>
      <c r="ABO77" s="94"/>
      <c r="ABP77" s="94"/>
      <c r="ABQ77" s="27"/>
      <c r="ABR77" s="97">
        <v>-1.2794966369615142</v>
      </c>
      <c r="ABS77" s="98">
        <v>-1.5863023200682052</v>
      </c>
      <c r="ABU77" s="88">
        <f t="shared" si="134"/>
        <v>41005</v>
      </c>
      <c r="ABV77" s="89">
        <v>27</v>
      </c>
      <c r="ABW77" s="28"/>
      <c r="ABX77" s="25"/>
      <c r="ABY77" s="30"/>
      <c r="ABZ77" s="27"/>
      <c r="ACA77" s="30"/>
      <c r="ACB77" s="27"/>
      <c r="ACC77" s="30"/>
      <c r="ACD77" s="27"/>
      <c r="ACE77" s="92"/>
      <c r="ACF77" s="94"/>
      <c r="ACG77" s="94"/>
      <c r="ACH77" s="94"/>
      <c r="ACI77" s="94"/>
      <c r="ACJ77" s="94"/>
      <c r="ACK77" s="94"/>
      <c r="ACL77" s="94"/>
      <c r="ACM77" s="27"/>
      <c r="ACN77" s="97">
        <v>-1.303626573385964</v>
      </c>
      <c r="ACO77" s="98">
        <v>-2.4619395230431711</v>
      </c>
      <c r="ACQ77" s="88">
        <f t="shared" si="135"/>
        <v>41006</v>
      </c>
      <c r="ACR77" s="89">
        <v>27</v>
      </c>
      <c r="ACS77" s="28"/>
      <c r="ACT77" s="25"/>
      <c r="ACU77" s="30"/>
      <c r="ACV77" s="27"/>
      <c r="ACW77" s="30"/>
      <c r="ACX77" s="27"/>
      <c r="ACY77" s="30"/>
      <c r="ACZ77" s="27"/>
      <c r="ADA77" s="92"/>
      <c r="ADB77" s="94"/>
      <c r="ADC77" s="94"/>
      <c r="ADD77" s="94"/>
      <c r="ADE77" s="94"/>
      <c r="ADF77" s="94"/>
      <c r="ADG77" s="94"/>
      <c r="ADH77" s="94"/>
      <c r="ADI77" s="27"/>
      <c r="ADJ77" s="97">
        <v>-1.2584576624624415</v>
      </c>
      <c r="ADK77" s="98">
        <v>-0.5082121081854043</v>
      </c>
      <c r="ADM77" s="88">
        <f t="shared" si="136"/>
        <v>41002</v>
      </c>
      <c r="ADN77" s="89">
        <v>27</v>
      </c>
      <c r="ADO77" s="28"/>
      <c r="ADP77" s="25"/>
      <c r="ADQ77" s="30"/>
      <c r="ADR77" s="27"/>
      <c r="ADS77" s="30"/>
      <c r="ADT77" s="27"/>
      <c r="ADU77" s="30"/>
      <c r="ADV77" s="27"/>
      <c r="ADW77" s="92"/>
      <c r="ADX77" s="94"/>
      <c r="ADY77" s="94"/>
      <c r="ADZ77" s="94"/>
      <c r="AEA77" s="94"/>
      <c r="AEB77" s="94"/>
      <c r="AEC77" s="94"/>
      <c r="AED77" s="94"/>
      <c r="AEE77" s="27"/>
      <c r="AEF77" s="97"/>
      <c r="AEG77" s="98"/>
      <c r="AEI77" s="88">
        <f t="shared" si="137"/>
        <v>41005</v>
      </c>
      <c r="AEJ77" s="89">
        <v>27</v>
      </c>
      <c r="AEK77" s="28"/>
      <c r="AEL77" s="25"/>
      <c r="AEM77" s="30"/>
      <c r="AEN77" s="27"/>
      <c r="AEO77" s="30"/>
      <c r="AEP77" s="27"/>
      <c r="AEQ77" s="30"/>
      <c r="AER77" s="27"/>
      <c r="AES77" s="92"/>
      <c r="AET77" s="94"/>
      <c r="AEU77" s="94"/>
      <c r="AEV77" s="94"/>
      <c r="AEW77" s="94"/>
      <c r="AEX77" s="94"/>
      <c r="AEY77" s="94"/>
      <c r="AEZ77" s="94"/>
      <c r="AFA77" s="27"/>
      <c r="AFB77" s="97">
        <v>-1.3064648044213554</v>
      </c>
      <c r="AFC77" s="98">
        <v>-1.686997139928587</v>
      </c>
      <c r="AFE77" s="88">
        <f t="shared" si="138"/>
        <v>41003.5</v>
      </c>
      <c r="AFF77" s="89">
        <v>27</v>
      </c>
      <c r="AFG77" s="28"/>
      <c r="AFH77" s="25"/>
      <c r="AFI77" s="30"/>
      <c r="AFJ77" s="27"/>
      <c r="AFK77" s="30"/>
      <c r="AFL77" s="27"/>
      <c r="AFM77" s="30"/>
      <c r="AFN77" s="27"/>
      <c r="AFO77" s="92"/>
      <c r="AFP77" s="94"/>
      <c r="AFQ77" s="94"/>
      <c r="AFR77" s="94"/>
      <c r="AFS77" s="94"/>
      <c r="AFT77" s="94"/>
      <c r="AFU77" s="94"/>
      <c r="AFV77" s="94"/>
      <c r="AFW77" s="27"/>
      <c r="AFX77" s="97"/>
      <c r="AFY77" s="98"/>
      <c r="AGA77" s="88">
        <f t="shared" si="139"/>
        <v>41002</v>
      </c>
      <c r="AGB77" s="89">
        <v>27</v>
      </c>
      <c r="AGC77" s="28"/>
      <c r="AGD77" s="25"/>
      <c r="AGE77" s="30"/>
      <c r="AGF77" s="27"/>
      <c r="AGG77" s="30"/>
      <c r="AGH77" s="27"/>
      <c r="AGI77" s="30"/>
      <c r="AGJ77" s="27"/>
      <c r="AGK77" s="92"/>
      <c r="AGL77" s="94"/>
      <c r="AGM77" s="94"/>
      <c r="AGN77" s="94"/>
      <c r="AGO77" s="94"/>
      <c r="AGP77" s="94"/>
      <c r="AGQ77" s="94"/>
      <c r="AGR77" s="94"/>
      <c r="AGS77" s="27"/>
      <c r="AGT77" s="97">
        <v>-1.3023787902241881</v>
      </c>
      <c r="AGU77" s="98">
        <v>-1.0124869016848559</v>
      </c>
      <c r="AGW77" s="88">
        <f t="shared" si="140"/>
        <v>41005</v>
      </c>
      <c r="AGX77" s="89">
        <v>27</v>
      </c>
      <c r="AGY77" s="28"/>
      <c r="AGZ77" s="25"/>
      <c r="AHA77" s="30"/>
      <c r="AHB77" s="27"/>
      <c r="AHC77" s="30"/>
      <c r="AHD77" s="27"/>
      <c r="AHE77" s="30"/>
      <c r="AHF77" s="27"/>
      <c r="AHG77" s="92"/>
      <c r="AHH77" s="94"/>
      <c r="AHI77" s="94"/>
      <c r="AHJ77" s="94"/>
      <c r="AHK77" s="94"/>
      <c r="AHL77" s="94"/>
      <c r="AHM77" s="94"/>
      <c r="AHN77" s="94"/>
      <c r="AHO77" s="27"/>
      <c r="AHP77" s="97">
        <v>-1.29707273122593</v>
      </c>
      <c r="AHQ77" s="98">
        <v>1.2050244139372086</v>
      </c>
      <c r="AHS77" s="88">
        <f t="shared" si="141"/>
        <v>41004</v>
      </c>
      <c r="AHT77" s="89">
        <v>27</v>
      </c>
      <c r="AHU77" s="28"/>
      <c r="AHV77" s="25"/>
      <c r="AHW77" s="30"/>
      <c r="AHX77" s="27"/>
      <c r="AHY77" s="30"/>
      <c r="AHZ77" s="27"/>
      <c r="AIA77" s="30"/>
      <c r="AIB77" s="27"/>
      <c r="AIC77" s="92"/>
      <c r="AID77" s="94"/>
      <c r="AIE77" s="94"/>
      <c r="AIF77" s="94"/>
      <c r="AIG77" s="94"/>
      <c r="AIH77" s="94"/>
      <c r="AII77" s="94"/>
      <c r="AIJ77" s="94"/>
      <c r="AIK77" s="27"/>
      <c r="AIL77" s="97">
        <v>-0.95599552778174635</v>
      </c>
      <c r="AIM77" s="98">
        <v>1.5033820527532542</v>
      </c>
      <c r="AIO77" s="88">
        <f t="shared" si="142"/>
        <v>41004.5</v>
      </c>
      <c r="AIP77" s="89">
        <v>27</v>
      </c>
      <c r="AIQ77" s="28"/>
      <c r="AIR77" s="25"/>
      <c r="AIS77" s="30"/>
      <c r="AIT77" s="27"/>
      <c r="AIU77" s="30"/>
      <c r="AIV77" s="27"/>
      <c r="AIW77" s="30"/>
      <c r="AIX77" s="27"/>
      <c r="AIY77" s="92"/>
      <c r="AIZ77" s="94"/>
      <c r="AJA77" s="94"/>
      <c r="AJB77" s="94"/>
      <c r="AJC77" s="94"/>
      <c r="AJD77" s="94"/>
      <c r="AJE77" s="94"/>
      <c r="AJF77" s="94"/>
      <c r="AJG77" s="27"/>
      <c r="AJH77" s="97">
        <v>-1.2595461681277778</v>
      </c>
      <c r="AJI77" s="98">
        <v>3.9806362424977491</v>
      </c>
      <c r="AJK77" s="88">
        <f t="shared" si="143"/>
        <v>41004.5</v>
      </c>
      <c r="AJL77" s="89">
        <v>27</v>
      </c>
      <c r="AJM77" s="28"/>
      <c r="AJN77" s="25"/>
      <c r="AJO77" s="30"/>
      <c r="AJP77" s="27"/>
      <c r="AJQ77" s="30"/>
      <c r="AJR77" s="27"/>
      <c r="AJS77" s="30"/>
      <c r="AJT77" s="27"/>
      <c r="AJU77" s="92"/>
      <c r="AJV77" s="94"/>
      <c r="AJW77" s="94"/>
      <c r="AJX77" s="94"/>
      <c r="AJY77" s="94"/>
      <c r="AJZ77" s="94"/>
      <c r="AKA77" s="94"/>
      <c r="AKB77" s="94"/>
      <c r="AKC77" s="27"/>
      <c r="AKD77" s="97">
        <v>-1.3016238632996795</v>
      </c>
      <c r="AKE77" s="98">
        <v>1.854121052264168</v>
      </c>
      <c r="AKG77" s="88">
        <f t="shared" si="144"/>
        <v>41003</v>
      </c>
      <c r="AKH77" s="89">
        <v>27</v>
      </c>
      <c r="AKI77" s="28"/>
      <c r="AKJ77" s="25"/>
      <c r="AKK77" s="30"/>
      <c r="AKL77" s="27"/>
      <c r="AKM77" s="30"/>
      <c r="AKN77" s="27"/>
      <c r="AKO77" s="30"/>
      <c r="AKP77" s="27"/>
      <c r="AKQ77" s="92"/>
      <c r="AKR77" s="94"/>
      <c r="AKS77" s="94"/>
      <c r="AKT77" s="94"/>
      <c r="AKU77" s="94"/>
      <c r="AKV77" s="94"/>
      <c r="AKW77" s="94"/>
      <c r="AKX77" s="94"/>
      <c r="AKY77" s="27"/>
      <c r="AKZ77" s="97"/>
      <c r="ALA77" s="98"/>
      <c r="ALC77" s="88">
        <f t="shared" si="145"/>
        <v>41006.5</v>
      </c>
      <c r="ALD77" s="89">
        <v>27</v>
      </c>
      <c r="ALE77" s="28"/>
      <c r="ALF77" s="25">
        <v>21.7</v>
      </c>
      <c r="ALG77" s="30"/>
      <c r="ALH77" s="27"/>
      <c r="ALI77" s="30"/>
      <c r="ALJ77" s="27"/>
      <c r="ALK77" s="30"/>
      <c r="ALL77" s="27"/>
      <c r="ALM77" s="92"/>
      <c r="ALN77" s="94"/>
      <c r="ALO77" s="94"/>
      <c r="ALP77" s="94"/>
      <c r="ALQ77" s="94"/>
      <c r="ALR77" s="94"/>
      <c r="ALS77" s="94"/>
      <c r="ALT77" s="94"/>
      <c r="ALU77" s="27"/>
      <c r="ALV77" s="97">
        <v>-1.2519678848460754</v>
      </c>
      <c r="ALW77" s="98">
        <v>1.3935688802037385</v>
      </c>
      <c r="ALY77" s="88">
        <f t="shared" si="146"/>
        <v>41005</v>
      </c>
      <c r="ALZ77" s="89">
        <v>27</v>
      </c>
      <c r="AMA77" s="28"/>
      <c r="AMB77" s="25"/>
      <c r="AMC77" s="30"/>
      <c r="AMD77" s="27"/>
      <c r="AME77" s="30"/>
      <c r="AMF77" s="27"/>
      <c r="AMG77" s="30"/>
      <c r="AMH77" s="27"/>
      <c r="AMI77" s="92"/>
      <c r="AMJ77" s="94"/>
      <c r="AMK77" s="94"/>
      <c r="AML77" s="94"/>
      <c r="AMM77" s="94"/>
      <c r="AMN77" s="94"/>
      <c r="AMO77" s="94"/>
      <c r="AMP77" s="94"/>
      <c r="AMQ77" s="27"/>
      <c r="AMR77" s="97">
        <v>-1.2801050906752789</v>
      </c>
      <c r="AMS77" s="98">
        <v>-1.6404615955722135</v>
      </c>
      <c r="AMU77" s="88">
        <f t="shared" si="147"/>
        <v>41003</v>
      </c>
      <c r="AMV77" s="89">
        <v>27</v>
      </c>
      <c r="AMW77" s="28"/>
      <c r="AMX77" s="25"/>
      <c r="AMY77" s="30"/>
      <c r="AMZ77" s="27"/>
      <c r="ANA77" s="30"/>
      <c r="ANB77" s="27"/>
      <c r="ANC77" s="30"/>
      <c r="AND77" s="27"/>
      <c r="ANE77" s="92"/>
      <c r="ANF77" s="94"/>
      <c r="ANG77" s="94"/>
      <c r="ANH77" s="94"/>
      <c r="ANI77" s="94"/>
      <c r="ANJ77" s="94"/>
      <c r="ANK77" s="94"/>
      <c r="ANL77" s="94"/>
      <c r="ANM77" s="27"/>
      <c r="ANN77" s="97">
        <v>-1.3078037953865078</v>
      </c>
      <c r="ANO77" s="98">
        <v>-1.5794891507426789</v>
      </c>
      <c r="ANQ77" s="88">
        <f t="shared" si="148"/>
        <v>41004.5</v>
      </c>
      <c r="ANR77" s="89">
        <v>27</v>
      </c>
      <c r="ANS77" s="28"/>
      <c r="ANT77" s="25"/>
      <c r="ANU77" s="30"/>
      <c r="ANV77" s="27"/>
      <c r="ANW77" s="30"/>
      <c r="ANX77" s="27"/>
      <c r="ANY77" s="30"/>
      <c r="ANZ77" s="27"/>
      <c r="AOA77" s="92"/>
      <c r="AOB77" s="94"/>
      <c r="AOC77" s="94"/>
      <c r="AOD77" s="94"/>
      <c r="AOE77" s="94"/>
      <c r="AOF77" s="94"/>
      <c r="AOG77" s="94"/>
      <c r="AOH77" s="94"/>
      <c r="AOI77" s="27"/>
      <c r="AOJ77" s="97">
        <v>-1.3182131121760046</v>
      </c>
      <c r="AOK77" s="98">
        <v>5.3782293569477302</v>
      </c>
      <c r="AOM77" s="88">
        <f t="shared" si="149"/>
        <v>41004.5</v>
      </c>
      <c r="AON77" s="89">
        <v>27</v>
      </c>
      <c r="AOO77" s="28"/>
      <c r="AOP77" s="25"/>
      <c r="AOQ77" s="30"/>
      <c r="AOR77" s="27"/>
      <c r="AOS77" s="30"/>
      <c r="AOT77" s="27"/>
      <c r="AOU77" s="30"/>
      <c r="AOV77" s="27"/>
      <c r="AOW77" s="92"/>
      <c r="AOX77" s="94"/>
      <c r="AOY77" s="94"/>
      <c r="AOZ77" s="94"/>
      <c r="APA77" s="94"/>
      <c r="APB77" s="94"/>
      <c r="APC77" s="94"/>
      <c r="APD77" s="94"/>
      <c r="APE77" s="27"/>
      <c r="APF77" s="97">
        <v>-1.2973557766020332</v>
      </c>
      <c r="APG77" s="98">
        <v>6.6808664850289308</v>
      </c>
      <c r="API77" s="88">
        <f t="shared" si="150"/>
        <v>41004</v>
      </c>
      <c r="APJ77" s="89">
        <v>27</v>
      </c>
      <c r="APK77" s="28"/>
      <c r="APL77" s="25"/>
      <c r="APM77" s="30"/>
      <c r="APN77" s="27"/>
      <c r="APO77" s="30"/>
      <c r="APP77" s="27"/>
      <c r="APQ77" s="30"/>
      <c r="APR77" s="27"/>
      <c r="APS77" s="92"/>
      <c r="APT77" s="94"/>
      <c r="APU77" s="94"/>
      <c r="APV77" s="94"/>
      <c r="APW77" s="94"/>
      <c r="APX77" s="94"/>
      <c r="APY77" s="94"/>
      <c r="APZ77" s="94"/>
      <c r="AQA77" s="27"/>
      <c r="AQB77" s="97">
        <v>-0.94203775294105929</v>
      </c>
      <c r="AQC77" s="98">
        <v>-0.10539549657529379</v>
      </c>
      <c r="AQE77" s="88">
        <f t="shared" si="151"/>
        <v>41003.5</v>
      </c>
      <c r="AQF77" s="89">
        <v>27</v>
      </c>
      <c r="AQG77" s="28"/>
      <c r="AQH77" s="25"/>
      <c r="AQI77" s="30"/>
      <c r="AQJ77" s="27"/>
      <c r="AQK77" s="30"/>
      <c r="AQL77" s="27"/>
      <c r="AQM77" s="30"/>
      <c r="AQN77" s="27"/>
      <c r="AQO77" s="92"/>
      <c r="AQP77" s="94"/>
      <c r="AQQ77" s="94"/>
      <c r="AQR77" s="94"/>
      <c r="AQS77" s="94"/>
      <c r="AQT77" s="94"/>
      <c r="AQU77" s="94"/>
      <c r="AQV77" s="94"/>
      <c r="AQW77" s="27"/>
      <c r="AQX77" s="97">
        <v>-1.1014890098674661</v>
      </c>
      <c r="AQY77" s="98">
        <v>8.4437643829784612</v>
      </c>
      <c r="ARA77" s="88">
        <f t="shared" si="152"/>
        <v>41006</v>
      </c>
      <c r="ARB77" s="89">
        <v>27</v>
      </c>
      <c r="ARC77" s="28"/>
      <c r="ARD77" s="25"/>
      <c r="ARE77" s="30"/>
      <c r="ARF77" s="27"/>
      <c r="ARG77" s="30"/>
      <c r="ARH77" s="27"/>
      <c r="ARI77" s="30"/>
      <c r="ARJ77" s="27"/>
      <c r="ARK77" s="92"/>
      <c r="ARL77" s="94"/>
      <c r="ARM77" s="94"/>
      <c r="ARN77" s="94"/>
      <c r="ARO77" s="94"/>
      <c r="ARP77" s="94"/>
      <c r="ARQ77" s="94"/>
      <c r="ARR77" s="94"/>
      <c r="ARS77" s="27"/>
      <c r="ART77" s="97">
        <v>-1.2034669462534828</v>
      </c>
      <c r="ARU77" s="98">
        <v>1.3953549977641471</v>
      </c>
      <c r="ARW77" s="88">
        <f t="shared" si="153"/>
        <v>41007</v>
      </c>
      <c r="ARX77" s="89">
        <v>27</v>
      </c>
      <c r="ARY77" s="28"/>
      <c r="ARZ77" s="25"/>
      <c r="ASA77" s="30"/>
      <c r="ASB77" s="27"/>
      <c r="ASC77" s="30"/>
      <c r="ASD77" s="27"/>
      <c r="ASE77" s="30"/>
      <c r="ASF77" s="27"/>
      <c r="ASG77" s="92"/>
      <c r="ASH77" s="94"/>
      <c r="ASI77" s="94"/>
      <c r="ASJ77" s="94"/>
      <c r="ASK77" s="94"/>
      <c r="ASL77" s="94"/>
      <c r="ASM77" s="94"/>
      <c r="ASN77" s="94"/>
      <c r="ASO77" s="27"/>
      <c r="ASP77" s="97">
        <v>-1.2860974043168614</v>
      </c>
      <c r="ASQ77" s="98">
        <v>-1.5970850234504479</v>
      </c>
      <c r="ASS77" s="88">
        <f t="shared" si="154"/>
        <v>41005</v>
      </c>
      <c r="AST77" s="89">
        <v>27</v>
      </c>
      <c r="ASU77" s="28"/>
      <c r="ASV77" s="25"/>
      <c r="ASW77" s="30"/>
      <c r="ASX77" s="27"/>
      <c r="ASY77" s="30"/>
      <c r="ASZ77" s="27"/>
      <c r="ATA77" s="30"/>
      <c r="ATB77" s="27"/>
      <c r="ATC77" s="92"/>
      <c r="ATD77" s="94"/>
      <c r="ATE77" s="94"/>
      <c r="ATF77" s="94"/>
      <c r="ATG77" s="94"/>
      <c r="ATH77" s="94"/>
      <c r="ATI77" s="94"/>
      <c r="ATJ77" s="94"/>
      <c r="ATK77" s="27"/>
      <c r="ATL77" s="97">
        <v>-1.3145918343099701</v>
      </c>
      <c r="ATM77" s="98">
        <v>-2.479462375635749</v>
      </c>
      <c r="ATO77" s="88">
        <f t="shared" si="155"/>
        <v>41006</v>
      </c>
      <c r="ATP77" s="89">
        <v>27</v>
      </c>
      <c r="ATQ77" s="28"/>
      <c r="ATR77" s="25"/>
      <c r="ATS77" s="30"/>
      <c r="ATT77" s="27"/>
      <c r="ATU77" s="30"/>
      <c r="ATV77" s="27"/>
      <c r="ATW77" s="30"/>
      <c r="ATX77" s="27"/>
      <c r="ATY77" s="92"/>
      <c r="ATZ77" s="94"/>
      <c r="AUA77" s="94"/>
      <c r="AUB77" s="94"/>
      <c r="AUC77" s="94"/>
      <c r="AUD77" s="94"/>
      <c r="AUE77" s="94"/>
      <c r="AUF77" s="94"/>
      <c r="AUG77" s="27"/>
      <c r="AUH77" s="97">
        <v>-1.2562845602822916</v>
      </c>
      <c r="AUI77" s="98">
        <v>-0.50469887970984995</v>
      </c>
      <c r="AUK77" s="88">
        <f t="shared" si="156"/>
        <v>41002</v>
      </c>
      <c r="AUL77" s="89">
        <v>27</v>
      </c>
      <c r="AUM77" s="28"/>
      <c r="AUN77" s="25"/>
      <c r="AUO77" s="30"/>
      <c r="AUP77" s="27"/>
      <c r="AUQ77" s="30"/>
      <c r="AUR77" s="27"/>
      <c r="AUS77" s="30"/>
      <c r="AUT77" s="27"/>
      <c r="AUU77" s="92"/>
      <c r="AUV77" s="94"/>
      <c r="AUW77" s="94"/>
      <c r="AUX77" s="94"/>
      <c r="AUY77" s="94"/>
      <c r="AUZ77" s="94"/>
      <c r="AVA77" s="94"/>
      <c r="AVB77" s="94"/>
      <c r="AVC77" s="27"/>
      <c r="AVD77" s="97"/>
      <c r="AVE77" s="98"/>
      <c r="AVG77" s="88">
        <f t="shared" si="157"/>
        <v>41005</v>
      </c>
      <c r="AVH77" s="89">
        <v>27</v>
      </c>
      <c r="AVI77" s="28"/>
      <c r="AVJ77" s="25"/>
      <c r="AVK77" s="30"/>
      <c r="AVL77" s="27"/>
      <c r="AVM77" s="30"/>
      <c r="AVN77" s="27"/>
      <c r="AVO77" s="30"/>
      <c r="AVP77" s="27"/>
      <c r="AVQ77" s="92"/>
      <c r="AVR77" s="94"/>
      <c r="AVS77" s="94"/>
      <c r="AVT77" s="94"/>
      <c r="AVU77" s="94"/>
      <c r="AVV77" s="94"/>
      <c r="AVW77" s="94"/>
      <c r="AVX77" s="94"/>
      <c r="AVY77" s="27"/>
      <c r="AVZ77" s="97">
        <v>-1.2940188615299735</v>
      </c>
      <c r="AWA77" s="98">
        <v>-1.6675907783001531</v>
      </c>
      <c r="AWC77" s="88">
        <f t="shared" si="158"/>
        <v>41003.5</v>
      </c>
      <c r="AWD77" s="89">
        <v>27</v>
      </c>
      <c r="AWE77" s="28"/>
      <c r="AWF77" s="25"/>
      <c r="AWG77" s="30"/>
      <c r="AWH77" s="27"/>
      <c r="AWI77" s="30"/>
      <c r="AWJ77" s="27"/>
      <c r="AWK77" s="30"/>
      <c r="AWL77" s="27"/>
      <c r="AWM77" s="92"/>
      <c r="AWN77" s="94"/>
      <c r="AWO77" s="94"/>
      <c r="AWP77" s="94"/>
      <c r="AWQ77" s="94"/>
      <c r="AWR77" s="94"/>
      <c r="AWS77" s="94"/>
      <c r="AWT77" s="94"/>
      <c r="AWU77" s="27"/>
      <c r="AWV77" s="97"/>
      <c r="AWW77" s="98"/>
      <c r="AWY77" s="88">
        <f t="shared" si="159"/>
        <v>41002</v>
      </c>
      <c r="AWZ77" s="89">
        <v>27</v>
      </c>
      <c r="AXA77" s="28"/>
      <c r="AXB77" s="25"/>
      <c r="AXC77" s="30"/>
      <c r="AXD77" s="27"/>
      <c r="AXE77" s="30"/>
      <c r="AXF77" s="27"/>
      <c r="AXG77" s="30"/>
      <c r="AXH77" s="27"/>
      <c r="AXI77" s="92"/>
      <c r="AXJ77" s="94"/>
      <c r="AXK77" s="94"/>
      <c r="AXL77" s="94"/>
      <c r="AXM77" s="94"/>
      <c r="AXN77" s="94"/>
      <c r="AXO77" s="94"/>
      <c r="AXP77" s="94"/>
      <c r="AXQ77" s="27"/>
      <c r="AXR77" s="97">
        <v>-1.310421323209096</v>
      </c>
      <c r="AXS77" s="98">
        <v>-1.0270945535472844</v>
      </c>
      <c r="AXU77" s="88">
        <f t="shared" si="160"/>
        <v>41005</v>
      </c>
      <c r="AXV77" s="89">
        <v>27</v>
      </c>
      <c r="AXW77" s="28"/>
      <c r="AXX77" s="25"/>
      <c r="AXY77" s="30"/>
      <c r="AXZ77" s="27"/>
      <c r="AYA77" s="30"/>
      <c r="AYB77" s="27"/>
      <c r="AYC77" s="30"/>
      <c r="AYD77" s="27"/>
      <c r="AYE77" s="92"/>
      <c r="AYF77" s="94"/>
      <c r="AYG77" s="94"/>
      <c r="AYH77" s="94"/>
      <c r="AYI77" s="94"/>
      <c r="AYJ77" s="94"/>
      <c r="AYK77" s="94"/>
      <c r="AYL77" s="94"/>
      <c r="AYM77" s="27"/>
      <c r="AYN77" s="97">
        <v>-1.2949513724221466</v>
      </c>
      <c r="AYO77" s="98">
        <v>1.2093850140655065</v>
      </c>
      <c r="AYQ77" s="88">
        <f t="shared" si="161"/>
        <v>41004</v>
      </c>
      <c r="AYR77" s="89">
        <v>27</v>
      </c>
      <c r="AYS77" s="28"/>
      <c r="AYT77" s="25"/>
      <c r="AYU77" s="30"/>
      <c r="AYV77" s="27"/>
      <c r="AYW77" s="30"/>
      <c r="AYX77" s="27"/>
      <c r="AYY77" s="30"/>
      <c r="AYZ77" s="27"/>
      <c r="AZA77" s="92"/>
      <c r="AZB77" s="94"/>
      <c r="AZC77" s="94"/>
      <c r="AZD77" s="94"/>
      <c r="AZE77" s="94"/>
      <c r="AZF77" s="94"/>
      <c r="AZG77" s="94"/>
      <c r="AZH77" s="94"/>
      <c r="AZI77" s="27"/>
      <c r="AZJ77" s="97">
        <v>-0.95456443379533185</v>
      </c>
      <c r="AZK77" s="98">
        <v>1.5089170521358415</v>
      </c>
      <c r="AZM77" s="88">
        <f t="shared" si="162"/>
        <v>41004.5</v>
      </c>
      <c r="AZN77" s="89">
        <v>27</v>
      </c>
      <c r="AZO77" s="28"/>
      <c r="AZP77" s="25"/>
      <c r="AZQ77" s="30"/>
      <c r="AZR77" s="27"/>
      <c r="AZS77" s="30"/>
      <c r="AZT77" s="27"/>
      <c r="AZU77" s="30"/>
      <c r="AZV77" s="27"/>
      <c r="AZW77" s="92"/>
      <c r="AZX77" s="94"/>
      <c r="AZY77" s="94"/>
      <c r="AZZ77" s="94"/>
      <c r="BAA77" s="94"/>
      <c r="BAB77" s="94"/>
      <c r="BAC77" s="94"/>
      <c r="BAD77" s="94"/>
      <c r="BAE77" s="27"/>
      <c r="BAF77" s="97">
        <v>-1.2600537345973963</v>
      </c>
      <c r="BAG77" s="98">
        <v>3.9790505297238599</v>
      </c>
      <c r="BAI77" s="88">
        <f t="shared" si="163"/>
        <v>41004.5</v>
      </c>
      <c r="BAJ77" s="89">
        <v>27</v>
      </c>
      <c r="BAK77" s="28"/>
      <c r="BAL77" s="25"/>
      <c r="BAM77" s="30"/>
      <c r="BAN77" s="27"/>
      <c r="BAO77" s="30"/>
      <c r="BAP77" s="27"/>
      <c r="BAQ77" s="30"/>
      <c r="BAR77" s="27"/>
      <c r="BAS77" s="92"/>
      <c r="BAT77" s="94"/>
      <c r="BAU77" s="94"/>
      <c r="BAV77" s="94"/>
      <c r="BAW77" s="94"/>
      <c r="BAX77" s="94"/>
      <c r="BAY77" s="94"/>
      <c r="BAZ77" s="94"/>
      <c r="BBA77" s="27"/>
      <c r="BBB77" s="97">
        <v>-1.3001127848524074</v>
      </c>
      <c r="BBC77" s="98">
        <v>1.8557755835093379</v>
      </c>
      <c r="BBE77" s="88">
        <f t="shared" si="164"/>
        <v>41003</v>
      </c>
      <c r="BBF77" s="89">
        <v>27</v>
      </c>
      <c r="BBG77" s="28"/>
      <c r="BBH77" s="25"/>
      <c r="BBI77" s="30"/>
      <c r="BBJ77" s="27"/>
      <c r="BBK77" s="30"/>
      <c r="BBL77" s="27"/>
      <c r="BBM77" s="30"/>
      <c r="BBN77" s="27"/>
      <c r="BBO77" s="92"/>
      <c r="BBP77" s="94"/>
      <c r="BBQ77" s="94"/>
      <c r="BBR77" s="94"/>
      <c r="BBS77" s="94"/>
      <c r="BBT77" s="94"/>
      <c r="BBU77" s="94"/>
      <c r="BBV77" s="94"/>
      <c r="BBW77" s="27"/>
      <c r="BBX77" s="97"/>
      <c r="BBY77" s="98"/>
      <c r="BCA77" s="88">
        <f t="shared" si="165"/>
        <v>41006.5</v>
      </c>
      <c r="BCB77" s="89">
        <v>27</v>
      </c>
      <c r="BCC77" s="28"/>
      <c r="BCD77" s="25">
        <v>21.7</v>
      </c>
      <c r="BCE77" s="30"/>
      <c r="BCF77" s="27"/>
      <c r="BCG77" s="30"/>
      <c r="BCH77" s="27"/>
      <c r="BCI77" s="30"/>
      <c r="BCJ77" s="27"/>
      <c r="BCK77" s="92"/>
      <c r="BCL77" s="94"/>
      <c r="BCM77" s="94"/>
      <c r="BCN77" s="94"/>
      <c r="BCO77" s="94"/>
      <c r="BCP77" s="94"/>
      <c r="BCQ77" s="94"/>
      <c r="BCR77" s="94"/>
      <c r="BCS77" s="27"/>
      <c r="BCT77" s="97">
        <v>-1.2570943644213335</v>
      </c>
      <c r="BCU77" s="98">
        <v>1.3851933644568699</v>
      </c>
      <c r="BCW77" s="88">
        <f t="shared" si="166"/>
        <v>41005</v>
      </c>
      <c r="BCX77" s="89">
        <v>27</v>
      </c>
      <c r="BCY77" s="28"/>
      <c r="BCZ77" s="25"/>
      <c r="BDA77" s="30"/>
      <c r="BDB77" s="27"/>
      <c r="BDC77" s="30"/>
      <c r="BDD77" s="27"/>
      <c r="BDE77" s="30"/>
      <c r="BDF77" s="27"/>
      <c r="BDG77" s="92"/>
      <c r="BDH77" s="94"/>
      <c r="BDI77" s="94"/>
      <c r="BDJ77" s="94"/>
      <c r="BDK77" s="94"/>
      <c r="BDL77" s="94"/>
      <c r="BDM77" s="94"/>
      <c r="BDN77" s="94"/>
      <c r="BDO77" s="27"/>
      <c r="BDP77" s="97">
        <v>-1.1908121280007369</v>
      </c>
      <c r="BDQ77" s="98">
        <v>-1.5043901831682349</v>
      </c>
      <c r="BDS77" s="88">
        <f t="shared" si="167"/>
        <v>41003</v>
      </c>
      <c r="BDT77" s="89">
        <v>27</v>
      </c>
      <c r="BDU77" s="28"/>
      <c r="BDV77" s="25"/>
      <c r="BDW77" s="30"/>
      <c r="BDX77" s="27"/>
      <c r="BDY77" s="30"/>
      <c r="BDZ77" s="27"/>
      <c r="BEA77" s="30"/>
      <c r="BEB77" s="27"/>
      <c r="BEC77" s="92"/>
      <c r="BED77" s="94"/>
      <c r="BEE77" s="94"/>
      <c r="BEF77" s="94"/>
      <c r="BEG77" s="94"/>
      <c r="BEH77" s="94"/>
      <c r="BEI77" s="94"/>
      <c r="BEJ77" s="94"/>
      <c r="BEK77" s="27"/>
      <c r="BEL77" s="97">
        <v>-1.3023545123966651</v>
      </c>
      <c r="BEM77" s="98">
        <v>-1.5720001982774481</v>
      </c>
      <c r="BEO77" s="88">
        <f t="shared" si="168"/>
        <v>41004.5</v>
      </c>
      <c r="BEP77" s="89">
        <v>27</v>
      </c>
      <c r="BEQ77" s="28"/>
      <c r="BER77" s="25"/>
      <c r="BES77" s="30"/>
      <c r="BET77" s="27"/>
      <c r="BEU77" s="30"/>
      <c r="BEV77" s="27"/>
      <c r="BEW77" s="30"/>
      <c r="BEX77" s="27"/>
      <c r="BEY77" s="92"/>
      <c r="BEZ77" s="94"/>
      <c r="BFA77" s="94"/>
      <c r="BFB77" s="94"/>
      <c r="BFC77" s="94"/>
      <c r="BFD77" s="94"/>
      <c r="BFE77" s="94"/>
      <c r="BFF77" s="94"/>
      <c r="BFG77" s="27"/>
      <c r="BFH77" s="97">
        <v>-1.3173078703649237</v>
      </c>
      <c r="BFI77" s="98">
        <v>5.3786466014932461</v>
      </c>
      <c r="BFK77" s="88">
        <f t="shared" si="169"/>
        <v>41004.5</v>
      </c>
      <c r="BFL77" s="89">
        <v>27</v>
      </c>
      <c r="BFM77" s="28"/>
      <c r="BFN77" s="25"/>
      <c r="BFO77" s="30"/>
      <c r="BFP77" s="27"/>
      <c r="BFQ77" s="30"/>
      <c r="BFR77" s="27"/>
      <c r="BFS77" s="30"/>
      <c r="BFT77" s="27"/>
      <c r="BFU77" s="92"/>
      <c r="BFV77" s="94"/>
      <c r="BFW77" s="94"/>
      <c r="BFX77" s="94"/>
      <c r="BFY77" s="94"/>
      <c r="BFZ77" s="94"/>
      <c r="BGA77" s="94"/>
      <c r="BGB77" s="94"/>
      <c r="BGC77" s="27"/>
      <c r="BGD77" s="97">
        <v>-1.2823716283992268</v>
      </c>
      <c r="BGE77" s="98">
        <v>6.7076433431352447</v>
      </c>
      <c r="BGG77" s="88">
        <f t="shared" si="170"/>
        <v>41004</v>
      </c>
      <c r="BGH77" s="89">
        <v>27</v>
      </c>
      <c r="BGI77" s="28"/>
      <c r="BGJ77" s="25"/>
      <c r="BGK77" s="30"/>
      <c r="BGL77" s="27"/>
      <c r="BGM77" s="30"/>
      <c r="BGN77" s="27"/>
      <c r="BGO77" s="30"/>
      <c r="BGP77" s="27"/>
      <c r="BGQ77" s="92"/>
      <c r="BGR77" s="94"/>
      <c r="BGS77" s="94"/>
      <c r="BGT77" s="94"/>
      <c r="BGU77" s="94"/>
      <c r="BGV77" s="94"/>
      <c r="BGW77" s="94"/>
      <c r="BGX77" s="94"/>
      <c r="BGY77" s="27"/>
      <c r="BGZ77" s="97">
        <v>-0.97663487009151906</v>
      </c>
      <c r="BHA77" s="98">
        <v>-0.15755166743515447</v>
      </c>
      <c r="BHC77" s="88">
        <f t="shared" si="171"/>
        <v>41003.5</v>
      </c>
      <c r="BHD77" s="89">
        <v>27</v>
      </c>
      <c r="BHE77" s="28"/>
      <c r="BHF77" s="25"/>
      <c r="BHG77" s="30"/>
      <c r="BHH77" s="27"/>
      <c r="BHI77" s="30"/>
      <c r="BHJ77" s="27"/>
      <c r="BHK77" s="30"/>
      <c r="BHL77" s="27"/>
      <c r="BHM77" s="92"/>
      <c r="BHN77" s="94"/>
      <c r="BHO77" s="94"/>
      <c r="BHP77" s="94"/>
      <c r="BHQ77" s="94"/>
      <c r="BHR77" s="94"/>
      <c r="BHS77" s="94"/>
      <c r="BHT77" s="94"/>
      <c r="BHU77" s="27"/>
      <c r="BHV77" s="97">
        <v>-1.0914522741831976</v>
      </c>
      <c r="BHW77" s="98">
        <v>8.4676384259905362</v>
      </c>
      <c r="BHY77" s="88">
        <f t="shared" si="172"/>
        <v>41006</v>
      </c>
      <c r="BHZ77" s="89">
        <v>27</v>
      </c>
      <c r="BIA77" s="28"/>
      <c r="BIB77" s="25"/>
      <c r="BIC77" s="30"/>
      <c r="BID77" s="27"/>
      <c r="BIE77" s="30"/>
      <c r="BIF77" s="27"/>
      <c r="BIG77" s="30"/>
      <c r="BIH77" s="27"/>
      <c r="BII77" s="92"/>
      <c r="BIJ77" s="94"/>
      <c r="BIK77" s="94"/>
      <c r="BIL77" s="94"/>
      <c r="BIM77" s="94"/>
      <c r="BIN77" s="94"/>
      <c r="BIO77" s="94"/>
      <c r="BIP77" s="94"/>
      <c r="BIQ77" s="27"/>
      <c r="BIR77" s="97">
        <v>-1.2108246245784355</v>
      </c>
      <c r="BIS77" s="98">
        <v>1.3818468244178819</v>
      </c>
      <c r="BIU77" s="88">
        <f t="shared" si="173"/>
        <v>41007</v>
      </c>
      <c r="BIV77" s="89">
        <v>27</v>
      </c>
      <c r="BIW77" s="28"/>
      <c r="BIX77" s="25"/>
      <c r="BIY77" s="30"/>
      <c r="BIZ77" s="27"/>
      <c r="BJA77" s="30"/>
      <c r="BJB77" s="27"/>
      <c r="BJC77" s="30"/>
      <c r="BJD77" s="27"/>
      <c r="BJE77" s="92"/>
      <c r="BJF77" s="94"/>
      <c r="BJG77" s="94"/>
      <c r="BJH77" s="94"/>
      <c r="BJI77" s="94"/>
      <c r="BJJ77" s="94"/>
      <c r="BJK77" s="94"/>
      <c r="BJL77" s="94"/>
      <c r="BJM77" s="27"/>
      <c r="BJN77" s="97">
        <v>-1.283890165683168</v>
      </c>
      <c r="BJO77" s="98">
        <v>-1.5935533417107821</v>
      </c>
      <c r="BJQ77" s="88">
        <f t="shared" si="174"/>
        <v>41005</v>
      </c>
      <c r="BJR77" s="89">
        <v>27</v>
      </c>
      <c r="BJS77" s="28"/>
      <c r="BJT77" s="25"/>
      <c r="BJU77" s="30"/>
      <c r="BJV77" s="27"/>
      <c r="BJW77" s="30"/>
      <c r="BJX77" s="27"/>
      <c r="BJY77" s="30"/>
      <c r="BJZ77" s="27"/>
      <c r="BKA77" s="92"/>
      <c r="BKB77" s="94"/>
      <c r="BKC77" s="94"/>
      <c r="BKD77" s="94"/>
      <c r="BKE77" s="94"/>
      <c r="BKF77" s="94"/>
      <c r="BKG77" s="94"/>
      <c r="BKH77" s="94"/>
      <c r="BKI77" s="27"/>
      <c r="BKJ77" s="97">
        <v>-1.314405354868968</v>
      </c>
      <c r="BKK77" s="98">
        <v>-2.4791806107448546</v>
      </c>
      <c r="BKM77" s="88">
        <f t="shared" si="175"/>
        <v>41006</v>
      </c>
      <c r="BKN77" s="89">
        <v>27</v>
      </c>
      <c r="BKO77" s="28"/>
      <c r="BKP77" s="25"/>
      <c r="BKQ77" s="30"/>
      <c r="BKR77" s="27"/>
      <c r="BKS77" s="30"/>
      <c r="BKT77" s="27"/>
      <c r="BKU77" s="30"/>
      <c r="BKV77" s="27"/>
      <c r="BKW77" s="92"/>
      <c r="BKX77" s="94"/>
      <c r="BKY77" s="94"/>
      <c r="BKZ77" s="94"/>
      <c r="BLA77" s="94"/>
      <c r="BLB77" s="94"/>
      <c r="BLC77" s="94"/>
      <c r="BLD77" s="94"/>
      <c r="BLE77" s="27"/>
      <c r="BLF77" s="97">
        <v>-1.2643252217857108</v>
      </c>
      <c r="BLG77" s="98">
        <v>-0.50894263509418725</v>
      </c>
      <c r="BLI77" s="88">
        <f t="shared" si="176"/>
        <v>41002</v>
      </c>
      <c r="BLJ77" s="89">
        <v>27</v>
      </c>
      <c r="BLK77" s="28"/>
      <c r="BLL77" s="25"/>
      <c r="BLM77" s="30"/>
      <c r="BLN77" s="27"/>
      <c r="BLO77" s="30"/>
      <c r="BLP77" s="27"/>
      <c r="BLQ77" s="30"/>
      <c r="BLR77" s="27"/>
      <c r="BLS77" s="92"/>
      <c r="BLT77" s="94"/>
      <c r="BLU77" s="94"/>
      <c r="BLV77" s="94"/>
      <c r="BLW77" s="94"/>
      <c r="BLX77" s="94"/>
      <c r="BLY77" s="94"/>
      <c r="BLZ77" s="94"/>
      <c r="BMA77" s="27"/>
      <c r="BMB77" s="97"/>
      <c r="BMC77" s="98"/>
      <c r="BME77" s="88">
        <f t="shared" si="177"/>
        <v>41005</v>
      </c>
      <c r="BMF77" s="89">
        <v>27</v>
      </c>
      <c r="BMG77" s="28"/>
      <c r="BMH77" s="25"/>
      <c r="BMI77" s="30"/>
      <c r="BMJ77" s="27"/>
      <c r="BMK77" s="30"/>
      <c r="BML77" s="27"/>
      <c r="BMM77" s="30"/>
      <c r="BMN77" s="27"/>
      <c r="BMO77" s="92"/>
      <c r="BMP77" s="94"/>
      <c r="BMQ77" s="94"/>
      <c r="BMR77" s="94"/>
      <c r="BMS77" s="94"/>
      <c r="BMT77" s="94"/>
      <c r="BMU77" s="94"/>
      <c r="BMV77" s="94"/>
      <c r="BMW77" s="27"/>
      <c r="BMX77" s="97">
        <v>-1.2671936543524576</v>
      </c>
      <c r="BMY77" s="98">
        <v>-1.6257095579394625</v>
      </c>
      <c r="BNA77" s="88">
        <f t="shared" si="178"/>
        <v>41003.5</v>
      </c>
      <c r="BNB77" s="89">
        <v>27</v>
      </c>
      <c r="BNC77" s="28"/>
      <c r="BND77" s="25"/>
      <c r="BNE77" s="30"/>
      <c r="BNF77" s="27"/>
      <c r="BNG77" s="30"/>
      <c r="BNH77" s="27"/>
      <c r="BNI77" s="30"/>
      <c r="BNJ77" s="27"/>
      <c r="BNK77" s="92"/>
      <c r="BNL77" s="94"/>
      <c r="BNM77" s="94"/>
      <c r="BNN77" s="94"/>
      <c r="BNO77" s="94"/>
      <c r="BNP77" s="94"/>
      <c r="BNQ77" s="94"/>
      <c r="BNR77" s="94"/>
      <c r="BNS77" s="27"/>
      <c r="BNT77" s="97"/>
      <c r="BNU77" s="98"/>
      <c r="BNW77" s="88">
        <f t="shared" si="179"/>
        <v>41002</v>
      </c>
      <c r="BNX77" s="89">
        <v>27</v>
      </c>
      <c r="BNY77" s="28"/>
      <c r="BNZ77" s="25"/>
      <c r="BOA77" s="30"/>
      <c r="BOB77" s="27"/>
      <c r="BOC77" s="30"/>
      <c r="BOD77" s="27"/>
      <c r="BOE77" s="30"/>
      <c r="BOF77" s="27"/>
      <c r="BOG77" s="92"/>
      <c r="BOH77" s="94"/>
      <c r="BOI77" s="94"/>
      <c r="BOJ77" s="94"/>
      <c r="BOK77" s="94"/>
      <c r="BOL77" s="94"/>
      <c r="BOM77" s="94"/>
      <c r="BON77" s="94"/>
      <c r="BOO77" s="27"/>
      <c r="BOP77" s="97">
        <v>-1.3096353895692239</v>
      </c>
      <c r="BOQ77" s="98">
        <v>-1.0275009282697383</v>
      </c>
      <c r="BOS77" s="88">
        <f t="shared" si="180"/>
        <v>41005</v>
      </c>
      <c r="BOT77" s="89">
        <v>27</v>
      </c>
      <c r="BOU77" s="28"/>
      <c r="BOV77" s="25"/>
      <c r="BOW77" s="30"/>
      <c r="BOX77" s="27"/>
      <c r="BOY77" s="30"/>
      <c r="BOZ77" s="27"/>
      <c r="BPA77" s="30"/>
      <c r="BPB77" s="27"/>
      <c r="BPC77" s="92"/>
      <c r="BPD77" s="94"/>
      <c r="BPE77" s="94"/>
      <c r="BPF77" s="94"/>
      <c r="BPG77" s="94"/>
      <c r="BPH77" s="94"/>
      <c r="BPI77" s="94"/>
      <c r="BPJ77" s="94"/>
      <c r="BPK77" s="27"/>
      <c r="BPL77" s="97">
        <v>-1.3084577144983156</v>
      </c>
      <c r="BPM77" s="98">
        <v>1.1828580539865448</v>
      </c>
      <c r="BPO77" s="88">
        <f t="shared" si="181"/>
        <v>41004</v>
      </c>
      <c r="BPP77" s="89">
        <v>27</v>
      </c>
      <c r="BPQ77" s="28"/>
      <c r="BPR77" s="25"/>
      <c r="BPS77" s="30"/>
      <c r="BPT77" s="27"/>
      <c r="BPU77" s="30"/>
      <c r="BPV77" s="27"/>
      <c r="BPW77" s="30"/>
      <c r="BPX77" s="27"/>
      <c r="BPY77" s="92"/>
      <c r="BPZ77" s="94"/>
      <c r="BQA77" s="94"/>
      <c r="BQB77" s="94"/>
      <c r="BQC77" s="94"/>
      <c r="BQD77" s="94"/>
      <c r="BQE77" s="94"/>
      <c r="BQF77" s="94"/>
      <c r="BQG77" s="27"/>
      <c r="BQH77" s="97">
        <v>-0.94598561693079031</v>
      </c>
      <c r="BQI77" s="98">
        <v>1.5446373871632997</v>
      </c>
      <c r="BQK77" s="88">
        <f t="shared" si="182"/>
        <v>41004.5</v>
      </c>
      <c r="BQL77" s="89">
        <v>27</v>
      </c>
      <c r="BQM77" s="28"/>
      <c r="BQN77" s="25"/>
      <c r="BQO77" s="30"/>
      <c r="BQP77" s="27"/>
      <c r="BQQ77" s="30"/>
      <c r="BQR77" s="27"/>
      <c r="BQS77" s="30"/>
      <c r="BQT77" s="27"/>
      <c r="BQU77" s="92"/>
      <c r="BQV77" s="94"/>
      <c r="BQW77" s="94"/>
      <c r="BQX77" s="94"/>
      <c r="BQY77" s="94"/>
      <c r="BQZ77" s="94"/>
      <c r="BRA77" s="94"/>
      <c r="BRB77" s="94"/>
      <c r="BRC77" s="27"/>
      <c r="BRD77" s="97">
        <v>-1.2603436711553349</v>
      </c>
      <c r="BRE77" s="98">
        <v>3.9791244724787416</v>
      </c>
      <c r="BRG77" s="88">
        <f t="shared" si="183"/>
        <v>41004.5</v>
      </c>
      <c r="BRH77" s="89">
        <v>27</v>
      </c>
      <c r="BRI77" s="28"/>
      <c r="BRJ77" s="25"/>
      <c r="BRK77" s="30"/>
      <c r="BRL77" s="27"/>
      <c r="BRM77" s="30"/>
      <c r="BRN77" s="27"/>
      <c r="BRO77" s="30"/>
      <c r="BRP77" s="27"/>
      <c r="BRQ77" s="92"/>
      <c r="BRR77" s="94"/>
      <c r="BRS77" s="94"/>
      <c r="BRT77" s="94"/>
      <c r="BRU77" s="94"/>
      <c r="BRV77" s="94"/>
      <c r="BRW77" s="94"/>
      <c r="BRX77" s="94"/>
      <c r="BRY77" s="27"/>
      <c r="BRZ77" s="97">
        <v>-1.2978088401143131</v>
      </c>
      <c r="BSA77" s="98">
        <v>1.8586480478547927</v>
      </c>
      <c r="BSC77" s="88">
        <f t="shared" si="184"/>
        <v>41003</v>
      </c>
      <c r="BSD77" s="89">
        <v>27</v>
      </c>
      <c r="BSE77" s="28"/>
      <c r="BSF77" s="25"/>
      <c r="BSG77" s="30"/>
      <c r="BSH77" s="27"/>
      <c r="BSI77" s="30"/>
      <c r="BSJ77" s="27"/>
      <c r="BSK77" s="30"/>
      <c r="BSL77" s="27"/>
      <c r="BSM77" s="92"/>
      <c r="BSN77" s="94"/>
      <c r="BSO77" s="94"/>
      <c r="BSP77" s="94"/>
      <c r="BSQ77" s="94"/>
      <c r="BSR77" s="94"/>
      <c r="BSS77" s="94"/>
      <c r="BST77" s="94"/>
      <c r="BSU77" s="27"/>
      <c r="BSV77" s="97"/>
      <c r="BSW77" s="98"/>
      <c r="BSY77" s="88">
        <f t="shared" si="185"/>
        <v>41006.5</v>
      </c>
      <c r="BSZ77" s="89">
        <v>27</v>
      </c>
      <c r="BTA77" s="28"/>
      <c r="BTB77" s="25">
        <v>21.7</v>
      </c>
      <c r="BTC77" s="30"/>
      <c r="BTD77" s="27"/>
      <c r="BTE77" s="30"/>
      <c r="BTF77" s="27"/>
      <c r="BTG77" s="30"/>
      <c r="BTH77" s="27"/>
      <c r="BTI77" s="92"/>
      <c r="BTJ77" s="94"/>
      <c r="BTK77" s="94"/>
      <c r="BTL77" s="94"/>
      <c r="BTM77" s="94"/>
      <c r="BTN77" s="94"/>
      <c r="BTO77" s="94"/>
      <c r="BTP77" s="94"/>
      <c r="BTQ77" s="27"/>
      <c r="BTR77" s="97">
        <v>-1.254898856394109</v>
      </c>
      <c r="BTS77" s="98">
        <v>1.3934710997736801</v>
      </c>
      <c r="BTU77" s="88">
        <f t="shared" si="186"/>
        <v>41005</v>
      </c>
      <c r="BTV77" s="89">
        <v>27</v>
      </c>
      <c r="BTW77" s="28"/>
      <c r="BTX77" s="25"/>
      <c r="BTY77" s="30"/>
      <c r="BTZ77" s="27"/>
      <c r="BUA77" s="30"/>
      <c r="BUB77" s="27"/>
      <c r="BUC77" s="30"/>
      <c r="BUD77" s="27"/>
      <c r="BUE77" s="92"/>
      <c r="BUF77" s="94"/>
      <c r="BUG77" s="94"/>
      <c r="BUH77" s="94"/>
      <c r="BUI77" s="94"/>
      <c r="BUJ77" s="94"/>
      <c r="BUK77" s="94"/>
      <c r="BUL77" s="94"/>
      <c r="BUM77" s="27"/>
      <c r="BUN77" s="97">
        <v>-1.287217235443473</v>
      </c>
      <c r="BUO77" s="98">
        <v>-1.6471167858563129</v>
      </c>
      <c r="BUQ77" s="88">
        <f t="shared" si="187"/>
        <v>41003</v>
      </c>
      <c r="BUR77" s="89">
        <v>27</v>
      </c>
      <c r="BUS77" s="28"/>
      <c r="BUT77" s="25"/>
      <c r="BUU77" s="30"/>
      <c r="BUV77" s="27"/>
      <c r="BUW77" s="30"/>
      <c r="BUX77" s="27"/>
      <c r="BUY77" s="30"/>
      <c r="BUZ77" s="27"/>
      <c r="BVA77" s="92"/>
      <c r="BVB77" s="94"/>
      <c r="BVC77" s="94"/>
      <c r="BVD77" s="94"/>
      <c r="BVE77" s="94"/>
      <c r="BVF77" s="94"/>
      <c r="BVG77" s="94"/>
      <c r="BVH77" s="94"/>
      <c r="BVI77" s="27"/>
      <c r="BVJ77" s="97">
        <v>-1.2938702065166554</v>
      </c>
      <c r="BVK77" s="98">
        <v>-1.5601291347104516</v>
      </c>
      <c r="BVM77" s="88">
        <f t="shared" si="188"/>
        <v>41004.5</v>
      </c>
      <c r="BVN77" s="89">
        <v>27</v>
      </c>
      <c r="BVO77" s="28"/>
      <c r="BVP77" s="25"/>
      <c r="BVQ77" s="30"/>
      <c r="BVR77" s="27"/>
      <c r="BVS77" s="30"/>
      <c r="BVT77" s="27"/>
      <c r="BVU77" s="30"/>
      <c r="BVV77" s="27"/>
      <c r="BVW77" s="92"/>
      <c r="BVX77" s="94"/>
      <c r="BVY77" s="94"/>
      <c r="BVZ77" s="94"/>
      <c r="BWA77" s="94"/>
      <c r="BWB77" s="94"/>
      <c r="BWC77" s="94"/>
      <c r="BWD77" s="94"/>
      <c r="BWE77" s="27"/>
      <c r="BWF77" s="97">
        <v>-1.31830617636356</v>
      </c>
      <c r="BWG77" s="98">
        <v>5.3780785684465071</v>
      </c>
      <c r="BWI77" s="88">
        <f t="shared" si="189"/>
        <v>41004.5</v>
      </c>
      <c r="BWJ77" s="89">
        <v>27</v>
      </c>
      <c r="BWK77" s="28"/>
      <c r="BWL77" s="25"/>
      <c r="BWM77" s="30"/>
      <c r="BWN77" s="27"/>
      <c r="BWO77" s="30"/>
      <c r="BWP77" s="27"/>
      <c r="BWQ77" s="30"/>
      <c r="BWR77" s="27"/>
      <c r="BWS77" s="92"/>
      <c r="BWT77" s="94"/>
      <c r="BWU77" s="94"/>
      <c r="BWV77" s="94"/>
      <c r="BWW77" s="94"/>
      <c r="BWX77" s="94"/>
      <c r="BWY77" s="94"/>
      <c r="BWZ77" s="94"/>
      <c r="BXA77" s="27"/>
      <c r="BXB77" s="97">
        <v>-1.2953460933172838</v>
      </c>
      <c r="BXC77" s="98">
        <v>6.6868170027875786</v>
      </c>
      <c r="BXE77" s="88">
        <f t="shared" si="190"/>
        <v>41004</v>
      </c>
      <c r="BXF77" s="89">
        <v>27</v>
      </c>
      <c r="BXG77" s="28"/>
      <c r="BXH77" s="25"/>
      <c r="BXI77" s="30"/>
      <c r="BXJ77" s="27"/>
      <c r="BXK77" s="30"/>
      <c r="BXL77" s="27"/>
      <c r="BXM77" s="30"/>
      <c r="BXN77" s="27"/>
      <c r="BXO77" s="92"/>
      <c r="BXP77" s="94"/>
      <c r="BXQ77" s="94"/>
      <c r="BXR77" s="94"/>
      <c r="BXS77" s="94"/>
      <c r="BXT77" s="94"/>
      <c r="BXU77" s="94"/>
      <c r="BXV77" s="94"/>
      <c r="BXW77" s="27"/>
      <c r="BXX77" s="97">
        <v>-0.97150190433210337</v>
      </c>
      <c r="BXY77" s="98">
        <v>-0.14370751237641444</v>
      </c>
      <c r="BYA77" s="88">
        <f t="shared" si="191"/>
        <v>41003.5</v>
      </c>
      <c r="BYB77" s="89">
        <v>27</v>
      </c>
      <c r="BYC77" s="28"/>
      <c r="BYD77" s="25"/>
      <c r="BYE77" s="30"/>
      <c r="BYF77" s="27"/>
      <c r="BYG77" s="30"/>
      <c r="BYH77" s="27"/>
      <c r="BYI77" s="30"/>
      <c r="BYJ77" s="27"/>
      <c r="BYK77" s="92"/>
      <c r="BYL77" s="94"/>
      <c r="BYM77" s="94"/>
      <c r="BYN77" s="94"/>
      <c r="BYO77" s="94"/>
      <c r="BYP77" s="94"/>
      <c r="BYQ77" s="94"/>
      <c r="BYR77" s="94"/>
      <c r="BYS77" s="27"/>
      <c r="BYT77" s="97">
        <v>-1.1034875276362661</v>
      </c>
      <c r="BYU77" s="98">
        <v>8.4435905695667248</v>
      </c>
      <c r="BYW77" s="88">
        <f t="shared" si="192"/>
        <v>41006</v>
      </c>
      <c r="BYX77" s="89">
        <v>27</v>
      </c>
      <c r="BYY77" s="28"/>
      <c r="BYZ77" s="25"/>
      <c r="BZA77" s="30"/>
      <c r="BZB77" s="27"/>
      <c r="BZC77" s="30"/>
      <c r="BZD77" s="27"/>
      <c r="BZE77" s="30"/>
      <c r="BZF77" s="27"/>
      <c r="BZG77" s="92"/>
      <c r="BZH77" s="94"/>
      <c r="BZI77" s="94"/>
      <c r="BZJ77" s="94"/>
      <c r="BZK77" s="94"/>
      <c r="BZL77" s="94"/>
      <c r="BZM77" s="94"/>
      <c r="BZN77" s="94"/>
      <c r="BZO77" s="27"/>
      <c r="BZP77" s="97">
        <v>-1.2031526552000555</v>
      </c>
      <c r="BZQ77" s="98">
        <v>1.394413609024203</v>
      </c>
      <c r="BZS77" s="88">
        <f t="shared" si="193"/>
        <v>41007</v>
      </c>
      <c r="BZT77" s="89">
        <v>27</v>
      </c>
      <c r="BZU77" s="28"/>
      <c r="BZV77" s="25"/>
      <c r="BZW77" s="30"/>
      <c r="BZX77" s="27"/>
      <c r="BZY77" s="30"/>
      <c r="BZZ77" s="27"/>
      <c r="CAA77" s="30"/>
      <c r="CAB77" s="27"/>
      <c r="CAC77" s="92"/>
      <c r="CAD77" s="94"/>
      <c r="CAE77" s="94"/>
      <c r="CAF77" s="94"/>
      <c r="CAG77" s="94"/>
      <c r="CAH77" s="94"/>
      <c r="CAI77" s="94"/>
      <c r="CAJ77" s="94"/>
      <c r="CAK77" s="27"/>
      <c r="CAL77" s="97">
        <v>-1.2783662017596167</v>
      </c>
      <c r="CAM77" s="98">
        <v>-1.5845936100453415</v>
      </c>
      <c r="CAO77" s="88">
        <f t="shared" si="194"/>
        <v>41005</v>
      </c>
      <c r="CAP77" s="89">
        <v>27</v>
      </c>
      <c r="CAQ77" s="28"/>
      <c r="CAR77" s="25"/>
      <c r="CAS77" s="30"/>
      <c r="CAT77" s="27"/>
      <c r="CAU77" s="30"/>
      <c r="CAV77" s="27"/>
      <c r="CAW77" s="30"/>
      <c r="CAX77" s="27"/>
      <c r="CAY77" s="92"/>
      <c r="CAZ77" s="94"/>
      <c r="CBA77" s="94"/>
      <c r="CBB77" s="94"/>
      <c r="CBC77" s="94"/>
      <c r="CBD77" s="94"/>
      <c r="CBE77" s="94"/>
      <c r="CBF77" s="94"/>
      <c r="CBG77" s="27"/>
      <c r="CBH77" s="97">
        <v>-1.2926434455791589</v>
      </c>
      <c r="CBI77" s="98">
        <v>-2.4480015082705897</v>
      </c>
      <c r="CBK77" s="88">
        <f t="shared" si="195"/>
        <v>41006</v>
      </c>
      <c r="CBL77" s="89">
        <v>27</v>
      </c>
      <c r="CBM77" s="28"/>
      <c r="CBN77" s="25"/>
      <c r="CBO77" s="30"/>
      <c r="CBP77" s="27"/>
      <c r="CBQ77" s="30"/>
      <c r="CBR77" s="27"/>
      <c r="CBS77" s="30"/>
      <c r="CBT77" s="27"/>
      <c r="CBU77" s="92"/>
      <c r="CBV77" s="94"/>
      <c r="CBW77" s="94"/>
      <c r="CBX77" s="94"/>
      <c r="CBY77" s="94"/>
      <c r="CBZ77" s="94"/>
      <c r="CCA77" s="94"/>
      <c r="CCB77" s="94"/>
      <c r="CCC77" s="27"/>
      <c r="CCD77" s="97">
        <v>-1.2583251052377131</v>
      </c>
      <c r="CCE77" s="98">
        <v>-0.50816336631135151</v>
      </c>
      <c r="CCG77" s="88">
        <f t="shared" si="196"/>
        <v>41002</v>
      </c>
      <c r="CCH77" s="89">
        <v>27</v>
      </c>
      <c r="CCI77" s="28"/>
      <c r="CCJ77" s="25"/>
      <c r="CCK77" s="30"/>
      <c r="CCL77" s="27"/>
      <c r="CCM77" s="30"/>
      <c r="CCN77" s="27"/>
      <c r="CCO77" s="30"/>
      <c r="CCP77" s="27"/>
      <c r="CCQ77" s="92"/>
      <c r="CCR77" s="94"/>
      <c r="CCS77" s="94"/>
      <c r="CCT77" s="94"/>
      <c r="CCU77" s="94"/>
      <c r="CCV77" s="94"/>
      <c r="CCW77" s="94"/>
      <c r="CCX77" s="94"/>
      <c r="CCY77" s="27"/>
      <c r="CCZ77" s="97"/>
      <c r="CDA77" s="98"/>
      <c r="CDC77" s="88">
        <f t="shared" si="197"/>
        <v>41005</v>
      </c>
      <c r="CDD77" s="89">
        <v>27</v>
      </c>
      <c r="CDE77" s="28"/>
      <c r="CDF77" s="25"/>
      <c r="CDG77" s="30"/>
      <c r="CDH77" s="27"/>
      <c r="CDI77" s="30"/>
      <c r="CDJ77" s="27"/>
      <c r="CDK77" s="30"/>
      <c r="CDL77" s="27"/>
      <c r="CDM77" s="92"/>
      <c r="CDN77" s="94"/>
      <c r="CDO77" s="94"/>
      <c r="CDP77" s="94"/>
      <c r="CDQ77" s="94"/>
      <c r="CDR77" s="94"/>
      <c r="CDS77" s="94"/>
      <c r="CDT77" s="94"/>
      <c r="CDU77" s="27"/>
      <c r="CDV77" s="97">
        <v>-1.2843966585711881</v>
      </c>
      <c r="CDW77" s="98">
        <v>-1.6518039143530381</v>
      </c>
      <c r="CDY77" s="88">
        <f t="shared" si="198"/>
        <v>41003.5</v>
      </c>
      <c r="CDZ77" s="89">
        <v>27</v>
      </c>
      <c r="CEA77" s="28"/>
      <c r="CEB77" s="25"/>
      <c r="CEC77" s="30"/>
      <c r="CED77" s="27"/>
      <c r="CEE77" s="30"/>
      <c r="CEF77" s="27"/>
      <c r="CEG77" s="30"/>
      <c r="CEH77" s="27"/>
      <c r="CEI77" s="92"/>
      <c r="CEJ77" s="94"/>
      <c r="CEK77" s="94"/>
      <c r="CEL77" s="94"/>
      <c r="CEM77" s="94"/>
      <c r="CEN77" s="94"/>
      <c r="CEO77" s="94"/>
      <c r="CEP77" s="94"/>
      <c r="CEQ77" s="27"/>
      <c r="CER77" s="97"/>
      <c r="CES77" s="98"/>
      <c r="CEU77" s="88">
        <f t="shared" si="199"/>
        <v>41002</v>
      </c>
      <c r="CEV77" s="89">
        <v>27</v>
      </c>
      <c r="CEW77" s="28"/>
      <c r="CEX77" s="25"/>
      <c r="CEY77" s="30"/>
      <c r="CEZ77" s="27"/>
      <c r="CFA77" s="30"/>
      <c r="CFB77" s="27"/>
      <c r="CFC77" s="30"/>
      <c r="CFD77" s="27"/>
      <c r="CFE77" s="92"/>
      <c r="CFF77" s="94"/>
      <c r="CFG77" s="94"/>
      <c r="CFH77" s="94"/>
      <c r="CFI77" s="94"/>
      <c r="CFJ77" s="94"/>
      <c r="CFK77" s="94"/>
      <c r="CFL77" s="94"/>
      <c r="CFM77" s="27"/>
      <c r="CFN77" s="97">
        <v>-1.3091586573096934</v>
      </c>
      <c r="CFO77" s="98">
        <v>-1.0263777643365224</v>
      </c>
    </row>
    <row r="78" spans="1:2199">
      <c r="A78" s="88">
        <f t="shared" si="100"/>
        <v>41005.5</v>
      </c>
      <c r="B78" s="90">
        <v>27.5</v>
      </c>
      <c r="C78" s="28"/>
      <c r="D78" s="25"/>
      <c r="E78" s="30"/>
      <c r="F78" s="27"/>
      <c r="G78" s="30"/>
      <c r="H78" s="27"/>
      <c r="I78" s="30"/>
      <c r="J78" s="27"/>
      <c r="K78" s="92"/>
      <c r="L78" s="94"/>
      <c r="M78" s="94"/>
      <c r="N78" s="94"/>
      <c r="O78" s="94"/>
      <c r="P78" s="94"/>
      <c r="Q78" s="94"/>
      <c r="R78" s="94"/>
      <c r="S78" s="27"/>
      <c r="T78" s="99">
        <v>-2.0792606016237256</v>
      </c>
      <c r="U78" s="98">
        <v>1.2419580474823342</v>
      </c>
      <c r="W78" s="88">
        <f t="shared" si="101"/>
        <v>41004.5</v>
      </c>
      <c r="X78" s="90">
        <v>27.5</v>
      </c>
      <c r="Y78" s="28"/>
      <c r="Z78" s="25"/>
      <c r="AA78" s="30"/>
      <c r="AB78" s="27"/>
      <c r="AC78" s="30"/>
      <c r="AD78" s="27"/>
      <c r="AE78" s="30"/>
      <c r="AF78" s="27"/>
      <c r="AG78" s="92"/>
      <c r="AH78" s="94"/>
      <c r="AI78" s="94"/>
      <c r="AJ78" s="94"/>
      <c r="AK78" s="94"/>
      <c r="AL78" s="94"/>
      <c r="AM78" s="94"/>
      <c r="AN78" s="94"/>
      <c r="AO78" s="27"/>
      <c r="AP78" s="99">
        <v>-1.2185976443986568</v>
      </c>
      <c r="AQ78" s="98">
        <v>2.3769116972561588</v>
      </c>
      <c r="AS78" s="88">
        <f t="shared" si="102"/>
        <v>41005</v>
      </c>
      <c r="AT78" s="90">
        <v>27.5</v>
      </c>
      <c r="AU78" s="28"/>
      <c r="AV78" s="25"/>
      <c r="AW78" s="30"/>
      <c r="AX78" s="27"/>
      <c r="AY78" s="30"/>
      <c r="AZ78" s="27"/>
      <c r="BA78" s="30"/>
      <c r="BB78" s="27"/>
      <c r="BC78" s="92"/>
      <c r="BD78" s="94"/>
      <c r="BE78" s="94"/>
      <c r="BF78" s="94"/>
      <c r="BG78" s="94"/>
      <c r="BH78" s="94"/>
      <c r="BI78" s="94"/>
      <c r="BJ78" s="94"/>
      <c r="BK78" s="27"/>
      <c r="BL78" s="99">
        <v>-0.86626290453590571</v>
      </c>
      <c r="BM78" s="98">
        <v>1.927397288480603</v>
      </c>
      <c r="BO78" s="88">
        <f t="shared" si="103"/>
        <v>41005</v>
      </c>
      <c r="BP78" s="90">
        <v>27.5</v>
      </c>
      <c r="BQ78" s="28"/>
      <c r="BR78" s="25"/>
      <c r="BS78" s="30"/>
      <c r="BT78" s="27"/>
      <c r="BU78" s="30"/>
      <c r="BV78" s="27"/>
      <c r="BW78" s="30"/>
      <c r="BX78" s="27"/>
      <c r="BY78" s="92"/>
      <c r="BZ78" s="94"/>
      <c r="CA78" s="94"/>
      <c r="CB78" s="94"/>
      <c r="CC78" s="94"/>
      <c r="CD78" s="94"/>
      <c r="CE78" s="94"/>
      <c r="CF78" s="94"/>
      <c r="CG78" s="27"/>
      <c r="CH78" s="99">
        <v>-1.2357023008444736</v>
      </c>
      <c r="CI78" s="98">
        <v>-7.4449481981352733E-2</v>
      </c>
      <c r="CK78" s="88">
        <f t="shared" si="104"/>
        <v>41003.5</v>
      </c>
      <c r="CL78" s="90">
        <v>27.5</v>
      </c>
      <c r="CM78" s="28"/>
      <c r="CN78" s="25"/>
      <c r="CO78" s="30"/>
      <c r="CP78" s="27"/>
      <c r="CQ78" s="30"/>
      <c r="CR78" s="27"/>
      <c r="CS78" s="30"/>
      <c r="CT78" s="27"/>
      <c r="CU78" s="92"/>
      <c r="CV78" s="94"/>
      <c r="CW78" s="94"/>
      <c r="CX78" s="94"/>
      <c r="CY78" s="94"/>
      <c r="CZ78" s="94"/>
      <c r="DA78" s="94"/>
      <c r="DB78" s="94"/>
      <c r="DC78" s="27"/>
      <c r="DD78" s="99">
        <v>-1.2936672165629068</v>
      </c>
      <c r="DE78" s="98">
        <v>5.081040017235761</v>
      </c>
      <c r="DG78" s="88">
        <f t="shared" si="105"/>
        <v>41007</v>
      </c>
      <c r="DH78" s="90">
        <v>27.5</v>
      </c>
      <c r="DI78" s="28"/>
      <c r="DJ78" s="25">
        <v>21.8</v>
      </c>
      <c r="DK78" s="30"/>
      <c r="DL78" s="27"/>
      <c r="DM78" s="30"/>
      <c r="DN78" s="27"/>
      <c r="DO78" s="30"/>
      <c r="DP78" s="27"/>
      <c r="DQ78" s="92"/>
      <c r="DR78" s="94"/>
      <c r="DS78" s="94"/>
      <c r="DT78" s="94"/>
      <c r="DU78" s="94"/>
      <c r="DV78" s="94"/>
      <c r="DW78" s="94"/>
      <c r="DX78" s="94"/>
      <c r="DY78" s="27"/>
      <c r="DZ78" s="99">
        <v>-1.24933760124236</v>
      </c>
      <c r="EA78" s="98">
        <v>-0.33699215376425551</v>
      </c>
      <c r="EC78" s="88">
        <f t="shared" si="106"/>
        <v>41005.5</v>
      </c>
      <c r="ED78" s="90">
        <v>27.5</v>
      </c>
      <c r="EE78" s="28"/>
      <c r="EF78" s="25"/>
      <c r="EG78" s="30"/>
      <c r="EH78" s="27"/>
      <c r="EI78" s="30"/>
      <c r="EJ78" s="27"/>
      <c r="EK78" s="30"/>
      <c r="EL78" s="27"/>
      <c r="EM78" s="92"/>
      <c r="EN78" s="94"/>
      <c r="EO78" s="94"/>
      <c r="EP78" s="94"/>
      <c r="EQ78" s="94"/>
      <c r="ER78" s="94"/>
      <c r="ES78" s="94"/>
      <c r="ET78" s="94"/>
      <c r="EU78" s="27"/>
      <c r="EV78" s="99">
        <v>-1.2826595488203285</v>
      </c>
      <c r="EW78" s="98">
        <v>4.9895743768807321</v>
      </c>
      <c r="EY78" s="88">
        <f t="shared" si="107"/>
        <v>41003.5</v>
      </c>
      <c r="EZ78" s="90">
        <v>27.5</v>
      </c>
      <c r="FA78" s="28"/>
      <c r="FB78" s="25"/>
      <c r="FC78" s="30"/>
      <c r="FD78" s="27"/>
      <c r="FE78" s="30"/>
      <c r="FF78" s="27"/>
      <c r="FG78" s="30"/>
      <c r="FH78" s="27"/>
      <c r="FI78" s="92"/>
      <c r="FJ78" s="94"/>
      <c r="FK78" s="94"/>
      <c r="FL78" s="94"/>
      <c r="FM78" s="94"/>
      <c r="FN78" s="94"/>
      <c r="FO78" s="94"/>
      <c r="FP78" s="94"/>
      <c r="FQ78" s="27"/>
      <c r="FR78" s="99">
        <v>-1.3093038017503396</v>
      </c>
      <c r="FS78" s="98">
        <v>5.0602008430760597</v>
      </c>
      <c r="FU78" s="88">
        <f t="shared" si="108"/>
        <v>41005</v>
      </c>
      <c r="FV78" s="90">
        <v>27.5</v>
      </c>
      <c r="FW78" s="28"/>
      <c r="FX78" s="25"/>
      <c r="FY78" s="30"/>
      <c r="FZ78" s="27"/>
      <c r="GA78" s="30"/>
      <c r="GB78" s="27"/>
      <c r="GC78" s="30"/>
      <c r="GD78" s="27"/>
      <c r="GE78" s="92"/>
      <c r="GF78" s="94"/>
      <c r="GG78" s="94"/>
      <c r="GH78" s="94"/>
      <c r="GI78" s="94"/>
      <c r="GJ78" s="94"/>
      <c r="GK78" s="94"/>
      <c r="GL78" s="94"/>
      <c r="GM78" s="27"/>
      <c r="GN78" s="99">
        <v>-1.3157016057768363</v>
      </c>
      <c r="GO78" s="98">
        <v>-1.2621554778280404</v>
      </c>
      <c r="GQ78" s="88">
        <f t="shared" si="109"/>
        <v>41005</v>
      </c>
      <c r="GR78" s="90">
        <v>27.5</v>
      </c>
      <c r="GS78" s="28"/>
      <c r="GT78" s="25"/>
      <c r="GU78" s="30"/>
      <c r="GV78" s="27"/>
      <c r="GW78" s="30"/>
      <c r="GX78" s="27"/>
      <c r="GY78" s="30"/>
      <c r="GZ78" s="27"/>
      <c r="HA78" s="92"/>
      <c r="HB78" s="94"/>
      <c r="HC78" s="94"/>
      <c r="HD78" s="94"/>
      <c r="HE78" s="94"/>
      <c r="HF78" s="94"/>
      <c r="HG78" s="94"/>
      <c r="HH78" s="94"/>
      <c r="HI78" s="27"/>
      <c r="HJ78" s="99">
        <v>-1.2763467091381799</v>
      </c>
      <c r="HK78" s="98">
        <v>6.5386591138940006E-2</v>
      </c>
      <c r="HM78" s="88">
        <f t="shared" si="110"/>
        <v>41004.5</v>
      </c>
      <c r="HN78" s="90">
        <v>27.5</v>
      </c>
      <c r="HO78" s="28"/>
      <c r="HP78" s="25"/>
      <c r="HQ78" s="30"/>
      <c r="HR78" s="27"/>
      <c r="HS78" s="30"/>
      <c r="HT78" s="27"/>
      <c r="HU78" s="30"/>
      <c r="HV78" s="27"/>
      <c r="HW78" s="92"/>
      <c r="HX78" s="94"/>
      <c r="HY78" s="94"/>
      <c r="HZ78" s="94"/>
      <c r="IA78" s="94"/>
      <c r="IB78" s="94"/>
      <c r="IC78" s="94"/>
      <c r="ID78" s="94"/>
      <c r="IE78" s="27"/>
      <c r="IF78" s="99">
        <v>-0.98440625792402692</v>
      </c>
      <c r="IG78" s="98">
        <v>6.4506167344413257</v>
      </c>
      <c r="II78" s="88">
        <f t="shared" si="111"/>
        <v>41004</v>
      </c>
      <c r="IJ78" s="90">
        <v>27.5</v>
      </c>
      <c r="IK78" s="28"/>
      <c r="IL78" s="25"/>
      <c r="IM78" s="30"/>
      <c r="IN78" s="27"/>
      <c r="IO78" s="30"/>
      <c r="IP78" s="27"/>
      <c r="IQ78" s="30"/>
      <c r="IR78" s="27"/>
      <c r="IS78" s="92"/>
      <c r="IT78" s="94"/>
      <c r="IU78" s="94"/>
      <c r="IV78" s="94"/>
      <c r="IW78" s="94"/>
      <c r="IX78" s="94"/>
      <c r="IY78" s="94"/>
      <c r="IZ78" s="94"/>
      <c r="JA78" s="27"/>
      <c r="JB78" s="99">
        <v>-1.0946076178462096</v>
      </c>
      <c r="JC78" s="98">
        <v>6.2198266076243547</v>
      </c>
      <c r="JE78" s="88">
        <f t="shared" si="112"/>
        <v>41006.5</v>
      </c>
      <c r="JF78" s="90">
        <v>27.5</v>
      </c>
      <c r="JG78" s="28"/>
      <c r="JH78" s="25"/>
      <c r="JI78" s="30"/>
      <c r="JJ78" s="27"/>
      <c r="JK78" s="30"/>
      <c r="JL78" s="27"/>
      <c r="JM78" s="30"/>
      <c r="JN78" s="27"/>
      <c r="JO78" s="92"/>
      <c r="JP78" s="94"/>
      <c r="JQ78" s="94"/>
      <c r="JR78" s="94"/>
      <c r="JS78" s="94"/>
      <c r="JT78" s="94"/>
      <c r="JU78" s="94"/>
      <c r="JV78" s="94"/>
      <c r="JW78" s="27"/>
      <c r="JX78" s="99">
        <v>-1.209903670784541</v>
      </c>
      <c r="JY78" s="98">
        <v>3.5894230031889318</v>
      </c>
      <c r="KA78" s="88">
        <f t="shared" si="113"/>
        <v>41007.5</v>
      </c>
      <c r="KB78" s="90">
        <v>27.5</v>
      </c>
      <c r="KC78" s="28"/>
      <c r="KD78" s="25"/>
      <c r="KE78" s="30"/>
      <c r="KF78" s="27"/>
      <c r="KG78" s="30"/>
      <c r="KH78" s="27"/>
      <c r="KI78" s="30"/>
      <c r="KJ78" s="27"/>
      <c r="KK78" s="92"/>
      <c r="KL78" s="94"/>
      <c r="KM78" s="94"/>
      <c r="KN78" s="94"/>
      <c r="KO78" s="94"/>
      <c r="KP78" s="94"/>
      <c r="KQ78" s="94"/>
      <c r="KR78" s="94"/>
      <c r="KS78" s="27"/>
      <c r="KT78" s="99">
        <v>-1.2616232047204983</v>
      </c>
      <c r="KU78" s="98">
        <v>5.0797471910724576</v>
      </c>
      <c r="KW78" s="88">
        <f t="shared" si="114"/>
        <v>41005.5</v>
      </c>
      <c r="KX78" s="90">
        <v>27.5</v>
      </c>
      <c r="KY78" s="28"/>
      <c r="KZ78" s="25"/>
      <c r="LA78" s="30"/>
      <c r="LB78" s="27"/>
      <c r="LC78" s="30"/>
      <c r="LD78" s="27"/>
      <c r="LE78" s="30"/>
      <c r="LF78" s="27"/>
      <c r="LG78" s="92"/>
      <c r="LH78" s="94"/>
      <c r="LI78" s="94"/>
      <c r="LJ78" s="94"/>
      <c r="LK78" s="94"/>
      <c r="LL78" s="94"/>
      <c r="LM78" s="94"/>
      <c r="LN78" s="94"/>
      <c r="LO78" s="27"/>
      <c r="LP78" s="99">
        <v>-1.2857713021370663</v>
      </c>
      <c r="LQ78" s="98">
        <v>4.1983905877298104</v>
      </c>
      <c r="LS78" s="88">
        <f t="shared" si="115"/>
        <v>41006.5</v>
      </c>
      <c r="LT78" s="90">
        <v>27.5</v>
      </c>
      <c r="LU78" s="28"/>
      <c r="LV78" s="25"/>
      <c r="LW78" s="30"/>
      <c r="LX78" s="27"/>
      <c r="LY78" s="30"/>
      <c r="LZ78" s="27"/>
      <c r="MA78" s="30"/>
      <c r="MB78" s="27"/>
      <c r="MC78" s="92"/>
      <c r="MD78" s="94"/>
      <c r="ME78" s="94"/>
      <c r="MF78" s="94"/>
      <c r="MG78" s="94"/>
      <c r="MH78" s="94"/>
      <c r="MI78" s="94"/>
      <c r="MJ78" s="94"/>
      <c r="MK78" s="27"/>
      <c r="ML78" s="99">
        <v>-1.2585081741900703</v>
      </c>
      <c r="MM78" s="98">
        <v>6.1366142713085567</v>
      </c>
      <c r="MO78" s="88">
        <f t="shared" si="116"/>
        <v>41002.5</v>
      </c>
      <c r="MP78" s="90">
        <v>27.5</v>
      </c>
      <c r="MQ78" s="28"/>
      <c r="MR78" s="25"/>
      <c r="MS78" s="30"/>
      <c r="MT78" s="27"/>
      <c r="MU78" s="30"/>
      <c r="MV78" s="27"/>
      <c r="MW78" s="30"/>
      <c r="MX78" s="27"/>
      <c r="MY78" s="92"/>
      <c r="MZ78" s="94"/>
      <c r="NA78" s="94"/>
      <c r="NB78" s="94"/>
      <c r="NC78" s="94"/>
      <c r="ND78" s="94"/>
      <c r="NE78" s="94"/>
      <c r="NF78" s="94"/>
      <c r="NG78" s="27"/>
      <c r="NH78" s="99"/>
      <c r="NI78" s="98"/>
      <c r="NK78" s="88">
        <f t="shared" si="117"/>
        <v>41005.5</v>
      </c>
      <c r="NL78" s="90">
        <v>27.5</v>
      </c>
      <c r="NM78" s="28"/>
      <c r="NN78" s="25"/>
      <c r="NO78" s="30"/>
      <c r="NP78" s="27"/>
      <c r="NQ78" s="30"/>
      <c r="NR78" s="27"/>
      <c r="NS78" s="30"/>
      <c r="NT78" s="27"/>
      <c r="NU78" s="92"/>
      <c r="NV78" s="94"/>
      <c r="NW78" s="94"/>
      <c r="NX78" s="94"/>
      <c r="NY78" s="94"/>
      <c r="NZ78" s="94"/>
      <c r="OA78" s="94"/>
      <c r="OB78" s="94"/>
      <c r="OC78" s="27"/>
      <c r="OD78" s="99">
        <v>-1.2612504346083737</v>
      </c>
      <c r="OE78" s="98">
        <v>5.0150301196829696</v>
      </c>
      <c r="OG78" s="88">
        <f t="shared" si="118"/>
        <v>41004</v>
      </c>
      <c r="OH78" s="90">
        <v>27.5</v>
      </c>
      <c r="OI78" s="28"/>
      <c r="OJ78" s="25"/>
      <c r="OK78" s="30"/>
      <c r="OL78" s="27"/>
      <c r="OM78" s="30"/>
      <c r="ON78" s="27"/>
      <c r="OO78" s="30"/>
      <c r="OP78" s="27"/>
      <c r="OQ78" s="92"/>
      <c r="OR78" s="94"/>
      <c r="OS78" s="94"/>
      <c r="OT78" s="94"/>
      <c r="OU78" s="94"/>
      <c r="OV78" s="94"/>
      <c r="OW78" s="94"/>
      <c r="OX78" s="94"/>
      <c r="OY78" s="27"/>
      <c r="OZ78" s="99"/>
      <c r="PA78" s="98"/>
      <c r="PC78" s="88">
        <f t="shared" si="119"/>
        <v>41002.5</v>
      </c>
      <c r="PD78" s="90">
        <v>27.5</v>
      </c>
      <c r="PE78" s="28"/>
      <c r="PF78" s="25"/>
      <c r="PG78" s="30"/>
      <c r="PH78" s="27"/>
      <c r="PI78" s="30"/>
      <c r="PJ78" s="27"/>
      <c r="PK78" s="30"/>
      <c r="PL78" s="27"/>
      <c r="PM78" s="92"/>
      <c r="PN78" s="94"/>
      <c r="PO78" s="94"/>
      <c r="PP78" s="94"/>
      <c r="PQ78" s="94"/>
      <c r="PR78" s="94"/>
      <c r="PS78" s="94"/>
      <c r="PT78" s="94"/>
      <c r="PU78" s="27"/>
      <c r="PV78" s="99">
        <v>-1.3020433539745262</v>
      </c>
      <c r="PW78" s="98">
        <v>5.6316539845017157</v>
      </c>
      <c r="PY78" s="88">
        <f t="shared" si="120"/>
        <v>41005.5</v>
      </c>
      <c r="PZ78" s="90">
        <v>27.5</v>
      </c>
      <c r="QA78" s="28"/>
      <c r="QB78" s="25"/>
      <c r="QC78" s="30"/>
      <c r="QD78" s="27"/>
      <c r="QE78" s="30"/>
      <c r="QF78" s="27"/>
      <c r="QG78" s="30"/>
      <c r="QH78" s="27"/>
      <c r="QI78" s="92"/>
      <c r="QJ78" s="94"/>
      <c r="QK78" s="94"/>
      <c r="QL78" s="94"/>
      <c r="QM78" s="94"/>
      <c r="QN78" s="94"/>
      <c r="QO78" s="94"/>
      <c r="QP78" s="94"/>
      <c r="QQ78" s="27"/>
      <c r="QR78" s="99">
        <v>-1.3131807309185821</v>
      </c>
      <c r="QS78" s="98">
        <v>3.4897130712217073</v>
      </c>
      <c r="QU78" s="88">
        <f t="shared" si="121"/>
        <v>41004.5</v>
      </c>
      <c r="QV78" s="90">
        <v>27.5</v>
      </c>
      <c r="QW78" s="28"/>
      <c r="QX78" s="25"/>
      <c r="QY78" s="30"/>
      <c r="QZ78" s="27"/>
      <c r="RA78" s="30"/>
      <c r="RB78" s="27"/>
      <c r="RC78" s="30"/>
      <c r="RD78" s="27"/>
      <c r="RE78" s="92"/>
      <c r="RF78" s="94"/>
      <c r="RG78" s="94"/>
      <c r="RH78" s="94"/>
      <c r="RI78" s="94"/>
      <c r="RJ78" s="94"/>
      <c r="RK78" s="94"/>
      <c r="RL78" s="94"/>
      <c r="RM78" s="27"/>
      <c r="RN78" s="99">
        <v>-0.98184270327363476</v>
      </c>
      <c r="RO78" s="98">
        <v>8.0559183730081223</v>
      </c>
      <c r="RQ78" s="88">
        <f t="shared" si="122"/>
        <v>41005</v>
      </c>
      <c r="RR78" s="90">
        <v>27.5</v>
      </c>
      <c r="RS78" s="28"/>
      <c r="RT78" s="25"/>
      <c r="RU78" s="30"/>
      <c r="RV78" s="27"/>
      <c r="RW78" s="30"/>
      <c r="RX78" s="27"/>
      <c r="RY78" s="30"/>
      <c r="RZ78" s="27"/>
      <c r="SA78" s="92"/>
      <c r="SB78" s="94"/>
      <c r="SC78" s="94"/>
      <c r="SD78" s="94"/>
      <c r="SE78" s="94"/>
      <c r="SF78" s="94"/>
      <c r="SG78" s="94"/>
      <c r="SH78" s="94"/>
      <c r="SI78" s="27"/>
      <c r="SJ78" s="99">
        <v>-1.2714853353242415</v>
      </c>
      <c r="SK78" s="98">
        <v>1.7517382358689462</v>
      </c>
      <c r="SM78" s="88">
        <f t="shared" si="123"/>
        <v>41005</v>
      </c>
      <c r="SN78" s="90">
        <v>27.5</v>
      </c>
      <c r="SO78" s="28"/>
      <c r="SP78" s="25"/>
      <c r="SQ78" s="30"/>
      <c r="SR78" s="27"/>
      <c r="SS78" s="30"/>
      <c r="ST78" s="27"/>
      <c r="SU78" s="30"/>
      <c r="SV78" s="27"/>
      <c r="SW78" s="92"/>
      <c r="SX78" s="94"/>
      <c r="SY78" s="94"/>
      <c r="SZ78" s="94"/>
      <c r="TA78" s="94"/>
      <c r="TB78" s="94"/>
      <c r="TC78" s="94"/>
      <c r="TD78" s="94"/>
      <c r="TE78" s="27"/>
      <c r="TF78" s="99">
        <v>-1.3058735641412009</v>
      </c>
      <c r="TG78" s="98">
        <v>-0.366215304624952</v>
      </c>
      <c r="TI78" s="88">
        <f t="shared" si="124"/>
        <v>41003.5</v>
      </c>
      <c r="TJ78" s="90">
        <v>27.5</v>
      </c>
      <c r="TK78" s="28"/>
      <c r="TL78" s="25"/>
      <c r="TM78" s="30"/>
      <c r="TN78" s="27"/>
      <c r="TO78" s="30"/>
      <c r="TP78" s="27"/>
      <c r="TQ78" s="30"/>
      <c r="TR78" s="27"/>
      <c r="TS78" s="92"/>
      <c r="TT78" s="94"/>
      <c r="TU78" s="94"/>
      <c r="TV78" s="94"/>
      <c r="TW78" s="94"/>
      <c r="TX78" s="94"/>
      <c r="TY78" s="94"/>
      <c r="TZ78" s="94"/>
      <c r="UA78" s="27"/>
      <c r="UB78" s="99"/>
      <c r="UC78" s="98"/>
      <c r="UE78" s="88">
        <f t="shared" si="125"/>
        <v>41007</v>
      </c>
      <c r="UF78" s="90">
        <v>27.5</v>
      </c>
      <c r="UG78" s="28"/>
      <c r="UH78" s="25">
        <v>21.8</v>
      </c>
      <c r="UI78" s="30"/>
      <c r="UJ78" s="27"/>
      <c r="UK78" s="30"/>
      <c r="UL78" s="27"/>
      <c r="UM78" s="30"/>
      <c r="UN78" s="27"/>
      <c r="UO78" s="92"/>
      <c r="UP78" s="94"/>
      <c r="UQ78" s="94"/>
      <c r="UR78" s="94"/>
      <c r="US78" s="94"/>
      <c r="UT78" s="94"/>
      <c r="UU78" s="94"/>
      <c r="UV78" s="94"/>
      <c r="UW78" s="27"/>
      <c r="UX78" s="99">
        <v>-1.2622101313396368</v>
      </c>
      <c r="UY78" s="98">
        <v>-0.34651856658213531</v>
      </c>
      <c r="VA78" s="88">
        <f t="shared" si="126"/>
        <v>41005.5</v>
      </c>
      <c r="VB78" s="90">
        <v>27.5</v>
      </c>
      <c r="VC78" s="28"/>
      <c r="VD78" s="25"/>
      <c r="VE78" s="30"/>
      <c r="VF78" s="27"/>
      <c r="VG78" s="30"/>
      <c r="VH78" s="27"/>
      <c r="VI78" s="30"/>
      <c r="VJ78" s="27"/>
      <c r="VK78" s="92"/>
      <c r="VL78" s="94"/>
      <c r="VM78" s="94"/>
      <c r="VN78" s="94"/>
      <c r="VO78" s="94"/>
      <c r="VP78" s="94"/>
      <c r="VQ78" s="94"/>
      <c r="VR78" s="94"/>
      <c r="VS78" s="27"/>
      <c r="VT78" s="99">
        <v>-1.2818749067133088</v>
      </c>
      <c r="VU78" s="98">
        <v>4.9972817087427552</v>
      </c>
      <c r="VW78" s="88">
        <f t="shared" si="127"/>
        <v>41003.5</v>
      </c>
      <c r="VX78" s="90">
        <v>27.5</v>
      </c>
      <c r="VY78" s="28"/>
      <c r="VZ78" s="25"/>
      <c r="WA78" s="30"/>
      <c r="WB78" s="27"/>
      <c r="WC78" s="30"/>
      <c r="WD78" s="27"/>
      <c r="WE78" s="30"/>
      <c r="WF78" s="27"/>
      <c r="WG78" s="92"/>
      <c r="WH78" s="94"/>
      <c r="WI78" s="94"/>
      <c r="WJ78" s="94"/>
      <c r="WK78" s="94"/>
      <c r="WL78" s="94"/>
      <c r="WM78" s="94"/>
      <c r="WN78" s="94"/>
      <c r="WO78" s="27"/>
      <c r="WP78" s="99">
        <v>-1.299831496233363</v>
      </c>
      <c r="WQ78" s="98">
        <v>5.0748220400177884</v>
      </c>
      <c r="WS78" s="88">
        <f t="shared" si="128"/>
        <v>41005</v>
      </c>
      <c r="WT78" s="90">
        <v>27.5</v>
      </c>
      <c r="WU78" s="28"/>
      <c r="WV78" s="25"/>
      <c r="WW78" s="30"/>
      <c r="WX78" s="27"/>
      <c r="WY78" s="30"/>
      <c r="WZ78" s="27"/>
      <c r="XA78" s="30"/>
      <c r="XB78" s="27"/>
      <c r="XC78" s="92"/>
      <c r="XD78" s="94"/>
      <c r="XE78" s="94"/>
      <c r="XF78" s="94"/>
      <c r="XG78" s="94"/>
      <c r="XH78" s="94"/>
      <c r="XI78" s="94"/>
      <c r="XJ78" s="94"/>
      <c r="XK78" s="27"/>
      <c r="XL78" s="99">
        <v>-1.3175522369498973</v>
      </c>
      <c r="XM78" s="98">
        <v>-1.2648381178373596</v>
      </c>
      <c r="XO78" s="88">
        <f t="shared" si="129"/>
        <v>41005</v>
      </c>
      <c r="XP78" s="90">
        <v>27.5</v>
      </c>
      <c r="XQ78" s="28"/>
      <c r="XR78" s="25"/>
      <c r="XS78" s="30"/>
      <c r="XT78" s="27"/>
      <c r="XU78" s="30"/>
      <c r="XV78" s="27"/>
      <c r="XW78" s="30"/>
      <c r="XX78" s="27"/>
      <c r="XY78" s="92"/>
      <c r="XZ78" s="94"/>
      <c r="YA78" s="94"/>
      <c r="YB78" s="94"/>
      <c r="YC78" s="94"/>
      <c r="YD78" s="94"/>
      <c r="YE78" s="94"/>
      <c r="YF78" s="94"/>
      <c r="YG78" s="27"/>
      <c r="YH78" s="99">
        <v>-1.2780311056991689</v>
      </c>
      <c r="YI78" s="98">
        <v>6.3512911772021285E-2</v>
      </c>
      <c r="YK78" s="88">
        <f t="shared" si="130"/>
        <v>41004.5</v>
      </c>
      <c r="YL78" s="90">
        <v>27.5</v>
      </c>
      <c r="YM78" s="28"/>
      <c r="YN78" s="25"/>
      <c r="YO78" s="30"/>
      <c r="YP78" s="27"/>
      <c r="YQ78" s="30"/>
      <c r="YR78" s="27"/>
      <c r="YS78" s="30"/>
      <c r="YT78" s="27"/>
      <c r="YU78" s="92"/>
      <c r="YV78" s="94"/>
      <c r="YW78" s="94"/>
      <c r="YX78" s="94"/>
      <c r="YY78" s="94"/>
      <c r="YZ78" s="94"/>
      <c r="ZA78" s="94"/>
      <c r="ZB78" s="94"/>
      <c r="ZC78" s="27"/>
      <c r="ZD78" s="99">
        <v>-0.95183029337976066</v>
      </c>
      <c r="ZE78" s="98">
        <v>6.4829618912752238</v>
      </c>
      <c r="ZG78" s="88">
        <f t="shared" si="131"/>
        <v>41004</v>
      </c>
      <c r="ZH78" s="90">
        <v>27.5</v>
      </c>
      <c r="ZI78" s="28"/>
      <c r="ZJ78" s="25"/>
      <c r="ZK78" s="30"/>
      <c r="ZL78" s="27"/>
      <c r="ZM78" s="30"/>
      <c r="ZN78" s="27"/>
      <c r="ZO78" s="30"/>
      <c r="ZP78" s="27"/>
      <c r="ZQ78" s="92"/>
      <c r="ZR78" s="94"/>
      <c r="ZS78" s="94"/>
      <c r="ZT78" s="94"/>
      <c r="ZU78" s="94"/>
      <c r="ZV78" s="94"/>
      <c r="ZW78" s="94"/>
      <c r="ZX78" s="94"/>
      <c r="ZY78" s="27"/>
      <c r="ZZ78" s="99">
        <v>-1.0960474106267533</v>
      </c>
      <c r="AAA78" s="98">
        <v>6.2076833300774261</v>
      </c>
      <c r="AAC78" s="88">
        <f t="shared" si="132"/>
        <v>41006.5</v>
      </c>
      <c r="AAD78" s="90">
        <v>27.5</v>
      </c>
      <c r="AAE78" s="28"/>
      <c r="AAF78" s="25"/>
      <c r="AAG78" s="30"/>
      <c r="AAH78" s="27"/>
      <c r="AAI78" s="30"/>
      <c r="AAJ78" s="27"/>
      <c r="AAK78" s="30"/>
      <c r="AAL78" s="27"/>
      <c r="AAM78" s="92"/>
      <c r="AAN78" s="94"/>
      <c r="AAO78" s="94"/>
      <c r="AAP78" s="94"/>
      <c r="AAQ78" s="94"/>
      <c r="AAR78" s="94"/>
      <c r="AAS78" s="94"/>
      <c r="AAT78" s="94"/>
      <c r="AAU78" s="27"/>
      <c r="AAV78" s="99">
        <v>-1.2045511597290393</v>
      </c>
      <c r="AAW78" s="98">
        <v>3.5984543816236783</v>
      </c>
      <c r="AAY78" s="88">
        <f t="shared" si="133"/>
        <v>41007.5</v>
      </c>
      <c r="AAZ78" s="90">
        <v>27.5</v>
      </c>
      <c r="ABA78" s="28"/>
      <c r="ABB78" s="25"/>
      <c r="ABC78" s="30"/>
      <c r="ABD78" s="27"/>
      <c r="ABE78" s="30"/>
      <c r="ABF78" s="27"/>
      <c r="ABG78" s="30"/>
      <c r="ABH78" s="27"/>
      <c r="ABI78" s="92"/>
      <c r="ABJ78" s="94"/>
      <c r="ABK78" s="94"/>
      <c r="ABL78" s="94"/>
      <c r="ABM78" s="94"/>
      <c r="ABN78" s="94"/>
      <c r="ABO78" s="94"/>
      <c r="ABP78" s="94"/>
      <c r="ABQ78" s="27"/>
      <c r="ABR78" s="99">
        <v>-1.2806826821539126</v>
      </c>
      <c r="ABS78" s="98">
        <v>5.0525164007689325</v>
      </c>
      <c r="ABU78" s="88">
        <f t="shared" si="134"/>
        <v>41005.5</v>
      </c>
      <c r="ABV78" s="90">
        <v>27.5</v>
      </c>
      <c r="ABW78" s="28"/>
      <c r="ABX78" s="25"/>
      <c r="ABY78" s="30"/>
      <c r="ABZ78" s="27"/>
      <c r="ACA78" s="30"/>
      <c r="ACB78" s="27"/>
      <c r="ACC78" s="30"/>
      <c r="ACD78" s="27"/>
      <c r="ACE78" s="92"/>
      <c r="ACF78" s="94"/>
      <c r="ACG78" s="94"/>
      <c r="ACH78" s="94"/>
      <c r="ACI78" s="94"/>
      <c r="ACJ78" s="94"/>
      <c r="ACK78" s="94"/>
      <c r="ACL78" s="94"/>
      <c r="ACM78" s="27"/>
      <c r="ACN78" s="99">
        <v>-1.3040927518208005</v>
      </c>
      <c r="ACO78" s="98">
        <v>4.1795321967580188</v>
      </c>
      <c r="ACQ78" s="88">
        <f t="shared" si="135"/>
        <v>41006.5</v>
      </c>
      <c r="ACR78" s="90">
        <v>27.5</v>
      </c>
      <c r="ACS78" s="28"/>
      <c r="ACT78" s="25"/>
      <c r="ACU78" s="30"/>
      <c r="ACV78" s="27"/>
      <c r="ACW78" s="30"/>
      <c r="ACX78" s="27"/>
      <c r="ACY78" s="30"/>
      <c r="ACZ78" s="27"/>
      <c r="ADA78" s="92"/>
      <c r="ADB78" s="94"/>
      <c r="ADC78" s="94"/>
      <c r="ADD78" s="94"/>
      <c r="ADE78" s="94"/>
      <c r="ADF78" s="94"/>
      <c r="ADG78" s="94"/>
      <c r="ADH78" s="94"/>
      <c r="ADI78" s="27"/>
      <c r="ADJ78" s="99">
        <v>-1.260066252721465</v>
      </c>
      <c r="ADK78" s="98">
        <v>6.1294944477288009</v>
      </c>
      <c r="ADM78" s="88">
        <f t="shared" si="136"/>
        <v>41002.5</v>
      </c>
      <c r="ADN78" s="90">
        <v>27.5</v>
      </c>
      <c r="ADO78" s="28"/>
      <c r="ADP78" s="25"/>
      <c r="ADQ78" s="30"/>
      <c r="ADR78" s="27"/>
      <c r="ADS78" s="30"/>
      <c r="ADT78" s="27"/>
      <c r="ADU78" s="30"/>
      <c r="ADV78" s="27"/>
      <c r="ADW78" s="92"/>
      <c r="ADX78" s="94"/>
      <c r="ADY78" s="94"/>
      <c r="ADZ78" s="94"/>
      <c r="AEA78" s="94"/>
      <c r="AEB78" s="94"/>
      <c r="AEC78" s="94"/>
      <c r="AED78" s="94"/>
      <c r="AEE78" s="27"/>
      <c r="AEF78" s="99"/>
      <c r="AEG78" s="98"/>
      <c r="AEI78" s="88">
        <f t="shared" si="137"/>
        <v>41005.5</v>
      </c>
      <c r="AEJ78" s="90">
        <v>27.5</v>
      </c>
      <c r="AEK78" s="28"/>
      <c r="AEL78" s="25"/>
      <c r="AEM78" s="30"/>
      <c r="AEN78" s="27"/>
      <c r="AEO78" s="30"/>
      <c r="AEP78" s="27"/>
      <c r="AEQ78" s="30"/>
      <c r="AER78" s="27"/>
      <c r="AES78" s="92"/>
      <c r="AET78" s="94"/>
      <c r="AEU78" s="94"/>
      <c r="AEV78" s="94"/>
      <c r="AEW78" s="94"/>
      <c r="AEX78" s="94"/>
      <c r="AEY78" s="94"/>
      <c r="AEZ78" s="94"/>
      <c r="AFA78" s="27"/>
      <c r="AFB78" s="99">
        <v>-1.3069287078845042</v>
      </c>
      <c r="AFC78" s="98">
        <v>4.9543700167773892</v>
      </c>
      <c r="AFE78" s="88">
        <f t="shared" si="138"/>
        <v>41004</v>
      </c>
      <c r="AFF78" s="90">
        <v>27.5</v>
      </c>
      <c r="AFG78" s="28"/>
      <c r="AFH78" s="25"/>
      <c r="AFI78" s="30"/>
      <c r="AFJ78" s="27"/>
      <c r="AFK78" s="30"/>
      <c r="AFL78" s="27"/>
      <c r="AFM78" s="30"/>
      <c r="AFN78" s="27"/>
      <c r="AFO78" s="92"/>
      <c r="AFP78" s="94"/>
      <c r="AFQ78" s="94"/>
      <c r="AFR78" s="94"/>
      <c r="AFS78" s="94"/>
      <c r="AFT78" s="94"/>
      <c r="AFU78" s="94"/>
      <c r="AFV78" s="94"/>
      <c r="AFW78" s="27"/>
      <c r="AFX78" s="99"/>
      <c r="AFY78" s="98"/>
      <c r="AGA78" s="88">
        <f t="shared" si="139"/>
        <v>41002.5</v>
      </c>
      <c r="AGB78" s="90">
        <v>27.5</v>
      </c>
      <c r="AGC78" s="28"/>
      <c r="AGD78" s="25"/>
      <c r="AGE78" s="30"/>
      <c r="AGF78" s="27"/>
      <c r="AGG78" s="30"/>
      <c r="AGH78" s="27"/>
      <c r="AGI78" s="30"/>
      <c r="AGJ78" s="27"/>
      <c r="AGK78" s="92"/>
      <c r="AGL78" s="94"/>
      <c r="AGM78" s="94"/>
      <c r="AGN78" s="94"/>
      <c r="AGO78" s="94"/>
      <c r="AGP78" s="94"/>
      <c r="AGQ78" s="94"/>
      <c r="AGR78" s="94"/>
      <c r="AGS78" s="27"/>
      <c r="AGT78" s="99">
        <v>-1.3030046724657172</v>
      </c>
      <c r="AGU78" s="98">
        <v>5.6282399744977729</v>
      </c>
      <c r="AGW78" s="88">
        <f t="shared" si="140"/>
        <v>41005.5</v>
      </c>
      <c r="AGX78" s="90">
        <v>27.5</v>
      </c>
      <c r="AGY78" s="28"/>
      <c r="AGZ78" s="25"/>
      <c r="AHA78" s="30"/>
      <c r="AHB78" s="27"/>
      <c r="AHC78" s="30"/>
      <c r="AHD78" s="27"/>
      <c r="AHE78" s="30"/>
      <c r="AHF78" s="27"/>
      <c r="AHG78" s="92"/>
      <c r="AHH78" s="94"/>
      <c r="AHI78" s="94"/>
      <c r="AHJ78" s="94"/>
      <c r="AHK78" s="94"/>
      <c r="AHL78" s="94"/>
      <c r="AHM78" s="94"/>
      <c r="AHN78" s="94"/>
      <c r="AHO78" s="27"/>
      <c r="AHP78" s="99">
        <v>-1.2977924132559548</v>
      </c>
      <c r="AHQ78" s="98">
        <v>3.5159636677993262</v>
      </c>
      <c r="AHS78" s="88">
        <f t="shared" si="141"/>
        <v>41004.5</v>
      </c>
      <c r="AHT78" s="90">
        <v>27.5</v>
      </c>
      <c r="AHU78" s="28"/>
      <c r="AHV78" s="25"/>
      <c r="AHW78" s="30"/>
      <c r="AHX78" s="27"/>
      <c r="AHY78" s="30"/>
      <c r="AHZ78" s="27"/>
      <c r="AIA78" s="30"/>
      <c r="AIB78" s="27"/>
      <c r="AIC78" s="92"/>
      <c r="AID78" s="94"/>
      <c r="AIE78" s="94"/>
      <c r="AIF78" s="94"/>
      <c r="AIG78" s="94"/>
      <c r="AIH78" s="94"/>
      <c r="AII78" s="94"/>
      <c r="AIJ78" s="94"/>
      <c r="AIK78" s="27"/>
      <c r="AIL78" s="99">
        <v>-0.97511202281095066</v>
      </c>
      <c r="AIM78" s="98">
        <v>8.0375896690460955</v>
      </c>
      <c r="AIO78" s="88">
        <f t="shared" si="142"/>
        <v>41005</v>
      </c>
      <c r="AIP78" s="90">
        <v>27.5</v>
      </c>
      <c r="AIQ78" s="28"/>
      <c r="AIR78" s="25"/>
      <c r="AIS78" s="30"/>
      <c r="AIT78" s="27"/>
      <c r="AIU78" s="30"/>
      <c r="AIV78" s="27"/>
      <c r="AIW78" s="30"/>
      <c r="AIX78" s="27"/>
      <c r="AIY78" s="92"/>
      <c r="AIZ78" s="94"/>
      <c r="AJA78" s="94"/>
      <c r="AJB78" s="94"/>
      <c r="AJC78" s="94"/>
      <c r="AJD78" s="94"/>
      <c r="AJE78" s="94"/>
      <c r="AJF78" s="94"/>
      <c r="AJG78" s="27"/>
      <c r="AJH78" s="99">
        <v>-1.2612261357388814</v>
      </c>
      <c r="AJI78" s="98">
        <v>1.760228058646963</v>
      </c>
      <c r="AJK78" s="88">
        <f t="shared" si="143"/>
        <v>41005</v>
      </c>
      <c r="AJL78" s="90">
        <v>27.5</v>
      </c>
      <c r="AJM78" s="28"/>
      <c r="AJN78" s="25"/>
      <c r="AJO78" s="30"/>
      <c r="AJP78" s="27"/>
      <c r="AJQ78" s="30"/>
      <c r="AJR78" s="27"/>
      <c r="AJS78" s="30"/>
      <c r="AJT78" s="27"/>
      <c r="AJU78" s="92"/>
      <c r="AJV78" s="94"/>
      <c r="AJW78" s="94"/>
      <c r="AJX78" s="94"/>
      <c r="AJY78" s="94"/>
      <c r="AJZ78" s="94"/>
      <c r="AKA78" s="94"/>
      <c r="AKB78" s="94"/>
      <c r="AKC78" s="27"/>
      <c r="AKD78" s="99">
        <v>-1.3020588520607124</v>
      </c>
      <c r="AKE78" s="98">
        <v>-0.3617300845041449</v>
      </c>
      <c r="AKG78" s="88">
        <f t="shared" si="144"/>
        <v>41003.5</v>
      </c>
      <c r="AKH78" s="90">
        <v>27.5</v>
      </c>
      <c r="AKI78" s="28"/>
      <c r="AKJ78" s="25"/>
      <c r="AKK78" s="30"/>
      <c r="AKL78" s="27"/>
      <c r="AKM78" s="30"/>
      <c r="AKN78" s="27"/>
      <c r="AKO78" s="30"/>
      <c r="AKP78" s="27"/>
      <c r="AKQ78" s="92"/>
      <c r="AKR78" s="94"/>
      <c r="AKS78" s="94"/>
      <c r="AKT78" s="94"/>
      <c r="AKU78" s="94"/>
      <c r="AKV78" s="94"/>
      <c r="AKW78" s="94"/>
      <c r="AKX78" s="94"/>
      <c r="AKY78" s="27"/>
      <c r="AKZ78" s="99"/>
      <c r="ALA78" s="98"/>
      <c r="ALC78" s="88">
        <f t="shared" si="145"/>
        <v>41007</v>
      </c>
      <c r="ALD78" s="90">
        <v>27.5</v>
      </c>
      <c r="ALE78" s="28"/>
      <c r="ALF78" s="25">
        <v>21.8</v>
      </c>
      <c r="ALG78" s="30"/>
      <c r="ALH78" s="27"/>
      <c r="ALI78" s="30"/>
      <c r="ALJ78" s="27"/>
      <c r="ALK78" s="30"/>
      <c r="ALL78" s="27"/>
      <c r="ALM78" s="92"/>
      <c r="ALN78" s="94"/>
      <c r="ALO78" s="94"/>
      <c r="ALP78" s="94"/>
      <c r="ALQ78" s="94"/>
      <c r="ALR78" s="94"/>
      <c r="ALS78" s="94"/>
      <c r="ALT78" s="94"/>
      <c r="ALU78" s="27"/>
      <c r="ALV78" s="99">
        <v>-1.2534420880319659</v>
      </c>
      <c r="ALW78" s="98">
        <v>-0.33961221746838133</v>
      </c>
      <c r="ALY78" s="88">
        <f t="shared" si="146"/>
        <v>41005.5</v>
      </c>
      <c r="ALZ78" s="90">
        <v>27.5</v>
      </c>
      <c r="AMA78" s="28"/>
      <c r="AMB78" s="25"/>
      <c r="AMC78" s="30"/>
      <c r="AMD78" s="27"/>
      <c r="AME78" s="30"/>
      <c r="AMF78" s="27"/>
      <c r="AMG78" s="30"/>
      <c r="AMH78" s="27"/>
      <c r="AMI78" s="92"/>
      <c r="AMJ78" s="94"/>
      <c r="AMK78" s="94"/>
      <c r="AML78" s="94"/>
      <c r="AMM78" s="94"/>
      <c r="AMN78" s="94"/>
      <c r="AMO78" s="94"/>
      <c r="AMP78" s="94"/>
      <c r="AMQ78" s="27"/>
      <c r="AMR78" s="99">
        <v>-1.2813075957149718</v>
      </c>
      <c r="AMS78" s="98">
        <v>4.998039458188356</v>
      </c>
      <c r="AMU78" s="88">
        <f t="shared" si="147"/>
        <v>41003.5</v>
      </c>
      <c r="AMV78" s="90">
        <v>27.5</v>
      </c>
      <c r="AMW78" s="28"/>
      <c r="AMX78" s="25"/>
      <c r="AMY78" s="30"/>
      <c r="AMZ78" s="27"/>
      <c r="ANA78" s="30"/>
      <c r="ANB78" s="27"/>
      <c r="ANC78" s="30"/>
      <c r="AND78" s="27"/>
      <c r="ANE78" s="92"/>
      <c r="ANF78" s="94"/>
      <c r="ANG78" s="94"/>
      <c r="ANH78" s="94"/>
      <c r="ANI78" s="94"/>
      <c r="ANJ78" s="94"/>
      <c r="ANK78" s="94"/>
      <c r="ANL78" s="94"/>
      <c r="ANM78" s="27"/>
      <c r="ANN78" s="99">
        <v>-1.3082173008133899</v>
      </c>
      <c r="ANO78" s="98">
        <v>5.0621252308878466</v>
      </c>
      <c r="ANQ78" s="88">
        <f t="shared" si="148"/>
        <v>41005</v>
      </c>
      <c r="ANR78" s="90">
        <v>27.5</v>
      </c>
      <c r="ANS78" s="28"/>
      <c r="ANT78" s="25"/>
      <c r="ANU78" s="30"/>
      <c r="ANV78" s="27"/>
      <c r="ANW78" s="30"/>
      <c r="ANX78" s="27"/>
      <c r="ANY78" s="30"/>
      <c r="ANZ78" s="27"/>
      <c r="AOA78" s="92"/>
      <c r="AOB78" s="94"/>
      <c r="AOC78" s="94"/>
      <c r="AOD78" s="94"/>
      <c r="AOE78" s="94"/>
      <c r="AOF78" s="94"/>
      <c r="AOG78" s="94"/>
      <c r="AOH78" s="94"/>
      <c r="AOI78" s="27"/>
      <c r="AOJ78" s="99">
        <v>-1.3183490814201559</v>
      </c>
      <c r="AOK78" s="98">
        <v>-1.2651553805944535</v>
      </c>
      <c r="AOM78" s="88">
        <f t="shared" si="149"/>
        <v>41005</v>
      </c>
      <c r="AON78" s="90">
        <v>27.5</v>
      </c>
      <c r="AOO78" s="28"/>
      <c r="AOP78" s="25"/>
      <c r="AOQ78" s="30"/>
      <c r="AOR78" s="27"/>
      <c r="AOS78" s="30"/>
      <c r="AOT78" s="27"/>
      <c r="AOU78" s="30"/>
      <c r="AOV78" s="27"/>
      <c r="AOW78" s="92"/>
      <c r="AOX78" s="94"/>
      <c r="AOY78" s="94"/>
      <c r="AOZ78" s="94"/>
      <c r="APA78" s="94"/>
      <c r="APB78" s="94"/>
      <c r="APC78" s="94"/>
      <c r="APD78" s="94"/>
      <c r="APE78" s="27"/>
      <c r="APF78" s="99">
        <v>-1.2979615267969651</v>
      </c>
      <c r="APG78" s="98">
        <v>3.5969149718562403E-2</v>
      </c>
      <c r="API78" s="88">
        <f t="shared" si="150"/>
        <v>41004.5</v>
      </c>
      <c r="APJ78" s="90">
        <v>27.5</v>
      </c>
      <c r="APK78" s="28"/>
      <c r="APL78" s="25"/>
      <c r="APM78" s="30"/>
      <c r="APN78" s="27"/>
      <c r="APO78" s="30"/>
      <c r="APP78" s="27"/>
      <c r="APQ78" s="30"/>
      <c r="APR78" s="27"/>
      <c r="APS78" s="92"/>
      <c r="APT78" s="94"/>
      <c r="APU78" s="94"/>
      <c r="APV78" s="94"/>
      <c r="APW78" s="94"/>
      <c r="APX78" s="94"/>
      <c r="APY78" s="94"/>
      <c r="APZ78" s="94"/>
      <c r="AQA78" s="27"/>
      <c r="AQB78" s="99">
        <v>-0.95443574790099628</v>
      </c>
      <c r="AQC78" s="98">
        <v>6.4907055926986779</v>
      </c>
      <c r="AQE78" s="88">
        <f t="shared" si="151"/>
        <v>41004</v>
      </c>
      <c r="AQF78" s="90">
        <v>27.5</v>
      </c>
      <c r="AQG78" s="28"/>
      <c r="AQH78" s="25"/>
      <c r="AQI78" s="30"/>
      <c r="AQJ78" s="27"/>
      <c r="AQK78" s="30"/>
      <c r="AQL78" s="27"/>
      <c r="AQM78" s="30"/>
      <c r="AQN78" s="27"/>
      <c r="AQO78" s="92"/>
      <c r="AQP78" s="94"/>
      <c r="AQQ78" s="94"/>
      <c r="AQR78" s="94"/>
      <c r="AQS78" s="94"/>
      <c r="AQT78" s="94"/>
      <c r="AQU78" s="94"/>
      <c r="AQV78" s="94"/>
      <c r="AQW78" s="27"/>
      <c r="AQX78" s="99">
        <v>-1.1123729227065036</v>
      </c>
      <c r="AQY78" s="98">
        <v>6.1748472633921772</v>
      </c>
      <c r="ARA78" s="88">
        <f t="shared" si="152"/>
        <v>41006.5</v>
      </c>
      <c r="ARB78" s="90">
        <v>27.5</v>
      </c>
      <c r="ARC78" s="28"/>
      <c r="ARD78" s="25"/>
      <c r="ARE78" s="30"/>
      <c r="ARF78" s="27"/>
      <c r="ARG78" s="30"/>
      <c r="ARH78" s="27"/>
      <c r="ARI78" s="30"/>
      <c r="ARJ78" s="27"/>
      <c r="ARK78" s="92"/>
      <c r="ARL78" s="94"/>
      <c r="ARM78" s="94"/>
      <c r="ARN78" s="94"/>
      <c r="ARO78" s="94"/>
      <c r="ARP78" s="94"/>
      <c r="ARQ78" s="94"/>
      <c r="ARR78" s="94"/>
      <c r="ARS78" s="27"/>
      <c r="ART78" s="99">
        <v>-1.2071662063067614</v>
      </c>
      <c r="ARU78" s="98">
        <v>3.595696106281824</v>
      </c>
      <c r="ARW78" s="88">
        <f t="shared" si="153"/>
        <v>41007.5</v>
      </c>
      <c r="ARX78" s="90">
        <v>27.5</v>
      </c>
      <c r="ARY78" s="28"/>
      <c r="ARZ78" s="25"/>
      <c r="ASA78" s="30"/>
      <c r="ASB78" s="27"/>
      <c r="ASC78" s="30"/>
      <c r="ASD78" s="27"/>
      <c r="ASE78" s="30"/>
      <c r="ASF78" s="27"/>
      <c r="ASG78" s="92"/>
      <c r="ASH78" s="94"/>
      <c r="ASI78" s="94"/>
      <c r="ASJ78" s="94"/>
      <c r="ASK78" s="94"/>
      <c r="ASL78" s="94"/>
      <c r="ASM78" s="94"/>
      <c r="ASN78" s="94"/>
      <c r="ASO78" s="27"/>
      <c r="ASP78" s="99">
        <v>-1.2871115277820182</v>
      </c>
      <c r="ASQ78" s="98">
        <v>5.0423236399687781</v>
      </c>
      <c r="ASS78" s="88">
        <f t="shared" si="154"/>
        <v>41005.5</v>
      </c>
      <c r="AST78" s="90">
        <v>27.5</v>
      </c>
      <c r="ASU78" s="28"/>
      <c r="ASV78" s="25"/>
      <c r="ASW78" s="30"/>
      <c r="ASX78" s="27"/>
      <c r="ASY78" s="30"/>
      <c r="ASZ78" s="27"/>
      <c r="ATA78" s="30"/>
      <c r="ATB78" s="27"/>
      <c r="ATC78" s="92"/>
      <c r="ATD78" s="94"/>
      <c r="ATE78" s="94"/>
      <c r="ATF78" s="94"/>
      <c r="ATG78" s="94"/>
      <c r="ATH78" s="94"/>
      <c r="ATI78" s="94"/>
      <c r="ATJ78" s="94"/>
      <c r="ATK78" s="27"/>
      <c r="ATL78" s="99">
        <v>-1.314777984352794</v>
      </c>
      <c r="ATM78" s="98">
        <v>4.1629070897790017</v>
      </c>
      <c r="ATO78" s="88">
        <f t="shared" si="155"/>
        <v>41006.5</v>
      </c>
      <c r="ATP78" s="90">
        <v>27.5</v>
      </c>
      <c r="ATQ78" s="28"/>
      <c r="ATR78" s="25"/>
      <c r="ATS78" s="30"/>
      <c r="ATT78" s="27"/>
      <c r="ATU78" s="30"/>
      <c r="ATV78" s="27"/>
      <c r="ATW78" s="30"/>
      <c r="ATX78" s="27"/>
      <c r="ATY78" s="92"/>
      <c r="ATZ78" s="94"/>
      <c r="AUA78" s="94"/>
      <c r="AUB78" s="94"/>
      <c r="AUC78" s="94"/>
      <c r="AUD78" s="94"/>
      <c r="AUE78" s="94"/>
      <c r="AUF78" s="94"/>
      <c r="AUG78" s="27"/>
      <c r="AUH78" s="99">
        <v>-1.2579492544855309</v>
      </c>
      <c r="AUI78" s="98">
        <v>6.1328238434160811</v>
      </c>
      <c r="AUK78" s="88">
        <f t="shared" si="156"/>
        <v>41002.5</v>
      </c>
      <c r="AUL78" s="90">
        <v>27.5</v>
      </c>
      <c r="AUM78" s="28"/>
      <c r="AUN78" s="25"/>
      <c r="AUO78" s="30"/>
      <c r="AUP78" s="27"/>
      <c r="AUQ78" s="30"/>
      <c r="AUR78" s="27"/>
      <c r="AUS78" s="30"/>
      <c r="AUT78" s="27"/>
      <c r="AUU78" s="92"/>
      <c r="AUV78" s="94"/>
      <c r="AUW78" s="94"/>
      <c r="AUX78" s="94"/>
      <c r="AUY78" s="94"/>
      <c r="AUZ78" s="94"/>
      <c r="AVA78" s="94"/>
      <c r="AVB78" s="94"/>
      <c r="AVC78" s="27"/>
      <c r="AVD78" s="99"/>
      <c r="AVE78" s="98"/>
      <c r="AVG78" s="88">
        <f t="shared" si="157"/>
        <v>41005.5</v>
      </c>
      <c r="AVH78" s="90">
        <v>27.5</v>
      </c>
      <c r="AVI78" s="28"/>
      <c r="AVJ78" s="25"/>
      <c r="AVK78" s="30"/>
      <c r="AVL78" s="27"/>
      <c r="AVM78" s="30"/>
      <c r="AVN78" s="27"/>
      <c r="AVO78" s="30"/>
      <c r="AVP78" s="27"/>
      <c r="AVQ78" s="92"/>
      <c r="AVR78" s="94"/>
      <c r="AVS78" s="94"/>
      <c r="AVT78" s="94"/>
      <c r="AVU78" s="94"/>
      <c r="AVV78" s="94"/>
      <c r="AVW78" s="94"/>
      <c r="AVX78" s="94"/>
      <c r="AVY78" s="27"/>
      <c r="AVZ78" s="99">
        <v>-1.2947927622495541</v>
      </c>
      <c r="AWA78" s="98">
        <v>4.9727695878712206</v>
      </c>
      <c r="AWC78" s="88">
        <f t="shared" si="158"/>
        <v>41004</v>
      </c>
      <c r="AWD78" s="90">
        <v>27.5</v>
      </c>
      <c r="AWE78" s="28"/>
      <c r="AWF78" s="25"/>
      <c r="AWG78" s="30"/>
      <c r="AWH78" s="27"/>
      <c r="AWI78" s="30"/>
      <c r="AWJ78" s="27"/>
      <c r="AWK78" s="30"/>
      <c r="AWL78" s="27"/>
      <c r="AWM78" s="92"/>
      <c r="AWN78" s="94"/>
      <c r="AWO78" s="94"/>
      <c r="AWP78" s="94"/>
      <c r="AWQ78" s="94"/>
      <c r="AWR78" s="94"/>
      <c r="AWS78" s="94"/>
      <c r="AWT78" s="94"/>
      <c r="AWU78" s="27"/>
      <c r="AWV78" s="99"/>
      <c r="AWW78" s="98"/>
      <c r="AWY78" s="88">
        <f t="shared" si="159"/>
        <v>41002.5</v>
      </c>
      <c r="AWZ78" s="90">
        <v>27.5</v>
      </c>
      <c r="AXA78" s="28"/>
      <c r="AXB78" s="25"/>
      <c r="AXC78" s="30"/>
      <c r="AXD78" s="27"/>
      <c r="AXE78" s="30"/>
      <c r="AXF78" s="27"/>
      <c r="AXG78" s="30"/>
      <c r="AXH78" s="27"/>
      <c r="AXI78" s="92"/>
      <c r="AXJ78" s="94"/>
      <c r="AXK78" s="94"/>
      <c r="AXL78" s="94"/>
      <c r="AXM78" s="94"/>
      <c r="AXN78" s="94"/>
      <c r="AXO78" s="94"/>
      <c r="AXP78" s="94"/>
      <c r="AXQ78" s="27"/>
      <c r="AXR78" s="99">
        <v>-1.3108146196867501</v>
      </c>
      <c r="AXS78" s="98">
        <v>5.6144620396319542</v>
      </c>
      <c r="AXU78" s="88">
        <f t="shared" si="160"/>
        <v>41005.5</v>
      </c>
      <c r="AXV78" s="90">
        <v>27.5</v>
      </c>
      <c r="AXW78" s="28"/>
      <c r="AXX78" s="25"/>
      <c r="AXY78" s="30"/>
      <c r="AXZ78" s="27"/>
      <c r="AYA78" s="30"/>
      <c r="AYB78" s="27"/>
      <c r="AYC78" s="30"/>
      <c r="AYD78" s="27"/>
      <c r="AYE78" s="92"/>
      <c r="AYF78" s="94"/>
      <c r="AYG78" s="94"/>
      <c r="AYH78" s="94"/>
      <c r="AYI78" s="94"/>
      <c r="AYJ78" s="94"/>
      <c r="AYK78" s="94"/>
      <c r="AYL78" s="94"/>
      <c r="AYM78" s="27"/>
      <c r="AYN78" s="99">
        <v>-1.2957359330986655</v>
      </c>
      <c r="AYO78" s="98">
        <v>3.5200632962163136</v>
      </c>
      <c r="AYQ78" s="88">
        <f t="shared" si="161"/>
        <v>41004.5</v>
      </c>
      <c r="AYR78" s="90">
        <v>27.5</v>
      </c>
      <c r="AYS78" s="28"/>
      <c r="AYT78" s="25"/>
      <c r="AYU78" s="30"/>
      <c r="AYV78" s="27"/>
      <c r="AYW78" s="30"/>
      <c r="AYX78" s="27"/>
      <c r="AYY78" s="30"/>
      <c r="AYZ78" s="27"/>
      <c r="AZA78" s="92"/>
      <c r="AZB78" s="94"/>
      <c r="AZC78" s="94"/>
      <c r="AZD78" s="94"/>
      <c r="AZE78" s="94"/>
      <c r="AZF78" s="94"/>
      <c r="AZG78" s="94"/>
      <c r="AZH78" s="94"/>
      <c r="AZI78" s="27"/>
      <c r="AZJ78" s="99">
        <v>-0.97376666005412438</v>
      </c>
      <c r="AZK78" s="98">
        <v>8.0425835369356271</v>
      </c>
      <c r="AZM78" s="88">
        <f t="shared" si="162"/>
        <v>41005</v>
      </c>
      <c r="AZN78" s="90">
        <v>27.5</v>
      </c>
      <c r="AZO78" s="28"/>
      <c r="AZP78" s="25"/>
      <c r="AZQ78" s="30"/>
      <c r="AZR78" s="27"/>
      <c r="AZS78" s="30"/>
      <c r="AZT78" s="27"/>
      <c r="AZU78" s="30"/>
      <c r="AZV78" s="27"/>
      <c r="AZW78" s="92"/>
      <c r="AZX78" s="94"/>
      <c r="AZY78" s="94"/>
      <c r="AZZ78" s="94"/>
      <c r="BAA78" s="94"/>
      <c r="BAB78" s="94"/>
      <c r="BAC78" s="94"/>
      <c r="BAD78" s="94"/>
      <c r="BAE78" s="27"/>
      <c r="BAF78" s="99">
        <v>-1.2617085731456876</v>
      </c>
      <c r="BAG78" s="98">
        <v>1.7587436934902909</v>
      </c>
      <c r="BAI78" s="88">
        <f t="shared" si="163"/>
        <v>41005</v>
      </c>
      <c r="BAJ78" s="90">
        <v>27.5</v>
      </c>
      <c r="BAK78" s="28"/>
      <c r="BAL78" s="25"/>
      <c r="BAM78" s="30"/>
      <c r="BAN78" s="27"/>
      <c r="BAO78" s="30"/>
      <c r="BAP78" s="27"/>
      <c r="BAQ78" s="30"/>
      <c r="BAR78" s="27"/>
      <c r="BAS78" s="92"/>
      <c r="BAT78" s="94"/>
      <c r="BAU78" s="94"/>
      <c r="BAV78" s="94"/>
      <c r="BAW78" s="94"/>
      <c r="BAX78" s="94"/>
      <c r="BAY78" s="94"/>
      <c r="BAZ78" s="94"/>
      <c r="BBA78" s="27"/>
      <c r="BBB78" s="99">
        <v>-1.3005742518444885</v>
      </c>
      <c r="BBC78" s="98">
        <v>-0.36015678063417511</v>
      </c>
      <c r="BBE78" s="88">
        <f t="shared" si="164"/>
        <v>41003.5</v>
      </c>
      <c r="BBF78" s="90">
        <v>27.5</v>
      </c>
      <c r="BBG78" s="28"/>
      <c r="BBH78" s="25"/>
      <c r="BBI78" s="30"/>
      <c r="BBJ78" s="27"/>
      <c r="BBK78" s="30"/>
      <c r="BBL78" s="27"/>
      <c r="BBM78" s="30"/>
      <c r="BBN78" s="27"/>
      <c r="BBO78" s="92"/>
      <c r="BBP78" s="94"/>
      <c r="BBQ78" s="94"/>
      <c r="BBR78" s="94"/>
      <c r="BBS78" s="94"/>
      <c r="BBT78" s="94"/>
      <c r="BBU78" s="94"/>
      <c r="BBV78" s="94"/>
      <c r="BBW78" s="27"/>
      <c r="BBX78" s="99"/>
      <c r="BBY78" s="98"/>
      <c r="BCA78" s="88">
        <f t="shared" si="165"/>
        <v>41007</v>
      </c>
      <c r="BCB78" s="90">
        <v>27.5</v>
      </c>
      <c r="BCC78" s="28"/>
      <c r="BCD78" s="25">
        <v>21.8</v>
      </c>
      <c r="BCE78" s="30"/>
      <c r="BCF78" s="27"/>
      <c r="BCG78" s="30"/>
      <c r="BCH78" s="27"/>
      <c r="BCI78" s="30"/>
      <c r="BCJ78" s="27"/>
      <c r="BCK78" s="92"/>
      <c r="BCL78" s="94"/>
      <c r="BCM78" s="94"/>
      <c r="BCN78" s="94"/>
      <c r="BCO78" s="94"/>
      <c r="BCP78" s="94"/>
      <c r="BCQ78" s="94"/>
      <c r="BCR78" s="94"/>
      <c r="BCS78" s="27"/>
      <c r="BCT78" s="99">
        <v>-1.2584485967358696</v>
      </c>
      <c r="BCU78" s="98">
        <v>-0.34650326070761273</v>
      </c>
      <c r="BCW78" s="88">
        <f t="shared" si="166"/>
        <v>41005.5</v>
      </c>
      <c r="BCX78" s="90">
        <v>27.5</v>
      </c>
      <c r="BCY78" s="28"/>
      <c r="BCZ78" s="25"/>
      <c r="BDA78" s="30"/>
      <c r="BDB78" s="27"/>
      <c r="BDC78" s="30"/>
      <c r="BDD78" s="27"/>
      <c r="BDE78" s="30"/>
      <c r="BDF78" s="27"/>
      <c r="BDG78" s="92"/>
      <c r="BDH78" s="94"/>
      <c r="BDI78" s="94"/>
      <c r="BDJ78" s="94"/>
      <c r="BDK78" s="94"/>
      <c r="BDL78" s="94"/>
      <c r="BDM78" s="94"/>
      <c r="BDN78" s="94"/>
      <c r="BDO78" s="27"/>
      <c r="BDP78" s="99">
        <v>-1.1941867523517342</v>
      </c>
      <c r="BDQ78" s="98">
        <v>5.1269090157076462</v>
      </c>
      <c r="BDS78" s="88">
        <f t="shared" si="167"/>
        <v>41003.5</v>
      </c>
      <c r="BDT78" s="90">
        <v>27.5</v>
      </c>
      <c r="BDU78" s="28"/>
      <c r="BDV78" s="25"/>
      <c r="BDW78" s="30"/>
      <c r="BDX78" s="27"/>
      <c r="BDY78" s="30"/>
      <c r="BDZ78" s="27"/>
      <c r="BEA78" s="30"/>
      <c r="BEB78" s="27"/>
      <c r="BEC78" s="92"/>
      <c r="BED78" s="94"/>
      <c r="BEE78" s="94"/>
      <c r="BEF78" s="94"/>
      <c r="BEG78" s="94"/>
      <c r="BEH78" s="94"/>
      <c r="BEI78" s="94"/>
      <c r="BEJ78" s="94"/>
      <c r="BEK78" s="27"/>
      <c r="BEL78" s="99">
        <v>-1.302887447430239</v>
      </c>
      <c r="BEM78" s="98">
        <v>5.0692067414384558</v>
      </c>
      <c r="BEO78" s="88">
        <f t="shared" si="168"/>
        <v>41005</v>
      </c>
      <c r="BEP78" s="90">
        <v>27.5</v>
      </c>
      <c r="BEQ78" s="28"/>
      <c r="BER78" s="25"/>
      <c r="BES78" s="30"/>
      <c r="BET78" s="27"/>
      <c r="BEU78" s="30"/>
      <c r="BEV78" s="27"/>
      <c r="BEW78" s="30"/>
      <c r="BEX78" s="27"/>
      <c r="BEY78" s="92"/>
      <c r="BEZ78" s="94"/>
      <c r="BFA78" s="94"/>
      <c r="BFB78" s="94"/>
      <c r="BFC78" s="94"/>
      <c r="BFD78" s="94"/>
      <c r="BFE78" s="94"/>
      <c r="BFF78" s="94"/>
      <c r="BFG78" s="27"/>
      <c r="BFH78" s="99">
        <v>-1.3174505222571629</v>
      </c>
      <c r="BFI78" s="98">
        <v>-1.2647581239511076</v>
      </c>
      <c r="BFK78" s="88">
        <f t="shared" si="169"/>
        <v>41005</v>
      </c>
      <c r="BFL78" s="90">
        <v>27.5</v>
      </c>
      <c r="BFM78" s="28"/>
      <c r="BFN78" s="25"/>
      <c r="BFO78" s="30"/>
      <c r="BFP78" s="27"/>
      <c r="BFQ78" s="30"/>
      <c r="BFR78" s="27"/>
      <c r="BFS78" s="30"/>
      <c r="BFT78" s="27"/>
      <c r="BFU78" s="92"/>
      <c r="BFV78" s="94"/>
      <c r="BFW78" s="94"/>
      <c r="BFX78" s="94"/>
      <c r="BFY78" s="94"/>
      <c r="BFZ78" s="94"/>
      <c r="BGA78" s="94"/>
      <c r="BGB78" s="94"/>
      <c r="BGC78" s="27"/>
      <c r="BGD78" s="99">
        <v>-1.2834055936185047</v>
      </c>
      <c r="BGE78" s="98">
        <v>6.1402707088725667E-2</v>
      </c>
      <c r="BGG78" s="88">
        <f t="shared" si="170"/>
        <v>41004.5</v>
      </c>
      <c r="BGH78" s="90">
        <v>27.5</v>
      </c>
      <c r="BGI78" s="28"/>
      <c r="BGJ78" s="25"/>
      <c r="BGK78" s="30"/>
      <c r="BGL78" s="27"/>
      <c r="BGM78" s="30"/>
      <c r="BGN78" s="27"/>
      <c r="BGO78" s="30"/>
      <c r="BGP78" s="27"/>
      <c r="BGQ78" s="92"/>
      <c r="BGR78" s="94"/>
      <c r="BGS78" s="94"/>
      <c r="BGT78" s="94"/>
      <c r="BGU78" s="94"/>
      <c r="BGV78" s="94"/>
      <c r="BGW78" s="94"/>
      <c r="BGX78" s="94"/>
      <c r="BGY78" s="27"/>
      <c r="BGZ78" s="99">
        <v>-0.98819547107198924</v>
      </c>
      <c r="BHA78" s="98">
        <v>6.4408542700495852</v>
      </c>
      <c r="BHC78" s="88">
        <f t="shared" si="171"/>
        <v>41004</v>
      </c>
      <c r="BHD78" s="90">
        <v>27.5</v>
      </c>
      <c r="BHE78" s="28"/>
      <c r="BHF78" s="25"/>
      <c r="BHG78" s="30"/>
      <c r="BHH78" s="27"/>
      <c r="BHI78" s="30"/>
      <c r="BHJ78" s="27"/>
      <c r="BHK78" s="30"/>
      <c r="BHL78" s="27"/>
      <c r="BHM78" s="92"/>
      <c r="BHN78" s="94"/>
      <c r="BHO78" s="94"/>
      <c r="BHP78" s="94"/>
      <c r="BHQ78" s="94"/>
      <c r="BHR78" s="94"/>
      <c r="BHS78" s="94"/>
      <c r="BHT78" s="94"/>
      <c r="BHU78" s="27"/>
      <c r="BHV78" s="99">
        <v>-1.1027171140655998</v>
      </c>
      <c r="BHW78" s="98">
        <v>6.1974368064759622</v>
      </c>
      <c r="BHY78" s="88">
        <f t="shared" si="172"/>
        <v>41006.5</v>
      </c>
      <c r="BHZ78" s="90">
        <v>27.5</v>
      </c>
      <c r="BIA78" s="28"/>
      <c r="BIB78" s="25"/>
      <c r="BIC78" s="30"/>
      <c r="BID78" s="27"/>
      <c r="BIE78" s="30"/>
      <c r="BIF78" s="27"/>
      <c r="BIG78" s="30"/>
      <c r="BIH78" s="27"/>
      <c r="BII78" s="92"/>
      <c r="BIJ78" s="94"/>
      <c r="BIK78" s="94"/>
      <c r="BIL78" s="94"/>
      <c r="BIM78" s="94"/>
      <c r="BIN78" s="94"/>
      <c r="BIO78" s="94"/>
      <c r="BIP78" s="94"/>
      <c r="BIQ78" s="27"/>
      <c r="BIR78" s="99">
        <v>-1.2143085357118186</v>
      </c>
      <c r="BIS78" s="98">
        <v>3.5829298228553026</v>
      </c>
      <c r="BIU78" s="88">
        <f t="shared" si="173"/>
        <v>41007.5</v>
      </c>
      <c r="BIV78" s="90">
        <v>27.5</v>
      </c>
      <c r="BIW78" s="28"/>
      <c r="BIX78" s="25"/>
      <c r="BIY78" s="30"/>
      <c r="BIZ78" s="27"/>
      <c r="BJA78" s="30"/>
      <c r="BJB78" s="27"/>
      <c r="BJC78" s="30"/>
      <c r="BJD78" s="27"/>
      <c r="BJE78" s="92"/>
      <c r="BJF78" s="94"/>
      <c r="BJG78" s="94"/>
      <c r="BJH78" s="94"/>
      <c r="BJI78" s="94"/>
      <c r="BJJ78" s="94"/>
      <c r="BJK78" s="94"/>
      <c r="BJL78" s="94"/>
      <c r="BJM78" s="27"/>
      <c r="BJN78" s="99">
        <v>-1.284960538366809</v>
      </c>
      <c r="BJO78" s="98">
        <v>5.0456563289829433</v>
      </c>
      <c r="BJQ78" s="88">
        <f t="shared" si="174"/>
        <v>41005.5</v>
      </c>
      <c r="BJR78" s="90">
        <v>27.5</v>
      </c>
      <c r="BJS78" s="28"/>
      <c r="BJT78" s="25"/>
      <c r="BJU78" s="30"/>
      <c r="BJV78" s="27"/>
      <c r="BJW78" s="30"/>
      <c r="BJX78" s="27"/>
      <c r="BJY78" s="30"/>
      <c r="BJZ78" s="27"/>
      <c r="BKA78" s="92"/>
      <c r="BKB78" s="94"/>
      <c r="BKC78" s="94"/>
      <c r="BKD78" s="94"/>
      <c r="BKE78" s="94"/>
      <c r="BKF78" s="94"/>
      <c r="BKG78" s="94"/>
      <c r="BKH78" s="94"/>
      <c r="BKI78" s="27"/>
      <c r="BKJ78" s="99">
        <v>-1.3145960098513763</v>
      </c>
      <c r="BKK78" s="98">
        <v>4.1631746213040799</v>
      </c>
      <c r="BKM78" s="88">
        <f t="shared" si="175"/>
        <v>41006.5</v>
      </c>
      <c r="BKN78" s="90">
        <v>27.5</v>
      </c>
      <c r="BKO78" s="28"/>
      <c r="BKP78" s="25"/>
      <c r="BKQ78" s="30"/>
      <c r="BKR78" s="27"/>
      <c r="BKS78" s="30"/>
      <c r="BKT78" s="27"/>
      <c r="BKU78" s="30"/>
      <c r="BKV78" s="27"/>
      <c r="BKW78" s="92"/>
      <c r="BKX78" s="94"/>
      <c r="BKY78" s="94"/>
      <c r="BKZ78" s="94"/>
      <c r="BLA78" s="94"/>
      <c r="BLB78" s="94"/>
      <c r="BLC78" s="94"/>
      <c r="BLD78" s="94"/>
      <c r="BLE78" s="27"/>
      <c r="BLF78" s="99">
        <v>-1.2659218521534632</v>
      </c>
      <c r="BLG78" s="98">
        <v>6.1287742922393864</v>
      </c>
      <c r="BLI78" s="88">
        <f t="shared" si="176"/>
        <v>41002.5</v>
      </c>
      <c r="BLJ78" s="90">
        <v>27.5</v>
      </c>
      <c r="BLK78" s="28"/>
      <c r="BLL78" s="25"/>
      <c r="BLM78" s="30"/>
      <c r="BLN78" s="27"/>
      <c r="BLO78" s="30"/>
      <c r="BLP78" s="27"/>
      <c r="BLQ78" s="30"/>
      <c r="BLR78" s="27"/>
      <c r="BLS78" s="92"/>
      <c r="BLT78" s="94"/>
      <c r="BLU78" s="94"/>
      <c r="BLV78" s="94"/>
      <c r="BLW78" s="94"/>
      <c r="BLX78" s="94"/>
      <c r="BLY78" s="94"/>
      <c r="BLZ78" s="94"/>
      <c r="BMA78" s="27"/>
      <c r="BMB78" s="99"/>
      <c r="BMC78" s="98"/>
      <c r="BME78" s="88">
        <f t="shared" si="177"/>
        <v>41005.5</v>
      </c>
      <c r="BMF78" s="90">
        <v>27.5</v>
      </c>
      <c r="BMG78" s="28"/>
      <c r="BMH78" s="25"/>
      <c r="BMI78" s="30"/>
      <c r="BMJ78" s="27"/>
      <c r="BMK78" s="30"/>
      <c r="BML78" s="27"/>
      <c r="BMM78" s="30"/>
      <c r="BMN78" s="27"/>
      <c r="BMO78" s="92"/>
      <c r="BMP78" s="94"/>
      <c r="BMQ78" s="94"/>
      <c r="BMR78" s="94"/>
      <c r="BMS78" s="94"/>
      <c r="BMT78" s="94"/>
      <c r="BMU78" s="94"/>
      <c r="BMV78" s="94"/>
      <c r="BMW78" s="27"/>
      <c r="BMX78" s="99">
        <v>-1.268636305535741</v>
      </c>
      <c r="BMY78" s="98">
        <v>5.0124532388721121</v>
      </c>
      <c r="BNA78" s="88">
        <f t="shared" si="178"/>
        <v>41004</v>
      </c>
      <c r="BNB78" s="90">
        <v>27.5</v>
      </c>
      <c r="BNC78" s="28"/>
      <c r="BND78" s="25"/>
      <c r="BNE78" s="30"/>
      <c r="BNF78" s="27"/>
      <c r="BNG78" s="30"/>
      <c r="BNH78" s="27"/>
      <c r="BNI78" s="30"/>
      <c r="BNJ78" s="27"/>
      <c r="BNK78" s="92"/>
      <c r="BNL78" s="94"/>
      <c r="BNM78" s="94"/>
      <c r="BNN78" s="94"/>
      <c r="BNO78" s="94"/>
      <c r="BNP78" s="94"/>
      <c r="BNQ78" s="94"/>
      <c r="BNR78" s="94"/>
      <c r="BNS78" s="27"/>
      <c r="BNT78" s="99"/>
      <c r="BNU78" s="98"/>
      <c r="BNW78" s="88">
        <f t="shared" si="179"/>
        <v>41002.5</v>
      </c>
      <c r="BNX78" s="90">
        <v>27.5</v>
      </c>
      <c r="BNY78" s="28"/>
      <c r="BNZ78" s="25"/>
      <c r="BOA78" s="30"/>
      <c r="BOB78" s="27"/>
      <c r="BOC78" s="30"/>
      <c r="BOD78" s="27"/>
      <c r="BOE78" s="30"/>
      <c r="BOF78" s="27"/>
      <c r="BOG78" s="92"/>
      <c r="BOH78" s="94"/>
      <c r="BOI78" s="94"/>
      <c r="BOJ78" s="94"/>
      <c r="BOK78" s="94"/>
      <c r="BOL78" s="94"/>
      <c r="BOM78" s="94"/>
      <c r="BON78" s="94"/>
      <c r="BOO78" s="27"/>
      <c r="BOP78" s="99">
        <v>-1.3100222922222176</v>
      </c>
      <c r="BOQ78" s="98">
        <v>5.6140859931023215</v>
      </c>
      <c r="BOS78" s="88">
        <f t="shared" si="180"/>
        <v>41005.5</v>
      </c>
      <c r="BOT78" s="90">
        <v>27.5</v>
      </c>
      <c r="BOU78" s="28"/>
      <c r="BOV78" s="25"/>
      <c r="BOW78" s="30"/>
      <c r="BOX78" s="27"/>
      <c r="BOY78" s="30"/>
      <c r="BOZ78" s="27"/>
      <c r="BPA78" s="30"/>
      <c r="BPB78" s="27"/>
      <c r="BPC78" s="92"/>
      <c r="BPD78" s="94"/>
      <c r="BPE78" s="94"/>
      <c r="BPF78" s="94"/>
      <c r="BPG78" s="94"/>
      <c r="BPH78" s="94"/>
      <c r="BPI78" s="94"/>
      <c r="BPJ78" s="94"/>
      <c r="BPK78" s="27"/>
      <c r="BPL78" s="99">
        <v>-1.308846475597764</v>
      </c>
      <c r="BPM78" s="98">
        <v>3.4950100987402823</v>
      </c>
      <c r="BPO78" s="88">
        <f t="shared" si="181"/>
        <v>41004.5</v>
      </c>
      <c r="BPP78" s="90">
        <v>27.5</v>
      </c>
      <c r="BPQ78" s="28"/>
      <c r="BPR78" s="25"/>
      <c r="BPS78" s="30"/>
      <c r="BPT78" s="27"/>
      <c r="BPU78" s="30"/>
      <c r="BPV78" s="27"/>
      <c r="BPW78" s="30"/>
      <c r="BPX78" s="27"/>
      <c r="BPY78" s="92"/>
      <c r="BPZ78" s="94"/>
      <c r="BQA78" s="94"/>
      <c r="BQB78" s="94"/>
      <c r="BQC78" s="94"/>
      <c r="BQD78" s="94"/>
      <c r="BQE78" s="94"/>
      <c r="BQF78" s="94"/>
      <c r="BQG78" s="27"/>
      <c r="BQH78" s="99">
        <v>-0.96574139344289023</v>
      </c>
      <c r="BQI78" s="98">
        <v>8.0748376863786167</v>
      </c>
      <c r="BQK78" s="88">
        <f t="shared" si="182"/>
        <v>41005</v>
      </c>
      <c r="BQL78" s="90">
        <v>27.5</v>
      </c>
      <c r="BQM78" s="28"/>
      <c r="BQN78" s="25"/>
      <c r="BQO78" s="30"/>
      <c r="BQP78" s="27"/>
      <c r="BQQ78" s="30"/>
      <c r="BQR78" s="27"/>
      <c r="BQS78" s="30"/>
      <c r="BQT78" s="27"/>
      <c r="BQU78" s="92"/>
      <c r="BQV78" s="94"/>
      <c r="BQW78" s="94"/>
      <c r="BQX78" s="94"/>
      <c r="BQY78" s="94"/>
      <c r="BQZ78" s="94"/>
      <c r="BRA78" s="94"/>
      <c r="BRB78" s="94"/>
      <c r="BRC78" s="27"/>
      <c r="BRD78" s="99">
        <v>-1.2619996131375901</v>
      </c>
      <c r="BRE78" s="98">
        <v>1.7588064383362536</v>
      </c>
      <c r="BRG78" s="88">
        <f t="shared" si="183"/>
        <v>41005</v>
      </c>
      <c r="BRH78" s="90">
        <v>27.5</v>
      </c>
      <c r="BRI78" s="28"/>
      <c r="BRJ78" s="25"/>
      <c r="BRK78" s="30"/>
      <c r="BRL78" s="27"/>
      <c r="BRM78" s="30"/>
      <c r="BRN78" s="27"/>
      <c r="BRO78" s="30"/>
      <c r="BRP78" s="27"/>
      <c r="BRQ78" s="92"/>
      <c r="BRR78" s="94"/>
      <c r="BRS78" s="94"/>
      <c r="BRT78" s="94"/>
      <c r="BRU78" s="94"/>
      <c r="BRV78" s="94"/>
      <c r="BRW78" s="94"/>
      <c r="BRX78" s="94"/>
      <c r="BRY78" s="27"/>
      <c r="BRZ78" s="99">
        <v>-1.2983159650280816</v>
      </c>
      <c r="BSA78" s="98">
        <v>-0.35745493787675775</v>
      </c>
      <c r="BSC78" s="88">
        <f t="shared" si="184"/>
        <v>41003.5</v>
      </c>
      <c r="BSD78" s="90">
        <v>27.5</v>
      </c>
      <c r="BSE78" s="28"/>
      <c r="BSF78" s="25"/>
      <c r="BSG78" s="30"/>
      <c r="BSH78" s="27"/>
      <c r="BSI78" s="30"/>
      <c r="BSJ78" s="27"/>
      <c r="BSK78" s="30"/>
      <c r="BSL78" s="27"/>
      <c r="BSM78" s="92"/>
      <c r="BSN78" s="94"/>
      <c r="BSO78" s="94"/>
      <c r="BSP78" s="94"/>
      <c r="BSQ78" s="94"/>
      <c r="BSR78" s="94"/>
      <c r="BSS78" s="94"/>
      <c r="BST78" s="94"/>
      <c r="BSU78" s="27"/>
      <c r="BSV78" s="99"/>
      <c r="BSW78" s="98"/>
      <c r="BSY78" s="88">
        <f t="shared" si="185"/>
        <v>41007</v>
      </c>
      <c r="BSZ78" s="90">
        <v>27.5</v>
      </c>
      <c r="BTA78" s="28"/>
      <c r="BTB78" s="25">
        <v>21.8</v>
      </c>
      <c r="BTC78" s="30"/>
      <c r="BTD78" s="27"/>
      <c r="BTE78" s="30"/>
      <c r="BTF78" s="27"/>
      <c r="BTG78" s="30"/>
      <c r="BTH78" s="27"/>
      <c r="BTI78" s="92"/>
      <c r="BTJ78" s="94"/>
      <c r="BTK78" s="94"/>
      <c r="BTL78" s="94"/>
      <c r="BTM78" s="94"/>
      <c r="BTN78" s="94"/>
      <c r="BTO78" s="94"/>
      <c r="BTP78" s="94"/>
      <c r="BTQ78" s="27"/>
      <c r="BTR78" s="99">
        <v>-1.2563734348769373</v>
      </c>
      <c r="BTS78" s="98">
        <v>-0.33964153146704312</v>
      </c>
      <c r="BTU78" s="88">
        <f t="shared" si="186"/>
        <v>41005.5</v>
      </c>
      <c r="BTV78" s="90">
        <v>27.5</v>
      </c>
      <c r="BTW78" s="28"/>
      <c r="BTX78" s="25"/>
      <c r="BTY78" s="30"/>
      <c r="BTZ78" s="27"/>
      <c r="BUA78" s="30"/>
      <c r="BUB78" s="27"/>
      <c r="BUC78" s="30"/>
      <c r="BUD78" s="27"/>
      <c r="BUE78" s="92"/>
      <c r="BUF78" s="94"/>
      <c r="BUG78" s="94"/>
      <c r="BUH78" s="94"/>
      <c r="BUI78" s="94"/>
      <c r="BUJ78" s="94"/>
      <c r="BUK78" s="94"/>
      <c r="BUL78" s="94"/>
      <c r="BUM78" s="27"/>
      <c r="BUN78" s="99">
        <v>-1.2883139323513835</v>
      </c>
      <c r="BUO78" s="98">
        <v>4.9917773347086989</v>
      </c>
      <c r="BUQ78" s="88">
        <f t="shared" si="187"/>
        <v>41003.5</v>
      </c>
      <c r="BUR78" s="90">
        <v>27.5</v>
      </c>
      <c r="BUS78" s="28"/>
      <c r="BUT78" s="25"/>
      <c r="BUU78" s="30"/>
      <c r="BUV78" s="27"/>
      <c r="BUW78" s="30"/>
      <c r="BUX78" s="27"/>
      <c r="BUY78" s="30"/>
      <c r="BUZ78" s="27"/>
      <c r="BVA78" s="92"/>
      <c r="BVB78" s="94"/>
      <c r="BVC78" s="94"/>
      <c r="BVD78" s="94"/>
      <c r="BVE78" s="94"/>
      <c r="BVF78" s="94"/>
      <c r="BVG78" s="94"/>
      <c r="BVH78" s="94"/>
      <c r="BVI78" s="27"/>
      <c r="BVJ78" s="99">
        <v>-1.294592378470055</v>
      </c>
      <c r="BVK78" s="98">
        <v>5.0804246936856288</v>
      </c>
      <c r="BVM78" s="88">
        <f t="shared" si="188"/>
        <v>41005</v>
      </c>
      <c r="BVN78" s="90">
        <v>27.5</v>
      </c>
      <c r="BVO78" s="28"/>
      <c r="BVP78" s="25"/>
      <c r="BVQ78" s="30"/>
      <c r="BVR78" s="27"/>
      <c r="BVS78" s="30"/>
      <c r="BVT78" s="27"/>
      <c r="BVU78" s="30"/>
      <c r="BVV78" s="27"/>
      <c r="BVW78" s="92"/>
      <c r="BVX78" s="94"/>
      <c r="BVY78" s="94"/>
      <c r="BVZ78" s="94"/>
      <c r="BWA78" s="94"/>
      <c r="BWB78" s="94"/>
      <c r="BWC78" s="94"/>
      <c r="BWD78" s="94"/>
      <c r="BWE78" s="27"/>
      <c r="BWF78" s="99">
        <v>-1.3184397353743369</v>
      </c>
      <c r="BWG78" s="98">
        <v>-1.2652984927803279</v>
      </c>
      <c r="BWI78" s="88">
        <f t="shared" si="189"/>
        <v>41005</v>
      </c>
      <c r="BWJ78" s="90">
        <v>27.5</v>
      </c>
      <c r="BWK78" s="28"/>
      <c r="BWL78" s="25"/>
      <c r="BWM78" s="30"/>
      <c r="BWN78" s="27"/>
      <c r="BWO78" s="30"/>
      <c r="BWP78" s="27"/>
      <c r="BWQ78" s="30"/>
      <c r="BWR78" s="27"/>
      <c r="BWS78" s="92"/>
      <c r="BWT78" s="94"/>
      <c r="BWU78" s="94"/>
      <c r="BWV78" s="94"/>
      <c r="BWW78" s="94"/>
      <c r="BWX78" s="94"/>
      <c r="BWY78" s="94"/>
      <c r="BWZ78" s="94"/>
      <c r="BXA78" s="27"/>
      <c r="BXB78" s="99">
        <v>-1.296047247077148</v>
      </c>
      <c r="BXC78" s="98">
        <v>4.1644323758305755E-2</v>
      </c>
      <c r="BXE78" s="88">
        <f t="shared" si="190"/>
        <v>41004.5</v>
      </c>
      <c r="BXF78" s="90">
        <v>27.5</v>
      </c>
      <c r="BXG78" s="28"/>
      <c r="BXH78" s="25"/>
      <c r="BXI78" s="30"/>
      <c r="BXJ78" s="27"/>
      <c r="BXK78" s="30"/>
      <c r="BXL78" s="27"/>
      <c r="BXM78" s="30"/>
      <c r="BXN78" s="27"/>
      <c r="BXO78" s="92"/>
      <c r="BXP78" s="94"/>
      <c r="BXQ78" s="94"/>
      <c r="BXR78" s="94"/>
      <c r="BXS78" s="94"/>
      <c r="BXT78" s="94"/>
      <c r="BXU78" s="94"/>
      <c r="BXV78" s="94"/>
      <c r="BXW78" s="27"/>
      <c r="BXX78" s="99">
        <v>-0.98328139459761832</v>
      </c>
      <c r="BXY78" s="98">
        <v>6.4537650536825737</v>
      </c>
      <c r="BYA78" s="88">
        <f t="shared" si="191"/>
        <v>41004</v>
      </c>
      <c r="BYB78" s="90">
        <v>27.5</v>
      </c>
      <c r="BYC78" s="28"/>
      <c r="BYD78" s="25"/>
      <c r="BYE78" s="30"/>
      <c r="BYF78" s="27"/>
      <c r="BYG78" s="30"/>
      <c r="BYH78" s="27"/>
      <c r="BYI78" s="30"/>
      <c r="BYJ78" s="27"/>
      <c r="BYK78" s="92"/>
      <c r="BYL78" s="94"/>
      <c r="BYM78" s="94"/>
      <c r="BYN78" s="94"/>
      <c r="BYO78" s="94"/>
      <c r="BYP78" s="94"/>
      <c r="BYQ78" s="94"/>
      <c r="BYR78" s="94"/>
      <c r="BYS78" s="27"/>
      <c r="BYT78" s="99">
        <v>-1.1143668554557999</v>
      </c>
      <c r="BYU78" s="98">
        <v>6.1745113467570203</v>
      </c>
      <c r="BYW78" s="88">
        <f t="shared" si="192"/>
        <v>41006.5</v>
      </c>
      <c r="BYX78" s="90">
        <v>27.5</v>
      </c>
      <c r="BYY78" s="28"/>
      <c r="BYZ78" s="25"/>
      <c r="BZA78" s="30"/>
      <c r="BZB78" s="27"/>
      <c r="BZC78" s="30"/>
      <c r="BZD78" s="27"/>
      <c r="BZE78" s="30"/>
      <c r="BZF78" s="27"/>
      <c r="BZG78" s="92"/>
      <c r="BZH78" s="94"/>
      <c r="BZI78" s="94"/>
      <c r="BZJ78" s="94"/>
      <c r="BZK78" s="94"/>
      <c r="BZL78" s="94"/>
      <c r="BZM78" s="94"/>
      <c r="BZN78" s="94"/>
      <c r="BZO78" s="27"/>
      <c r="BZP78" s="99">
        <v>-1.2068376753205765</v>
      </c>
      <c r="BZQ78" s="98">
        <v>3.5948792817594137</v>
      </c>
      <c r="BZS78" s="88">
        <f t="shared" si="193"/>
        <v>41007.5</v>
      </c>
      <c r="BZT78" s="90">
        <v>27.5</v>
      </c>
      <c r="BZU78" s="28"/>
      <c r="BZV78" s="25"/>
      <c r="BZW78" s="30"/>
      <c r="BZX78" s="27"/>
      <c r="BZY78" s="30"/>
      <c r="BZZ78" s="27"/>
      <c r="CAA78" s="30"/>
      <c r="CAB78" s="27"/>
      <c r="CAC78" s="92"/>
      <c r="CAD78" s="94"/>
      <c r="CAE78" s="94"/>
      <c r="CAF78" s="94"/>
      <c r="CAG78" s="94"/>
      <c r="CAH78" s="94"/>
      <c r="CAI78" s="94"/>
      <c r="CAJ78" s="94"/>
      <c r="CAK78" s="27"/>
      <c r="CAL78" s="99">
        <v>-1.2795795540078432</v>
      </c>
      <c r="CAM78" s="98">
        <v>5.054137608424714</v>
      </c>
      <c r="CAO78" s="88">
        <f t="shared" si="194"/>
        <v>41005.5</v>
      </c>
      <c r="CAP78" s="90">
        <v>27.5</v>
      </c>
      <c r="CAQ78" s="28"/>
      <c r="CAR78" s="25"/>
      <c r="CAS78" s="30"/>
      <c r="CAT78" s="27"/>
      <c r="CAU78" s="30"/>
      <c r="CAV78" s="27"/>
      <c r="CAW78" s="30"/>
      <c r="CAX78" s="27"/>
      <c r="CAY78" s="92"/>
      <c r="CAZ78" s="94"/>
      <c r="CBA78" s="94"/>
      <c r="CBB78" s="94"/>
      <c r="CBC78" s="94"/>
      <c r="CBD78" s="94"/>
      <c r="CBE78" s="94"/>
      <c r="CBF78" s="94"/>
      <c r="CBG78" s="27"/>
      <c r="CBH78" s="99">
        <v>-1.2933324453791513</v>
      </c>
      <c r="CBI78" s="98">
        <v>4.1927637511968721</v>
      </c>
      <c r="CBK78" s="88">
        <f t="shared" si="195"/>
        <v>41006.5</v>
      </c>
      <c r="CBL78" s="90">
        <v>27.5</v>
      </c>
      <c r="CBM78" s="28"/>
      <c r="CBN78" s="25"/>
      <c r="CBO78" s="30"/>
      <c r="CBP78" s="27"/>
      <c r="CBQ78" s="30"/>
      <c r="CBR78" s="27"/>
      <c r="CBS78" s="30"/>
      <c r="CBT78" s="27"/>
      <c r="CBU78" s="92"/>
      <c r="CBV78" s="94"/>
      <c r="CBW78" s="94"/>
      <c r="CBX78" s="94"/>
      <c r="CBY78" s="94"/>
      <c r="CBZ78" s="94"/>
      <c r="CCA78" s="94"/>
      <c r="CCB78" s="94"/>
      <c r="CCC78" s="27"/>
      <c r="CCD78" s="99">
        <v>-1.2599345361365728</v>
      </c>
      <c r="CCE78" s="98">
        <v>6.1295465597415912</v>
      </c>
      <c r="CCG78" s="88">
        <f t="shared" si="196"/>
        <v>41002.5</v>
      </c>
      <c r="CCH78" s="90">
        <v>27.5</v>
      </c>
      <c r="CCI78" s="28"/>
      <c r="CCJ78" s="25"/>
      <c r="CCK78" s="30"/>
      <c r="CCL78" s="27"/>
      <c r="CCM78" s="30"/>
      <c r="CCN78" s="27"/>
      <c r="CCO78" s="30"/>
      <c r="CCP78" s="27"/>
      <c r="CCQ78" s="92"/>
      <c r="CCR78" s="94"/>
      <c r="CCS78" s="94"/>
      <c r="CCT78" s="94"/>
      <c r="CCU78" s="94"/>
      <c r="CCV78" s="94"/>
      <c r="CCW78" s="94"/>
      <c r="CCX78" s="94"/>
      <c r="CCY78" s="27"/>
      <c r="CCZ78" s="99"/>
      <c r="CDA78" s="98"/>
      <c r="CDC78" s="88">
        <f t="shared" si="197"/>
        <v>41005.5</v>
      </c>
      <c r="CDD78" s="90">
        <v>27.5</v>
      </c>
      <c r="CDE78" s="28"/>
      <c r="CDF78" s="25"/>
      <c r="CDG78" s="30"/>
      <c r="CDH78" s="27"/>
      <c r="CDI78" s="30"/>
      <c r="CDJ78" s="27"/>
      <c r="CDK78" s="30"/>
      <c r="CDL78" s="27"/>
      <c r="CDM78" s="92"/>
      <c r="CDN78" s="94"/>
      <c r="CDO78" s="94"/>
      <c r="CDP78" s="94"/>
      <c r="CDQ78" s="94"/>
      <c r="CDR78" s="94"/>
      <c r="CDS78" s="94"/>
      <c r="CDT78" s="94"/>
      <c r="CDU78" s="27"/>
      <c r="CDV78" s="99">
        <v>-1.2854224063962276</v>
      </c>
      <c r="CDW78" s="98">
        <v>4.9877058413997819</v>
      </c>
      <c r="CDY78" s="88">
        <f t="shared" si="198"/>
        <v>41004</v>
      </c>
      <c r="CDZ78" s="90">
        <v>27.5</v>
      </c>
      <c r="CEA78" s="28"/>
      <c r="CEB78" s="25"/>
      <c r="CEC78" s="30"/>
      <c r="CED78" s="27"/>
      <c r="CEE78" s="30"/>
      <c r="CEF78" s="27"/>
      <c r="CEG78" s="30"/>
      <c r="CEH78" s="27"/>
      <c r="CEI78" s="92"/>
      <c r="CEJ78" s="94"/>
      <c r="CEK78" s="94"/>
      <c r="CEL78" s="94"/>
      <c r="CEM78" s="94"/>
      <c r="CEN78" s="94"/>
      <c r="CEO78" s="94"/>
      <c r="CEP78" s="94"/>
      <c r="CEQ78" s="27"/>
      <c r="CER78" s="99"/>
      <c r="CES78" s="98"/>
      <c r="CEU78" s="88">
        <f t="shared" si="199"/>
        <v>41002.5</v>
      </c>
      <c r="CEV78" s="90">
        <v>27.5</v>
      </c>
      <c r="CEW78" s="28"/>
      <c r="CEX78" s="25"/>
      <c r="CEY78" s="30"/>
      <c r="CEZ78" s="27"/>
      <c r="CFA78" s="30"/>
      <c r="CFB78" s="27"/>
      <c r="CFC78" s="30"/>
      <c r="CFD78" s="27"/>
      <c r="CFE78" s="92"/>
      <c r="CFF78" s="94"/>
      <c r="CFG78" s="94"/>
      <c r="CFH78" s="94"/>
      <c r="CFI78" s="94"/>
      <c r="CFJ78" s="94"/>
      <c r="CFK78" s="94"/>
      <c r="CFL78" s="94"/>
      <c r="CFM78" s="27"/>
      <c r="CFN78" s="99">
        <v>-1.3095633607516191</v>
      </c>
      <c r="CFO78" s="98">
        <v>5.6151375390839284</v>
      </c>
    </row>
    <row r="79" spans="1:2199">
      <c r="A79" s="88">
        <f t="shared" si="100"/>
        <v>41006</v>
      </c>
      <c r="B79" s="89">
        <v>28</v>
      </c>
      <c r="C79" s="28"/>
      <c r="D79" s="25"/>
      <c r="E79" s="30"/>
      <c r="F79" s="27"/>
      <c r="G79" s="30"/>
      <c r="H79" s="27"/>
      <c r="I79" s="30"/>
      <c r="J79" s="27"/>
      <c r="K79" s="92"/>
      <c r="L79" s="94"/>
      <c r="M79" s="94"/>
      <c r="N79" s="94"/>
      <c r="O79" s="94"/>
      <c r="P79" s="94"/>
      <c r="Q79" s="94"/>
      <c r="R79" s="94"/>
      <c r="S79" s="27"/>
      <c r="T79" s="97">
        <v>-2.0805256491372282</v>
      </c>
      <c r="U79" s="98">
        <v>-1.0769381543998278</v>
      </c>
      <c r="W79" s="88">
        <f t="shared" si="101"/>
        <v>41005</v>
      </c>
      <c r="X79" s="89">
        <v>28</v>
      </c>
      <c r="Y79" s="28"/>
      <c r="Z79" s="25"/>
      <c r="AA79" s="30"/>
      <c r="AB79" s="27"/>
      <c r="AC79" s="30"/>
      <c r="AD79" s="27"/>
      <c r="AE79" s="30"/>
      <c r="AF79" s="27"/>
      <c r="AG79" s="92"/>
      <c r="AH79" s="94"/>
      <c r="AI79" s="94"/>
      <c r="AJ79" s="94"/>
      <c r="AK79" s="94"/>
      <c r="AL79" s="94"/>
      <c r="AM79" s="94"/>
      <c r="AN79" s="94"/>
      <c r="AO79" s="27"/>
      <c r="AP79" s="97">
        <v>-1.2211744261107187</v>
      </c>
      <c r="AQ79" s="98">
        <v>-4.2764324197363042</v>
      </c>
      <c r="AS79" s="88">
        <f t="shared" si="102"/>
        <v>41005.5</v>
      </c>
      <c r="AT79" s="89">
        <v>28</v>
      </c>
      <c r="AU79" s="28"/>
      <c r="AV79" s="25"/>
      <c r="AW79" s="30"/>
      <c r="AX79" s="27"/>
      <c r="AY79" s="30"/>
      <c r="AZ79" s="27"/>
      <c r="BA79" s="30"/>
      <c r="BB79" s="27"/>
      <c r="BC79" s="92"/>
      <c r="BD79" s="94"/>
      <c r="BE79" s="94"/>
      <c r="BF79" s="94"/>
      <c r="BG79" s="94"/>
      <c r="BH79" s="94"/>
      <c r="BI79" s="94"/>
      <c r="BJ79" s="94"/>
      <c r="BK79" s="27"/>
      <c r="BL79" s="97">
        <v>-0.8835682793463232</v>
      </c>
      <c r="BM79" s="98">
        <v>4.0640657763092989</v>
      </c>
      <c r="BO79" s="88">
        <f t="shared" si="103"/>
        <v>41005.5</v>
      </c>
      <c r="BP79" s="89">
        <v>28</v>
      </c>
      <c r="BQ79" s="28"/>
      <c r="BR79" s="25"/>
      <c r="BS79" s="30"/>
      <c r="BT79" s="27"/>
      <c r="BU79" s="30"/>
      <c r="BV79" s="27"/>
      <c r="BW79" s="30"/>
      <c r="BX79" s="27"/>
      <c r="BY79" s="92"/>
      <c r="BZ79" s="94"/>
      <c r="CA79" s="94"/>
      <c r="CB79" s="94"/>
      <c r="CC79" s="94"/>
      <c r="CD79" s="94"/>
      <c r="CE79" s="94"/>
      <c r="CF79" s="94"/>
      <c r="CG79" s="27"/>
      <c r="CH79" s="97">
        <v>-1.2388795565304156</v>
      </c>
      <c r="CI79" s="98">
        <v>2.1241765765382463</v>
      </c>
      <c r="CK79" s="88">
        <f t="shared" si="104"/>
        <v>41004</v>
      </c>
      <c r="CL79" s="89">
        <v>28</v>
      </c>
      <c r="CM79" s="28"/>
      <c r="CN79" s="25"/>
      <c r="CO79" s="30"/>
      <c r="CP79" s="27"/>
      <c r="CQ79" s="30"/>
      <c r="CR79" s="27"/>
      <c r="CS79" s="30"/>
      <c r="CT79" s="27"/>
      <c r="CU79" s="92"/>
      <c r="CV79" s="94"/>
      <c r="CW79" s="94"/>
      <c r="CX79" s="94"/>
      <c r="CY79" s="94"/>
      <c r="CZ79" s="94"/>
      <c r="DA79" s="94"/>
      <c r="DB79" s="94"/>
      <c r="DC79" s="27"/>
      <c r="DD79" s="97">
        <v>-1.2943627321165809</v>
      </c>
      <c r="DE79" s="98">
        <v>-1.5640530731244797</v>
      </c>
      <c r="DG79" s="88">
        <f t="shared" si="105"/>
        <v>41007.5</v>
      </c>
      <c r="DH79" s="89">
        <v>28</v>
      </c>
      <c r="DI79" s="28"/>
      <c r="DJ79" s="25">
        <v>22</v>
      </c>
      <c r="DK79" s="30"/>
      <c r="DL79" s="27"/>
      <c r="DM79" s="30"/>
      <c r="DN79" s="27"/>
      <c r="DO79" s="30"/>
      <c r="DP79" s="27"/>
      <c r="DQ79" s="92"/>
      <c r="DR79" s="94"/>
      <c r="DS79" s="94"/>
      <c r="DT79" s="94"/>
      <c r="DU79" s="94"/>
      <c r="DV79" s="94"/>
      <c r="DW79" s="94"/>
      <c r="DX79" s="94"/>
      <c r="DY79" s="27"/>
      <c r="DZ79" s="97">
        <v>-1.2506666478840651</v>
      </c>
      <c r="EA79" s="98">
        <v>1.8354105278454371</v>
      </c>
      <c r="EC79" s="88">
        <f t="shared" si="106"/>
        <v>41006</v>
      </c>
      <c r="ED79" s="89">
        <v>28</v>
      </c>
      <c r="EE79" s="28"/>
      <c r="EF79" s="25"/>
      <c r="EG79" s="30"/>
      <c r="EH79" s="27"/>
      <c r="EI79" s="30"/>
      <c r="EJ79" s="27"/>
      <c r="EK79" s="30"/>
      <c r="EL79" s="27"/>
      <c r="EM79" s="92"/>
      <c r="EN79" s="94"/>
      <c r="EO79" s="94"/>
      <c r="EP79" s="94"/>
      <c r="EQ79" s="94"/>
      <c r="ER79" s="94"/>
      <c r="ES79" s="94"/>
      <c r="ET79" s="94"/>
      <c r="EU79" s="27"/>
      <c r="EV79" s="97">
        <v>-1.2836621382847702</v>
      </c>
      <c r="EW79" s="98">
        <v>-1.6565588075928992</v>
      </c>
      <c r="EY79" s="88">
        <f t="shared" si="107"/>
        <v>41004</v>
      </c>
      <c r="EZ79" s="89">
        <v>28</v>
      </c>
      <c r="FA79" s="28"/>
      <c r="FB79" s="25"/>
      <c r="FC79" s="30"/>
      <c r="FD79" s="27"/>
      <c r="FE79" s="30"/>
      <c r="FF79" s="27"/>
      <c r="FG79" s="30"/>
      <c r="FH79" s="27"/>
      <c r="FI79" s="92"/>
      <c r="FJ79" s="94"/>
      <c r="FK79" s="94"/>
      <c r="FL79" s="94"/>
      <c r="FM79" s="94"/>
      <c r="FN79" s="94"/>
      <c r="FO79" s="94"/>
      <c r="FP79" s="94"/>
      <c r="FQ79" s="27"/>
      <c r="FR79" s="97">
        <v>-1.3096652289290127</v>
      </c>
      <c r="FS79" s="98">
        <v>-1.5839256109284863</v>
      </c>
      <c r="FU79" s="88">
        <f t="shared" si="108"/>
        <v>41005.5</v>
      </c>
      <c r="FV79" s="89">
        <v>28</v>
      </c>
      <c r="FW79" s="28"/>
      <c r="FX79" s="25"/>
      <c r="FY79" s="30"/>
      <c r="FZ79" s="27"/>
      <c r="GA79" s="30"/>
      <c r="GB79" s="27"/>
      <c r="GC79" s="30"/>
      <c r="GD79" s="27"/>
      <c r="GE79" s="92"/>
      <c r="GF79" s="94"/>
      <c r="GG79" s="94"/>
      <c r="GH79" s="94"/>
      <c r="GI79" s="94"/>
      <c r="GJ79" s="94"/>
      <c r="GK79" s="94"/>
      <c r="GL79" s="94"/>
      <c r="GM79" s="27"/>
      <c r="GN79" s="97">
        <v>-1.3158790527273825</v>
      </c>
      <c r="GO79" s="98">
        <v>5.3802840871965829</v>
      </c>
      <c r="GQ79" s="88">
        <f t="shared" si="109"/>
        <v>41005.5</v>
      </c>
      <c r="GR79" s="89">
        <v>28</v>
      </c>
      <c r="GS79" s="28"/>
      <c r="GT79" s="25"/>
      <c r="GU79" s="30"/>
      <c r="GV79" s="27"/>
      <c r="GW79" s="30"/>
      <c r="GX79" s="27"/>
      <c r="GY79" s="30"/>
      <c r="GZ79" s="27"/>
      <c r="HA79" s="92"/>
      <c r="HB79" s="94"/>
      <c r="HC79" s="94"/>
      <c r="HD79" s="94"/>
      <c r="HE79" s="94"/>
      <c r="HF79" s="94"/>
      <c r="HG79" s="94"/>
      <c r="HH79" s="94"/>
      <c r="HI79" s="27"/>
      <c r="HJ79" s="97">
        <v>-1.2773928615861221</v>
      </c>
      <c r="HK79" s="98">
        <v>6.7051254369414313</v>
      </c>
      <c r="HM79" s="88">
        <f t="shared" si="110"/>
        <v>41005</v>
      </c>
      <c r="HN79" s="89">
        <v>28</v>
      </c>
      <c r="HO79" s="28"/>
      <c r="HP79" s="25"/>
      <c r="HQ79" s="30"/>
      <c r="HR79" s="27"/>
      <c r="HS79" s="30"/>
      <c r="HT79" s="27"/>
      <c r="HU79" s="30"/>
      <c r="HV79" s="27"/>
      <c r="HW79" s="92"/>
      <c r="HX79" s="94"/>
      <c r="HY79" s="94"/>
      <c r="HZ79" s="94"/>
      <c r="IA79" s="94"/>
      <c r="IB79" s="94"/>
      <c r="IC79" s="94"/>
      <c r="ID79" s="94"/>
      <c r="IE79" s="27"/>
      <c r="IF79" s="97">
        <v>-0.99542304931927583</v>
      </c>
      <c r="IG79" s="98">
        <v>-0.23396238231383359</v>
      </c>
      <c r="II79" s="88">
        <f t="shared" si="111"/>
        <v>41004.5</v>
      </c>
      <c r="IJ79" s="89">
        <v>28</v>
      </c>
      <c r="IK79" s="28"/>
      <c r="IL79" s="25"/>
      <c r="IM79" s="30"/>
      <c r="IN79" s="27"/>
      <c r="IO79" s="30"/>
      <c r="IP79" s="27"/>
      <c r="IQ79" s="30"/>
      <c r="IR79" s="27"/>
      <c r="IS79" s="92"/>
      <c r="IT79" s="94"/>
      <c r="IU79" s="94"/>
      <c r="IV79" s="94"/>
      <c r="IW79" s="94"/>
      <c r="IX79" s="94"/>
      <c r="IY79" s="94"/>
      <c r="IZ79" s="94"/>
      <c r="JA79" s="27"/>
      <c r="JB79" s="97">
        <v>-1.1053585395444447</v>
      </c>
      <c r="JC79" s="98">
        <v>8.3820003023717184</v>
      </c>
      <c r="JE79" s="88">
        <f t="shared" si="112"/>
        <v>41007</v>
      </c>
      <c r="JF79" s="89">
        <v>28</v>
      </c>
      <c r="JG79" s="28"/>
      <c r="JH79" s="25"/>
      <c r="JI79" s="30"/>
      <c r="JJ79" s="27"/>
      <c r="JK79" s="30"/>
      <c r="JL79" s="27"/>
      <c r="JM79" s="30"/>
      <c r="JN79" s="27"/>
      <c r="JO79" s="92"/>
      <c r="JP79" s="94"/>
      <c r="JQ79" s="94"/>
      <c r="JR79" s="94"/>
      <c r="JS79" s="94"/>
      <c r="JT79" s="94"/>
      <c r="JU79" s="94"/>
      <c r="JV79" s="94"/>
      <c r="JW79" s="27"/>
      <c r="JX79" s="97">
        <v>-1.2132835362291976</v>
      </c>
      <c r="JY79" s="98">
        <v>1.3625630799944335</v>
      </c>
      <c r="KA79" s="88">
        <f t="shared" si="113"/>
        <v>41008</v>
      </c>
      <c r="KB79" s="89">
        <v>28</v>
      </c>
      <c r="KC79" s="28"/>
      <c r="KD79" s="25"/>
      <c r="KE79" s="30"/>
      <c r="KF79" s="27"/>
      <c r="KG79" s="30"/>
      <c r="KH79" s="27"/>
      <c r="KI79" s="30"/>
      <c r="KJ79" s="27"/>
      <c r="KK79" s="92"/>
      <c r="KL79" s="94"/>
      <c r="KM79" s="94"/>
      <c r="KN79" s="94"/>
      <c r="KO79" s="94"/>
      <c r="KP79" s="94"/>
      <c r="KQ79" s="94"/>
      <c r="KR79" s="94"/>
      <c r="KS79" s="27"/>
      <c r="KT79" s="97">
        <v>-1.2631794872912108</v>
      </c>
      <c r="KU79" s="98">
        <v>-1.5684239530566182</v>
      </c>
      <c r="KW79" s="88">
        <f t="shared" si="114"/>
        <v>41006</v>
      </c>
      <c r="KX79" s="89">
        <v>28</v>
      </c>
      <c r="KY79" s="28"/>
      <c r="KZ79" s="25"/>
      <c r="LA79" s="30"/>
      <c r="LB79" s="27"/>
      <c r="LC79" s="30"/>
      <c r="LD79" s="27"/>
      <c r="LE79" s="30"/>
      <c r="LF79" s="27"/>
      <c r="LG79" s="92"/>
      <c r="LH79" s="94"/>
      <c r="LI79" s="94"/>
      <c r="LJ79" s="94"/>
      <c r="LK79" s="94"/>
      <c r="LL79" s="94"/>
      <c r="LM79" s="94"/>
      <c r="LN79" s="94"/>
      <c r="LO79" s="27"/>
      <c r="LP79" s="97">
        <v>-1.2865153301465699</v>
      </c>
      <c r="LQ79" s="98">
        <v>-2.4469284037040184</v>
      </c>
      <c r="LS79" s="88">
        <f t="shared" si="115"/>
        <v>41007</v>
      </c>
      <c r="LT79" s="89">
        <v>28</v>
      </c>
      <c r="LU79" s="28"/>
      <c r="LV79" s="25"/>
      <c r="LW79" s="30"/>
      <c r="LX79" s="27"/>
      <c r="LY79" s="30"/>
      <c r="LZ79" s="27"/>
      <c r="MA79" s="30"/>
      <c r="MB79" s="27"/>
      <c r="MC79" s="92"/>
      <c r="MD79" s="94"/>
      <c r="ME79" s="94"/>
      <c r="MF79" s="94"/>
      <c r="MG79" s="94"/>
      <c r="MH79" s="94"/>
      <c r="MI79" s="94"/>
      <c r="MJ79" s="94"/>
      <c r="MK79" s="27"/>
      <c r="ML79" s="97">
        <v>-1.2601472368523037</v>
      </c>
      <c r="MM79" s="98">
        <v>-0.51163869735089273</v>
      </c>
      <c r="MO79" s="88">
        <f t="shared" si="116"/>
        <v>41003</v>
      </c>
      <c r="MP79" s="89">
        <v>28</v>
      </c>
      <c r="MQ79" s="28"/>
      <c r="MR79" s="25"/>
      <c r="MS79" s="30"/>
      <c r="MT79" s="27"/>
      <c r="MU79" s="30"/>
      <c r="MV79" s="27"/>
      <c r="MW79" s="30"/>
      <c r="MX79" s="27"/>
      <c r="MY79" s="92"/>
      <c r="MZ79" s="94"/>
      <c r="NA79" s="94"/>
      <c r="NB79" s="94"/>
      <c r="NC79" s="94"/>
      <c r="ND79" s="94"/>
      <c r="NE79" s="94"/>
      <c r="NF79" s="94"/>
      <c r="NG79" s="27"/>
      <c r="NH79" s="97"/>
      <c r="NI79" s="98"/>
      <c r="NK79" s="88">
        <f t="shared" si="117"/>
        <v>41006</v>
      </c>
      <c r="NL79" s="89">
        <v>28</v>
      </c>
      <c r="NM79" s="28"/>
      <c r="NN79" s="25"/>
      <c r="NO79" s="30"/>
      <c r="NP79" s="27"/>
      <c r="NQ79" s="30"/>
      <c r="NR79" s="27"/>
      <c r="NS79" s="30"/>
      <c r="NT79" s="27"/>
      <c r="NU79" s="92"/>
      <c r="NV79" s="94"/>
      <c r="NW79" s="94"/>
      <c r="NX79" s="94"/>
      <c r="NY79" s="94"/>
      <c r="NZ79" s="94"/>
      <c r="OA79" s="94"/>
      <c r="OB79" s="94"/>
      <c r="OC79" s="27"/>
      <c r="OD79" s="97">
        <v>-1.2626585043264942</v>
      </c>
      <c r="OE79" s="98">
        <v>-1.6325333107124345</v>
      </c>
      <c r="OG79" s="88">
        <f t="shared" si="118"/>
        <v>41004.5</v>
      </c>
      <c r="OH79" s="89">
        <v>28</v>
      </c>
      <c r="OI79" s="28"/>
      <c r="OJ79" s="25"/>
      <c r="OK79" s="30"/>
      <c r="OL79" s="27"/>
      <c r="OM79" s="30"/>
      <c r="ON79" s="27"/>
      <c r="OO79" s="30"/>
      <c r="OP79" s="27"/>
      <c r="OQ79" s="92"/>
      <c r="OR79" s="94"/>
      <c r="OS79" s="94"/>
      <c r="OT79" s="94"/>
      <c r="OU79" s="94"/>
      <c r="OV79" s="94"/>
      <c r="OW79" s="94"/>
      <c r="OX79" s="94"/>
      <c r="OY79" s="27"/>
      <c r="OZ79" s="97"/>
      <c r="PA79" s="98"/>
      <c r="PC79" s="88">
        <f t="shared" si="119"/>
        <v>41003</v>
      </c>
      <c r="PD79" s="89">
        <v>28</v>
      </c>
      <c r="PE79" s="28"/>
      <c r="PF79" s="25"/>
      <c r="PG79" s="30"/>
      <c r="PH79" s="27"/>
      <c r="PI79" s="30"/>
      <c r="PJ79" s="27"/>
      <c r="PK79" s="30"/>
      <c r="PL79" s="27"/>
      <c r="PM79" s="92"/>
      <c r="PN79" s="94"/>
      <c r="PO79" s="94"/>
      <c r="PP79" s="94"/>
      <c r="PQ79" s="94"/>
      <c r="PR79" s="94"/>
      <c r="PS79" s="94"/>
      <c r="PT79" s="94"/>
      <c r="PU79" s="27"/>
      <c r="PV79" s="97">
        <v>-1.3026876325390158</v>
      </c>
      <c r="PW79" s="98">
        <v>-1.0136501794503987</v>
      </c>
      <c r="PY79" s="88">
        <f t="shared" si="120"/>
        <v>41006</v>
      </c>
      <c r="PZ79" s="89">
        <v>28</v>
      </c>
      <c r="QA79" s="28"/>
      <c r="QB79" s="25"/>
      <c r="QC79" s="30"/>
      <c r="QD79" s="27"/>
      <c r="QE79" s="30"/>
      <c r="QF79" s="27"/>
      <c r="QG79" s="30"/>
      <c r="QH79" s="27"/>
      <c r="QI79" s="92"/>
      <c r="QJ79" s="94"/>
      <c r="QK79" s="94"/>
      <c r="QL79" s="94"/>
      <c r="QM79" s="94"/>
      <c r="QN79" s="94"/>
      <c r="QO79" s="94"/>
      <c r="QP79" s="94"/>
      <c r="QQ79" s="27"/>
      <c r="QR79" s="97">
        <v>-1.3134688879258034</v>
      </c>
      <c r="QS79" s="98">
        <v>1.1750425029675946</v>
      </c>
      <c r="QU79" s="88">
        <f t="shared" si="121"/>
        <v>41005</v>
      </c>
      <c r="QV79" s="89">
        <v>28</v>
      </c>
      <c r="QW79" s="28"/>
      <c r="QX79" s="25"/>
      <c r="QY79" s="30"/>
      <c r="QZ79" s="27"/>
      <c r="RA79" s="30"/>
      <c r="RB79" s="27"/>
      <c r="RC79" s="30"/>
      <c r="RD79" s="27"/>
      <c r="RE79" s="92"/>
      <c r="RF79" s="94"/>
      <c r="RG79" s="94"/>
      <c r="RH79" s="94"/>
      <c r="RI79" s="94"/>
      <c r="RJ79" s="94"/>
      <c r="RK79" s="94"/>
      <c r="RL79" s="94"/>
      <c r="RM79" s="27"/>
      <c r="RN79" s="97">
        <v>-0.99956940865928789</v>
      </c>
      <c r="RO79" s="98">
        <v>1.3140483545093038</v>
      </c>
      <c r="RQ79" s="88">
        <f t="shared" si="122"/>
        <v>41005.5</v>
      </c>
      <c r="RR79" s="89">
        <v>28</v>
      </c>
      <c r="RS79" s="28"/>
      <c r="RT79" s="25"/>
      <c r="RU79" s="30"/>
      <c r="RV79" s="27"/>
      <c r="RW79" s="30"/>
      <c r="RX79" s="27"/>
      <c r="RY79" s="30"/>
      <c r="RZ79" s="27"/>
      <c r="SA79" s="92"/>
      <c r="SB79" s="94"/>
      <c r="SC79" s="94"/>
      <c r="SD79" s="94"/>
      <c r="SE79" s="94"/>
      <c r="SF79" s="94"/>
      <c r="SG79" s="94"/>
      <c r="SH79" s="94"/>
      <c r="SI79" s="27"/>
      <c r="SJ79" s="97">
        <v>-1.2729346606194654</v>
      </c>
      <c r="SK79" s="98">
        <v>3.9609397847927639</v>
      </c>
      <c r="SM79" s="88">
        <f t="shared" si="123"/>
        <v>41005.5</v>
      </c>
      <c r="SN79" s="89">
        <v>28</v>
      </c>
      <c r="SO79" s="28"/>
      <c r="SP79" s="25"/>
      <c r="SQ79" s="30"/>
      <c r="SR79" s="27"/>
      <c r="SS79" s="30"/>
      <c r="ST79" s="27"/>
      <c r="SU79" s="30"/>
      <c r="SV79" s="27"/>
      <c r="SW79" s="92"/>
      <c r="SX79" s="94"/>
      <c r="SY79" s="94"/>
      <c r="SZ79" s="94"/>
      <c r="TA79" s="94"/>
      <c r="TB79" s="94"/>
      <c r="TC79" s="94"/>
      <c r="TD79" s="94"/>
      <c r="TE79" s="27"/>
      <c r="TF79" s="97">
        <v>-1.3062130136851633</v>
      </c>
      <c r="TG79" s="98">
        <v>1.8469413161486505</v>
      </c>
      <c r="TI79" s="88">
        <f t="shared" si="124"/>
        <v>41004</v>
      </c>
      <c r="TJ79" s="89">
        <v>28</v>
      </c>
      <c r="TK79" s="28"/>
      <c r="TL79" s="25"/>
      <c r="TM79" s="30"/>
      <c r="TN79" s="27"/>
      <c r="TO79" s="30"/>
      <c r="TP79" s="27"/>
      <c r="TQ79" s="30"/>
      <c r="TR79" s="27"/>
      <c r="TS79" s="92"/>
      <c r="TT79" s="94"/>
      <c r="TU79" s="94"/>
      <c r="TV79" s="94"/>
      <c r="TW79" s="94"/>
      <c r="TX79" s="94"/>
      <c r="TY79" s="94"/>
      <c r="TZ79" s="94"/>
      <c r="UA79" s="27"/>
      <c r="UB79" s="97"/>
      <c r="UC79" s="98"/>
      <c r="UE79" s="88">
        <f t="shared" si="125"/>
        <v>41007.5</v>
      </c>
      <c r="UF79" s="89">
        <v>28</v>
      </c>
      <c r="UG79" s="28"/>
      <c r="UH79" s="25">
        <v>22</v>
      </c>
      <c r="UI79" s="30"/>
      <c r="UJ79" s="27"/>
      <c r="UK79" s="30"/>
      <c r="UL79" s="27"/>
      <c r="UM79" s="30"/>
      <c r="UN79" s="27"/>
      <c r="UO79" s="92"/>
      <c r="UP79" s="94"/>
      <c r="UQ79" s="94"/>
      <c r="UR79" s="94"/>
      <c r="US79" s="94"/>
      <c r="UT79" s="94"/>
      <c r="UU79" s="94"/>
      <c r="UV79" s="94"/>
      <c r="UW79" s="27"/>
      <c r="UX79" s="97">
        <v>-1.2633959926660461</v>
      </c>
      <c r="UY79" s="98">
        <v>1.8270036921236283</v>
      </c>
      <c r="VA79" s="88">
        <f t="shared" si="126"/>
        <v>41006</v>
      </c>
      <c r="VB79" s="89">
        <v>28</v>
      </c>
      <c r="VC79" s="28"/>
      <c r="VD79" s="25"/>
      <c r="VE79" s="30"/>
      <c r="VF79" s="27"/>
      <c r="VG79" s="30"/>
      <c r="VH79" s="27"/>
      <c r="VI79" s="30"/>
      <c r="VJ79" s="27"/>
      <c r="VK79" s="92"/>
      <c r="VL79" s="94"/>
      <c r="VM79" s="94"/>
      <c r="VN79" s="94"/>
      <c r="VO79" s="94"/>
      <c r="VP79" s="94"/>
      <c r="VQ79" s="94"/>
      <c r="VR79" s="94"/>
      <c r="VS79" s="27"/>
      <c r="VT79" s="97">
        <v>-1.2829953295869509</v>
      </c>
      <c r="VU79" s="98">
        <v>-1.6497534628079686</v>
      </c>
      <c r="VW79" s="88">
        <f t="shared" si="127"/>
        <v>41004</v>
      </c>
      <c r="VX79" s="89">
        <v>28</v>
      </c>
      <c r="VY79" s="28"/>
      <c r="VZ79" s="25"/>
      <c r="WA79" s="30"/>
      <c r="WB79" s="27"/>
      <c r="WC79" s="30"/>
      <c r="WD79" s="27"/>
      <c r="WE79" s="30"/>
      <c r="WF79" s="27"/>
      <c r="WG79" s="92"/>
      <c r="WH79" s="94"/>
      <c r="WI79" s="94"/>
      <c r="WJ79" s="94"/>
      <c r="WK79" s="94"/>
      <c r="WL79" s="94"/>
      <c r="WM79" s="94"/>
      <c r="WN79" s="94"/>
      <c r="WO79" s="27"/>
      <c r="WP79" s="97">
        <v>-1.3004262996986309</v>
      </c>
      <c r="WQ79" s="98">
        <v>-1.5700803141178139</v>
      </c>
      <c r="WS79" s="88">
        <f t="shared" si="128"/>
        <v>41005.5</v>
      </c>
      <c r="WT79" s="89">
        <v>28</v>
      </c>
      <c r="WU79" s="28"/>
      <c r="WV79" s="25"/>
      <c r="WW79" s="30"/>
      <c r="WX79" s="27"/>
      <c r="WY79" s="30"/>
      <c r="WZ79" s="27"/>
      <c r="XA79" s="30"/>
      <c r="XB79" s="27"/>
      <c r="XC79" s="92"/>
      <c r="XD79" s="94"/>
      <c r="XE79" s="94"/>
      <c r="XF79" s="94"/>
      <c r="XG79" s="94"/>
      <c r="XH79" s="94"/>
      <c r="XI79" s="94"/>
      <c r="XJ79" s="94"/>
      <c r="XK79" s="27"/>
      <c r="XL79" s="97">
        <v>-1.3176867747237382</v>
      </c>
      <c r="XM79" s="98">
        <v>5.3777352273870287</v>
      </c>
      <c r="XO79" s="88">
        <f t="shared" si="129"/>
        <v>41005.5</v>
      </c>
      <c r="XP79" s="89">
        <v>28</v>
      </c>
      <c r="XQ79" s="28"/>
      <c r="XR79" s="25"/>
      <c r="XS79" s="30"/>
      <c r="XT79" s="27"/>
      <c r="XU79" s="30"/>
      <c r="XV79" s="27"/>
      <c r="XW79" s="30"/>
      <c r="XX79" s="27"/>
      <c r="XY79" s="92"/>
      <c r="XZ79" s="94"/>
      <c r="YA79" s="94"/>
      <c r="YB79" s="94"/>
      <c r="YC79" s="94"/>
      <c r="YD79" s="94"/>
      <c r="YE79" s="94"/>
      <c r="YF79" s="94"/>
      <c r="YG79" s="27"/>
      <c r="YH79" s="97">
        <v>-1.2790472425605073</v>
      </c>
      <c r="YI79" s="98">
        <v>6.7033408502094494</v>
      </c>
      <c r="YK79" s="88">
        <f t="shared" si="130"/>
        <v>41005</v>
      </c>
      <c r="YL79" s="89">
        <v>28</v>
      </c>
      <c r="YM79" s="28"/>
      <c r="YN79" s="25"/>
      <c r="YO79" s="30"/>
      <c r="YP79" s="27"/>
      <c r="YQ79" s="30"/>
      <c r="YR79" s="27"/>
      <c r="YS79" s="30"/>
      <c r="YT79" s="27"/>
      <c r="YU79" s="92"/>
      <c r="YV79" s="94"/>
      <c r="YW79" s="94"/>
      <c r="YX79" s="94"/>
      <c r="YY79" s="94"/>
      <c r="YZ79" s="94"/>
      <c r="ZA79" s="94"/>
      <c r="ZB79" s="94"/>
      <c r="ZC79" s="27"/>
      <c r="ZD79" s="97">
        <v>-0.96336844246982356</v>
      </c>
      <c r="ZE79" s="98">
        <v>-0.20285274830874755</v>
      </c>
      <c r="ZG79" s="88">
        <f t="shared" si="131"/>
        <v>41004.5</v>
      </c>
      <c r="ZH79" s="89">
        <v>28</v>
      </c>
      <c r="ZI79" s="28"/>
      <c r="ZJ79" s="25"/>
      <c r="ZK79" s="30"/>
      <c r="ZL79" s="27"/>
      <c r="ZM79" s="30"/>
      <c r="ZN79" s="27"/>
      <c r="ZO79" s="30"/>
      <c r="ZP79" s="27"/>
      <c r="ZQ79" s="92"/>
      <c r="ZR79" s="94"/>
      <c r="ZS79" s="94"/>
      <c r="ZT79" s="94"/>
      <c r="ZU79" s="94"/>
      <c r="ZV79" s="94"/>
      <c r="ZW79" s="94"/>
      <c r="ZX79" s="94"/>
      <c r="ZY79" s="27"/>
      <c r="ZZ79" s="97">
        <v>-1.1066092716618119</v>
      </c>
      <c r="AAA79" s="98">
        <v>8.3709538357807816</v>
      </c>
      <c r="AAC79" s="88">
        <f t="shared" si="132"/>
        <v>41007</v>
      </c>
      <c r="AAD79" s="89">
        <v>28</v>
      </c>
      <c r="AAE79" s="28"/>
      <c r="AAF79" s="25"/>
      <c r="AAG79" s="30"/>
      <c r="AAH79" s="27"/>
      <c r="AAI79" s="30"/>
      <c r="AAJ79" s="27"/>
      <c r="AAK79" s="30"/>
      <c r="AAL79" s="27"/>
      <c r="AAM79" s="92"/>
      <c r="AAN79" s="94"/>
      <c r="AAO79" s="94"/>
      <c r="AAP79" s="94"/>
      <c r="AAQ79" s="94"/>
      <c r="AAR79" s="94"/>
      <c r="AAS79" s="94"/>
      <c r="AAT79" s="94"/>
      <c r="AAU79" s="27"/>
      <c r="AAV79" s="97">
        <v>-1.2080762660559097</v>
      </c>
      <c r="AAW79" s="98">
        <v>1.3712182155634076</v>
      </c>
      <c r="AAY79" s="88">
        <f t="shared" si="133"/>
        <v>41008</v>
      </c>
      <c r="AAZ79" s="89">
        <v>28</v>
      </c>
      <c r="ABA79" s="28"/>
      <c r="ABB79" s="25"/>
      <c r="ABC79" s="30"/>
      <c r="ABD79" s="27"/>
      <c r="ABE79" s="30"/>
      <c r="ABF79" s="27"/>
      <c r="ABG79" s="30"/>
      <c r="ABH79" s="27"/>
      <c r="ABI79" s="92"/>
      <c r="ABJ79" s="94"/>
      <c r="ABK79" s="94"/>
      <c r="ABL79" s="94"/>
      <c r="ABM79" s="94"/>
      <c r="ABN79" s="94"/>
      <c r="ABO79" s="94"/>
      <c r="ABP79" s="94"/>
      <c r="ABQ79" s="27"/>
      <c r="ABR79" s="97">
        <v>-1.2818034658686901</v>
      </c>
      <c r="ABS79" s="98">
        <v>-1.5942907926271834</v>
      </c>
      <c r="ABU79" s="88">
        <f t="shared" si="134"/>
        <v>41006</v>
      </c>
      <c r="ABV79" s="89">
        <v>28</v>
      </c>
      <c r="ABW79" s="28"/>
      <c r="ABX79" s="25"/>
      <c r="ABY79" s="30"/>
      <c r="ABZ79" s="27"/>
      <c r="ACA79" s="30"/>
      <c r="ACB79" s="27"/>
      <c r="ACC79" s="30"/>
      <c r="ACD79" s="27"/>
      <c r="ACE79" s="92"/>
      <c r="ACF79" s="94"/>
      <c r="ACG79" s="94"/>
      <c r="ACH79" s="94"/>
      <c r="ACI79" s="94"/>
      <c r="ACJ79" s="94"/>
      <c r="ACK79" s="94"/>
      <c r="ACL79" s="94"/>
      <c r="ACM79" s="27"/>
      <c r="ACN79" s="97">
        <v>-1.3045352578138432</v>
      </c>
      <c r="ACO79" s="98">
        <v>-2.4648346151131508</v>
      </c>
      <c r="ACQ79" s="88">
        <f t="shared" si="135"/>
        <v>41007</v>
      </c>
      <c r="ACR79" s="89">
        <v>28</v>
      </c>
      <c r="ACS79" s="28"/>
      <c r="ACT79" s="25"/>
      <c r="ACU79" s="30"/>
      <c r="ACV79" s="27"/>
      <c r="ACW79" s="30"/>
      <c r="ACX79" s="27"/>
      <c r="ACY79" s="30"/>
      <c r="ACZ79" s="27"/>
      <c r="ADA79" s="92"/>
      <c r="ADB79" s="94"/>
      <c r="ADC79" s="94"/>
      <c r="ADD79" s="94"/>
      <c r="ADE79" s="94"/>
      <c r="ADF79" s="94"/>
      <c r="ADG79" s="94"/>
      <c r="ADH79" s="94"/>
      <c r="ADI79" s="27"/>
      <c r="ADJ79" s="97">
        <v>-1.2615918360361897</v>
      </c>
      <c r="ADK79" s="98">
        <v>-0.5183651540728359</v>
      </c>
      <c r="ADM79" s="88">
        <f t="shared" si="136"/>
        <v>41003</v>
      </c>
      <c r="ADN79" s="89">
        <v>28</v>
      </c>
      <c r="ADO79" s="28"/>
      <c r="ADP79" s="25"/>
      <c r="ADQ79" s="30"/>
      <c r="ADR79" s="27"/>
      <c r="ADS79" s="30"/>
      <c r="ADT79" s="27"/>
      <c r="ADU79" s="30"/>
      <c r="ADV79" s="27"/>
      <c r="ADW79" s="92"/>
      <c r="ADX79" s="94"/>
      <c r="ADY79" s="94"/>
      <c r="ADZ79" s="94"/>
      <c r="AEA79" s="94"/>
      <c r="AEB79" s="94"/>
      <c r="AEC79" s="94"/>
      <c r="AED79" s="94"/>
      <c r="AEE79" s="27"/>
      <c r="AEF79" s="97"/>
      <c r="AEG79" s="98"/>
      <c r="AEI79" s="88">
        <f t="shared" si="137"/>
        <v>41006</v>
      </c>
      <c r="AEJ79" s="89">
        <v>28</v>
      </c>
      <c r="AEK79" s="28"/>
      <c r="AEL79" s="25"/>
      <c r="AEM79" s="30"/>
      <c r="AEN79" s="27"/>
      <c r="AEO79" s="30"/>
      <c r="AEP79" s="27"/>
      <c r="AEQ79" s="30"/>
      <c r="AER79" s="27"/>
      <c r="AES79" s="92"/>
      <c r="AET79" s="94"/>
      <c r="AEU79" s="94"/>
      <c r="AEV79" s="94"/>
      <c r="AEW79" s="94"/>
      <c r="AEX79" s="94"/>
      <c r="AEY79" s="94"/>
      <c r="AEZ79" s="94"/>
      <c r="AFA79" s="27"/>
      <c r="AFB79" s="97">
        <v>-1.3073673777357613</v>
      </c>
      <c r="AFC79" s="98">
        <v>-1.6900856055457385</v>
      </c>
      <c r="AFE79" s="88">
        <f t="shared" si="138"/>
        <v>41004.5</v>
      </c>
      <c r="AFF79" s="89">
        <v>28</v>
      </c>
      <c r="AFG79" s="28"/>
      <c r="AFH79" s="25"/>
      <c r="AFI79" s="30"/>
      <c r="AFJ79" s="27"/>
      <c r="AFK79" s="30"/>
      <c r="AFL79" s="27"/>
      <c r="AFM79" s="30"/>
      <c r="AFN79" s="27"/>
      <c r="AFO79" s="92"/>
      <c r="AFP79" s="94"/>
      <c r="AFQ79" s="94"/>
      <c r="AFR79" s="94"/>
      <c r="AFS79" s="94"/>
      <c r="AFT79" s="94"/>
      <c r="AFU79" s="94"/>
      <c r="AFV79" s="94"/>
      <c r="AFW79" s="27"/>
      <c r="AFX79" s="97"/>
      <c r="AFY79" s="98"/>
      <c r="AGA79" s="88">
        <f t="shared" si="139"/>
        <v>41003</v>
      </c>
      <c r="AGB79" s="89">
        <v>28</v>
      </c>
      <c r="AGC79" s="28"/>
      <c r="AGD79" s="25"/>
      <c r="AGE79" s="30"/>
      <c r="AGF79" s="27"/>
      <c r="AGG79" s="30"/>
      <c r="AGH79" s="27"/>
      <c r="AGI79" s="30"/>
      <c r="AGJ79" s="27"/>
      <c r="AGK79" s="92"/>
      <c r="AGL79" s="94"/>
      <c r="AGM79" s="94"/>
      <c r="AGN79" s="94"/>
      <c r="AGO79" s="94"/>
      <c r="AGP79" s="94"/>
      <c r="AGQ79" s="94"/>
      <c r="AGR79" s="94"/>
      <c r="AGS79" s="27"/>
      <c r="AGT79" s="97">
        <v>-1.3035953208629008</v>
      </c>
      <c r="AGU79" s="98">
        <v>-1.0168011292020016</v>
      </c>
      <c r="AGW79" s="88">
        <f t="shared" si="140"/>
        <v>41006</v>
      </c>
      <c r="AGX79" s="89">
        <v>28</v>
      </c>
      <c r="AGY79" s="28"/>
      <c r="AGZ79" s="25"/>
      <c r="AHA79" s="30"/>
      <c r="AHB79" s="27"/>
      <c r="AHC79" s="30"/>
      <c r="AHD79" s="27"/>
      <c r="AHE79" s="30"/>
      <c r="AHF79" s="27"/>
      <c r="AHG79" s="92"/>
      <c r="AHH79" s="94"/>
      <c r="AHI79" s="94"/>
      <c r="AHJ79" s="94"/>
      <c r="AHK79" s="94"/>
      <c r="AHL79" s="94"/>
      <c r="AHM79" s="94"/>
      <c r="AHN79" s="94"/>
      <c r="AHO79" s="27"/>
      <c r="AHP79" s="97">
        <v>-1.2984729066177774</v>
      </c>
      <c r="AHQ79" s="98">
        <v>1.1999016336513231</v>
      </c>
      <c r="AHS79" s="88">
        <f t="shared" si="141"/>
        <v>41005</v>
      </c>
      <c r="AHT79" s="89">
        <v>28</v>
      </c>
      <c r="AHU79" s="28"/>
      <c r="AHV79" s="25"/>
      <c r="AHW79" s="30"/>
      <c r="AHX79" s="27"/>
      <c r="AHY79" s="30"/>
      <c r="AHZ79" s="27"/>
      <c r="AIA79" s="30"/>
      <c r="AIB79" s="27"/>
      <c r="AIC79" s="92"/>
      <c r="AID79" s="94"/>
      <c r="AIE79" s="94"/>
      <c r="AIF79" s="94"/>
      <c r="AIG79" s="94"/>
      <c r="AIH79" s="94"/>
      <c r="AII79" s="94"/>
      <c r="AIJ79" s="94"/>
      <c r="AIK79" s="27"/>
      <c r="AIL79" s="97">
        <v>-0.99256418798818968</v>
      </c>
      <c r="AIM79" s="98">
        <v>1.2983932543060495</v>
      </c>
      <c r="AIO79" s="88">
        <f t="shared" si="142"/>
        <v>41005.5</v>
      </c>
      <c r="AIP79" s="89">
        <v>28</v>
      </c>
      <c r="AIQ79" s="28"/>
      <c r="AIR79" s="25"/>
      <c r="AIS79" s="30"/>
      <c r="AIT79" s="27"/>
      <c r="AIU79" s="30"/>
      <c r="AIV79" s="27"/>
      <c r="AIW79" s="30"/>
      <c r="AIX79" s="27"/>
      <c r="AIY79" s="92"/>
      <c r="AIZ79" s="94"/>
      <c r="AJA79" s="94"/>
      <c r="AJB79" s="94"/>
      <c r="AJC79" s="94"/>
      <c r="AJD79" s="94"/>
      <c r="AJE79" s="94"/>
      <c r="AJF79" s="94"/>
      <c r="AJG79" s="27"/>
      <c r="AJH79" s="97">
        <v>-1.2628106548970488</v>
      </c>
      <c r="AJI79" s="98">
        <v>3.9689487798115541</v>
      </c>
      <c r="AJK79" s="88">
        <f t="shared" si="143"/>
        <v>41005.5</v>
      </c>
      <c r="AJL79" s="89">
        <v>28</v>
      </c>
      <c r="AJM79" s="28"/>
      <c r="AJN79" s="25"/>
      <c r="AJO79" s="30"/>
      <c r="AJP79" s="27"/>
      <c r="AJQ79" s="30"/>
      <c r="AJR79" s="27"/>
      <c r="AJS79" s="30"/>
      <c r="AJT79" s="27"/>
      <c r="AJU79" s="92"/>
      <c r="AJV79" s="94"/>
      <c r="AJW79" s="94"/>
      <c r="AJX79" s="94"/>
      <c r="AJY79" s="94"/>
      <c r="AJZ79" s="94"/>
      <c r="AKA79" s="94"/>
      <c r="AKB79" s="94"/>
      <c r="AKC79" s="27"/>
      <c r="AKD79" s="97">
        <v>-1.3024698247480544</v>
      </c>
      <c r="AKE79" s="98">
        <v>1.851182022613804</v>
      </c>
      <c r="AKG79" s="88">
        <f t="shared" si="144"/>
        <v>41004</v>
      </c>
      <c r="AKH79" s="89">
        <v>28</v>
      </c>
      <c r="AKI79" s="28"/>
      <c r="AKJ79" s="25"/>
      <c r="AKK79" s="30"/>
      <c r="AKL79" s="27"/>
      <c r="AKM79" s="30"/>
      <c r="AKN79" s="27"/>
      <c r="AKO79" s="30"/>
      <c r="AKP79" s="27"/>
      <c r="AKQ79" s="92"/>
      <c r="AKR79" s="94"/>
      <c r="AKS79" s="94"/>
      <c r="AKT79" s="94"/>
      <c r="AKU79" s="94"/>
      <c r="AKV79" s="94"/>
      <c r="AKW79" s="94"/>
      <c r="AKX79" s="94"/>
      <c r="AKY79" s="27"/>
      <c r="AKZ79" s="97"/>
      <c r="ALA79" s="98"/>
      <c r="ALC79" s="88">
        <f t="shared" si="145"/>
        <v>41007.5</v>
      </c>
      <c r="ALD79" s="89">
        <v>28</v>
      </c>
      <c r="ALE79" s="28"/>
      <c r="ALF79" s="25">
        <v>22</v>
      </c>
      <c r="ALG79" s="30"/>
      <c r="ALH79" s="27"/>
      <c r="ALI79" s="30"/>
      <c r="ALJ79" s="27"/>
      <c r="ALK79" s="30"/>
      <c r="ALL79" s="27"/>
      <c r="ALM79" s="92"/>
      <c r="ALN79" s="94"/>
      <c r="ALO79" s="94"/>
      <c r="ALP79" s="94"/>
      <c r="ALQ79" s="94"/>
      <c r="ALR79" s="94"/>
      <c r="ALS79" s="94"/>
      <c r="ALT79" s="94"/>
      <c r="ALU79" s="27"/>
      <c r="ALV79" s="97">
        <v>-1.2547319415381963</v>
      </c>
      <c r="ALW79" s="98">
        <v>1.8331134327720704</v>
      </c>
      <c r="ALY79" s="88">
        <f t="shared" si="146"/>
        <v>41006</v>
      </c>
      <c r="ALZ79" s="89">
        <v>28</v>
      </c>
      <c r="AMA79" s="28"/>
      <c r="AMB79" s="25"/>
      <c r="AMC79" s="30"/>
      <c r="AMD79" s="27"/>
      <c r="AME79" s="30"/>
      <c r="AMF79" s="27"/>
      <c r="AMG79" s="30"/>
      <c r="AMH79" s="27"/>
      <c r="AMI79" s="92"/>
      <c r="AMJ79" s="94"/>
      <c r="AMK79" s="94"/>
      <c r="AML79" s="94"/>
      <c r="AMM79" s="94"/>
      <c r="AMN79" s="94"/>
      <c r="AMO79" s="94"/>
      <c r="AMP79" s="94"/>
      <c r="AMQ79" s="27"/>
      <c r="AMR79" s="97">
        <v>-1.2824400427585079</v>
      </c>
      <c r="AMS79" s="98">
        <v>-1.6490426442039798</v>
      </c>
      <c r="AMU79" s="88">
        <f t="shared" si="147"/>
        <v>41004</v>
      </c>
      <c r="AMV79" s="89">
        <v>28</v>
      </c>
      <c r="AMW79" s="28"/>
      <c r="AMX79" s="25"/>
      <c r="AMY79" s="30"/>
      <c r="AMZ79" s="27"/>
      <c r="ANA79" s="30"/>
      <c r="ANB79" s="27"/>
      <c r="ANC79" s="30"/>
      <c r="AND79" s="27"/>
      <c r="ANE79" s="92"/>
      <c r="ANF79" s="94"/>
      <c r="ANG79" s="94"/>
      <c r="ANH79" s="94"/>
      <c r="ANI79" s="94"/>
      <c r="ANJ79" s="94"/>
      <c r="ANK79" s="94"/>
      <c r="ANL79" s="94"/>
      <c r="ANM79" s="27"/>
      <c r="ANN79" s="97">
        <v>-1.3086094081373671</v>
      </c>
      <c r="ANO79" s="98">
        <v>-1.5821067635891601</v>
      </c>
      <c r="ANQ79" s="88">
        <f t="shared" si="148"/>
        <v>41005.5</v>
      </c>
      <c r="ANR79" s="89">
        <v>28</v>
      </c>
      <c r="ANS79" s="28"/>
      <c r="ANT79" s="25"/>
      <c r="ANU79" s="30"/>
      <c r="ANV79" s="27"/>
      <c r="ANW79" s="30"/>
      <c r="ANX79" s="27"/>
      <c r="ANY79" s="30"/>
      <c r="ANZ79" s="27"/>
      <c r="AOA79" s="92"/>
      <c r="AOB79" s="94"/>
      <c r="AOC79" s="94"/>
      <c r="AOD79" s="94"/>
      <c r="AOE79" s="94"/>
      <c r="AOF79" s="94"/>
      <c r="AOG79" s="94"/>
      <c r="AOH79" s="94"/>
      <c r="AOI79" s="27"/>
      <c r="AOJ79" s="97">
        <v>-1.3184785333606721</v>
      </c>
      <c r="AOK79" s="98">
        <v>5.377432735726055</v>
      </c>
      <c r="AOM79" s="88">
        <f t="shared" si="149"/>
        <v>41005.5</v>
      </c>
      <c r="AON79" s="89">
        <v>28</v>
      </c>
      <c r="AOO79" s="28"/>
      <c r="AOP79" s="25"/>
      <c r="AOQ79" s="30"/>
      <c r="AOR79" s="27"/>
      <c r="AOS79" s="30"/>
      <c r="AOT79" s="27"/>
      <c r="AOU79" s="30"/>
      <c r="AOV79" s="27"/>
      <c r="AOW79" s="92"/>
      <c r="AOX79" s="94"/>
      <c r="AOY79" s="94"/>
      <c r="AOZ79" s="94"/>
      <c r="APA79" s="94"/>
      <c r="APB79" s="94"/>
      <c r="APC79" s="94"/>
      <c r="APD79" s="94"/>
      <c r="APE79" s="27"/>
      <c r="APF79" s="97">
        <v>-1.2985368981019427</v>
      </c>
      <c r="APG79" s="98">
        <v>6.6771517332624235</v>
      </c>
      <c r="API79" s="88">
        <f t="shared" si="150"/>
        <v>41005</v>
      </c>
      <c r="APJ79" s="89">
        <v>28</v>
      </c>
      <c r="APK79" s="28"/>
      <c r="APL79" s="25"/>
      <c r="APM79" s="30"/>
      <c r="APN79" s="27"/>
      <c r="APO79" s="30"/>
      <c r="APP79" s="27"/>
      <c r="APQ79" s="30"/>
      <c r="APR79" s="27"/>
      <c r="APS79" s="92"/>
      <c r="APT79" s="94"/>
      <c r="APU79" s="94"/>
      <c r="APV79" s="94"/>
      <c r="APW79" s="94"/>
      <c r="APX79" s="94"/>
      <c r="APY79" s="94"/>
      <c r="APZ79" s="94"/>
      <c r="AQA79" s="27"/>
      <c r="AQB79" s="97">
        <v>-0.9660985335256137</v>
      </c>
      <c r="AQC79" s="98">
        <v>-0.19542181737588227</v>
      </c>
      <c r="AQE79" s="88">
        <f t="shared" si="151"/>
        <v>41004.5</v>
      </c>
      <c r="AQF79" s="89">
        <v>28</v>
      </c>
      <c r="AQG79" s="28"/>
      <c r="AQH79" s="25"/>
      <c r="AQI79" s="30"/>
      <c r="AQJ79" s="27"/>
      <c r="AQK79" s="30"/>
      <c r="AQL79" s="27"/>
      <c r="AQM79" s="30"/>
      <c r="AQN79" s="27"/>
      <c r="AQO79" s="92"/>
      <c r="AQP79" s="94"/>
      <c r="AQQ79" s="94"/>
      <c r="AQR79" s="94"/>
      <c r="AQS79" s="94"/>
      <c r="AQT79" s="94"/>
      <c r="AQU79" s="94"/>
      <c r="AQV79" s="94"/>
      <c r="AQW79" s="27"/>
      <c r="AQX79" s="97">
        <v>-1.1224128774202691</v>
      </c>
      <c r="AQY79" s="98">
        <v>8.3400735743149852</v>
      </c>
      <c r="ARA79" s="88">
        <f t="shared" si="152"/>
        <v>41007</v>
      </c>
      <c r="ARB79" s="89">
        <v>28</v>
      </c>
      <c r="ARC79" s="28"/>
      <c r="ARD79" s="25"/>
      <c r="ARE79" s="30"/>
      <c r="ARF79" s="27"/>
      <c r="ARG79" s="30"/>
      <c r="ARH79" s="27"/>
      <c r="ARI79" s="30"/>
      <c r="ARJ79" s="27"/>
      <c r="ARK79" s="92"/>
      <c r="ARL79" s="94"/>
      <c r="ARM79" s="94"/>
      <c r="ARN79" s="94"/>
      <c r="ARO79" s="94"/>
      <c r="ARP79" s="94"/>
      <c r="ARQ79" s="94"/>
      <c r="ARR79" s="94"/>
      <c r="ARS79" s="27"/>
      <c r="ART79" s="97">
        <v>-1.2106465414247356</v>
      </c>
      <c r="ARU79" s="98">
        <v>1.3685356329446767</v>
      </c>
      <c r="ARW79" s="88">
        <f t="shared" si="153"/>
        <v>41008</v>
      </c>
      <c r="ARX79" s="89">
        <v>28</v>
      </c>
      <c r="ARY79" s="28"/>
      <c r="ARZ79" s="25"/>
      <c r="ASA79" s="30"/>
      <c r="ASB79" s="27"/>
      <c r="ASC79" s="30"/>
      <c r="ASD79" s="27"/>
      <c r="ASE79" s="30"/>
      <c r="ASF79" s="27"/>
      <c r="ASG79" s="92"/>
      <c r="ASH79" s="94"/>
      <c r="ASI79" s="94"/>
      <c r="ASJ79" s="94"/>
      <c r="ASK79" s="94"/>
      <c r="ASL79" s="94"/>
      <c r="ASM79" s="94"/>
      <c r="ASN79" s="94"/>
      <c r="ASO79" s="27"/>
      <c r="ASP79" s="97">
        <v>-1.2880696696126852</v>
      </c>
      <c r="ASQ79" s="98">
        <v>-1.6039378901272201</v>
      </c>
      <c r="ASS79" s="88">
        <f t="shared" si="154"/>
        <v>41006</v>
      </c>
      <c r="AST79" s="89">
        <v>28</v>
      </c>
      <c r="ASU79" s="28"/>
      <c r="ASV79" s="25"/>
      <c r="ASW79" s="30"/>
      <c r="ASX79" s="27"/>
      <c r="ASY79" s="30"/>
      <c r="ASZ79" s="27"/>
      <c r="ATA79" s="30"/>
      <c r="ATB79" s="27"/>
      <c r="ATC79" s="92"/>
      <c r="ATD79" s="94"/>
      <c r="ATE79" s="94"/>
      <c r="ATF79" s="94"/>
      <c r="ATG79" s="94"/>
      <c r="ATH79" s="94"/>
      <c r="ATI79" s="94"/>
      <c r="ATJ79" s="94"/>
      <c r="ATK79" s="27"/>
      <c r="ATL79" s="97">
        <v>-1.3149546197430531</v>
      </c>
      <c r="ATM79" s="98">
        <v>-2.4806259332867975</v>
      </c>
      <c r="ATO79" s="88">
        <f t="shared" si="155"/>
        <v>41007</v>
      </c>
      <c r="ATP79" s="89">
        <v>28</v>
      </c>
      <c r="ATQ79" s="28"/>
      <c r="ATR79" s="25"/>
      <c r="ATS79" s="30"/>
      <c r="ATT79" s="27"/>
      <c r="ATU79" s="30"/>
      <c r="ATV79" s="27"/>
      <c r="ATW79" s="30"/>
      <c r="ATX79" s="27"/>
      <c r="ATY79" s="92"/>
      <c r="ATZ79" s="94"/>
      <c r="AUA79" s="94"/>
      <c r="AUB79" s="94"/>
      <c r="AUC79" s="94"/>
      <c r="AUD79" s="94"/>
      <c r="AUE79" s="94"/>
      <c r="AUF79" s="94"/>
      <c r="AUG79" s="27"/>
      <c r="AUH79" s="97">
        <v>-1.2595280433485108</v>
      </c>
      <c r="AUI79" s="98">
        <v>-0.5152064250768611</v>
      </c>
      <c r="AUK79" s="88">
        <f t="shared" si="156"/>
        <v>41003</v>
      </c>
      <c r="AUL79" s="89">
        <v>28</v>
      </c>
      <c r="AUM79" s="28"/>
      <c r="AUN79" s="25"/>
      <c r="AUO79" s="30"/>
      <c r="AUP79" s="27"/>
      <c r="AUQ79" s="30"/>
      <c r="AUR79" s="27"/>
      <c r="AUS79" s="30"/>
      <c r="AUT79" s="27"/>
      <c r="AUU79" s="92"/>
      <c r="AUV79" s="94"/>
      <c r="AUW79" s="94"/>
      <c r="AUX79" s="94"/>
      <c r="AUY79" s="94"/>
      <c r="AUZ79" s="94"/>
      <c r="AVA79" s="94"/>
      <c r="AVB79" s="94"/>
      <c r="AVC79" s="27"/>
      <c r="AVD79" s="97"/>
      <c r="AVE79" s="98"/>
      <c r="AVG79" s="88">
        <f t="shared" si="157"/>
        <v>41006</v>
      </c>
      <c r="AVH79" s="89">
        <v>28</v>
      </c>
      <c r="AVI79" s="28"/>
      <c r="AVJ79" s="25"/>
      <c r="AVK79" s="30"/>
      <c r="AVL79" s="27"/>
      <c r="AVM79" s="30"/>
      <c r="AVN79" s="27"/>
      <c r="AVO79" s="30"/>
      <c r="AVP79" s="27"/>
      <c r="AVQ79" s="92"/>
      <c r="AVR79" s="94"/>
      <c r="AVS79" s="94"/>
      <c r="AVT79" s="94"/>
      <c r="AVU79" s="94"/>
      <c r="AVV79" s="94"/>
      <c r="AVW79" s="94"/>
      <c r="AVX79" s="94"/>
      <c r="AVY79" s="27"/>
      <c r="AVZ79" s="97">
        <v>-1.2955255543318975</v>
      </c>
      <c r="AWA79" s="98">
        <v>-1.6726208645696559</v>
      </c>
      <c r="AWC79" s="88">
        <f t="shared" si="158"/>
        <v>41004.5</v>
      </c>
      <c r="AWD79" s="89">
        <v>28</v>
      </c>
      <c r="AWE79" s="28"/>
      <c r="AWF79" s="25"/>
      <c r="AWG79" s="30"/>
      <c r="AWH79" s="27"/>
      <c r="AWI79" s="30"/>
      <c r="AWJ79" s="27"/>
      <c r="AWK79" s="30"/>
      <c r="AWL79" s="27"/>
      <c r="AWM79" s="92"/>
      <c r="AWN79" s="94"/>
      <c r="AWO79" s="94"/>
      <c r="AWP79" s="94"/>
      <c r="AWQ79" s="94"/>
      <c r="AWR79" s="94"/>
      <c r="AWS79" s="94"/>
      <c r="AWT79" s="94"/>
      <c r="AWU79" s="27"/>
      <c r="AWV79" s="97"/>
      <c r="AWW79" s="98"/>
      <c r="AWY79" s="88">
        <f t="shared" si="159"/>
        <v>41003</v>
      </c>
      <c r="AWZ79" s="89">
        <v>28</v>
      </c>
      <c r="AXA79" s="28"/>
      <c r="AXB79" s="25"/>
      <c r="AXC79" s="30"/>
      <c r="AXD79" s="27"/>
      <c r="AXE79" s="30"/>
      <c r="AXF79" s="27"/>
      <c r="AXG79" s="30"/>
      <c r="AXH79" s="27"/>
      <c r="AXI79" s="92"/>
      <c r="AXJ79" s="94"/>
      <c r="AXK79" s="94"/>
      <c r="AXL79" s="94"/>
      <c r="AXM79" s="94"/>
      <c r="AXN79" s="94"/>
      <c r="AXO79" s="94"/>
      <c r="AXP79" s="94"/>
      <c r="AXQ79" s="27"/>
      <c r="AXR79" s="97">
        <v>-1.3111857056748479</v>
      </c>
      <c r="AXS79" s="98">
        <v>-1.0298142798966388</v>
      </c>
      <c r="AXU79" s="88">
        <f t="shared" si="160"/>
        <v>41006</v>
      </c>
      <c r="AXV79" s="89">
        <v>28</v>
      </c>
      <c r="AXW79" s="28"/>
      <c r="AXX79" s="25"/>
      <c r="AXY79" s="30"/>
      <c r="AXZ79" s="27"/>
      <c r="AYA79" s="30"/>
      <c r="AYB79" s="27"/>
      <c r="AYC79" s="30"/>
      <c r="AYD79" s="27"/>
      <c r="AYE79" s="92"/>
      <c r="AYF79" s="94"/>
      <c r="AYG79" s="94"/>
      <c r="AYH79" s="94"/>
      <c r="AYI79" s="94"/>
      <c r="AYJ79" s="94"/>
      <c r="AYK79" s="94"/>
      <c r="AYL79" s="94"/>
      <c r="AYM79" s="27"/>
      <c r="AYN79" s="97">
        <v>-1.2964774788426043</v>
      </c>
      <c r="AYO79" s="98">
        <v>1.2037616391640045</v>
      </c>
      <c r="AYQ79" s="88">
        <f t="shared" si="161"/>
        <v>41005</v>
      </c>
      <c r="AYR79" s="89">
        <v>28</v>
      </c>
      <c r="AYS79" s="28"/>
      <c r="AYT79" s="25"/>
      <c r="AYU79" s="30"/>
      <c r="AYV79" s="27"/>
      <c r="AYW79" s="30"/>
      <c r="AYX79" s="27"/>
      <c r="AYY79" s="30"/>
      <c r="AYZ79" s="27"/>
      <c r="AZA79" s="92"/>
      <c r="AZB79" s="94"/>
      <c r="AZC79" s="94"/>
      <c r="AZD79" s="94"/>
      <c r="AZE79" s="94"/>
      <c r="AZF79" s="94"/>
      <c r="AZG79" s="94"/>
      <c r="AZH79" s="94"/>
      <c r="AZI79" s="27"/>
      <c r="AZJ79" s="97">
        <v>-0.99129630988241224</v>
      </c>
      <c r="AZK79" s="98">
        <v>1.3029115982221746</v>
      </c>
      <c r="AZM79" s="88">
        <f t="shared" si="162"/>
        <v>41005.5</v>
      </c>
      <c r="AZN79" s="89">
        <v>28</v>
      </c>
      <c r="AZO79" s="28"/>
      <c r="AZP79" s="25"/>
      <c r="AZQ79" s="30"/>
      <c r="AZR79" s="27"/>
      <c r="AZS79" s="30"/>
      <c r="AZT79" s="27"/>
      <c r="AZU79" s="30"/>
      <c r="AZV79" s="27"/>
      <c r="AZW79" s="92"/>
      <c r="AZX79" s="94"/>
      <c r="AZY79" s="94"/>
      <c r="AZZ79" s="94"/>
      <c r="BAA79" s="94"/>
      <c r="BAB79" s="94"/>
      <c r="BAC79" s="94"/>
      <c r="BAD79" s="94"/>
      <c r="BAE79" s="27"/>
      <c r="BAF79" s="97">
        <v>-1.2632695440851747</v>
      </c>
      <c r="BAG79" s="98">
        <v>3.9675568938454147</v>
      </c>
      <c r="BAI79" s="88">
        <f t="shared" si="163"/>
        <v>41005.5</v>
      </c>
      <c r="BAJ79" s="89">
        <v>28</v>
      </c>
      <c r="BAK79" s="28"/>
      <c r="BAL79" s="25"/>
      <c r="BAM79" s="30"/>
      <c r="BAN79" s="27"/>
      <c r="BAO79" s="30"/>
      <c r="BAP79" s="27"/>
      <c r="BAQ79" s="30"/>
      <c r="BAR79" s="27"/>
      <c r="BAS79" s="92"/>
      <c r="BAT79" s="94"/>
      <c r="BAU79" s="94"/>
      <c r="BAV79" s="94"/>
      <c r="BAW79" s="94"/>
      <c r="BAX79" s="94"/>
      <c r="BAY79" s="94"/>
      <c r="BAZ79" s="94"/>
      <c r="BBA79" s="27"/>
      <c r="BBB79" s="97">
        <v>-1.3010104165368666</v>
      </c>
      <c r="BBC79" s="98">
        <v>1.8526793910033093</v>
      </c>
      <c r="BBE79" s="88">
        <f t="shared" si="164"/>
        <v>41004</v>
      </c>
      <c r="BBF79" s="89">
        <v>28</v>
      </c>
      <c r="BBG79" s="28"/>
      <c r="BBH79" s="25"/>
      <c r="BBI79" s="30"/>
      <c r="BBJ79" s="27"/>
      <c r="BBK79" s="30"/>
      <c r="BBL79" s="27"/>
      <c r="BBM79" s="30"/>
      <c r="BBN79" s="27"/>
      <c r="BBO79" s="92"/>
      <c r="BBP79" s="94"/>
      <c r="BBQ79" s="94"/>
      <c r="BBR79" s="94"/>
      <c r="BBS79" s="94"/>
      <c r="BBT79" s="94"/>
      <c r="BBU79" s="94"/>
      <c r="BBV79" s="94"/>
      <c r="BBW79" s="27"/>
      <c r="BBX79" s="97"/>
      <c r="BBY79" s="98"/>
      <c r="BCA79" s="88">
        <f t="shared" si="165"/>
        <v>41007.5</v>
      </c>
      <c r="BCB79" s="89">
        <v>28</v>
      </c>
      <c r="BCC79" s="28"/>
      <c r="BCD79" s="25">
        <v>22</v>
      </c>
      <c r="BCE79" s="30"/>
      <c r="BCF79" s="27"/>
      <c r="BCG79" s="30"/>
      <c r="BCH79" s="27"/>
      <c r="BCI79" s="30"/>
      <c r="BCJ79" s="27"/>
      <c r="BCK79" s="92"/>
      <c r="BCL79" s="94"/>
      <c r="BCM79" s="94"/>
      <c r="BCN79" s="94"/>
      <c r="BCO79" s="94"/>
      <c r="BCP79" s="94"/>
      <c r="BCQ79" s="94"/>
      <c r="BCR79" s="94"/>
      <c r="BCS79" s="27"/>
      <c r="BCT79" s="97">
        <v>-1.259633609004966</v>
      </c>
      <c r="BCU79" s="98">
        <v>1.8269328538783485</v>
      </c>
      <c r="BCW79" s="88">
        <f t="shared" si="166"/>
        <v>41006</v>
      </c>
      <c r="BCX79" s="89">
        <v>28</v>
      </c>
      <c r="BCY79" s="28"/>
      <c r="BCZ79" s="25"/>
      <c r="BDA79" s="30"/>
      <c r="BDB79" s="27"/>
      <c r="BDC79" s="30"/>
      <c r="BDD79" s="27"/>
      <c r="BDE79" s="30"/>
      <c r="BDF79" s="27"/>
      <c r="BDG79" s="92"/>
      <c r="BDH79" s="94"/>
      <c r="BDI79" s="94"/>
      <c r="BDJ79" s="94"/>
      <c r="BDK79" s="94"/>
      <c r="BDL79" s="94"/>
      <c r="BDM79" s="94"/>
      <c r="BDN79" s="94"/>
      <c r="BDO79" s="27"/>
      <c r="BDP79" s="97">
        <v>-1.1973777672611012</v>
      </c>
      <c r="BDQ79" s="98">
        <v>-1.5268594250331675</v>
      </c>
      <c r="BDS79" s="88">
        <f t="shared" si="167"/>
        <v>41004</v>
      </c>
      <c r="BDT79" s="89">
        <v>28</v>
      </c>
      <c r="BDU79" s="28"/>
      <c r="BDV79" s="25"/>
      <c r="BDW79" s="30"/>
      <c r="BDX79" s="27"/>
      <c r="BDY79" s="30"/>
      <c r="BDZ79" s="27"/>
      <c r="BEA79" s="30"/>
      <c r="BEB79" s="27"/>
      <c r="BEC79" s="92"/>
      <c r="BED79" s="94"/>
      <c r="BEE79" s="94"/>
      <c r="BEF79" s="94"/>
      <c r="BEG79" s="94"/>
      <c r="BEH79" s="94"/>
      <c r="BEI79" s="94"/>
      <c r="BEJ79" s="94"/>
      <c r="BEK79" s="27"/>
      <c r="BEL79" s="97">
        <v>-1.3033925733459704</v>
      </c>
      <c r="BEM79" s="98">
        <v>-1.5754022983759532</v>
      </c>
      <c r="BEO79" s="88">
        <f t="shared" si="168"/>
        <v>41005.5</v>
      </c>
      <c r="BEP79" s="89">
        <v>28</v>
      </c>
      <c r="BEQ79" s="28"/>
      <c r="BER79" s="25"/>
      <c r="BES79" s="30"/>
      <c r="BET79" s="27"/>
      <c r="BEU79" s="30"/>
      <c r="BEV79" s="27"/>
      <c r="BEW79" s="30"/>
      <c r="BEX79" s="27"/>
      <c r="BEY79" s="92"/>
      <c r="BEZ79" s="94"/>
      <c r="BFA79" s="94"/>
      <c r="BFB79" s="94"/>
      <c r="BFC79" s="94"/>
      <c r="BFD79" s="94"/>
      <c r="BFE79" s="94"/>
      <c r="BFF79" s="94"/>
      <c r="BFG79" s="27"/>
      <c r="BFH79" s="97">
        <v>-1.3175863393806642</v>
      </c>
      <c r="BFI79" s="98">
        <v>5.3778112149132715</v>
      </c>
      <c r="BFK79" s="88">
        <f t="shared" si="169"/>
        <v>41005.5</v>
      </c>
      <c r="BFL79" s="89">
        <v>28</v>
      </c>
      <c r="BFM79" s="28"/>
      <c r="BFN79" s="25"/>
      <c r="BFO79" s="30"/>
      <c r="BFP79" s="27"/>
      <c r="BFQ79" s="30"/>
      <c r="BFR79" s="27"/>
      <c r="BFS79" s="30"/>
      <c r="BFT79" s="27"/>
      <c r="BFU79" s="92"/>
      <c r="BFV79" s="94"/>
      <c r="BFW79" s="94"/>
      <c r="BFX79" s="94"/>
      <c r="BFY79" s="94"/>
      <c r="BFZ79" s="94"/>
      <c r="BGA79" s="94"/>
      <c r="BGB79" s="94"/>
      <c r="BGC79" s="27"/>
      <c r="BGD79" s="97">
        <v>-1.2843879721241718</v>
      </c>
      <c r="BGE79" s="98">
        <v>6.7013354766419049</v>
      </c>
      <c r="BGG79" s="88">
        <f t="shared" si="170"/>
        <v>41005</v>
      </c>
      <c r="BGH79" s="89">
        <v>28</v>
      </c>
      <c r="BGI79" s="28"/>
      <c r="BGJ79" s="25"/>
      <c r="BGK79" s="30"/>
      <c r="BGL79" s="27"/>
      <c r="BGM79" s="30"/>
      <c r="BGN79" s="27"/>
      <c r="BGO79" s="30"/>
      <c r="BGP79" s="27"/>
      <c r="BGQ79" s="92"/>
      <c r="BGR79" s="94"/>
      <c r="BGS79" s="94"/>
      <c r="BGT79" s="94"/>
      <c r="BGU79" s="94"/>
      <c r="BGV79" s="94"/>
      <c r="BGW79" s="94"/>
      <c r="BGX79" s="94"/>
      <c r="BGY79" s="27"/>
      <c r="BGZ79" s="97">
        <v>-0.99905774692493854</v>
      </c>
      <c r="BHA79" s="98">
        <v>-0.24308206532938181</v>
      </c>
      <c r="BHC79" s="88">
        <f t="shared" si="171"/>
        <v>41004.5</v>
      </c>
      <c r="BHD79" s="89">
        <v>28</v>
      </c>
      <c r="BHE79" s="28"/>
      <c r="BHF79" s="25"/>
      <c r="BHG79" s="30"/>
      <c r="BHH79" s="27"/>
      <c r="BHI79" s="30"/>
      <c r="BHJ79" s="27"/>
      <c r="BHK79" s="30"/>
      <c r="BHL79" s="27"/>
      <c r="BHM79" s="92"/>
      <c r="BHN79" s="94"/>
      <c r="BHO79" s="94"/>
      <c r="BHP79" s="94"/>
      <c r="BHQ79" s="94"/>
      <c r="BHR79" s="94"/>
      <c r="BHS79" s="94"/>
      <c r="BHT79" s="94"/>
      <c r="BHU79" s="27"/>
      <c r="BHV79" s="97">
        <v>-1.1131174507239163</v>
      </c>
      <c r="BHW79" s="98">
        <v>8.3614434845612173</v>
      </c>
      <c r="BHY79" s="88">
        <f t="shared" si="172"/>
        <v>41007</v>
      </c>
      <c r="BHZ79" s="89">
        <v>28</v>
      </c>
      <c r="BIA79" s="28"/>
      <c r="BIB79" s="25"/>
      <c r="BIC79" s="30"/>
      <c r="BID79" s="27"/>
      <c r="BIE79" s="30"/>
      <c r="BIF79" s="27"/>
      <c r="BIG79" s="30"/>
      <c r="BIH79" s="27"/>
      <c r="BII79" s="92"/>
      <c r="BIJ79" s="94"/>
      <c r="BIK79" s="94"/>
      <c r="BIL79" s="94"/>
      <c r="BIM79" s="94"/>
      <c r="BIN79" s="94"/>
      <c r="BIO79" s="94"/>
      <c r="BIP79" s="94"/>
      <c r="BIQ79" s="27"/>
      <c r="BIR79" s="97">
        <v>-1.2175852004921639</v>
      </c>
      <c r="BIS79" s="98">
        <v>1.3564563494677948</v>
      </c>
      <c r="BIU79" s="88">
        <f t="shared" si="173"/>
        <v>41008</v>
      </c>
      <c r="BIV79" s="89">
        <v>28</v>
      </c>
      <c r="BIW79" s="28"/>
      <c r="BIX79" s="25"/>
      <c r="BIY79" s="30"/>
      <c r="BIZ79" s="27"/>
      <c r="BJA79" s="30"/>
      <c r="BJB79" s="27"/>
      <c r="BJC79" s="30"/>
      <c r="BJD79" s="27"/>
      <c r="BJE79" s="92"/>
      <c r="BJF79" s="94"/>
      <c r="BJG79" s="94"/>
      <c r="BJH79" s="94"/>
      <c r="BJI79" s="94"/>
      <c r="BJJ79" s="94"/>
      <c r="BJK79" s="94"/>
      <c r="BJL79" s="94"/>
      <c r="BJM79" s="27"/>
      <c r="BJN79" s="97">
        <v>-1.2859718033434577</v>
      </c>
      <c r="BJO79" s="98">
        <v>-1.6007888710265441</v>
      </c>
      <c r="BJQ79" s="88">
        <f t="shared" si="174"/>
        <v>41006</v>
      </c>
      <c r="BJR79" s="89">
        <v>28</v>
      </c>
      <c r="BJS79" s="28"/>
      <c r="BJT79" s="25"/>
      <c r="BJU79" s="30"/>
      <c r="BJV79" s="27"/>
      <c r="BJW79" s="30"/>
      <c r="BJX79" s="27"/>
      <c r="BJY79" s="30"/>
      <c r="BJZ79" s="27"/>
      <c r="BKA79" s="92"/>
      <c r="BKB79" s="94"/>
      <c r="BKC79" s="94"/>
      <c r="BKD79" s="94"/>
      <c r="BKE79" s="94"/>
      <c r="BKF79" s="94"/>
      <c r="BKG79" s="94"/>
      <c r="BKH79" s="94"/>
      <c r="BKI79" s="27"/>
      <c r="BKJ79" s="97">
        <v>-1.3147769255863226</v>
      </c>
      <c r="BKK79" s="98">
        <v>-2.4803716333862575</v>
      </c>
      <c r="BKM79" s="88">
        <f t="shared" si="175"/>
        <v>41007</v>
      </c>
      <c r="BKN79" s="89">
        <v>28</v>
      </c>
      <c r="BKO79" s="28"/>
      <c r="BKP79" s="25"/>
      <c r="BKQ79" s="30"/>
      <c r="BKR79" s="27"/>
      <c r="BKS79" s="30"/>
      <c r="BKT79" s="27"/>
      <c r="BKU79" s="30"/>
      <c r="BKV79" s="27"/>
      <c r="BKW79" s="92"/>
      <c r="BKX79" s="94"/>
      <c r="BKY79" s="94"/>
      <c r="BKZ79" s="94"/>
      <c r="BLA79" s="94"/>
      <c r="BLB79" s="94"/>
      <c r="BLC79" s="94"/>
      <c r="BLD79" s="94"/>
      <c r="BLE79" s="27"/>
      <c r="BLF79" s="97">
        <v>-1.2674356666524962</v>
      </c>
      <c r="BLG79" s="98">
        <v>-0.51907306619745408</v>
      </c>
      <c r="BLI79" s="88">
        <f t="shared" si="176"/>
        <v>41003</v>
      </c>
      <c r="BLJ79" s="89">
        <v>28</v>
      </c>
      <c r="BLK79" s="28"/>
      <c r="BLL79" s="25"/>
      <c r="BLM79" s="30"/>
      <c r="BLN79" s="27"/>
      <c r="BLO79" s="30"/>
      <c r="BLP79" s="27"/>
      <c r="BLQ79" s="30"/>
      <c r="BLR79" s="27"/>
      <c r="BLS79" s="92"/>
      <c r="BLT79" s="94"/>
      <c r="BLU79" s="94"/>
      <c r="BLV79" s="94"/>
      <c r="BLW79" s="94"/>
      <c r="BLX79" s="94"/>
      <c r="BLY79" s="94"/>
      <c r="BLZ79" s="94"/>
      <c r="BMA79" s="27"/>
      <c r="BMB79" s="97"/>
      <c r="BMC79" s="98"/>
      <c r="BME79" s="88">
        <f t="shared" si="177"/>
        <v>41006</v>
      </c>
      <c r="BMF79" s="89">
        <v>28</v>
      </c>
      <c r="BMG79" s="28"/>
      <c r="BMH79" s="25"/>
      <c r="BMI79" s="30"/>
      <c r="BMJ79" s="27"/>
      <c r="BMK79" s="30"/>
      <c r="BML79" s="27"/>
      <c r="BMM79" s="30"/>
      <c r="BMN79" s="27"/>
      <c r="BMO79" s="92"/>
      <c r="BMP79" s="94"/>
      <c r="BMQ79" s="94"/>
      <c r="BMR79" s="94"/>
      <c r="BMS79" s="94"/>
      <c r="BMT79" s="94"/>
      <c r="BMU79" s="94"/>
      <c r="BMV79" s="94"/>
      <c r="BMW79" s="27"/>
      <c r="BMX79" s="97">
        <v>-1.2700032110862598</v>
      </c>
      <c r="BMY79" s="98">
        <v>-1.6349763684355347</v>
      </c>
      <c r="BNA79" s="88">
        <f t="shared" si="178"/>
        <v>41004.5</v>
      </c>
      <c r="BNB79" s="89">
        <v>28</v>
      </c>
      <c r="BNC79" s="28"/>
      <c r="BND79" s="25"/>
      <c r="BNE79" s="30"/>
      <c r="BNF79" s="27"/>
      <c r="BNG79" s="30"/>
      <c r="BNH79" s="27"/>
      <c r="BNI79" s="30"/>
      <c r="BNJ79" s="27"/>
      <c r="BNK79" s="92"/>
      <c r="BNL79" s="94"/>
      <c r="BNM79" s="94"/>
      <c r="BNN79" s="94"/>
      <c r="BNO79" s="94"/>
      <c r="BNP79" s="94"/>
      <c r="BNQ79" s="94"/>
      <c r="BNR79" s="94"/>
      <c r="BNS79" s="27"/>
      <c r="BNT79" s="97"/>
      <c r="BNU79" s="98"/>
      <c r="BNW79" s="88">
        <f t="shared" si="179"/>
        <v>41003</v>
      </c>
      <c r="BNX79" s="89">
        <v>28</v>
      </c>
      <c r="BNY79" s="28"/>
      <c r="BNZ79" s="25"/>
      <c r="BOA79" s="30"/>
      <c r="BOB79" s="27"/>
      <c r="BOC79" s="30"/>
      <c r="BOD79" s="27"/>
      <c r="BOE79" s="30"/>
      <c r="BOF79" s="27"/>
      <c r="BOG79" s="92"/>
      <c r="BOH79" s="94"/>
      <c r="BOI79" s="94"/>
      <c r="BOJ79" s="94"/>
      <c r="BOK79" s="94"/>
      <c r="BOL79" s="94"/>
      <c r="BOM79" s="94"/>
      <c r="BON79" s="94"/>
      <c r="BOO79" s="27"/>
      <c r="BOP79" s="97">
        <v>-1.3103874530422621</v>
      </c>
      <c r="BOQ79" s="98">
        <v>-1.0301630700227111</v>
      </c>
      <c r="BOS79" s="88">
        <f t="shared" si="180"/>
        <v>41006</v>
      </c>
      <c r="BOT79" s="89">
        <v>28</v>
      </c>
      <c r="BOU79" s="28"/>
      <c r="BOV79" s="25"/>
      <c r="BOW79" s="30"/>
      <c r="BOX79" s="27"/>
      <c r="BOY79" s="30"/>
      <c r="BOZ79" s="27"/>
      <c r="BPA79" s="30"/>
      <c r="BPB79" s="27"/>
      <c r="BPC79" s="92"/>
      <c r="BPD79" s="94"/>
      <c r="BPE79" s="94"/>
      <c r="BPF79" s="94"/>
      <c r="BPG79" s="94"/>
      <c r="BPH79" s="94"/>
      <c r="BPI79" s="94"/>
      <c r="BPJ79" s="94"/>
      <c r="BPK79" s="27"/>
      <c r="BPL79" s="97">
        <v>-1.3092139013916029</v>
      </c>
      <c r="BPM79" s="98">
        <v>1.1800688956903356</v>
      </c>
      <c r="BPO79" s="88">
        <f t="shared" si="181"/>
        <v>41005</v>
      </c>
      <c r="BPP79" s="89">
        <v>28</v>
      </c>
      <c r="BPQ79" s="28"/>
      <c r="BPR79" s="25"/>
      <c r="BPS79" s="30"/>
      <c r="BPT79" s="27"/>
      <c r="BPU79" s="30"/>
      <c r="BPV79" s="27"/>
      <c r="BPW79" s="30"/>
      <c r="BPX79" s="27"/>
      <c r="BPY79" s="92"/>
      <c r="BPZ79" s="94"/>
      <c r="BQA79" s="94"/>
      <c r="BQB79" s="94"/>
      <c r="BQC79" s="94"/>
      <c r="BQD79" s="94"/>
      <c r="BQE79" s="94"/>
      <c r="BQF79" s="94"/>
      <c r="BQG79" s="27"/>
      <c r="BQH79" s="97">
        <v>-0.9837717189118601</v>
      </c>
      <c r="BQI79" s="98">
        <v>1.3321150298477031</v>
      </c>
      <c r="BQK79" s="88">
        <f t="shared" si="182"/>
        <v>41005.5</v>
      </c>
      <c r="BQL79" s="89">
        <v>28</v>
      </c>
      <c r="BQM79" s="28"/>
      <c r="BQN79" s="25"/>
      <c r="BQO79" s="30"/>
      <c r="BQP79" s="27"/>
      <c r="BQQ79" s="30"/>
      <c r="BQR79" s="27"/>
      <c r="BQS79" s="30"/>
      <c r="BQT79" s="27"/>
      <c r="BQU79" s="92"/>
      <c r="BQV79" s="94"/>
      <c r="BQW79" s="94"/>
      <c r="BQX79" s="94"/>
      <c r="BQY79" s="94"/>
      <c r="BQZ79" s="94"/>
      <c r="BRA79" s="94"/>
      <c r="BRB79" s="94"/>
      <c r="BRC79" s="27"/>
      <c r="BRD79" s="97">
        <v>-1.2635615185843465</v>
      </c>
      <c r="BRE79" s="98">
        <v>3.9676099626122237</v>
      </c>
      <c r="BRG79" s="88">
        <f t="shared" si="183"/>
        <v>41005.5</v>
      </c>
      <c r="BRH79" s="89">
        <v>28</v>
      </c>
      <c r="BRI79" s="28"/>
      <c r="BRJ79" s="25"/>
      <c r="BRK79" s="30"/>
      <c r="BRL79" s="27"/>
      <c r="BRM79" s="30"/>
      <c r="BRN79" s="27"/>
      <c r="BRO79" s="30"/>
      <c r="BRP79" s="27"/>
      <c r="BRQ79" s="92"/>
      <c r="BRR79" s="94"/>
      <c r="BRS79" s="94"/>
      <c r="BRT79" s="94"/>
      <c r="BRU79" s="94"/>
      <c r="BRV79" s="94"/>
      <c r="BRW79" s="94"/>
      <c r="BRX79" s="94"/>
      <c r="BRY79" s="27"/>
      <c r="BRZ79" s="97">
        <v>-1.2987951106121212</v>
      </c>
      <c r="BSA79" s="98">
        <v>1.8552240653574894</v>
      </c>
      <c r="BSC79" s="88">
        <f t="shared" si="184"/>
        <v>41004</v>
      </c>
      <c r="BSD79" s="89">
        <v>28</v>
      </c>
      <c r="BSE79" s="28"/>
      <c r="BSF79" s="25"/>
      <c r="BSG79" s="30"/>
      <c r="BSH79" s="27"/>
      <c r="BSI79" s="30"/>
      <c r="BSJ79" s="27"/>
      <c r="BSK79" s="30"/>
      <c r="BSL79" s="27"/>
      <c r="BSM79" s="92"/>
      <c r="BSN79" s="94"/>
      <c r="BSO79" s="94"/>
      <c r="BSP79" s="94"/>
      <c r="BSQ79" s="94"/>
      <c r="BSR79" s="94"/>
      <c r="BSS79" s="94"/>
      <c r="BST79" s="94"/>
      <c r="BSU79" s="27"/>
      <c r="BSV79" s="97"/>
      <c r="BSW79" s="98"/>
      <c r="BSY79" s="88">
        <f t="shared" si="185"/>
        <v>41007.5</v>
      </c>
      <c r="BSZ79" s="89">
        <v>28</v>
      </c>
      <c r="BTA79" s="28"/>
      <c r="BTB79" s="25">
        <v>22</v>
      </c>
      <c r="BTC79" s="30"/>
      <c r="BTD79" s="27"/>
      <c r="BTE79" s="30"/>
      <c r="BTF79" s="27"/>
      <c r="BTG79" s="30"/>
      <c r="BTH79" s="27"/>
      <c r="BTI79" s="92"/>
      <c r="BTJ79" s="94"/>
      <c r="BTK79" s="94"/>
      <c r="BTL79" s="94"/>
      <c r="BTM79" s="94"/>
      <c r="BTN79" s="94"/>
      <c r="BTO79" s="94"/>
      <c r="BTP79" s="94"/>
      <c r="BTQ79" s="27"/>
      <c r="BTR79" s="97">
        <v>-1.2576639118501853</v>
      </c>
      <c r="BTS79" s="98">
        <v>1.8331745454516521</v>
      </c>
      <c r="BTU79" s="88">
        <f t="shared" si="186"/>
        <v>41006</v>
      </c>
      <c r="BTV79" s="89">
        <v>28</v>
      </c>
      <c r="BTW79" s="28"/>
      <c r="BTX79" s="25"/>
      <c r="BTY79" s="30"/>
      <c r="BTZ79" s="27"/>
      <c r="BUA79" s="30"/>
      <c r="BUB79" s="27"/>
      <c r="BUC79" s="30"/>
      <c r="BUD79" s="27"/>
      <c r="BUE79" s="92"/>
      <c r="BUF79" s="94"/>
      <c r="BUG79" s="94"/>
      <c r="BUH79" s="94"/>
      <c r="BUI79" s="94"/>
      <c r="BUJ79" s="94"/>
      <c r="BUK79" s="94"/>
      <c r="BUL79" s="94"/>
      <c r="BUM79" s="27"/>
      <c r="BUN79" s="97">
        <v>-1.2893467403149264</v>
      </c>
      <c r="BUO79" s="98">
        <v>-1.6549425107477522</v>
      </c>
      <c r="BUQ79" s="88">
        <f t="shared" si="187"/>
        <v>41004</v>
      </c>
      <c r="BUR79" s="89">
        <v>28</v>
      </c>
      <c r="BUS79" s="28"/>
      <c r="BUT79" s="25"/>
      <c r="BUU79" s="30"/>
      <c r="BUV79" s="27"/>
      <c r="BUW79" s="30"/>
      <c r="BUX79" s="27"/>
      <c r="BUY79" s="30"/>
      <c r="BUZ79" s="27"/>
      <c r="BVA79" s="92"/>
      <c r="BVB79" s="94"/>
      <c r="BVC79" s="94"/>
      <c r="BVD79" s="94"/>
      <c r="BVE79" s="94"/>
      <c r="BVF79" s="94"/>
      <c r="BVG79" s="94"/>
      <c r="BVH79" s="94"/>
      <c r="BVI79" s="27"/>
      <c r="BVJ79" s="97">
        <v>-1.2952764684061373</v>
      </c>
      <c r="BVK79" s="98">
        <v>-1.5647883850513506</v>
      </c>
      <c r="BVM79" s="88">
        <f t="shared" si="188"/>
        <v>41005.5</v>
      </c>
      <c r="BVN79" s="89">
        <v>28</v>
      </c>
      <c r="BVO79" s="28"/>
      <c r="BVP79" s="25"/>
      <c r="BVQ79" s="30"/>
      <c r="BVR79" s="27"/>
      <c r="BVS79" s="30"/>
      <c r="BVT79" s="27"/>
      <c r="BVU79" s="30"/>
      <c r="BVV79" s="27"/>
      <c r="BVW79" s="92"/>
      <c r="BVX79" s="94"/>
      <c r="BVY79" s="94"/>
      <c r="BVZ79" s="94"/>
      <c r="BWA79" s="94"/>
      <c r="BWB79" s="94"/>
      <c r="BWC79" s="94"/>
      <c r="BWD79" s="94"/>
      <c r="BWE79" s="27"/>
      <c r="BWF79" s="97">
        <v>-1.3185668982057273</v>
      </c>
      <c r="BWG79" s="98">
        <v>5.3772967591940368</v>
      </c>
      <c r="BWI79" s="88">
        <f t="shared" si="189"/>
        <v>41005.5</v>
      </c>
      <c r="BWJ79" s="89">
        <v>28</v>
      </c>
      <c r="BWK79" s="28"/>
      <c r="BWL79" s="25"/>
      <c r="BWM79" s="30"/>
      <c r="BWN79" s="27"/>
      <c r="BWO79" s="30"/>
      <c r="BWP79" s="27"/>
      <c r="BWQ79" s="30"/>
      <c r="BWR79" s="27"/>
      <c r="BWS79" s="92"/>
      <c r="BWT79" s="94"/>
      <c r="BWU79" s="94"/>
      <c r="BWV79" s="94"/>
      <c r="BWW79" s="94"/>
      <c r="BWX79" s="94"/>
      <c r="BWY79" s="94"/>
      <c r="BWZ79" s="94"/>
      <c r="BXA79" s="27"/>
      <c r="BXB79" s="97">
        <v>-1.2967136626926232</v>
      </c>
      <c r="BXC79" s="98">
        <v>6.6825695756243837</v>
      </c>
      <c r="BXE79" s="88">
        <f t="shared" si="190"/>
        <v>41005</v>
      </c>
      <c r="BXF79" s="89">
        <v>28</v>
      </c>
      <c r="BXG79" s="28"/>
      <c r="BXH79" s="25"/>
      <c r="BXI79" s="30"/>
      <c r="BXJ79" s="27"/>
      <c r="BXK79" s="30"/>
      <c r="BXL79" s="27"/>
      <c r="BXM79" s="30"/>
      <c r="BXN79" s="27"/>
      <c r="BXO79" s="92"/>
      <c r="BXP79" s="94"/>
      <c r="BXQ79" s="94"/>
      <c r="BXR79" s="94"/>
      <c r="BXS79" s="94"/>
      <c r="BXT79" s="94"/>
      <c r="BXU79" s="94"/>
      <c r="BXV79" s="94"/>
      <c r="BXW79" s="27"/>
      <c r="BXX79" s="97">
        <v>-0.994347962986741</v>
      </c>
      <c r="BXY79" s="98">
        <v>-0.23102645025382806</v>
      </c>
      <c r="BYA79" s="88">
        <f t="shared" si="191"/>
        <v>41004.5</v>
      </c>
      <c r="BYB79" s="89">
        <v>28</v>
      </c>
      <c r="BYC79" s="28"/>
      <c r="BYD79" s="25"/>
      <c r="BYE79" s="30"/>
      <c r="BYF79" s="27"/>
      <c r="BYG79" s="30"/>
      <c r="BYH79" s="27"/>
      <c r="BYI79" s="30"/>
      <c r="BYJ79" s="27"/>
      <c r="BYK79" s="92"/>
      <c r="BYL79" s="94"/>
      <c r="BYM79" s="94"/>
      <c r="BYN79" s="94"/>
      <c r="BYO79" s="94"/>
      <c r="BYP79" s="94"/>
      <c r="BYQ79" s="94"/>
      <c r="BYR79" s="94"/>
      <c r="BYS79" s="27"/>
      <c r="BYT79" s="97">
        <v>-1.1243998592753046</v>
      </c>
      <c r="BYU79" s="98">
        <v>8.3396050692535031</v>
      </c>
      <c r="BYW79" s="88">
        <f t="shared" si="192"/>
        <v>41007</v>
      </c>
      <c r="BYX79" s="89">
        <v>28</v>
      </c>
      <c r="BYY79" s="28"/>
      <c r="BYZ79" s="25"/>
      <c r="BZA79" s="30"/>
      <c r="BZB79" s="27"/>
      <c r="BZC79" s="30"/>
      <c r="BZD79" s="27"/>
      <c r="BZE79" s="30"/>
      <c r="BZF79" s="27"/>
      <c r="BZG79" s="92"/>
      <c r="BZH79" s="94"/>
      <c r="BZI79" s="94"/>
      <c r="BZJ79" s="94"/>
      <c r="BZK79" s="94"/>
      <c r="BZL79" s="94"/>
      <c r="BZM79" s="94"/>
      <c r="BZN79" s="94"/>
      <c r="BZO79" s="27"/>
      <c r="BZP79" s="97">
        <v>-1.2103056687459672</v>
      </c>
      <c r="BZQ79" s="98">
        <v>1.3678282490418554</v>
      </c>
      <c r="BZS79" s="88">
        <f t="shared" si="193"/>
        <v>41008</v>
      </c>
      <c r="BZT79" s="89">
        <v>28</v>
      </c>
      <c r="BZU79" s="28"/>
      <c r="BZV79" s="25"/>
      <c r="BZW79" s="30"/>
      <c r="BZX79" s="27"/>
      <c r="BZY79" s="30"/>
      <c r="BZZ79" s="27"/>
      <c r="CAA79" s="30"/>
      <c r="CAB79" s="27"/>
      <c r="CAC79" s="92"/>
      <c r="CAD79" s="94"/>
      <c r="CAE79" s="94"/>
      <c r="CAF79" s="94"/>
      <c r="CAG79" s="94"/>
      <c r="CAH79" s="94"/>
      <c r="CAI79" s="94"/>
      <c r="CAJ79" s="94"/>
      <c r="CAK79" s="27"/>
      <c r="CAL79" s="97">
        <v>-1.2807262636103534</v>
      </c>
      <c r="CAM79" s="98">
        <v>-1.592750968192455</v>
      </c>
      <c r="CAO79" s="88">
        <f t="shared" si="194"/>
        <v>41006</v>
      </c>
      <c r="CAP79" s="89">
        <v>28</v>
      </c>
      <c r="CAQ79" s="28"/>
      <c r="CAR79" s="25"/>
      <c r="CAS79" s="30"/>
      <c r="CAT79" s="27"/>
      <c r="CAU79" s="30"/>
      <c r="CAV79" s="27"/>
      <c r="CAW79" s="30"/>
      <c r="CAX79" s="27"/>
      <c r="CAY79" s="92"/>
      <c r="CAZ79" s="94"/>
      <c r="CBA79" s="94"/>
      <c r="CBB79" s="94"/>
      <c r="CBC79" s="94"/>
      <c r="CBD79" s="94"/>
      <c r="CBE79" s="94"/>
      <c r="CBF79" s="94"/>
      <c r="CBG79" s="27"/>
      <c r="CBH79" s="97">
        <v>-1.2939866169516052</v>
      </c>
      <c r="CBI79" s="98">
        <v>-2.4522605774631518</v>
      </c>
      <c r="CBK79" s="88">
        <f t="shared" si="195"/>
        <v>41007</v>
      </c>
      <c r="CBL79" s="89">
        <v>28</v>
      </c>
      <c r="CBM79" s="28"/>
      <c r="CBN79" s="25"/>
      <c r="CBO79" s="30"/>
      <c r="CBP79" s="27"/>
      <c r="CBQ79" s="30"/>
      <c r="CBR79" s="27"/>
      <c r="CBS79" s="30"/>
      <c r="CBT79" s="27"/>
      <c r="CBU79" s="92"/>
      <c r="CBV79" s="94"/>
      <c r="CBW79" s="94"/>
      <c r="CBX79" s="94"/>
      <c r="CBY79" s="94"/>
      <c r="CBZ79" s="94"/>
      <c r="CCA79" s="94"/>
      <c r="CCB79" s="94"/>
      <c r="CCC79" s="27"/>
      <c r="CCD79" s="97">
        <v>-1.2614610088945313</v>
      </c>
      <c r="CCE79" s="98">
        <v>-0.51831032309271929</v>
      </c>
      <c r="CCG79" s="88">
        <f t="shared" si="196"/>
        <v>41003</v>
      </c>
      <c r="CCH79" s="89">
        <v>28</v>
      </c>
      <c r="CCI79" s="28"/>
      <c r="CCJ79" s="25"/>
      <c r="CCK79" s="30"/>
      <c r="CCL79" s="27"/>
      <c r="CCM79" s="30"/>
      <c r="CCN79" s="27"/>
      <c r="CCO79" s="30"/>
      <c r="CCP79" s="27"/>
      <c r="CCQ79" s="92"/>
      <c r="CCR79" s="94"/>
      <c r="CCS79" s="94"/>
      <c r="CCT79" s="94"/>
      <c r="CCU79" s="94"/>
      <c r="CCV79" s="94"/>
      <c r="CCW79" s="94"/>
      <c r="CCX79" s="94"/>
      <c r="CCY79" s="27"/>
      <c r="CCZ79" s="97"/>
      <c r="CDA79" s="98"/>
      <c r="CDC79" s="88">
        <f t="shared" si="197"/>
        <v>41006</v>
      </c>
      <c r="CDD79" s="89">
        <v>28</v>
      </c>
      <c r="CDE79" s="28"/>
      <c r="CDF79" s="25"/>
      <c r="CDG79" s="30"/>
      <c r="CDH79" s="27"/>
      <c r="CDI79" s="30"/>
      <c r="CDJ79" s="27"/>
      <c r="CDK79" s="30"/>
      <c r="CDL79" s="27"/>
      <c r="CDM79" s="92"/>
      <c r="CDN79" s="94"/>
      <c r="CDO79" s="94"/>
      <c r="CDP79" s="94"/>
      <c r="CDQ79" s="94"/>
      <c r="CDR79" s="94"/>
      <c r="CDS79" s="94"/>
      <c r="CDT79" s="94"/>
      <c r="CDU79" s="27"/>
      <c r="CDV79" s="97">
        <v>-1.2863936563075815</v>
      </c>
      <c r="CDW79" s="98">
        <v>-1.6584722382194259</v>
      </c>
      <c r="CDY79" s="88">
        <f t="shared" si="198"/>
        <v>41004.5</v>
      </c>
      <c r="CDZ79" s="89">
        <v>28</v>
      </c>
      <c r="CEA79" s="28"/>
      <c r="CEB79" s="25"/>
      <c r="CEC79" s="30"/>
      <c r="CED79" s="27"/>
      <c r="CEE79" s="30"/>
      <c r="CEF79" s="27"/>
      <c r="CEG79" s="30"/>
      <c r="CEH79" s="27"/>
      <c r="CEI79" s="92"/>
      <c r="CEJ79" s="94"/>
      <c r="CEK79" s="94"/>
      <c r="CEL79" s="94"/>
      <c r="CEM79" s="94"/>
      <c r="CEN79" s="94"/>
      <c r="CEO79" s="94"/>
      <c r="CEP79" s="94"/>
      <c r="CEQ79" s="27"/>
      <c r="CER79" s="97"/>
      <c r="CES79" s="98"/>
      <c r="CEU79" s="88">
        <f t="shared" si="199"/>
        <v>41003</v>
      </c>
      <c r="CEV79" s="89">
        <v>28</v>
      </c>
      <c r="CEW79" s="28"/>
      <c r="CEX79" s="25"/>
      <c r="CEY79" s="30"/>
      <c r="CEZ79" s="27"/>
      <c r="CFA79" s="30"/>
      <c r="CFB79" s="27"/>
      <c r="CFC79" s="30"/>
      <c r="CFD79" s="27"/>
      <c r="CFE79" s="92"/>
      <c r="CFF79" s="94"/>
      <c r="CFG79" s="94"/>
      <c r="CFH79" s="94"/>
      <c r="CFI79" s="94"/>
      <c r="CFJ79" s="94"/>
      <c r="CFK79" s="94"/>
      <c r="CFL79" s="94"/>
      <c r="CFM79" s="27"/>
      <c r="CFN79" s="97">
        <v>-1.3099452046726803</v>
      </c>
      <c r="CFO79" s="98">
        <v>-1.0291769297212292</v>
      </c>
    </row>
    <row r="80" spans="1:2199">
      <c r="A80" s="88">
        <f t="shared" si="100"/>
        <v>41006.5</v>
      </c>
      <c r="B80" s="90">
        <v>28.5</v>
      </c>
      <c r="C80" s="28"/>
      <c r="D80" s="25"/>
      <c r="E80" s="30"/>
      <c r="F80" s="27"/>
      <c r="G80" s="30"/>
      <c r="H80" s="27"/>
      <c r="I80" s="30"/>
      <c r="J80" s="27"/>
      <c r="K80" s="92"/>
      <c r="L80" s="94"/>
      <c r="M80" s="94"/>
      <c r="N80" s="94"/>
      <c r="O80" s="94"/>
      <c r="P80" s="94"/>
      <c r="Q80" s="94"/>
      <c r="R80" s="94"/>
      <c r="S80" s="27"/>
      <c r="T80" s="99">
        <v>-2.0817132235498121</v>
      </c>
      <c r="U80" s="98">
        <v>1.2318177313546661</v>
      </c>
      <c r="W80" s="88">
        <f t="shared" si="101"/>
        <v>41005.5</v>
      </c>
      <c r="X80" s="90">
        <v>28.5</v>
      </c>
      <c r="Y80" s="28"/>
      <c r="Z80" s="25"/>
      <c r="AA80" s="30"/>
      <c r="AB80" s="27"/>
      <c r="AC80" s="30"/>
      <c r="AD80" s="27"/>
      <c r="AE80" s="30"/>
      <c r="AF80" s="27"/>
      <c r="AG80" s="92"/>
      <c r="AH80" s="94"/>
      <c r="AI80" s="94"/>
      <c r="AJ80" s="94"/>
      <c r="AK80" s="94"/>
      <c r="AL80" s="94"/>
      <c r="AM80" s="94"/>
      <c r="AN80" s="94"/>
      <c r="AO80" s="27"/>
      <c r="AP80" s="99">
        <v>-1.2235892602906815</v>
      </c>
      <c r="AQ80" s="98">
        <v>2.3570599086294064</v>
      </c>
      <c r="AS80" s="88">
        <f t="shared" si="102"/>
        <v>41006</v>
      </c>
      <c r="AT80" s="90">
        <v>28.5</v>
      </c>
      <c r="AU80" s="28"/>
      <c r="AV80" s="25"/>
      <c r="AW80" s="30"/>
      <c r="AX80" s="27"/>
      <c r="AY80" s="30"/>
      <c r="AZ80" s="27"/>
      <c r="BA80" s="30"/>
      <c r="BB80" s="27"/>
      <c r="BC80" s="92"/>
      <c r="BD80" s="94"/>
      <c r="BE80" s="94"/>
      <c r="BF80" s="94"/>
      <c r="BG80" s="94"/>
      <c r="BH80" s="94"/>
      <c r="BI80" s="94"/>
      <c r="BJ80" s="94"/>
      <c r="BK80" s="27"/>
      <c r="BL80" s="99">
        <v>-0.89966711334456118</v>
      </c>
      <c r="BM80" s="98">
        <v>1.7793302559563409</v>
      </c>
      <c r="BO80" s="88">
        <f t="shared" si="103"/>
        <v>41006</v>
      </c>
      <c r="BP80" s="90">
        <v>28.5</v>
      </c>
      <c r="BQ80" s="28"/>
      <c r="BR80" s="25"/>
      <c r="BS80" s="30"/>
      <c r="BT80" s="27"/>
      <c r="BU80" s="30"/>
      <c r="BV80" s="27"/>
      <c r="BW80" s="30"/>
      <c r="BX80" s="27"/>
      <c r="BY80" s="92"/>
      <c r="BZ80" s="94"/>
      <c r="CA80" s="94"/>
      <c r="CB80" s="94"/>
      <c r="CC80" s="94"/>
      <c r="CD80" s="94"/>
      <c r="CE80" s="94"/>
      <c r="CF80" s="94"/>
      <c r="CG80" s="27"/>
      <c r="CH80" s="99">
        <v>-1.2418148390736654</v>
      </c>
      <c r="CI80" s="98">
        <v>-0.10420130318763166</v>
      </c>
      <c r="CK80" s="88">
        <f t="shared" si="104"/>
        <v>41004.5</v>
      </c>
      <c r="CL80" s="90">
        <v>28.5</v>
      </c>
      <c r="CM80" s="28"/>
      <c r="CN80" s="25"/>
      <c r="CO80" s="30"/>
      <c r="CP80" s="27"/>
      <c r="CQ80" s="30"/>
      <c r="CR80" s="27"/>
      <c r="CS80" s="30"/>
      <c r="CT80" s="27"/>
      <c r="CU80" s="92"/>
      <c r="CV80" s="94"/>
      <c r="CW80" s="94"/>
      <c r="CX80" s="94"/>
      <c r="CY80" s="94"/>
      <c r="CZ80" s="94"/>
      <c r="DA80" s="94"/>
      <c r="DB80" s="94"/>
      <c r="DC80" s="27"/>
      <c r="DD80" s="99">
        <v>-1.2950247227469562</v>
      </c>
      <c r="DE80" s="98">
        <v>5.0769421267930044</v>
      </c>
      <c r="DG80" s="88">
        <f t="shared" si="105"/>
        <v>41008</v>
      </c>
      <c r="DH80" s="90">
        <v>28.5</v>
      </c>
      <c r="DI80" s="28"/>
      <c r="DJ80" s="25">
        <v>22</v>
      </c>
      <c r="DK80" s="30"/>
      <c r="DL80" s="27"/>
      <c r="DM80" s="30"/>
      <c r="DN80" s="27"/>
      <c r="DO80" s="30"/>
      <c r="DP80" s="27"/>
      <c r="DQ80" s="92"/>
      <c r="DR80" s="94"/>
      <c r="DS80" s="94"/>
      <c r="DT80" s="94"/>
      <c r="DU80" s="94"/>
      <c r="DV80" s="94"/>
      <c r="DW80" s="94"/>
      <c r="DX80" s="94"/>
      <c r="DY80" s="27"/>
      <c r="DZ80" s="99">
        <v>-1.2519440089712388</v>
      </c>
      <c r="EA80" s="98">
        <v>-0.47215120662866378</v>
      </c>
      <c r="EC80" s="88">
        <f t="shared" si="106"/>
        <v>41006.5</v>
      </c>
      <c r="ED80" s="90">
        <v>28.5</v>
      </c>
      <c r="EE80" s="28"/>
      <c r="EF80" s="25"/>
      <c r="EG80" s="30"/>
      <c r="EH80" s="27"/>
      <c r="EI80" s="30"/>
      <c r="EJ80" s="27"/>
      <c r="EK80" s="30"/>
      <c r="EL80" s="27"/>
      <c r="EM80" s="92"/>
      <c r="EN80" s="94"/>
      <c r="EO80" s="94"/>
      <c r="EP80" s="94"/>
      <c r="EQ80" s="94"/>
      <c r="ER80" s="94"/>
      <c r="ES80" s="94"/>
      <c r="ET80" s="94"/>
      <c r="EU80" s="27"/>
      <c r="EV80" s="99">
        <v>-1.2846148291938502</v>
      </c>
      <c r="EW80" s="98">
        <v>4.9834731529230032</v>
      </c>
      <c r="EY80" s="88">
        <f t="shared" si="107"/>
        <v>41004.5</v>
      </c>
      <c r="EZ80" s="90">
        <v>28.5</v>
      </c>
      <c r="FA80" s="28"/>
      <c r="FB80" s="25"/>
      <c r="FC80" s="30"/>
      <c r="FD80" s="27"/>
      <c r="FE80" s="30"/>
      <c r="FF80" s="27"/>
      <c r="FG80" s="30"/>
      <c r="FH80" s="27"/>
      <c r="FI80" s="92"/>
      <c r="FJ80" s="94"/>
      <c r="FK80" s="94"/>
      <c r="FL80" s="94"/>
      <c r="FM80" s="94"/>
      <c r="FN80" s="94"/>
      <c r="FO80" s="94"/>
      <c r="FP80" s="94"/>
      <c r="FQ80" s="27"/>
      <c r="FR80" s="99">
        <v>-1.3100084523510629</v>
      </c>
      <c r="FS80" s="98">
        <v>5.0579746421455809</v>
      </c>
      <c r="FU80" s="88">
        <f t="shared" si="108"/>
        <v>41006</v>
      </c>
      <c r="FV80" s="90">
        <v>28.5</v>
      </c>
      <c r="FW80" s="28"/>
      <c r="FX80" s="25"/>
      <c r="FY80" s="30"/>
      <c r="FZ80" s="27"/>
      <c r="GA80" s="30"/>
      <c r="GB80" s="27"/>
      <c r="GC80" s="30"/>
      <c r="GD80" s="27"/>
      <c r="GE80" s="92"/>
      <c r="GF80" s="94"/>
      <c r="GG80" s="94"/>
      <c r="GH80" s="94"/>
      <c r="GI80" s="94"/>
      <c r="GJ80" s="94"/>
      <c r="GK80" s="94"/>
      <c r="GL80" s="94"/>
      <c r="GM80" s="27"/>
      <c r="GN80" s="99">
        <v>-1.3160480681308122</v>
      </c>
      <c r="GO80" s="98">
        <v>-1.2631859489788051</v>
      </c>
      <c r="GQ80" s="88">
        <f t="shared" si="109"/>
        <v>41006</v>
      </c>
      <c r="GR80" s="90">
        <v>28.5</v>
      </c>
      <c r="GS80" s="28"/>
      <c r="GT80" s="25"/>
      <c r="GU80" s="30"/>
      <c r="GV80" s="27"/>
      <c r="GW80" s="30"/>
      <c r="GX80" s="27"/>
      <c r="GY80" s="30"/>
      <c r="GZ80" s="27"/>
      <c r="HA80" s="92"/>
      <c r="HB80" s="94"/>
      <c r="HC80" s="94"/>
      <c r="HD80" s="94"/>
      <c r="HE80" s="94"/>
      <c r="HF80" s="94"/>
      <c r="HG80" s="94"/>
      <c r="HH80" s="94"/>
      <c r="HI80" s="27"/>
      <c r="HJ80" s="99">
        <v>-1.2783879105763902</v>
      </c>
      <c r="HK80" s="98">
        <v>5.9139465661261034E-2</v>
      </c>
      <c r="HM80" s="88">
        <f t="shared" si="110"/>
        <v>41005.5</v>
      </c>
      <c r="HN80" s="90">
        <v>28.5</v>
      </c>
      <c r="HO80" s="28"/>
      <c r="HP80" s="25"/>
      <c r="HQ80" s="30"/>
      <c r="HR80" s="27"/>
      <c r="HS80" s="30"/>
      <c r="HT80" s="27"/>
      <c r="HU80" s="30"/>
      <c r="HV80" s="27"/>
      <c r="HW80" s="92"/>
      <c r="HX80" s="94"/>
      <c r="HY80" s="94"/>
      <c r="HZ80" s="94"/>
      <c r="IA80" s="94"/>
      <c r="IB80" s="94"/>
      <c r="IC80" s="94"/>
      <c r="ID80" s="94"/>
      <c r="IE80" s="27"/>
      <c r="IF80" s="99">
        <v>-1.0057872570308024</v>
      </c>
      <c r="IG80" s="98">
        <v>6.3707066203133067</v>
      </c>
      <c r="II80" s="88">
        <f t="shared" si="111"/>
        <v>41005</v>
      </c>
      <c r="IJ80" s="90">
        <v>28.5</v>
      </c>
      <c r="IK80" s="28"/>
      <c r="IL80" s="25"/>
      <c r="IM80" s="30"/>
      <c r="IN80" s="27"/>
      <c r="IO80" s="30"/>
      <c r="IP80" s="27"/>
      <c r="IQ80" s="30"/>
      <c r="IR80" s="27"/>
      <c r="IS80" s="92"/>
      <c r="IT80" s="94"/>
      <c r="IU80" s="94"/>
      <c r="IV80" s="94"/>
      <c r="IW80" s="94"/>
      <c r="IX80" s="94"/>
      <c r="IY80" s="94"/>
      <c r="IZ80" s="94"/>
      <c r="JA80" s="27"/>
      <c r="JB80" s="99">
        <v>-1.1153016182671469</v>
      </c>
      <c r="JC80" s="98">
        <v>6.1206205462006533</v>
      </c>
      <c r="JE80" s="88">
        <f t="shared" si="112"/>
        <v>41007.5</v>
      </c>
      <c r="JF80" s="90">
        <v>28.5</v>
      </c>
      <c r="JG80" s="28"/>
      <c r="JH80" s="25"/>
      <c r="JI80" s="30"/>
      <c r="JJ80" s="27"/>
      <c r="JK80" s="30"/>
      <c r="JL80" s="27"/>
      <c r="JM80" s="30"/>
      <c r="JN80" s="27"/>
      <c r="JO80" s="92"/>
      <c r="JP80" s="94"/>
      <c r="JQ80" s="94"/>
      <c r="JR80" s="94"/>
      <c r="JS80" s="94"/>
      <c r="JT80" s="94"/>
      <c r="JU80" s="94"/>
      <c r="JV80" s="94"/>
      <c r="JW80" s="27"/>
      <c r="JX80" s="99">
        <v>-1.2164669478546255</v>
      </c>
      <c r="JY80" s="98">
        <v>3.5653617773282935</v>
      </c>
      <c r="KA80" s="88">
        <f t="shared" si="113"/>
        <v>41008.5</v>
      </c>
      <c r="KB80" s="90">
        <v>28.5</v>
      </c>
      <c r="KC80" s="28"/>
      <c r="KD80" s="25"/>
      <c r="KE80" s="30"/>
      <c r="KF80" s="27"/>
      <c r="KG80" s="30"/>
      <c r="KH80" s="27"/>
      <c r="KI80" s="30"/>
      <c r="KJ80" s="27"/>
      <c r="KK80" s="92"/>
      <c r="KL80" s="94"/>
      <c r="KM80" s="94"/>
      <c r="KN80" s="94"/>
      <c r="KO80" s="94"/>
      <c r="KP80" s="94"/>
      <c r="KQ80" s="94"/>
      <c r="KR80" s="94"/>
      <c r="KS80" s="27"/>
      <c r="KT80" s="99">
        <v>-1.2646539026045549</v>
      </c>
      <c r="KU80" s="98">
        <v>5.0697313851974926</v>
      </c>
      <c r="KW80" s="88">
        <f t="shared" si="114"/>
        <v>41006.5</v>
      </c>
      <c r="KX80" s="90">
        <v>28.5</v>
      </c>
      <c r="KY80" s="28"/>
      <c r="KZ80" s="25"/>
      <c r="LA80" s="30"/>
      <c r="LB80" s="27"/>
      <c r="LC80" s="30"/>
      <c r="LD80" s="27"/>
      <c r="LE80" s="30"/>
      <c r="LF80" s="27"/>
      <c r="LG80" s="92"/>
      <c r="LH80" s="94"/>
      <c r="LI80" s="94"/>
      <c r="LJ80" s="94"/>
      <c r="LK80" s="94"/>
      <c r="LL80" s="94"/>
      <c r="LM80" s="94"/>
      <c r="LN80" s="94"/>
      <c r="LO80" s="27"/>
      <c r="LP80" s="99">
        <v>-1.2872222911656237</v>
      </c>
      <c r="LQ80" s="98">
        <v>4.1938589232944157</v>
      </c>
      <c r="LS80" s="88">
        <f t="shared" si="115"/>
        <v>41007.5</v>
      </c>
      <c r="LT80" s="90">
        <v>28.5</v>
      </c>
      <c r="LU80" s="28"/>
      <c r="LV80" s="25"/>
      <c r="LW80" s="30"/>
      <c r="LX80" s="27"/>
      <c r="LY80" s="30"/>
      <c r="LZ80" s="27"/>
      <c r="MA80" s="30"/>
      <c r="MB80" s="27"/>
      <c r="MC80" s="92"/>
      <c r="MD80" s="94"/>
      <c r="ME80" s="94"/>
      <c r="MF80" s="94"/>
      <c r="MG80" s="94"/>
      <c r="MH80" s="94"/>
      <c r="MI80" s="94"/>
      <c r="MJ80" s="94"/>
      <c r="MK80" s="27"/>
      <c r="ML80" s="99">
        <v>-1.2617030074944837</v>
      </c>
      <c r="MM80" s="98">
        <v>6.1264279482900097</v>
      </c>
      <c r="MO80" s="88">
        <f t="shared" si="116"/>
        <v>41003.5</v>
      </c>
      <c r="MP80" s="90">
        <v>28.5</v>
      </c>
      <c r="MQ80" s="28"/>
      <c r="MR80" s="25"/>
      <c r="MS80" s="30"/>
      <c r="MT80" s="27"/>
      <c r="MU80" s="30"/>
      <c r="MV80" s="27"/>
      <c r="MW80" s="30"/>
      <c r="MX80" s="27"/>
      <c r="MY80" s="92"/>
      <c r="MZ80" s="94"/>
      <c r="NA80" s="94"/>
      <c r="NB80" s="94"/>
      <c r="NC80" s="94"/>
      <c r="ND80" s="94"/>
      <c r="NE80" s="94"/>
      <c r="NF80" s="94"/>
      <c r="NG80" s="27"/>
      <c r="NH80" s="99"/>
      <c r="NI80" s="98"/>
      <c r="NK80" s="88">
        <f t="shared" si="117"/>
        <v>41006.5</v>
      </c>
      <c r="NL80" s="90">
        <v>28.5</v>
      </c>
      <c r="NM80" s="28"/>
      <c r="NN80" s="25"/>
      <c r="NO80" s="30"/>
      <c r="NP80" s="27"/>
      <c r="NQ80" s="30"/>
      <c r="NR80" s="27"/>
      <c r="NS80" s="30"/>
      <c r="NT80" s="27"/>
      <c r="NU80" s="92"/>
      <c r="NV80" s="94"/>
      <c r="NW80" s="94"/>
      <c r="NX80" s="94"/>
      <c r="NY80" s="94"/>
      <c r="NZ80" s="94"/>
      <c r="OA80" s="94"/>
      <c r="OB80" s="94"/>
      <c r="OC80" s="27"/>
      <c r="OD80" s="99">
        <v>-1.2639941814679347</v>
      </c>
      <c r="OE80" s="98">
        <v>5.006176113302315</v>
      </c>
      <c r="OG80" s="88">
        <f t="shared" si="118"/>
        <v>41005</v>
      </c>
      <c r="OH80" s="90">
        <v>28.5</v>
      </c>
      <c r="OI80" s="28"/>
      <c r="OJ80" s="25"/>
      <c r="OK80" s="30"/>
      <c r="OL80" s="27"/>
      <c r="OM80" s="30"/>
      <c r="ON80" s="27"/>
      <c r="OO80" s="30"/>
      <c r="OP80" s="27"/>
      <c r="OQ80" s="92"/>
      <c r="OR80" s="94"/>
      <c r="OS80" s="94"/>
      <c r="OT80" s="94"/>
      <c r="OU80" s="94"/>
      <c r="OV80" s="94"/>
      <c r="OW80" s="94"/>
      <c r="OX80" s="94"/>
      <c r="OY80" s="27"/>
      <c r="OZ80" s="99"/>
      <c r="PA80" s="98"/>
      <c r="PC80" s="88">
        <f t="shared" si="119"/>
        <v>41003.5</v>
      </c>
      <c r="PD80" s="90">
        <v>28.5</v>
      </c>
      <c r="PE80" s="28"/>
      <c r="PF80" s="25"/>
      <c r="PG80" s="30"/>
      <c r="PH80" s="27"/>
      <c r="PI80" s="30"/>
      <c r="PJ80" s="27"/>
      <c r="PK80" s="30"/>
      <c r="PL80" s="27"/>
      <c r="PM80" s="92"/>
      <c r="PN80" s="94"/>
      <c r="PO80" s="94"/>
      <c r="PP80" s="94"/>
      <c r="PQ80" s="94"/>
      <c r="PR80" s="94"/>
      <c r="PS80" s="94"/>
      <c r="PT80" s="94"/>
      <c r="PU80" s="27"/>
      <c r="PV80" s="99">
        <v>-1.3032953421174347</v>
      </c>
      <c r="PW80" s="98">
        <v>5.6271758921792578</v>
      </c>
      <c r="PY80" s="88">
        <f t="shared" si="120"/>
        <v>41006.5</v>
      </c>
      <c r="PZ80" s="90">
        <v>28.5</v>
      </c>
      <c r="QA80" s="28"/>
      <c r="QB80" s="25"/>
      <c r="QC80" s="30"/>
      <c r="QD80" s="27"/>
      <c r="QE80" s="30"/>
      <c r="QF80" s="27"/>
      <c r="QG80" s="30"/>
      <c r="QH80" s="27"/>
      <c r="QI80" s="92"/>
      <c r="QJ80" s="94"/>
      <c r="QK80" s="94"/>
      <c r="QL80" s="94"/>
      <c r="QM80" s="94"/>
      <c r="QN80" s="94"/>
      <c r="QO80" s="94"/>
      <c r="QP80" s="94"/>
      <c r="QQ80" s="27"/>
      <c r="QR80" s="99">
        <v>-1.313741326351328</v>
      </c>
      <c r="QS80" s="98">
        <v>3.4876582583514475</v>
      </c>
      <c r="QU80" s="88">
        <f t="shared" si="121"/>
        <v>41005.5</v>
      </c>
      <c r="QV80" s="90">
        <v>28.5</v>
      </c>
      <c r="QW80" s="28"/>
      <c r="QX80" s="25"/>
      <c r="QY80" s="30"/>
      <c r="QZ80" s="27"/>
      <c r="RA80" s="30"/>
      <c r="RB80" s="27"/>
      <c r="RC80" s="30"/>
      <c r="RD80" s="27"/>
      <c r="RE80" s="92"/>
      <c r="RF80" s="94"/>
      <c r="RG80" s="94"/>
      <c r="RH80" s="94"/>
      <c r="RI80" s="94"/>
      <c r="RJ80" s="94"/>
      <c r="RK80" s="94"/>
      <c r="RL80" s="94"/>
      <c r="RM80" s="27"/>
      <c r="RN80" s="99">
        <v>-1.0157806816297332</v>
      </c>
      <c r="RO80" s="98">
        <v>7.8693309404609382</v>
      </c>
      <c r="RQ80" s="88">
        <f t="shared" si="122"/>
        <v>41006</v>
      </c>
      <c r="RR80" s="90">
        <v>28.5</v>
      </c>
      <c r="RS80" s="28"/>
      <c r="RT80" s="25"/>
      <c r="RU80" s="30"/>
      <c r="RV80" s="27"/>
      <c r="RW80" s="30"/>
      <c r="RX80" s="27"/>
      <c r="RY80" s="30"/>
      <c r="RZ80" s="27"/>
      <c r="SA80" s="92"/>
      <c r="SB80" s="94"/>
      <c r="SC80" s="94"/>
      <c r="SD80" s="94"/>
      <c r="SE80" s="94"/>
      <c r="SF80" s="94"/>
      <c r="SG80" s="94"/>
      <c r="SH80" s="94"/>
      <c r="SI80" s="27"/>
      <c r="SJ80" s="99">
        <v>-1.2743035392221658</v>
      </c>
      <c r="SK80" s="98">
        <v>1.7418899804658472</v>
      </c>
      <c r="SM80" s="88">
        <f t="shared" si="123"/>
        <v>41006</v>
      </c>
      <c r="SN80" s="90">
        <v>28.5</v>
      </c>
      <c r="SO80" s="28"/>
      <c r="SP80" s="25"/>
      <c r="SQ80" s="30"/>
      <c r="SR80" s="27"/>
      <c r="SS80" s="30"/>
      <c r="ST80" s="27"/>
      <c r="SU80" s="30"/>
      <c r="SV80" s="27"/>
      <c r="SW80" s="92"/>
      <c r="SX80" s="94"/>
      <c r="SY80" s="94"/>
      <c r="SZ80" s="94"/>
      <c r="TA80" s="94"/>
      <c r="TB80" s="94"/>
      <c r="TC80" s="94"/>
      <c r="TD80" s="94"/>
      <c r="TE80" s="27"/>
      <c r="TF80" s="99">
        <v>-1.3065340804798544</v>
      </c>
      <c r="TG80" s="98">
        <v>-0.36846440159788602</v>
      </c>
      <c r="TI80" s="88">
        <f t="shared" si="124"/>
        <v>41004.5</v>
      </c>
      <c r="TJ80" s="90">
        <v>28.5</v>
      </c>
      <c r="TK80" s="28"/>
      <c r="TL80" s="25"/>
      <c r="TM80" s="30"/>
      <c r="TN80" s="27"/>
      <c r="TO80" s="30"/>
      <c r="TP80" s="27"/>
      <c r="TQ80" s="30"/>
      <c r="TR80" s="27"/>
      <c r="TS80" s="92"/>
      <c r="TT80" s="94"/>
      <c r="TU80" s="94"/>
      <c r="TV80" s="94"/>
      <c r="TW80" s="94"/>
      <c r="TX80" s="94"/>
      <c r="TY80" s="94"/>
      <c r="TZ80" s="94"/>
      <c r="UA80" s="27"/>
      <c r="UB80" s="99"/>
      <c r="UC80" s="98"/>
      <c r="UE80" s="88">
        <f t="shared" si="125"/>
        <v>41008</v>
      </c>
      <c r="UF80" s="90">
        <v>28.5</v>
      </c>
      <c r="UG80" s="28"/>
      <c r="UH80" s="25">
        <v>22</v>
      </c>
      <c r="UI80" s="30"/>
      <c r="UJ80" s="27"/>
      <c r="UK80" s="30"/>
      <c r="UL80" s="27"/>
      <c r="UM80" s="30"/>
      <c r="UN80" s="27"/>
      <c r="UO80" s="92"/>
      <c r="UP80" s="94"/>
      <c r="UQ80" s="94"/>
      <c r="UR80" s="94"/>
      <c r="US80" s="94"/>
      <c r="UT80" s="94"/>
      <c r="UU80" s="94"/>
      <c r="UV80" s="94"/>
      <c r="UW80" s="27"/>
      <c r="UX80" s="99">
        <v>-1.2645358398570403</v>
      </c>
      <c r="UY80" s="98">
        <v>-0.4803372282897157</v>
      </c>
      <c r="VA80" s="88">
        <f t="shared" si="126"/>
        <v>41006.5</v>
      </c>
      <c r="VB80" s="90">
        <v>28.5</v>
      </c>
      <c r="VC80" s="28"/>
      <c r="VD80" s="25"/>
      <c r="VE80" s="30"/>
      <c r="VF80" s="27"/>
      <c r="VG80" s="30"/>
      <c r="VH80" s="27"/>
      <c r="VI80" s="30"/>
      <c r="VJ80" s="27"/>
      <c r="VK80" s="92"/>
      <c r="VL80" s="94"/>
      <c r="VM80" s="94"/>
      <c r="VN80" s="94"/>
      <c r="VO80" s="94"/>
      <c r="VP80" s="94"/>
      <c r="VQ80" s="94"/>
      <c r="VR80" s="94"/>
      <c r="VS80" s="27"/>
      <c r="VT80" s="99">
        <v>-1.2840520190670666</v>
      </c>
      <c r="VU80" s="98">
        <v>4.9894776117132569</v>
      </c>
      <c r="VW80" s="88">
        <f t="shared" si="127"/>
        <v>41004.5</v>
      </c>
      <c r="VX80" s="90">
        <v>28.5</v>
      </c>
      <c r="VY80" s="28"/>
      <c r="VZ80" s="25"/>
      <c r="WA80" s="30"/>
      <c r="WB80" s="27"/>
      <c r="WC80" s="30"/>
      <c r="WD80" s="27"/>
      <c r="WE80" s="30"/>
      <c r="WF80" s="27"/>
      <c r="WG80" s="92"/>
      <c r="WH80" s="94"/>
      <c r="WI80" s="94"/>
      <c r="WJ80" s="94"/>
      <c r="WK80" s="94"/>
      <c r="WL80" s="94"/>
      <c r="WM80" s="94"/>
      <c r="WN80" s="94"/>
      <c r="WO80" s="27"/>
      <c r="WP80" s="99">
        <v>-1.3009906788890779</v>
      </c>
      <c r="WQ80" s="98">
        <v>5.0711008024791937</v>
      </c>
      <c r="WS80" s="88">
        <f t="shared" si="128"/>
        <v>41006</v>
      </c>
      <c r="WT80" s="90">
        <v>28.5</v>
      </c>
      <c r="WU80" s="28"/>
      <c r="WV80" s="25"/>
      <c r="WW80" s="30"/>
      <c r="WX80" s="27"/>
      <c r="WY80" s="30"/>
      <c r="WZ80" s="27"/>
      <c r="XA80" s="30"/>
      <c r="XB80" s="27"/>
      <c r="XC80" s="92"/>
      <c r="XD80" s="94"/>
      <c r="XE80" s="94"/>
      <c r="XF80" s="94"/>
      <c r="XG80" s="94"/>
      <c r="XH80" s="94"/>
      <c r="XI80" s="94"/>
      <c r="XJ80" s="94"/>
      <c r="XK80" s="27"/>
      <c r="XL80" s="99">
        <v>-1.317814994050317</v>
      </c>
      <c r="XM80" s="98">
        <v>-1.2656102437680745</v>
      </c>
      <c r="XO80" s="88">
        <f t="shared" si="129"/>
        <v>41006</v>
      </c>
      <c r="XP80" s="90">
        <v>28.5</v>
      </c>
      <c r="XQ80" s="28"/>
      <c r="XR80" s="25"/>
      <c r="XS80" s="30"/>
      <c r="XT80" s="27"/>
      <c r="XU80" s="30"/>
      <c r="XV80" s="27"/>
      <c r="XW80" s="30"/>
      <c r="XX80" s="27"/>
      <c r="XY80" s="92"/>
      <c r="XZ80" s="94"/>
      <c r="YA80" s="94"/>
      <c r="YB80" s="94"/>
      <c r="YC80" s="94"/>
      <c r="YD80" s="94"/>
      <c r="YE80" s="94"/>
      <c r="YF80" s="94"/>
      <c r="YG80" s="27"/>
      <c r="YH80" s="99">
        <v>-1.2800136875668551</v>
      </c>
      <c r="YI80" s="98">
        <v>5.7438247076780503E-2</v>
      </c>
      <c r="YK80" s="88">
        <f t="shared" si="130"/>
        <v>41005.5</v>
      </c>
      <c r="YL80" s="90">
        <v>28.5</v>
      </c>
      <c r="YM80" s="28"/>
      <c r="YN80" s="25"/>
      <c r="YO80" s="30"/>
      <c r="YP80" s="27"/>
      <c r="YQ80" s="30"/>
      <c r="YR80" s="27"/>
      <c r="YS80" s="30"/>
      <c r="YT80" s="27"/>
      <c r="YU80" s="92"/>
      <c r="YV80" s="94"/>
      <c r="YW80" s="94"/>
      <c r="YX80" s="94"/>
      <c r="YY80" s="94"/>
      <c r="YZ80" s="94"/>
      <c r="ZA80" s="94"/>
      <c r="ZB80" s="94"/>
      <c r="ZC80" s="27"/>
      <c r="ZD80" s="99">
        <v>-0.97423403918668117</v>
      </c>
      <c r="ZE80" s="98">
        <v>6.4006230792398249</v>
      </c>
      <c r="ZG80" s="88">
        <f t="shared" si="131"/>
        <v>41005</v>
      </c>
      <c r="ZH80" s="90">
        <v>28.5</v>
      </c>
      <c r="ZI80" s="28"/>
      <c r="ZJ80" s="25"/>
      <c r="ZK80" s="30"/>
      <c r="ZL80" s="27"/>
      <c r="ZM80" s="30"/>
      <c r="ZN80" s="27"/>
      <c r="ZO80" s="30"/>
      <c r="ZP80" s="27"/>
      <c r="ZQ80" s="92"/>
      <c r="ZR80" s="94"/>
      <c r="ZS80" s="94"/>
      <c r="ZT80" s="94"/>
      <c r="ZU80" s="94"/>
      <c r="ZV80" s="94"/>
      <c r="ZW80" s="94"/>
      <c r="ZX80" s="94"/>
      <c r="ZY80" s="27"/>
      <c r="ZZ80" s="99">
        <v>-1.1163801906475901</v>
      </c>
      <c r="AAA80" s="98">
        <v>6.1105552220661288</v>
      </c>
      <c r="AAC80" s="88">
        <f t="shared" si="132"/>
        <v>41007.5</v>
      </c>
      <c r="AAD80" s="90">
        <v>28.5</v>
      </c>
      <c r="AAE80" s="28"/>
      <c r="AAF80" s="25"/>
      <c r="AAG80" s="30"/>
      <c r="AAH80" s="27"/>
      <c r="AAI80" s="30"/>
      <c r="AAJ80" s="27"/>
      <c r="AAK80" s="30"/>
      <c r="AAL80" s="27"/>
      <c r="AAM80" s="92"/>
      <c r="AAN80" s="94"/>
      <c r="AAO80" s="94"/>
      <c r="AAP80" s="94"/>
      <c r="AAQ80" s="94"/>
      <c r="AAR80" s="94"/>
      <c r="AAS80" s="94"/>
      <c r="AAT80" s="94"/>
      <c r="AAU80" s="27"/>
      <c r="AAV80" s="99">
        <v>-1.2113988972949332</v>
      </c>
      <c r="AAW80" s="98">
        <v>3.5736592039255517</v>
      </c>
      <c r="AAY80" s="88">
        <f t="shared" si="133"/>
        <v>41008.5</v>
      </c>
      <c r="AAZ80" s="90">
        <v>28.5</v>
      </c>
      <c r="ABA80" s="28"/>
      <c r="ABB80" s="25"/>
      <c r="ABC80" s="30"/>
      <c r="ABD80" s="27"/>
      <c r="ABE80" s="30"/>
      <c r="ABF80" s="27"/>
      <c r="ABG80" s="30"/>
      <c r="ABH80" s="27"/>
      <c r="ABI80" s="92"/>
      <c r="ABJ80" s="94"/>
      <c r="ABK80" s="94"/>
      <c r="ABL80" s="94"/>
      <c r="ABM80" s="94"/>
      <c r="ABN80" s="94"/>
      <c r="ABO80" s="94"/>
      <c r="ABP80" s="94"/>
      <c r="ABQ80" s="27"/>
      <c r="ABR80" s="99">
        <v>-1.282863934310013</v>
      </c>
      <c r="ABS80" s="98">
        <v>5.0451352839723569</v>
      </c>
      <c r="ABU80" s="88">
        <f t="shared" si="134"/>
        <v>41006.5</v>
      </c>
      <c r="ABV80" s="90">
        <v>28.5</v>
      </c>
      <c r="ABW80" s="28"/>
      <c r="ABX80" s="25"/>
      <c r="ABY80" s="30"/>
      <c r="ABZ80" s="27"/>
      <c r="ACA80" s="30"/>
      <c r="ACB80" s="27"/>
      <c r="ACC80" s="30"/>
      <c r="ACD80" s="27"/>
      <c r="ACE80" s="92"/>
      <c r="ACF80" s="94"/>
      <c r="ACG80" s="94"/>
      <c r="ACH80" s="94"/>
      <c r="ACI80" s="94"/>
      <c r="ACJ80" s="94"/>
      <c r="ACK80" s="94"/>
      <c r="ACL80" s="94"/>
      <c r="ACM80" s="27"/>
      <c r="ACN80" s="99">
        <v>-1.3049557502445224</v>
      </c>
      <c r="ACO80" s="98">
        <v>4.1768405790533478</v>
      </c>
      <c r="ACQ80" s="88">
        <f t="shared" si="135"/>
        <v>41007.5</v>
      </c>
      <c r="ACR80" s="90">
        <v>28.5</v>
      </c>
      <c r="ACS80" s="28"/>
      <c r="ACT80" s="25"/>
      <c r="ACU80" s="30"/>
      <c r="ACV80" s="27"/>
      <c r="ACW80" s="30"/>
      <c r="ACX80" s="27"/>
      <c r="ACY80" s="30"/>
      <c r="ACZ80" s="27"/>
      <c r="ADA80" s="92"/>
      <c r="ADB80" s="94"/>
      <c r="ADC80" s="94"/>
      <c r="ADD80" s="94"/>
      <c r="ADE80" s="94"/>
      <c r="ADF80" s="94"/>
      <c r="ADG80" s="94"/>
      <c r="ADH80" s="94"/>
      <c r="ADI80" s="27"/>
      <c r="ADJ80" s="99">
        <v>-1.2630403092693541</v>
      </c>
      <c r="ADK80" s="98">
        <v>6.1200647829648789</v>
      </c>
      <c r="ADM80" s="88">
        <f t="shared" si="136"/>
        <v>41003.5</v>
      </c>
      <c r="ADN80" s="90">
        <v>28.5</v>
      </c>
      <c r="ADO80" s="28"/>
      <c r="ADP80" s="25"/>
      <c r="ADQ80" s="30"/>
      <c r="ADR80" s="27"/>
      <c r="ADS80" s="30"/>
      <c r="ADT80" s="27"/>
      <c r="ADU80" s="30"/>
      <c r="ADV80" s="27"/>
      <c r="ADW80" s="92"/>
      <c r="ADX80" s="94"/>
      <c r="ADY80" s="94"/>
      <c r="ADZ80" s="94"/>
      <c r="AEA80" s="94"/>
      <c r="AEB80" s="94"/>
      <c r="AEC80" s="94"/>
      <c r="AED80" s="94"/>
      <c r="AEE80" s="27"/>
      <c r="AEF80" s="99"/>
      <c r="AEG80" s="98"/>
      <c r="AEI80" s="88">
        <f t="shared" si="137"/>
        <v>41006.5</v>
      </c>
      <c r="AEJ80" s="90">
        <v>28.5</v>
      </c>
      <c r="AEK80" s="28"/>
      <c r="AEL80" s="25"/>
      <c r="AEM80" s="30"/>
      <c r="AEN80" s="27"/>
      <c r="AEO80" s="30"/>
      <c r="AEP80" s="27"/>
      <c r="AEQ80" s="30"/>
      <c r="AER80" s="27"/>
      <c r="AES80" s="92"/>
      <c r="AET80" s="94"/>
      <c r="AEU80" s="94"/>
      <c r="AEV80" s="94"/>
      <c r="AEW80" s="94"/>
      <c r="AEX80" s="94"/>
      <c r="AEY80" s="94"/>
      <c r="AEZ80" s="94"/>
      <c r="AFA80" s="27"/>
      <c r="AFB80" s="99">
        <v>-1.307782710037267</v>
      </c>
      <c r="AFC80" s="98">
        <v>4.9515143495825606</v>
      </c>
      <c r="AFE80" s="88">
        <f t="shared" si="138"/>
        <v>41005</v>
      </c>
      <c r="AFF80" s="90">
        <v>28.5</v>
      </c>
      <c r="AFG80" s="28"/>
      <c r="AFH80" s="25"/>
      <c r="AFI80" s="30"/>
      <c r="AFJ80" s="27"/>
      <c r="AFK80" s="30"/>
      <c r="AFL80" s="27"/>
      <c r="AFM80" s="30"/>
      <c r="AFN80" s="27"/>
      <c r="AFO80" s="92"/>
      <c r="AFP80" s="94"/>
      <c r="AFQ80" s="94"/>
      <c r="AFR80" s="94"/>
      <c r="AFS80" s="94"/>
      <c r="AFT80" s="94"/>
      <c r="AFU80" s="94"/>
      <c r="AFV80" s="94"/>
      <c r="AFW80" s="27"/>
      <c r="AFX80" s="99"/>
      <c r="AFY80" s="98"/>
      <c r="AGA80" s="88">
        <f t="shared" si="139"/>
        <v>41003.5</v>
      </c>
      <c r="AGB80" s="90">
        <v>28.5</v>
      </c>
      <c r="AGC80" s="28"/>
      <c r="AGD80" s="25"/>
      <c r="AGE80" s="30"/>
      <c r="AGF80" s="27"/>
      <c r="AGG80" s="30"/>
      <c r="AGH80" s="27"/>
      <c r="AGI80" s="30"/>
      <c r="AGJ80" s="27"/>
      <c r="AGK80" s="92"/>
      <c r="AGL80" s="94"/>
      <c r="AGM80" s="94"/>
      <c r="AGN80" s="94"/>
      <c r="AGO80" s="94"/>
      <c r="AGP80" s="94"/>
      <c r="AGQ80" s="94"/>
      <c r="AGR80" s="94"/>
      <c r="AGS80" s="27"/>
      <c r="AGT80" s="99">
        <v>-1.3041534751237385</v>
      </c>
      <c r="AGU80" s="98">
        <v>5.6242623011620454</v>
      </c>
      <c r="AGW80" s="88">
        <f t="shared" si="140"/>
        <v>41006.5</v>
      </c>
      <c r="AGX80" s="90">
        <v>28.5</v>
      </c>
      <c r="AGY80" s="28"/>
      <c r="AGZ80" s="25"/>
      <c r="AHA80" s="30"/>
      <c r="AHB80" s="27"/>
      <c r="AHC80" s="30"/>
      <c r="AHD80" s="27"/>
      <c r="AHE80" s="30"/>
      <c r="AHF80" s="27"/>
      <c r="AHG80" s="92"/>
      <c r="AHH80" s="94"/>
      <c r="AHI80" s="94"/>
      <c r="AHJ80" s="94"/>
      <c r="AHK80" s="94"/>
      <c r="AHL80" s="94"/>
      <c r="AHM80" s="94"/>
      <c r="AHN80" s="94"/>
      <c r="AHO80" s="27"/>
      <c r="AHP80" s="99">
        <v>-1.2991171618489783</v>
      </c>
      <c r="AHQ80" s="98">
        <v>3.5112278035014817</v>
      </c>
      <c r="AHS80" s="88">
        <f t="shared" si="141"/>
        <v>41005.5</v>
      </c>
      <c r="AHT80" s="90">
        <v>28.5</v>
      </c>
      <c r="AHU80" s="28"/>
      <c r="AHV80" s="25"/>
      <c r="AHW80" s="30"/>
      <c r="AHX80" s="27"/>
      <c r="AHY80" s="30"/>
      <c r="AHZ80" s="27"/>
      <c r="AIA80" s="30"/>
      <c r="AIB80" s="27"/>
      <c r="AIC80" s="92"/>
      <c r="AID80" s="94"/>
      <c r="AIE80" s="94"/>
      <c r="AIF80" s="94"/>
      <c r="AIG80" s="94"/>
      <c r="AIH80" s="94"/>
      <c r="AII80" s="94"/>
      <c r="AIJ80" s="94"/>
      <c r="AIK80" s="27"/>
      <c r="AIL80" s="99">
        <v>-1.0085409207551244</v>
      </c>
      <c r="AIM80" s="98">
        <v>7.8559556070428584</v>
      </c>
      <c r="AIO80" s="88">
        <f t="shared" si="142"/>
        <v>41006</v>
      </c>
      <c r="AIP80" s="90">
        <v>28.5</v>
      </c>
      <c r="AIQ80" s="28"/>
      <c r="AIR80" s="25"/>
      <c r="AIS80" s="30"/>
      <c r="AIT80" s="27"/>
      <c r="AIU80" s="30"/>
      <c r="AIV80" s="27"/>
      <c r="AIW80" s="30"/>
      <c r="AIX80" s="27"/>
      <c r="AIY80" s="92"/>
      <c r="AIZ80" s="94"/>
      <c r="AJA80" s="94"/>
      <c r="AJB80" s="94"/>
      <c r="AJC80" s="94"/>
      <c r="AJD80" s="94"/>
      <c r="AJE80" s="94"/>
      <c r="AJF80" s="94"/>
      <c r="AJG80" s="27"/>
      <c r="AJH80" s="99">
        <v>-1.2643071594899407</v>
      </c>
      <c r="AJI80" s="98">
        <v>1.7494538116511145</v>
      </c>
      <c r="AJK80" s="88">
        <f t="shared" si="143"/>
        <v>41006</v>
      </c>
      <c r="AJL80" s="90">
        <v>28.5</v>
      </c>
      <c r="AJM80" s="28"/>
      <c r="AJN80" s="25"/>
      <c r="AJO80" s="30"/>
      <c r="AJP80" s="27"/>
      <c r="AJQ80" s="30"/>
      <c r="AJR80" s="27"/>
      <c r="AJS80" s="30"/>
      <c r="AJT80" s="27"/>
      <c r="AJU80" s="92"/>
      <c r="AJV80" s="94"/>
      <c r="AJW80" s="94"/>
      <c r="AJX80" s="94"/>
      <c r="AJY80" s="94"/>
      <c r="AJZ80" s="94"/>
      <c r="AKA80" s="94"/>
      <c r="AKB80" s="94"/>
      <c r="AKC80" s="27"/>
      <c r="AKD80" s="99">
        <v>-1.302858563591166</v>
      </c>
      <c r="AKE80" s="98">
        <v>-0.36445031908580616</v>
      </c>
      <c r="AKG80" s="88">
        <f t="shared" si="144"/>
        <v>41004.5</v>
      </c>
      <c r="AKH80" s="90">
        <v>28.5</v>
      </c>
      <c r="AKI80" s="28"/>
      <c r="AKJ80" s="25"/>
      <c r="AKK80" s="30"/>
      <c r="AKL80" s="27"/>
      <c r="AKM80" s="30"/>
      <c r="AKN80" s="27"/>
      <c r="AKO80" s="30"/>
      <c r="AKP80" s="27"/>
      <c r="AKQ80" s="92"/>
      <c r="AKR80" s="94"/>
      <c r="AKS80" s="94"/>
      <c r="AKT80" s="94"/>
      <c r="AKU80" s="94"/>
      <c r="AKV80" s="94"/>
      <c r="AKW80" s="94"/>
      <c r="AKX80" s="94"/>
      <c r="AKY80" s="27"/>
      <c r="AKZ80" s="99"/>
      <c r="ALA80" s="98"/>
      <c r="ALC80" s="88">
        <f t="shared" si="145"/>
        <v>41008</v>
      </c>
      <c r="ALD80" s="90">
        <v>28.5</v>
      </c>
      <c r="ALE80" s="28"/>
      <c r="ALF80" s="25">
        <v>22</v>
      </c>
      <c r="ALG80" s="30"/>
      <c r="ALH80" s="27"/>
      <c r="ALI80" s="30"/>
      <c r="ALJ80" s="27"/>
      <c r="ALK80" s="30"/>
      <c r="ALL80" s="27"/>
      <c r="ALM80" s="92"/>
      <c r="ALN80" s="94"/>
      <c r="ALO80" s="94"/>
      <c r="ALP80" s="94"/>
      <c r="ALQ80" s="94"/>
      <c r="ALR80" s="94"/>
      <c r="ALS80" s="94"/>
      <c r="ALT80" s="94"/>
      <c r="ALU80" s="27"/>
      <c r="ALV80" s="99">
        <v>-1.2559716905337988</v>
      </c>
      <c r="ALW80" s="98">
        <v>-0.47438719461953371</v>
      </c>
      <c r="ALY80" s="88">
        <f t="shared" si="146"/>
        <v>41006.5</v>
      </c>
      <c r="ALZ80" s="90">
        <v>28.5</v>
      </c>
      <c r="AMA80" s="28"/>
      <c r="AMB80" s="25"/>
      <c r="AMC80" s="30"/>
      <c r="AMD80" s="27"/>
      <c r="AME80" s="30"/>
      <c r="AMF80" s="27"/>
      <c r="AMG80" s="30"/>
      <c r="AMH80" s="27"/>
      <c r="AMI80" s="92"/>
      <c r="AMJ80" s="94"/>
      <c r="AMK80" s="94"/>
      <c r="AML80" s="94"/>
      <c r="AMM80" s="94"/>
      <c r="AMN80" s="94"/>
      <c r="AMO80" s="94"/>
      <c r="AMP80" s="94"/>
      <c r="AMQ80" s="27"/>
      <c r="AMR80" s="99">
        <v>-1.2835080219068762</v>
      </c>
      <c r="AMS80" s="98">
        <v>4.9901453733228758</v>
      </c>
      <c r="AMU80" s="88">
        <f t="shared" si="147"/>
        <v>41004.5</v>
      </c>
      <c r="AMV80" s="90">
        <v>28.5</v>
      </c>
      <c r="AMW80" s="28"/>
      <c r="AMX80" s="25"/>
      <c r="AMY80" s="30"/>
      <c r="AMZ80" s="27"/>
      <c r="ANA80" s="30"/>
      <c r="ANB80" s="27"/>
      <c r="ANC80" s="30"/>
      <c r="AND80" s="27"/>
      <c r="ANE80" s="92"/>
      <c r="ANF80" s="94"/>
      <c r="ANG80" s="94"/>
      <c r="ANH80" s="94"/>
      <c r="ANI80" s="94"/>
      <c r="ANJ80" s="94"/>
      <c r="ANK80" s="94"/>
      <c r="ANL80" s="94"/>
      <c r="ANM80" s="27"/>
      <c r="ANN80" s="99">
        <v>-1.3089816520110209</v>
      </c>
      <c r="ANO80" s="98">
        <v>5.0596959145354825</v>
      </c>
      <c r="ANQ80" s="88">
        <f t="shared" si="148"/>
        <v>41006</v>
      </c>
      <c r="ANR80" s="90">
        <v>28.5</v>
      </c>
      <c r="ANS80" s="28"/>
      <c r="ANT80" s="25"/>
      <c r="ANU80" s="30"/>
      <c r="ANV80" s="27"/>
      <c r="ANW80" s="30"/>
      <c r="ANX80" s="27"/>
      <c r="ANY80" s="30"/>
      <c r="ANZ80" s="27"/>
      <c r="AOA80" s="92"/>
      <c r="AOB80" s="94"/>
      <c r="AOC80" s="94"/>
      <c r="AOD80" s="94"/>
      <c r="AOE80" s="94"/>
      <c r="AOF80" s="94"/>
      <c r="AOG80" s="94"/>
      <c r="AOH80" s="94"/>
      <c r="AOI80" s="27"/>
      <c r="AOJ80" s="99">
        <v>-1.318601901939219</v>
      </c>
      <c r="AOK80" s="98">
        <v>-1.2658988134536406</v>
      </c>
      <c r="AOM80" s="88">
        <f t="shared" si="149"/>
        <v>41006</v>
      </c>
      <c r="AON80" s="90">
        <v>28.5</v>
      </c>
      <c r="AOO80" s="28"/>
      <c r="AOP80" s="25"/>
      <c r="AOQ80" s="30"/>
      <c r="AOR80" s="27"/>
      <c r="AOS80" s="30"/>
      <c r="AOT80" s="27"/>
      <c r="AOU80" s="30"/>
      <c r="AOV80" s="27"/>
      <c r="AOW80" s="92"/>
      <c r="AOX80" s="94"/>
      <c r="AOY80" s="94"/>
      <c r="AOZ80" s="94"/>
      <c r="APA80" s="94"/>
      <c r="APB80" s="94"/>
      <c r="APC80" s="94"/>
      <c r="APD80" s="94"/>
      <c r="APE80" s="27"/>
      <c r="APF80" s="99">
        <v>-1.2990839919810993</v>
      </c>
      <c r="APG80" s="98">
        <v>3.2512107849761683E-2</v>
      </c>
      <c r="API80" s="88">
        <f t="shared" si="150"/>
        <v>41005.5</v>
      </c>
      <c r="APJ80" s="90">
        <v>28.5</v>
      </c>
      <c r="APK80" s="28"/>
      <c r="APL80" s="25"/>
      <c r="APM80" s="30"/>
      <c r="APN80" s="27"/>
      <c r="APO80" s="30"/>
      <c r="APP80" s="27"/>
      <c r="APQ80" s="30"/>
      <c r="APR80" s="27"/>
      <c r="APS80" s="92"/>
      <c r="APT80" s="94"/>
      <c r="APU80" s="94"/>
      <c r="APV80" s="94"/>
      <c r="APW80" s="94"/>
      <c r="APX80" s="94"/>
      <c r="APY80" s="94"/>
      <c r="APZ80" s="94"/>
      <c r="AQA80" s="27"/>
      <c r="AQB80" s="99">
        <v>-0.97708374884320037</v>
      </c>
      <c r="AQC80" s="98">
        <v>6.4077554871036426</v>
      </c>
      <c r="AQE80" s="88">
        <f t="shared" si="151"/>
        <v>41005</v>
      </c>
      <c r="AQF80" s="90">
        <v>28.5</v>
      </c>
      <c r="AQG80" s="28"/>
      <c r="AQH80" s="25"/>
      <c r="AQI80" s="30"/>
      <c r="AQJ80" s="27"/>
      <c r="AQK80" s="30"/>
      <c r="AQL80" s="27"/>
      <c r="AQM80" s="30"/>
      <c r="AQN80" s="27"/>
      <c r="AQO80" s="92"/>
      <c r="AQP80" s="94"/>
      <c r="AQQ80" s="94"/>
      <c r="AQR80" s="94"/>
      <c r="AQS80" s="94"/>
      <c r="AQT80" s="94"/>
      <c r="AQU80" s="94"/>
      <c r="AQV80" s="94"/>
      <c r="AQW80" s="27"/>
      <c r="AQX80" s="99">
        <v>-1.1316927968866999</v>
      </c>
      <c r="AQY80" s="98">
        <v>6.0814968394475617</v>
      </c>
      <c r="ARA80" s="88">
        <f t="shared" si="152"/>
        <v>41007.5</v>
      </c>
      <c r="ARB80" s="90">
        <v>28.5</v>
      </c>
      <c r="ARC80" s="28"/>
      <c r="ARD80" s="25"/>
      <c r="ARE80" s="30"/>
      <c r="ARF80" s="27"/>
      <c r="ARG80" s="30"/>
      <c r="ARH80" s="27"/>
      <c r="ARI80" s="30"/>
      <c r="ARJ80" s="27"/>
      <c r="ARK80" s="92"/>
      <c r="ARL80" s="94"/>
      <c r="ARM80" s="94"/>
      <c r="ARN80" s="94"/>
      <c r="ARO80" s="94"/>
      <c r="ARP80" s="94"/>
      <c r="ARQ80" s="94"/>
      <c r="ARR80" s="94"/>
      <c r="ARS80" s="27"/>
      <c r="ART80" s="99">
        <v>-1.2139256562218366</v>
      </c>
      <c r="ARU80" s="98">
        <v>3.5710526838591723</v>
      </c>
      <c r="ARW80" s="88">
        <f t="shared" si="153"/>
        <v>41008.5</v>
      </c>
      <c r="ARX80" s="90">
        <v>28.5</v>
      </c>
      <c r="ARY80" s="28"/>
      <c r="ARZ80" s="25"/>
      <c r="ASA80" s="30"/>
      <c r="ASB80" s="27"/>
      <c r="ASC80" s="30"/>
      <c r="ASD80" s="27"/>
      <c r="ASE80" s="30"/>
      <c r="ASF80" s="27"/>
      <c r="ASG80" s="92"/>
      <c r="ASH80" s="94"/>
      <c r="ASI80" s="94"/>
      <c r="ASJ80" s="94"/>
      <c r="ASK80" s="94"/>
      <c r="ASL80" s="94"/>
      <c r="ASM80" s="94"/>
      <c r="ASN80" s="94"/>
      <c r="ASO80" s="27"/>
      <c r="ASP80" s="99">
        <v>-1.2889760885916492</v>
      </c>
      <c r="ASQ80" s="98">
        <v>5.0359937536531332</v>
      </c>
      <c r="ASS80" s="88">
        <f t="shared" si="154"/>
        <v>41006.5</v>
      </c>
      <c r="AST80" s="90">
        <v>28.5</v>
      </c>
      <c r="ASU80" s="28"/>
      <c r="ASV80" s="25"/>
      <c r="ASW80" s="30"/>
      <c r="ASX80" s="27"/>
      <c r="ASY80" s="30"/>
      <c r="ASZ80" s="27"/>
      <c r="ATA80" s="30"/>
      <c r="ATB80" s="27"/>
      <c r="ATC80" s="92"/>
      <c r="ATD80" s="94"/>
      <c r="ATE80" s="94"/>
      <c r="ATF80" s="94"/>
      <c r="ATG80" s="94"/>
      <c r="ATH80" s="94"/>
      <c r="ATI80" s="94"/>
      <c r="ATJ80" s="94"/>
      <c r="ATK80" s="27"/>
      <c r="ATL80" s="99">
        <v>-1.3151224036256512</v>
      </c>
      <c r="ATM80" s="98">
        <v>4.1618248687589245</v>
      </c>
      <c r="ATO80" s="88">
        <f t="shared" si="155"/>
        <v>41007.5</v>
      </c>
      <c r="ATP80" s="90">
        <v>28.5</v>
      </c>
      <c r="ATQ80" s="28"/>
      <c r="ATR80" s="25"/>
      <c r="ATS80" s="30"/>
      <c r="ATT80" s="27"/>
      <c r="ATU80" s="30"/>
      <c r="ATV80" s="27"/>
      <c r="ATW80" s="30"/>
      <c r="ATX80" s="27"/>
      <c r="ATY80" s="92"/>
      <c r="ATZ80" s="94"/>
      <c r="AUA80" s="94"/>
      <c r="AUB80" s="94"/>
      <c r="AUC80" s="94"/>
      <c r="AUD80" s="94"/>
      <c r="AUE80" s="94"/>
      <c r="AUF80" s="94"/>
      <c r="AUG80" s="27"/>
      <c r="AUH80" s="99">
        <v>-1.2610270287806882</v>
      </c>
      <c r="AUI80" s="98">
        <v>6.1230648283531242</v>
      </c>
      <c r="AUK80" s="88">
        <f t="shared" si="156"/>
        <v>41003.5</v>
      </c>
      <c r="AUL80" s="90">
        <v>28.5</v>
      </c>
      <c r="AUM80" s="28"/>
      <c r="AUN80" s="25"/>
      <c r="AUO80" s="30"/>
      <c r="AUP80" s="27"/>
      <c r="AUQ80" s="30"/>
      <c r="AUR80" s="27"/>
      <c r="AUS80" s="30"/>
      <c r="AUT80" s="27"/>
      <c r="AUU80" s="92"/>
      <c r="AUV80" s="94"/>
      <c r="AUW80" s="94"/>
      <c r="AUX80" s="94"/>
      <c r="AUY80" s="94"/>
      <c r="AUZ80" s="94"/>
      <c r="AVA80" s="94"/>
      <c r="AVB80" s="94"/>
      <c r="AVC80" s="27"/>
      <c r="AVD80" s="99"/>
      <c r="AVE80" s="98"/>
      <c r="AVG80" s="88">
        <f t="shared" si="157"/>
        <v>41006.5</v>
      </c>
      <c r="AVH80" s="90">
        <v>28.5</v>
      </c>
      <c r="AVI80" s="28"/>
      <c r="AVJ80" s="25"/>
      <c r="AVK80" s="30"/>
      <c r="AVL80" s="27"/>
      <c r="AVM80" s="30"/>
      <c r="AVN80" s="27"/>
      <c r="AVO80" s="30"/>
      <c r="AVP80" s="27"/>
      <c r="AVQ80" s="92"/>
      <c r="AVR80" s="94"/>
      <c r="AVS80" s="94"/>
      <c r="AVT80" s="94"/>
      <c r="AVU80" s="94"/>
      <c r="AVV80" s="94"/>
      <c r="AVW80" s="94"/>
      <c r="AVX80" s="94"/>
      <c r="AVY80" s="27"/>
      <c r="AVZ80" s="99">
        <v>-1.296220254254091</v>
      </c>
      <c r="AWA80" s="98">
        <v>4.9681097286768594</v>
      </c>
      <c r="AWC80" s="88">
        <f t="shared" si="158"/>
        <v>41005</v>
      </c>
      <c r="AWD80" s="90">
        <v>28.5</v>
      </c>
      <c r="AWE80" s="28"/>
      <c r="AWF80" s="25"/>
      <c r="AWG80" s="30"/>
      <c r="AWH80" s="27"/>
      <c r="AWI80" s="30"/>
      <c r="AWJ80" s="27"/>
      <c r="AWK80" s="30"/>
      <c r="AWL80" s="27"/>
      <c r="AWM80" s="92"/>
      <c r="AWN80" s="94"/>
      <c r="AWO80" s="94"/>
      <c r="AWP80" s="94"/>
      <c r="AWQ80" s="94"/>
      <c r="AWR80" s="94"/>
      <c r="AWS80" s="94"/>
      <c r="AWT80" s="94"/>
      <c r="AWU80" s="27"/>
      <c r="AWV80" s="99"/>
      <c r="AWW80" s="98"/>
      <c r="AWY80" s="88">
        <f t="shared" si="159"/>
        <v>41003.5</v>
      </c>
      <c r="AWZ80" s="90">
        <v>28.5</v>
      </c>
      <c r="AXA80" s="28"/>
      <c r="AXB80" s="25"/>
      <c r="AXC80" s="30"/>
      <c r="AXD80" s="27"/>
      <c r="AXE80" s="30"/>
      <c r="AXF80" s="27"/>
      <c r="AXG80" s="30"/>
      <c r="AXH80" s="27"/>
      <c r="AXI80" s="92"/>
      <c r="AXJ80" s="94"/>
      <c r="AXK80" s="94"/>
      <c r="AXL80" s="94"/>
      <c r="AXM80" s="94"/>
      <c r="AXN80" s="94"/>
      <c r="AXO80" s="94"/>
      <c r="AXP80" s="94"/>
      <c r="AXQ80" s="27"/>
      <c r="AXR80" s="99">
        <v>-1.3115363156776019</v>
      </c>
      <c r="AXS80" s="98">
        <v>5.6119554041798407</v>
      </c>
      <c r="AXU80" s="88">
        <f t="shared" si="160"/>
        <v>41006.5</v>
      </c>
      <c r="AXV80" s="90">
        <v>28.5</v>
      </c>
      <c r="AXW80" s="28"/>
      <c r="AXX80" s="25"/>
      <c r="AXY80" s="30"/>
      <c r="AXZ80" s="27"/>
      <c r="AYA80" s="30"/>
      <c r="AYB80" s="27"/>
      <c r="AYC80" s="30"/>
      <c r="AYD80" s="27"/>
      <c r="AYE80" s="92"/>
      <c r="AYF80" s="94"/>
      <c r="AYG80" s="94"/>
      <c r="AYH80" s="94"/>
      <c r="AYI80" s="94"/>
      <c r="AYJ80" s="94"/>
      <c r="AYK80" s="94"/>
      <c r="AYL80" s="94"/>
      <c r="AYM80" s="27"/>
      <c r="AYN80" s="99">
        <v>-1.2971792688135155</v>
      </c>
      <c r="AYO80" s="98">
        <v>3.5148673467488818</v>
      </c>
      <c r="AYQ80" s="88">
        <f t="shared" si="161"/>
        <v>41005.5</v>
      </c>
      <c r="AYR80" s="90">
        <v>28.5</v>
      </c>
      <c r="AYS80" s="28"/>
      <c r="AYT80" s="25"/>
      <c r="AYU80" s="30"/>
      <c r="AYV80" s="27"/>
      <c r="AYW80" s="30"/>
      <c r="AYX80" s="27"/>
      <c r="AYY80" s="30"/>
      <c r="AYZ80" s="27"/>
      <c r="AZA80" s="92"/>
      <c r="AZB80" s="94"/>
      <c r="AZC80" s="94"/>
      <c r="AZD80" s="94"/>
      <c r="AZE80" s="94"/>
      <c r="AZF80" s="94"/>
      <c r="AZG80" s="94"/>
      <c r="AZH80" s="94"/>
      <c r="AZI80" s="27"/>
      <c r="AZJ80" s="99">
        <v>-1.0073432680730607</v>
      </c>
      <c r="AZK80" s="98">
        <v>7.8600549090874026</v>
      </c>
      <c r="AZM80" s="88">
        <f t="shared" si="162"/>
        <v>41006</v>
      </c>
      <c r="AZN80" s="90">
        <v>28.5</v>
      </c>
      <c r="AZO80" s="28"/>
      <c r="AZP80" s="25"/>
      <c r="AZQ80" s="30"/>
      <c r="AZR80" s="27"/>
      <c r="AZS80" s="30"/>
      <c r="AZT80" s="27"/>
      <c r="AZU80" s="30"/>
      <c r="AZV80" s="27"/>
      <c r="AZW80" s="92"/>
      <c r="AZX80" s="94"/>
      <c r="AZY80" s="94"/>
      <c r="AZZ80" s="94"/>
      <c r="BAA80" s="94"/>
      <c r="BAB80" s="94"/>
      <c r="BAC80" s="94"/>
      <c r="BAD80" s="94"/>
      <c r="BAE80" s="27"/>
      <c r="BAF80" s="99">
        <v>-1.2647439449163613</v>
      </c>
      <c r="BAG80" s="98">
        <v>1.7481464956015993</v>
      </c>
      <c r="BAI80" s="88">
        <f t="shared" si="163"/>
        <v>41006</v>
      </c>
      <c r="BAJ80" s="90">
        <v>28.5</v>
      </c>
      <c r="BAK80" s="28"/>
      <c r="BAL80" s="25"/>
      <c r="BAM80" s="30"/>
      <c r="BAN80" s="27"/>
      <c r="BAO80" s="30"/>
      <c r="BAP80" s="27"/>
      <c r="BAQ80" s="30"/>
      <c r="BAR80" s="27"/>
      <c r="BAS80" s="92"/>
      <c r="BAT80" s="94"/>
      <c r="BAU80" s="94"/>
      <c r="BAV80" s="94"/>
      <c r="BAW80" s="94"/>
      <c r="BAX80" s="94"/>
      <c r="BAY80" s="94"/>
      <c r="BAZ80" s="94"/>
      <c r="BBA80" s="27"/>
      <c r="BBB80" s="99">
        <v>-1.3014231440632569</v>
      </c>
      <c r="BBC80" s="98">
        <v>-0.3630240237673894</v>
      </c>
      <c r="BBE80" s="88">
        <f t="shared" si="164"/>
        <v>41004.5</v>
      </c>
      <c r="BBF80" s="90">
        <v>28.5</v>
      </c>
      <c r="BBG80" s="28"/>
      <c r="BBH80" s="25"/>
      <c r="BBI80" s="30"/>
      <c r="BBJ80" s="27"/>
      <c r="BBK80" s="30"/>
      <c r="BBL80" s="27"/>
      <c r="BBM80" s="30"/>
      <c r="BBN80" s="27"/>
      <c r="BBO80" s="92"/>
      <c r="BBP80" s="94"/>
      <c r="BBQ80" s="94"/>
      <c r="BBR80" s="94"/>
      <c r="BBS80" s="94"/>
      <c r="BBT80" s="94"/>
      <c r="BBU80" s="94"/>
      <c r="BBV80" s="94"/>
      <c r="BBW80" s="27"/>
      <c r="BBX80" s="99"/>
      <c r="BBY80" s="98"/>
      <c r="BCA80" s="88">
        <f t="shared" si="165"/>
        <v>41008</v>
      </c>
      <c r="BCB80" s="90">
        <v>28.5</v>
      </c>
      <c r="BCC80" s="28"/>
      <c r="BCD80" s="25">
        <v>22</v>
      </c>
      <c r="BCE80" s="30"/>
      <c r="BCF80" s="27"/>
      <c r="BCG80" s="30"/>
      <c r="BCH80" s="27"/>
      <c r="BCI80" s="30"/>
      <c r="BCJ80" s="27"/>
      <c r="BCK80" s="92"/>
      <c r="BCL80" s="94"/>
      <c r="BCM80" s="94"/>
      <c r="BCN80" s="94"/>
      <c r="BCO80" s="94"/>
      <c r="BCP80" s="94"/>
      <c r="BCQ80" s="94"/>
      <c r="BCR80" s="94"/>
      <c r="BCS80" s="27"/>
      <c r="BCT80" s="99">
        <v>-1.2607726966874711</v>
      </c>
      <c r="BCU80" s="98">
        <v>-0.48039674169058649</v>
      </c>
      <c r="BCW80" s="88">
        <f t="shared" si="166"/>
        <v>41006.5</v>
      </c>
      <c r="BCX80" s="90">
        <v>28.5</v>
      </c>
      <c r="BCY80" s="28"/>
      <c r="BCZ80" s="25"/>
      <c r="BDA80" s="30"/>
      <c r="BDB80" s="27"/>
      <c r="BDC80" s="30"/>
      <c r="BDD80" s="27"/>
      <c r="BDE80" s="30"/>
      <c r="BDF80" s="27"/>
      <c r="BDG80" s="92"/>
      <c r="BDH80" s="94"/>
      <c r="BDI80" s="94"/>
      <c r="BDJ80" s="94"/>
      <c r="BDK80" s="94"/>
      <c r="BDL80" s="94"/>
      <c r="BDM80" s="94"/>
      <c r="BDN80" s="94"/>
      <c r="BDO80" s="27"/>
      <c r="BDP80" s="99">
        <v>-1.2003987957275137</v>
      </c>
      <c r="BDQ80" s="98">
        <v>5.1061118492923629</v>
      </c>
      <c r="BDS80" s="88">
        <f t="shared" si="167"/>
        <v>41004.5</v>
      </c>
      <c r="BDT80" s="90">
        <v>28.5</v>
      </c>
      <c r="BDU80" s="28"/>
      <c r="BDV80" s="25"/>
      <c r="BDW80" s="30"/>
      <c r="BDX80" s="27"/>
      <c r="BDY80" s="30"/>
      <c r="BDZ80" s="27"/>
      <c r="BEA80" s="30"/>
      <c r="BEB80" s="27"/>
      <c r="BEC80" s="92"/>
      <c r="BED80" s="94"/>
      <c r="BEE80" s="94"/>
      <c r="BEF80" s="94"/>
      <c r="BEG80" s="94"/>
      <c r="BEH80" s="94"/>
      <c r="BEI80" s="94"/>
      <c r="BEJ80" s="94"/>
      <c r="BEK80" s="27"/>
      <c r="BEL80" s="99">
        <v>-1.3038718966343301</v>
      </c>
      <c r="BEM80" s="98">
        <v>5.066050854110121</v>
      </c>
      <c r="BEO80" s="88">
        <f t="shared" si="168"/>
        <v>41006</v>
      </c>
      <c r="BEP80" s="90">
        <v>28.5</v>
      </c>
      <c r="BEQ80" s="28"/>
      <c r="BER80" s="25"/>
      <c r="BES80" s="30"/>
      <c r="BET80" s="27"/>
      <c r="BEU80" s="30"/>
      <c r="BEV80" s="27"/>
      <c r="BEW80" s="30"/>
      <c r="BEX80" s="27"/>
      <c r="BEY80" s="92"/>
      <c r="BEZ80" s="94"/>
      <c r="BFA80" s="94"/>
      <c r="BFB80" s="94"/>
      <c r="BFC80" s="94"/>
      <c r="BFD80" s="94"/>
      <c r="BFE80" s="94"/>
      <c r="BFF80" s="94"/>
      <c r="BFG80" s="27"/>
      <c r="BFH80" s="99">
        <v>-1.3177157746566368</v>
      </c>
      <c r="BFI80" s="98">
        <v>-1.2655379978987984</v>
      </c>
      <c r="BFK80" s="88">
        <f t="shared" si="169"/>
        <v>41006</v>
      </c>
      <c r="BFL80" s="90">
        <v>28.5</v>
      </c>
      <c r="BFM80" s="28"/>
      <c r="BFN80" s="25"/>
      <c r="BFO80" s="30"/>
      <c r="BFP80" s="27"/>
      <c r="BFQ80" s="30"/>
      <c r="BFR80" s="27"/>
      <c r="BFS80" s="30"/>
      <c r="BFT80" s="27"/>
      <c r="BFU80" s="92"/>
      <c r="BFV80" s="94"/>
      <c r="BFW80" s="94"/>
      <c r="BFX80" s="94"/>
      <c r="BFY80" s="94"/>
      <c r="BFZ80" s="94"/>
      <c r="BGA80" s="94"/>
      <c r="BGB80" s="94"/>
      <c r="BGC80" s="27"/>
      <c r="BGD80" s="99">
        <v>-1.2853223234593294</v>
      </c>
      <c r="BGE80" s="98">
        <v>5.5531325186113131E-2</v>
      </c>
      <c r="BGG80" s="88">
        <f t="shared" si="170"/>
        <v>41005.5</v>
      </c>
      <c r="BGH80" s="90">
        <v>28.5</v>
      </c>
      <c r="BGI80" s="28"/>
      <c r="BGJ80" s="25"/>
      <c r="BGK80" s="30"/>
      <c r="BGL80" s="27"/>
      <c r="BGM80" s="30"/>
      <c r="BGN80" s="27"/>
      <c r="BGO80" s="30"/>
      <c r="BGP80" s="27"/>
      <c r="BGQ80" s="92"/>
      <c r="BGR80" s="94"/>
      <c r="BGS80" s="94"/>
      <c r="BGT80" s="94"/>
      <c r="BGU80" s="94"/>
      <c r="BGV80" s="94"/>
      <c r="BGW80" s="94"/>
      <c r="BGX80" s="94"/>
      <c r="BGY80" s="27"/>
      <c r="BGZ80" s="99">
        <v>-1.0092774986368704</v>
      </c>
      <c r="BHA80" s="98">
        <v>6.3621765562652248</v>
      </c>
      <c r="BHC80" s="88">
        <f t="shared" si="171"/>
        <v>41005</v>
      </c>
      <c r="BHD80" s="90">
        <v>28.5</v>
      </c>
      <c r="BHE80" s="28"/>
      <c r="BHF80" s="25"/>
      <c r="BHG80" s="30"/>
      <c r="BHH80" s="27"/>
      <c r="BHI80" s="30"/>
      <c r="BHJ80" s="27"/>
      <c r="BHK80" s="30"/>
      <c r="BHL80" s="27"/>
      <c r="BHM80" s="92"/>
      <c r="BHN80" s="94"/>
      <c r="BHO80" s="94"/>
      <c r="BHP80" s="94"/>
      <c r="BHQ80" s="94"/>
      <c r="BHR80" s="94"/>
      <c r="BHS80" s="94"/>
      <c r="BHT80" s="94"/>
      <c r="BHU80" s="27"/>
      <c r="BHV80" s="99">
        <v>-1.12273828624934</v>
      </c>
      <c r="BHW80" s="98">
        <v>6.1017125684305942</v>
      </c>
      <c r="BHY80" s="88">
        <f t="shared" si="172"/>
        <v>41007.5</v>
      </c>
      <c r="BHZ80" s="90">
        <v>28.5</v>
      </c>
      <c r="BIA80" s="28"/>
      <c r="BIB80" s="25"/>
      <c r="BIC80" s="30"/>
      <c r="BID80" s="27"/>
      <c r="BIE80" s="30"/>
      <c r="BIF80" s="27"/>
      <c r="BIG80" s="30"/>
      <c r="BIH80" s="27"/>
      <c r="BII80" s="92"/>
      <c r="BIJ80" s="94"/>
      <c r="BIK80" s="94"/>
      <c r="BIL80" s="94"/>
      <c r="BIM80" s="94"/>
      <c r="BIN80" s="94"/>
      <c r="BIO80" s="94"/>
      <c r="BIP80" s="94"/>
      <c r="BIQ80" s="27"/>
      <c r="BIR80" s="99">
        <v>-1.2206714692749947</v>
      </c>
      <c r="BIS80" s="98">
        <v>3.5596104997991644</v>
      </c>
      <c r="BIU80" s="88">
        <f t="shared" si="173"/>
        <v>41008.5</v>
      </c>
      <c r="BIV80" s="90">
        <v>28.5</v>
      </c>
      <c r="BIW80" s="28"/>
      <c r="BIX80" s="25"/>
      <c r="BIY80" s="30"/>
      <c r="BIZ80" s="27"/>
      <c r="BJA80" s="30"/>
      <c r="BJB80" s="27"/>
      <c r="BJC80" s="30"/>
      <c r="BJD80" s="27"/>
      <c r="BJE80" s="92"/>
      <c r="BJF80" s="94"/>
      <c r="BJG80" s="94"/>
      <c r="BJH80" s="94"/>
      <c r="BJI80" s="94"/>
      <c r="BJJ80" s="94"/>
      <c r="BJK80" s="94"/>
      <c r="BJL80" s="94"/>
      <c r="BJM80" s="27"/>
      <c r="BJN80" s="99">
        <v>-1.2869284568838459</v>
      </c>
      <c r="BJO80" s="98">
        <v>5.0389729410909485</v>
      </c>
      <c r="BJQ80" s="88">
        <f t="shared" si="174"/>
        <v>41006.5</v>
      </c>
      <c r="BJR80" s="90">
        <v>28.5</v>
      </c>
      <c r="BJS80" s="28"/>
      <c r="BJT80" s="25"/>
      <c r="BJU80" s="30"/>
      <c r="BJV80" s="27"/>
      <c r="BJW80" s="30"/>
      <c r="BJX80" s="27"/>
      <c r="BJY80" s="30"/>
      <c r="BJZ80" s="27"/>
      <c r="BKA80" s="92"/>
      <c r="BKB80" s="94"/>
      <c r="BKC80" s="94"/>
      <c r="BKD80" s="94"/>
      <c r="BKE80" s="94"/>
      <c r="BKF80" s="94"/>
      <c r="BKG80" s="94"/>
      <c r="BKH80" s="94"/>
      <c r="BKI80" s="27"/>
      <c r="BKJ80" s="99">
        <v>-1.3149487808235125</v>
      </c>
      <c r="BKK80" s="98">
        <v>4.1620668491429242</v>
      </c>
      <c r="BKM80" s="88">
        <f t="shared" si="175"/>
        <v>41007.5</v>
      </c>
      <c r="BKN80" s="90">
        <v>28.5</v>
      </c>
      <c r="BKO80" s="28"/>
      <c r="BKP80" s="25"/>
      <c r="BKQ80" s="30"/>
      <c r="BKR80" s="27"/>
      <c r="BKS80" s="30"/>
      <c r="BKT80" s="27"/>
      <c r="BKU80" s="30"/>
      <c r="BKV80" s="27"/>
      <c r="BKW80" s="92"/>
      <c r="BKX80" s="94"/>
      <c r="BKY80" s="94"/>
      <c r="BKZ80" s="94"/>
      <c r="BLA80" s="94"/>
      <c r="BLB80" s="94"/>
      <c r="BLC80" s="94"/>
      <c r="BLD80" s="94"/>
      <c r="BLE80" s="27"/>
      <c r="BLF80" s="99">
        <v>-1.2688725894777462</v>
      </c>
      <c r="BLG80" s="98">
        <v>6.1193706460527029</v>
      </c>
      <c r="BLI80" s="88">
        <f t="shared" si="176"/>
        <v>41003.5</v>
      </c>
      <c r="BLJ80" s="90">
        <v>28.5</v>
      </c>
      <c r="BLK80" s="28"/>
      <c r="BLL80" s="25"/>
      <c r="BLM80" s="30"/>
      <c r="BLN80" s="27"/>
      <c r="BLO80" s="30"/>
      <c r="BLP80" s="27"/>
      <c r="BLQ80" s="30"/>
      <c r="BLR80" s="27"/>
      <c r="BLS80" s="92"/>
      <c r="BLT80" s="94"/>
      <c r="BLU80" s="94"/>
      <c r="BLV80" s="94"/>
      <c r="BLW80" s="94"/>
      <c r="BLX80" s="94"/>
      <c r="BLY80" s="94"/>
      <c r="BLZ80" s="94"/>
      <c r="BMA80" s="27"/>
      <c r="BMB80" s="99"/>
      <c r="BMC80" s="98"/>
      <c r="BME80" s="88">
        <f t="shared" si="177"/>
        <v>41006.5</v>
      </c>
      <c r="BMF80" s="90">
        <v>28.5</v>
      </c>
      <c r="BMG80" s="28"/>
      <c r="BMH80" s="25"/>
      <c r="BMI80" s="30"/>
      <c r="BMJ80" s="27"/>
      <c r="BMK80" s="30"/>
      <c r="BML80" s="27"/>
      <c r="BMM80" s="30"/>
      <c r="BMN80" s="27"/>
      <c r="BMO80" s="92"/>
      <c r="BMP80" s="94"/>
      <c r="BMQ80" s="94"/>
      <c r="BMR80" s="94"/>
      <c r="BMS80" s="94"/>
      <c r="BMT80" s="94"/>
      <c r="BMU80" s="94"/>
      <c r="BMV80" s="94"/>
      <c r="BMW80" s="27"/>
      <c r="BMX80" s="99">
        <v>-1.2712998528998138</v>
      </c>
      <c r="BMY80" s="98">
        <v>5.0038590910311189</v>
      </c>
      <c r="BNA80" s="88">
        <f t="shared" si="178"/>
        <v>41005</v>
      </c>
      <c r="BNB80" s="90">
        <v>28.5</v>
      </c>
      <c r="BNC80" s="28"/>
      <c r="BND80" s="25"/>
      <c r="BNE80" s="30"/>
      <c r="BNF80" s="27"/>
      <c r="BNG80" s="30"/>
      <c r="BNH80" s="27"/>
      <c r="BNI80" s="30"/>
      <c r="BNJ80" s="27"/>
      <c r="BNK80" s="92"/>
      <c r="BNL80" s="94"/>
      <c r="BNM80" s="94"/>
      <c r="BNN80" s="94"/>
      <c r="BNO80" s="94"/>
      <c r="BNP80" s="94"/>
      <c r="BNQ80" s="94"/>
      <c r="BNR80" s="94"/>
      <c r="BNS80" s="27"/>
      <c r="BNT80" s="99"/>
      <c r="BNU80" s="98"/>
      <c r="BNW80" s="88">
        <f t="shared" si="179"/>
        <v>41003.5</v>
      </c>
      <c r="BNX80" s="90">
        <v>28.5</v>
      </c>
      <c r="BNY80" s="28"/>
      <c r="BNZ80" s="25"/>
      <c r="BOA80" s="30"/>
      <c r="BOB80" s="27"/>
      <c r="BOC80" s="30"/>
      <c r="BOD80" s="27"/>
      <c r="BOE80" s="30"/>
      <c r="BOF80" s="27"/>
      <c r="BOG80" s="92"/>
      <c r="BOH80" s="94"/>
      <c r="BOI80" s="94"/>
      <c r="BOJ80" s="94"/>
      <c r="BOK80" s="94"/>
      <c r="BOL80" s="94"/>
      <c r="BOM80" s="94"/>
      <c r="BON80" s="94"/>
      <c r="BOO80" s="27"/>
      <c r="BOP80" s="99">
        <v>-1.310732559541109</v>
      </c>
      <c r="BOQ80" s="98">
        <v>5.611631154299725</v>
      </c>
      <c r="BOS80" s="88">
        <f t="shared" si="180"/>
        <v>41006.5</v>
      </c>
      <c r="BOT80" s="90">
        <v>28.5</v>
      </c>
      <c r="BOU80" s="28"/>
      <c r="BOV80" s="25"/>
      <c r="BOW80" s="30"/>
      <c r="BOX80" s="27"/>
      <c r="BOY80" s="30"/>
      <c r="BOZ80" s="27"/>
      <c r="BPA80" s="30"/>
      <c r="BPB80" s="27"/>
      <c r="BPC80" s="92"/>
      <c r="BPD80" s="94"/>
      <c r="BPE80" s="94"/>
      <c r="BPF80" s="94"/>
      <c r="BPG80" s="94"/>
      <c r="BPH80" s="94"/>
      <c r="BPI80" s="94"/>
      <c r="BPJ80" s="94"/>
      <c r="BPK80" s="27"/>
      <c r="BPL80" s="99">
        <v>-1.3095616068206524</v>
      </c>
      <c r="BPM80" s="98">
        <v>3.4924327393333763</v>
      </c>
      <c r="BPO80" s="88">
        <f t="shared" si="181"/>
        <v>41005.5</v>
      </c>
      <c r="BPP80" s="90">
        <v>28.5</v>
      </c>
      <c r="BPQ80" s="28"/>
      <c r="BPR80" s="25"/>
      <c r="BPS80" s="30"/>
      <c r="BPT80" s="27"/>
      <c r="BPU80" s="30"/>
      <c r="BPV80" s="27"/>
      <c r="BPW80" s="30"/>
      <c r="BPX80" s="27"/>
      <c r="BPY80" s="92"/>
      <c r="BPZ80" s="94"/>
      <c r="BQA80" s="94"/>
      <c r="BQB80" s="94"/>
      <c r="BQC80" s="94"/>
      <c r="BQD80" s="94"/>
      <c r="BQE80" s="94"/>
      <c r="BQF80" s="94"/>
      <c r="BQG80" s="27"/>
      <c r="BQH80" s="99">
        <v>-1.0002727403698606</v>
      </c>
      <c r="BQI80" s="98">
        <v>7.8865661973319874</v>
      </c>
      <c r="BQK80" s="88">
        <f t="shared" si="182"/>
        <v>41006</v>
      </c>
      <c r="BQL80" s="90">
        <v>28.5</v>
      </c>
      <c r="BQM80" s="28"/>
      <c r="BQN80" s="25"/>
      <c r="BQO80" s="30"/>
      <c r="BQP80" s="27"/>
      <c r="BQQ80" s="30"/>
      <c r="BQR80" s="27"/>
      <c r="BQS80" s="30"/>
      <c r="BQT80" s="27"/>
      <c r="BQU80" s="92"/>
      <c r="BQV80" s="94"/>
      <c r="BQW80" s="94"/>
      <c r="BQX80" s="94"/>
      <c r="BQY80" s="94"/>
      <c r="BQZ80" s="94"/>
      <c r="BRA80" s="94"/>
      <c r="BRB80" s="94"/>
      <c r="BRC80" s="27"/>
      <c r="BRD80" s="99">
        <v>-1.2650367079179279</v>
      </c>
      <c r="BRE80" s="98">
        <v>1.7481912002560021</v>
      </c>
      <c r="BRG80" s="88">
        <f t="shared" si="183"/>
        <v>41006</v>
      </c>
      <c r="BRH80" s="90">
        <v>28.5</v>
      </c>
      <c r="BRI80" s="28"/>
      <c r="BRJ80" s="25"/>
      <c r="BRK80" s="30"/>
      <c r="BRL80" s="27"/>
      <c r="BRM80" s="30"/>
      <c r="BRN80" s="27"/>
      <c r="BRO80" s="30"/>
      <c r="BRP80" s="27"/>
      <c r="BRQ80" s="92"/>
      <c r="BRR80" s="94"/>
      <c r="BRS80" s="94"/>
      <c r="BRT80" s="94"/>
      <c r="BRU80" s="94"/>
      <c r="BRV80" s="94"/>
      <c r="BRW80" s="94"/>
      <c r="BRX80" s="94"/>
      <c r="BRY80" s="27"/>
      <c r="BRZ80" s="99">
        <v>-1.2992483501258769</v>
      </c>
      <c r="BSA80" s="98">
        <v>-0.36062440402668849</v>
      </c>
      <c r="BSC80" s="88">
        <f t="shared" si="184"/>
        <v>41004.5</v>
      </c>
      <c r="BSD80" s="90">
        <v>28.5</v>
      </c>
      <c r="BSE80" s="28"/>
      <c r="BSF80" s="25"/>
      <c r="BSG80" s="30"/>
      <c r="BSH80" s="27"/>
      <c r="BSI80" s="30"/>
      <c r="BSJ80" s="27"/>
      <c r="BSK80" s="30"/>
      <c r="BSL80" s="27"/>
      <c r="BSM80" s="92"/>
      <c r="BSN80" s="94"/>
      <c r="BSO80" s="94"/>
      <c r="BSP80" s="94"/>
      <c r="BSQ80" s="94"/>
      <c r="BSR80" s="94"/>
      <c r="BSS80" s="94"/>
      <c r="BST80" s="94"/>
      <c r="BSU80" s="27"/>
      <c r="BSV80" s="99"/>
      <c r="BSW80" s="98"/>
      <c r="BSY80" s="88">
        <f t="shared" si="185"/>
        <v>41008</v>
      </c>
      <c r="BSZ80" s="90">
        <v>28.5</v>
      </c>
      <c r="BTA80" s="28"/>
      <c r="BTB80" s="25">
        <v>22</v>
      </c>
      <c r="BTC80" s="30"/>
      <c r="BTD80" s="27"/>
      <c r="BTE80" s="30"/>
      <c r="BTF80" s="27"/>
      <c r="BTG80" s="30"/>
      <c r="BTH80" s="27"/>
      <c r="BTI80" s="92"/>
      <c r="BTJ80" s="94"/>
      <c r="BTK80" s="94"/>
      <c r="BTL80" s="94"/>
      <c r="BTM80" s="94"/>
      <c r="BTN80" s="94"/>
      <c r="BTO80" s="94"/>
      <c r="BTP80" s="94"/>
      <c r="BTQ80" s="27"/>
      <c r="BTR80" s="99">
        <v>-1.2589045627100206</v>
      </c>
      <c r="BTS80" s="98">
        <v>-0.47431449634900102</v>
      </c>
      <c r="BTU80" s="88">
        <f t="shared" si="186"/>
        <v>41006.5</v>
      </c>
      <c r="BTV80" s="90">
        <v>28.5</v>
      </c>
      <c r="BTW80" s="28"/>
      <c r="BTX80" s="25"/>
      <c r="BTY80" s="30"/>
      <c r="BTZ80" s="27"/>
      <c r="BUA80" s="30"/>
      <c r="BUB80" s="27"/>
      <c r="BUC80" s="30"/>
      <c r="BUD80" s="27"/>
      <c r="BUE80" s="92"/>
      <c r="BUF80" s="94"/>
      <c r="BUG80" s="94"/>
      <c r="BUH80" s="94"/>
      <c r="BUI80" s="94"/>
      <c r="BUJ80" s="94"/>
      <c r="BUK80" s="94"/>
      <c r="BUL80" s="94"/>
      <c r="BUM80" s="27"/>
      <c r="BUN80" s="99">
        <v>-1.2903207729727069</v>
      </c>
      <c r="BUO80" s="98">
        <v>4.9845800378332026</v>
      </c>
      <c r="BUQ80" s="88">
        <f t="shared" si="187"/>
        <v>41004.5</v>
      </c>
      <c r="BUR80" s="90">
        <v>28.5</v>
      </c>
      <c r="BUS80" s="28"/>
      <c r="BUT80" s="25"/>
      <c r="BUU80" s="30"/>
      <c r="BUV80" s="27"/>
      <c r="BUW80" s="30"/>
      <c r="BUX80" s="27"/>
      <c r="BUY80" s="30"/>
      <c r="BUZ80" s="27"/>
      <c r="BVA80" s="92"/>
      <c r="BVB80" s="94"/>
      <c r="BVC80" s="94"/>
      <c r="BVD80" s="94"/>
      <c r="BVE80" s="94"/>
      <c r="BVF80" s="94"/>
      <c r="BVG80" s="94"/>
      <c r="BVH80" s="94"/>
      <c r="BVI80" s="27"/>
      <c r="BVJ80" s="99">
        <v>-1.2959252442890894</v>
      </c>
      <c r="BVK80" s="98">
        <v>5.0761051315917989</v>
      </c>
      <c r="BVM80" s="88">
        <f t="shared" si="188"/>
        <v>41006</v>
      </c>
      <c r="BVN80" s="90">
        <v>28.5</v>
      </c>
      <c r="BVO80" s="28"/>
      <c r="BVP80" s="25"/>
      <c r="BVQ80" s="30"/>
      <c r="BVR80" s="27"/>
      <c r="BVS80" s="30"/>
      <c r="BVT80" s="27"/>
      <c r="BVU80" s="30"/>
      <c r="BVV80" s="27"/>
      <c r="BVW80" s="92"/>
      <c r="BVX80" s="94"/>
      <c r="BVY80" s="94"/>
      <c r="BVZ80" s="94"/>
      <c r="BWA80" s="94"/>
      <c r="BWB80" s="94"/>
      <c r="BWC80" s="94"/>
      <c r="BWD80" s="94"/>
      <c r="BWE80" s="27"/>
      <c r="BWF80" s="99">
        <v>-1.3186880903748561</v>
      </c>
      <c r="BWG80" s="98">
        <v>-1.2660281468300534</v>
      </c>
      <c r="BWI80" s="88">
        <f t="shared" si="189"/>
        <v>41006</v>
      </c>
      <c r="BWJ80" s="90">
        <v>28.5</v>
      </c>
      <c r="BWK80" s="28"/>
      <c r="BWL80" s="25"/>
      <c r="BWM80" s="30"/>
      <c r="BWN80" s="27"/>
      <c r="BWO80" s="30"/>
      <c r="BWP80" s="27"/>
      <c r="BWQ80" s="30"/>
      <c r="BWR80" s="27"/>
      <c r="BWS80" s="92"/>
      <c r="BWT80" s="94"/>
      <c r="BWU80" s="94"/>
      <c r="BWV80" s="94"/>
      <c r="BWW80" s="94"/>
      <c r="BWX80" s="94"/>
      <c r="BWY80" s="94"/>
      <c r="BWZ80" s="94"/>
      <c r="BXA80" s="27"/>
      <c r="BXB80" s="99">
        <v>-1.2973477237190667</v>
      </c>
      <c r="BXC80" s="98">
        <v>3.7689160439870098E-2</v>
      </c>
      <c r="BXE80" s="88">
        <f t="shared" si="190"/>
        <v>41005.5</v>
      </c>
      <c r="BXF80" s="90">
        <v>28.5</v>
      </c>
      <c r="BXG80" s="28"/>
      <c r="BXH80" s="25"/>
      <c r="BXI80" s="30"/>
      <c r="BXJ80" s="27"/>
      <c r="BXK80" s="30"/>
      <c r="BXL80" s="27"/>
      <c r="BXM80" s="30"/>
      <c r="BXN80" s="27"/>
      <c r="BXO80" s="92"/>
      <c r="BXP80" s="94"/>
      <c r="BXQ80" s="94"/>
      <c r="BXR80" s="94"/>
      <c r="BXS80" s="94"/>
      <c r="BXT80" s="94"/>
      <c r="BXU80" s="94"/>
      <c r="BXV80" s="94"/>
      <c r="BXW80" s="27"/>
      <c r="BXX80" s="99">
        <v>-1.004758623349004</v>
      </c>
      <c r="BXY80" s="98">
        <v>6.373447691612129</v>
      </c>
      <c r="BYA80" s="88">
        <f t="shared" si="191"/>
        <v>41005</v>
      </c>
      <c r="BYB80" s="90">
        <v>28.5</v>
      </c>
      <c r="BYC80" s="28"/>
      <c r="BYD80" s="25"/>
      <c r="BYE80" s="30"/>
      <c r="BYF80" s="27"/>
      <c r="BYG80" s="30"/>
      <c r="BYH80" s="27"/>
      <c r="BYI80" s="30"/>
      <c r="BYJ80" s="27"/>
      <c r="BYK80" s="92"/>
      <c r="BYL80" s="94"/>
      <c r="BYM80" s="94"/>
      <c r="BYN80" s="94"/>
      <c r="BYO80" s="94"/>
      <c r="BYP80" s="94"/>
      <c r="BYQ80" s="94"/>
      <c r="BYR80" s="94"/>
      <c r="BYS80" s="27"/>
      <c r="BYT80" s="99">
        <v>-1.1336709001875018</v>
      </c>
      <c r="BYU80" s="98">
        <v>6.0809205909875965</v>
      </c>
      <c r="BYW80" s="88">
        <f t="shared" si="192"/>
        <v>41007.5</v>
      </c>
      <c r="BYX80" s="90">
        <v>28.5</v>
      </c>
      <c r="BYY80" s="28"/>
      <c r="BYZ80" s="25"/>
      <c r="BZA80" s="30"/>
      <c r="BZB80" s="27"/>
      <c r="BZC80" s="30"/>
      <c r="BZD80" s="27"/>
      <c r="BZE80" s="30"/>
      <c r="BZF80" s="27"/>
      <c r="BZG80" s="92"/>
      <c r="BZH80" s="94"/>
      <c r="BZI80" s="94"/>
      <c r="BZJ80" s="94"/>
      <c r="BZK80" s="94"/>
      <c r="BZL80" s="94"/>
      <c r="BZM80" s="94"/>
      <c r="BZN80" s="94"/>
      <c r="BZO80" s="27"/>
      <c r="BZP80" s="99">
        <v>-1.2135741112830529</v>
      </c>
      <c r="BZQ80" s="98">
        <v>3.5704416074768575</v>
      </c>
      <c r="BZS80" s="88">
        <f t="shared" si="193"/>
        <v>41008.5</v>
      </c>
      <c r="BZT80" s="90">
        <v>28.5</v>
      </c>
      <c r="BZU80" s="28"/>
      <c r="BZV80" s="25"/>
      <c r="BZW80" s="30"/>
      <c r="BZX80" s="27"/>
      <c r="BZY80" s="30"/>
      <c r="BZZ80" s="27"/>
      <c r="CAA80" s="30"/>
      <c r="CAB80" s="27"/>
      <c r="CAC80" s="92"/>
      <c r="CAD80" s="94"/>
      <c r="CAE80" s="94"/>
      <c r="CAF80" s="94"/>
      <c r="CAG80" s="94"/>
      <c r="CAH80" s="94"/>
      <c r="CAI80" s="94"/>
      <c r="CAJ80" s="94"/>
      <c r="CAK80" s="27"/>
      <c r="CAL80" s="99">
        <v>-1.2818113722190703</v>
      </c>
      <c r="CAM80" s="98">
        <v>5.0465993085107375</v>
      </c>
      <c r="CAO80" s="88">
        <f t="shared" si="194"/>
        <v>41006.5</v>
      </c>
      <c r="CAP80" s="90">
        <v>28.5</v>
      </c>
      <c r="CAQ80" s="28"/>
      <c r="CAR80" s="25"/>
      <c r="CAS80" s="30"/>
      <c r="CAT80" s="27"/>
      <c r="CAU80" s="30"/>
      <c r="CAV80" s="27"/>
      <c r="CAW80" s="30"/>
      <c r="CAX80" s="27"/>
      <c r="CAY80" s="92"/>
      <c r="CAZ80" s="94"/>
      <c r="CBA80" s="94"/>
      <c r="CBB80" s="94"/>
      <c r="CBC80" s="94"/>
      <c r="CBD80" s="94"/>
      <c r="CBE80" s="94"/>
      <c r="CBF80" s="94"/>
      <c r="CBG80" s="27"/>
      <c r="CBH80" s="99">
        <v>-1.2946083823745056</v>
      </c>
      <c r="CBI80" s="98">
        <v>4.1888017367632076</v>
      </c>
      <c r="CBK80" s="88">
        <f t="shared" si="195"/>
        <v>41007.5</v>
      </c>
      <c r="CBL80" s="90">
        <v>28.5</v>
      </c>
      <c r="CBM80" s="28"/>
      <c r="CBN80" s="25"/>
      <c r="CBO80" s="30"/>
      <c r="CBP80" s="27"/>
      <c r="CBQ80" s="30"/>
      <c r="CBR80" s="27"/>
      <c r="CBS80" s="30"/>
      <c r="CBT80" s="27"/>
      <c r="CBU80" s="92"/>
      <c r="CBV80" s="94"/>
      <c r="CBW80" s="94"/>
      <c r="CBX80" s="94"/>
      <c r="CBY80" s="94"/>
      <c r="CBZ80" s="94"/>
      <c r="CCA80" s="94"/>
      <c r="CCB80" s="94"/>
      <c r="CCC80" s="27"/>
      <c r="CCD80" s="99">
        <v>-1.2629104106133853</v>
      </c>
      <c r="CCE80" s="98">
        <v>6.1201217760416302</v>
      </c>
      <c r="CCG80" s="88">
        <f t="shared" si="196"/>
        <v>41003.5</v>
      </c>
      <c r="CCH80" s="90">
        <v>28.5</v>
      </c>
      <c r="CCI80" s="28"/>
      <c r="CCJ80" s="25"/>
      <c r="CCK80" s="30"/>
      <c r="CCL80" s="27"/>
      <c r="CCM80" s="30"/>
      <c r="CCN80" s="27"/>
      <c r="CCO80" s="30"/>
      <c r="CCP80" s="27"/>
      <c r="CCQ80" s="92"/>
      <c r="CCR80" s="94"/>
      <c r="CCS80" s="94"/>
      <c r="CCT80" s="94"/>
      <c r="CCU80" s="94"/>
      <c r="CCV80" s="94"/>
      <c r="CCW80" s="94"/>
      <c r="CCX80" s="94"/>
      <c r="CCY80" s="27"/>
      <c r="CCZ80" s="99"/>
      <c r="CDA80" s="98"/>
      <c r="CDC80" s="88">
        <f t="shared" si="197"/>
        <v>41006.5</v>
      </c>
      <c r="CDD80" s="90">
        <v>28.5</v>
      </c>
      <c r="CDE80" s="28"/>
      <c r="CDF80" s="25"/>
      <c r="CDG80" s="30"/>
      <c r="CDH80" s="27"/>
      <c r="CDI80" s="30"/>
      <c r="CDJ80" s="27"/>
      <c r="CDK80" s="30"/>
      <c r="CDL80" s="27"/>
      <c r="CDM80" s="92"/>
      <c r="CDN80" s="94"/>
      <c r="CDO80" s="94"/>
      <c r="CDP80" s="94"/>
      <c r="CDQ80" s="94"/>
      <c r="CDR80" s="94"/>
      <c r="CDS80" s="94"/>
      <c r="CDT80" s="94"/>
      <c r="CDU80" s="27"/>
      <c r="CDV80" s="99">
        <v>-1.2873144033830337</v>
      </c>
      <c r="CDW80" s="98">
        <v>4.9815278368064932</v>
      </c>
      <c r="CDY80" s="88">
        <f t="shared" si="198"/>
        <v>41005</v>
      </c>
      <c r="CDZ80" s="90">
        <v>28.5</v>
      </c>
      <c r="CEA80" s="28"/>
      <c r="CEB80" s="25"/>
      <c r="CEC80" s="30"/>
      <c r="CED80" s="27"/>
      <c r="CEE80" s="30"/>
      <c r="CEF80" s="27"/>
      <c r="CEG80" s="30"/>
      <c r="CEH80" s="27"/>
      <c r="CEI80" s="92"/>
      <c r="CEJ80" s="94"/>
      <c r="CEK80" s="94"/>
      <c r="CEL80" s="94"/>
      <c r="CEM80" s="94"/>
      <c r="CEN80" s="94"/>
      <c r="CEO80" s="94"/>
      <c r="CEP80" s="94"/>
      <c r="CEQ80" s="27"/>
      <c r="CER80" s="99"/>
      <c r="CES80" s="98"/>
      <c r="CEU80" s="88">
        <f t="shared" si="199"/>
        <v>41003.5</v>
      </c>
      <c r="CEV80" s="90">
        <v>28.5</v>
      </c>
      <c r="CEW80" s="28"/>
      <c r="CEX80" s="25"/>
      <c r="CEY80" s="30"/>
      <c r="CEZ80" s="27"/>
      <c r="CFA80" s="30"/>
      <c r="CFB80" s="27"/>
      <c r="CFC80" s="30"/>
      <c r="CFD80" s="27"/>
      <c r="CFE80" s="92"/>
      <c r="CFF80" s="94"/>
      <c r="CFG80" s="94"/>
      <c r="CFH80" s="94"/>
      <c r="CFI80" s="94"/>
      <c r="CFJ80" s="94"/>
      <c r="CFK80" s="94"/>
      <c r="CFL80" s="94"/>
      <c r="CFM80" s="27"/>
      <c r="CFN80" s="99">
        <v>-1.3103059721380002</v>
      </c>
      <c r="CFO80" s="98">
        <v>5.6125574307941273</v>
      </c>
    </row>
    <row r="81" spans="1:2199">
      <c r="A81" s="88">
        <f t="shared" si="100"/>
        <v>41007</v>
      </c>
      <c r="B81" s="89">
        <v>29</v>
      </c>
      <c r="C81" s="28"/>
      <c r="D81" s="25"/>
      <c r="E81" s="30"/>
      <c r="F81" s="27"/>
      <c r="G81" s="30"/>
      <c r="H81" s="27"/>
      <c r="I81" s="30"/>
      <c r="J81" s="27"/>
      <c r="K81" s="92"/>
      <c r="L81" s="94"/>
      <c r="M81" s="94"/>
      <c r="N81" s="94"/>
      <c r="O81" s="94"/>
      <c r="P81" s="94"/>
      <c r="Q81" s="94"/>
      <c r="R81" s="94"/>
      <c r="S81" s="27"/>
      <c r="T81" s="97">
        <v>-2.0828297752016578</v>
      </c>
      <c r="U81" s="98">
        <v>-1.0862312007857589</v>
      </c>
      <c r="W81" s="88">
        <f t="shared" si="101"/>
        <v>41006</v>
      </c>
      <c r="X81" s="89">
        <v>29</v>
      </c>
      <c r="Y81" s="28"/>
      <c r="Z81" s="25"/>
      <c r="AA81" s="30"/>
      <c r="AB81" s="27"/>
      <c r="AC81" s="30"/>
      <c r="AD81" s="27"/>
      <c r="AE81" s="30"/>
      <c r="AF81" s="27"/>
      <c r="AG81" s="92"/>
      <c r="AH81" s="94"/>
      <c r="AI81" s="94"/>
      <c r="AJ81" s="94"/>
      <c r="AK81" s="94"/>
      <c r="AL81" s="94"/>
      <c r="AM81" s="94"/>
      <c r="AN81" s="94"/>
      <c r="AO81" s="27"/>
      <c r="AP81" s="97">
        <v>-1.2258558533634347</v>
      </c>
      <c r="AQ81" s="98">
        <v>-4.2945980236591019</v>
      </c>
      <c r="AS81" s="88">
        <f t="shared" si="102"/>
        <v>41006.5</v>
      </c>
      <c r="AT81" s="89">
        <v>29</v>
      </c>
      <c r="AU81" s="28"/>
      <c r="AV81" s="25"/>
      <c r="AW81" s="30"/>
      <c r="AX81" s="27"/>
      <c r="AY81" s="30"/>
      <c r="AZ81" s="27"/>
      <c r="BA81" s="30"/>
      <c r="BB81" s="27"/>
      <c r="BC81" s="92"/>
      <c r="BD81" s="94"/>
      <c r="BE81" s="94"/>
      <c r="BF81" s="94"/>
      <c r="BG81" s="94"/>
      <c r="BH81" s="94"/>
      <c r="BI81" s="94"/>
      <c r="BJ81" s="94"/>
      <c r="BK81" s="27"/>
      <c r="BL81" s="97">
        <v>-0.9146704536167779</v>
      </c>
      <c r="BM81" s="98">
        <v>3.9296695581846288</v>
      </c>
      <c r="BO81" s="88">
        <f t="shared" si="103"/>
        <v>41006.5</v>
      </c>
      <c r="BP81" s="89">
        <v>29</v>
      </c>
      <c r="BQ81" s="28"/>
      <c r="BR81" s="25"/>
      <c r="BS81" s="30"/>
      <c r="BT81" s="27"/>
      <c r="BU81" s="30"/>
      <c r="BV81" s="27"/>
      <c r="BW81" s="30"/>
      <c r="BX81" s="27"/>
      <c r="BY81" s="92"/>
      <c r="BZ81" s="94"/>
      <c r="CA81" s="94"/>
      <c r="CB81" s="94"/>
      <c r="CC81" s="94"/>
      <c r="CD81" s="94"/>
      <c r="CE81" s="94"/>
      <c r="CF81" s="94"/>
      <c r="CG81" s="27"/>
      <c r="CH81" s="97">
        <v>-1.2445330471075384</v>
      </c>
      <c r="CI81" s="98">
        <v>2.097499347047024</v>
      </c>
      <c r="CK81" s="88">
        <f t="shared" si="104"/>
        <v>41005</v>
      </c>
      <c r="CL81" s="89">
        <v>29</v>
      </c>
      <c r="CM81" s="28"/>
      <c r="CN81" s="25"/>
      <c r="CO81" s="30"/>
      <c r="CP81" s="27"/>
      <c r="CQ81" s="30"/>
      <c r="CR81" s="27"/>
      <c r="CS81" s="30"/>
      <c r="CT81" s="27"/>
      <c r="CU81" s="92"/>
      <c r="CV81" s="94"/>
      <c r="CW81" s="94"/>
      <c r="CX81" s="94"/>
      <c r="CY81" s="94"/>
      <c r="CZ81" s="94"/>
      <c r="DA81" s="94"/>
      <c r="DB81" s="94"/>
      <c r="DC81" s="27"/>
      <c r="DD81" s="97">
        <v>-1.2956554252329466</v>
      </c>
      <c r="DE81" s="98">
        <v>-1.567876797738001</v>
      </c>
      <c r="DG81" s="88">
        <f t="shared" si="105"/>
        <v>41008.5</v>
      </c>
      <c r="DH81" s="89">
        <v>29</v>
      </c>
      <c r="DI81" s="28"/>
      <c r="DJ81" s="25">
        <v>22</v>
      </c>
      <c r="DK81" s="30"/>
      <c r="DL81" s="27"/>
      <c r="DM81" s="30"/>
      <c r="DN81" s="27"/>
      <c r="DO81" s="30"/>
      <c r="DP81" s="27"/>
      <c r="DQ81" s="92"/>
      <c r="DR81" s="94"/>
      <c r="DS81" s="94"/>
      <c r="DT81" s="94"/>
      <c r="DU81" s="94"/>
      <c r="DV81" s="94"/>
      <c r="DW81" s="94"/>
      <c r="DX81" s="94"/>
      <c r="DY81" s="27"/>
      <c r="DZ81" s="97">
        <v>-1.253178743926024</v>
      </c>
      <c r="EA81" s="98">
        <v>1.7342337683533111</v>
      </c>
      <c r="EC81" s="88">
        <f t="shared" si="106"/>
        <v>41007</v>
      </c>
      <c r="ED81" s="89">
        <v>29</v>
      </c>
      <c r="EE81" s="28"/>
      <c r="EF81" s="25"/>
      <c r="EG81" s="30"/>
      <c r="EH81" s="27"/>
      <c r="EI81" s="30"/>
      <c r="EJ81" s="27"/>
      <c r="EK81" s="30"/>
      <c r="EL81" s="27"/>
      <c r="EM81" s="92"/>
      <c r="EN81" s="94"/>
      <c r="EO81" s="94"/>
      <c r="EP81" s="94"/>
      <c r="EQ81" s="94"/>
      <c r="ER81" s="94"/>
      <c r="ES81" s="94"/>
      <c r="ET81" s="94"/>
      <c r="EU81" s="27"/>
      <c r="EV81" s="97">
        <v>-1.2855210529861414</v>
      </c>
      <c r="EW81" s="98">
        <v>-1.6622392747433896</v>
      </c>
      <c r="EY81" s="88">
        <f t="shared" si="107"/>
        <v>41005</v>
      </c>
      <c r="EZ81" s="89">
        <v>29</v>
      </c>
      <c r="FA81" s="28"/>
      <c r="FB81" s="25"/>
      <c r="FC81" s="30"/>
      <c r="FD81" s="27"/>
      <c r="FE81" s="30"/>
      <c r="FF81" s="27"/>
      <c r="FG81" s="30"/>
      <c r="FH81" s="27"/>
      <c r="FI81" s="92"/>
      <c r="FJ81" s="94"/>
      <c r="FK81" s="94"/>
      <c r="FL81" s="94"/>
      <c r="FM81" s="94"/>
      <c r="FN81" s="94"/>
      <c r="FO81" s="94"/>
      <c r="FP81" s="94"/>
      <c r="FQ81" s="27"/>
      <c r="FR81" s="97">
        <v>-1.3103347434720258</v>
      </c>
      <c r="FS81" s="98">
        <v>-1.5859958669912477</v>
      </c>
      <c r="FU81" s="88">
        <f t="shared" si="108"/>
        <v>41006.5</v>
      </c>
      <c r="FV81" s="89">
        <v>29</v>
      </c>
      <c r="FW81" s="28"/>
      <c r="FX81" s="25"/>
      <c r="FY81" s="30"/>
      <c r="FZ81" s="27"/>
      <c r="GA81" s="30"/>
      <c r="GB81" s="27"/>
      <c r="GC81" s="30"/>
      <c r="GD81" s="27"/>
      <c r="GE81" s="92"/>
      <c r="GF81" s="94"/>
      <c r="GG81" s="94"/>
      <c r="GH81" s="94"/>
      <c r="GI81" s="94"/>
      <c r="GJ81" s="94"/>
      <c r="GK81" s="94"/>
      <c r="GL81" s="94"/>
      <c r="GM81" s="27"/>
      <c r="GN81" s="97">
        <v>-1.3162092063216198</v>
      </c>
      <c r="GO81" s="98">
        <v>5.3793215509045327</v>
      </c>
      <c r="GQ81" s="88">
        <f t="shared" si="109"/>
        <v>41006.5</v>
      </c>
      <c r="GR81" s="89">
        <v>29</v>
      </c>
      <c r="GS81" s="28"/>
      <c r="GT81" s="25"/>
      <c r="GU81" s="30"/>
      <c r="GV81" s="27"/>
      <c r="GW81" s="30"/>
      <c r="GX81" s="27"/>
      <c r="GY81" s="30"/>
      <c r="GZ81" s="27"/>
      <c r="HA81" s="92"/>
      <c r="HB81" s="94"/>
      <c r="HC81" s="94"/>
      <c r="HD81" s="94"/>
      <c r="HE81" s="94"/>
      <c r="HF81" s="94"/>
      <c r="HG81" s="94"/>
      <c r="HH81" s="94"/>
      <c r="HI81" s="27"/>
      <c r="HJ81" s="97">
        <v>-1.2793352943694842</v>
      </c>
      <c r="HK81" s="98">
        <v>6.6992997902750915</v>
      </c>
      <c r="HM81" s="88">
        <f t="shared" si="110"/>
        <v>41006</v>
      </c>
      <c r="HN81" s="89">
        <v>29</v>
      </c>
      <c r="HO81" s="28"/>
      <c r="HP81" s="25"/>
      <c r="HQ81" s="30"/>
      <c r="HR81" s="27"/>
      <c r="HS81" s="30"/>
      <c r="HT81" s="27"/>
      <c r="HU81" s="30"/>
      <c r="HV81" s="27"/>
      <c r="HW81" s="92"/>
      <c r="HX81" s="94"/>
      <c r="HY81" s="94"/>
      <c r="HZ81" s="94"/>
      <c r="IA81" s="94"/>
      <c r="IB81" s="94"/>
      <c r="IC81" s="94"/>
      <c r="ID81" s="94"/>
      <c r="IE81" s="27"/>
      <c r="IF81" s="97">
        <v>-1.0155500957411596</v>
      </c>
      <c r="IG81" s="98">
        <v>-0.30758465017044456</v>
      </c>
      <c r="II81" s="88">
        <f t="shared" si="111"/>
        <v>41005.5</v>
      </c>
      <c r="IJ81" s="89">
        <v>29</v>
      </c>
      <c r="IK81" s="28"/>
      <c r="IL81" s="25"/>
      <c r="IM81" s="30"/>
      <c r="IN81" s="27"/>
      <c r="IO81" s="30"/>
      <c r="IP81" s="27"/>
      <c r="IQ81" s="30"/>
      <c r="IR81" s="27"/>
      <c r="IS81" s="92"/>
      <c r="IT81" s="94"/>
      <c r="IU81" s="94"/>
      <c r="IV81" s="94"/>
      <c r="IW81" s="94"/>
      <c r="IX81" s="94"/>
      <c r="IY81" s="94"/>
      <c r="IZ81" s="94"/>
      <c r="JA81" s="27"/>
      <c r="JB81" s="97">
        <v>-1.1245148459217778</v>
      </c>
      <c r="JC81" s="98">
        <v>8.2923985000838627</v>
      </c>
      <c r="JE81" s="88">
        <f t="shared" si="112"/>
        <v>41008</v>
      </c>
      <c r="JF81" s="89">
        <v>29</v>
      </c>
      <c r="JG81" s="28"/>
      <c r="JH81" s="25"/>
      <c r="JI81" s="30"/>
      <c r="JJ81" s="27"/>
      <c r="JK81" s="30"/>
      <c r="JL81" s="27"/>
      <c r="JM81" s="30"/>
      <c r="JN81" s="27"/>
      <c r="JO81" s="92"/>
      <c r="JP81" s="94"/>
      <c r="JQ81" s="94"/>
      <c r="JR81" s="94"/>
      <c r="JS81" s="94"/>
      <c r="JT81" s="94"/>
      <c r="JU81" s="94"/>
      <c r="JV81" s="94"/>
      <c r="JW81" s="27"/>
      <c r="JX81" s="97">
        <v>-1.2194695205459336</v>
      </c>
      <c r="JY81" s="98">
        <v>1.3404204453382813</v>
      </c>
      <c r="KA81" s="88">
        <f t="shared" si="113"/>
        <v>41009</v>
      </c>
      <c r="KB81" s="89">
        <v>29</v>
      </c>
      <c r="KC81" s="28"/>
      <c r="KD81" s="25"/>
      <c r="KE81" s="30"/>
      <c r="KF81" s="27"/>
      <c r="KG81" s="30"/>
      <c r="KH81" s="27"/>
      <c r="KI81" s="30"/>
      <c r="KJ81" s="27"/>
      <c r="KK81" s="92"/>
      <c r="KL81" s="94"/>
      <c r="KM81" s="94"/>
      <c r="KN81" s="94"/>
      <c r="KO81" s="94"/>
      <c r="KP81" s="94"/>
      <c r="KQ81" s="94"/>
      <c r="KR81" s="94"/>
      <c r="KS81" s="27"/>
      <c r="KT81" s="97">
        <v>-1.2660523791587441</v>
      </c>
      <c r="KU81" s="98">
        <v>-1.5777122888481885</v>
      </c>
      <c r="KW81" s="88">
        <f t="shared" si="114"/>
        <v>41007</v>
      </c>
      <c r="KX81" s="89">
        <v>29</v>
      </c>
      <c r="KY81" s="28"/>
      <c r="KZ81" s="25"/>
      <c r="LA81" s="30"/>
      <c r="LB81" s="27"/>
      <c r="LC81" s="30"/>
      <c r="LD81" s="27"/>
      <c r="LE81" s="30"/>
      <c r="LF81" s="27"/>
      <c r="LG81" s="92"/>
      <c r="LH81" s="94"/>
      <c r="LI81" s="94"/>
      <c r="LJ81" s="94"/>
      <c r="LK81" s="94"/>
      <c r="LL81" s="94"/>
      <c r="LM81" s="94"/>
      <c r="LN81" s="94"/>
      <c r="LO81" s="27"/>
      <c r="LP81" s="97">
        <v>-1.28789470066178</v>
      </c>
      <c r="LQ81" s="98">
        <v>-2.4511516610818247</v>
      </c>
      <c r="LS81" s="88">
        <f t="shared" si="115"/>
        <v>41008</v>
      </c>
      <c r="LT81" s="89">
        <v>29</v>
      </c>
      <c r="LU81" s="28"/>
      <c r="LV81" s="25"/>
      <c r="LW81" s="30"/>
      <c r="LX81" s="27"/>
      <c r="LY81" s="30"/>
      <c r="LZ81" s="27"/>
      <c r="MA81" s="30"/>
      <c r="MB81" s="27"/>
      <c r="MC81" s="92"/>
      <c r="MD81" s="94"/>
      <c r="ME81" s="94"/>
      <c r="MF81" s="94"/>
      <c r="MG81" s="94"/>
      <c r="MH81" s="94"/>
      <c r="MI81" s="94"/>
      <c r="MJ81" s="94"/>
      <c r="MK81" s="27"/>
      <c r="ML81" s="97">
        <v>-1.2631813204021523</v>
      </c>
      <c r="MM81" s="98">
        <v>-0.52110947057214552</v>
      </c>
      <c r="MO81" s="88">
        <f t="shared" si="116"/>
        <v>41004</v>
      </c>
      <c r="MP81" s="89">
        <v>29</v>
      </c>
      <c r="MQ81" s="28"/>
      <c r="MR81" s="25"/>
      <c r="MS81" s="30"/>
      <c r="MT81" s="27"/>
      <c r="MU81" s="30"/>
      <c r="MV81" s="27"/>
      <c r="MW81" s="30"/>
      <c r="MX81" s="27"/>
      <c r="MY81" s="92"/>
      <c r="MZ81" s="94"/>
      <c r="NA81" s="94"/>
      <c r="NB81" s="94"/>
      <c r="NC81" s="94"/>
      <c r="ND81" s="94"/>
      <c r="NE81" s="94"/>
      <c r="NF81" s="94"/>
      <c r="NG81" s="27"/>
      <c r="NH81" s="97"/>
      <c r="NI81" s="98"/>
      <c r="NK81" s="88">
        <f t="shared" si="117"/>
        <v>41007</v>
      </c>
      <c r="NL81" s="89">
        <v>29</v>
      </c>
      <c r="NM81" s="28"/>
      <c r="NN81" s="25"/>
      <c r="NO81" s="30"/>
      <c r="NP81" s="27"/>
      <c r="NQ81" s="30"/>
      <c r="NR81" s="27"/>
      <c r="NS81" s="30"/>
      <c r="NT81" s="27"/>
      <c r="NU81" s="92"/>
      <c r="NV81" s="94"/>
      <c r="NW81" s="94"/>
      <c r="NX81" s="94"/>
      <c r="NY81" s="94"/>
      <c r="NZ81" s="94"/>
      <c r="OA81" s="94"/>
      <c r="OB81" s="94"/>
      <c r="OC81" s="27"/>
      <c r="OD81" s="97">
        <v>-1.2652625688917702</v>
      </c>
      <c r="OE81" s="98">
        <v>-1.6407613855115415</v>
      </c>
      <c r="OG81" s="88">
        <f t="shared" si="118"/>
        <v>41005.5</v>
      </c>
      <c r="OH81" s="89">
        <v>29</v>
      </c>
      <c r="OI81" s="28"/>
      <c r="OJ81" s="25"/>
      <c r="OK81" s="30"/>
      <c r="OL81" s="27"/>
      <c r="OM81" s="30"/>
      <c r="ON81" s="27"/>
      <c r="OO81" s="30"/>
      <c r="OP81" s="27"/>
      <c r="OQ81" s="92"/>
      <c r="OR81" s="94"/>
      <c r="OS81" s="94"/>
      <c r="OT81" s="94"/>
      <c r="OU81" s="94"/>
      <c r="OV81" s="94"/>
      <c r="OW81" s="94"/>
      <c r="OX81" s="94"/>
      <c r="OY81" s="27"/>
      <c r="OZ81" s="97"/>
      <c r="PA81" s="98"/>
      <c r="PC81" s="88">
        <f t="shared" si="119"/>
        <v>41004</v>
      </c>
      <c r="PD81" s="89">
        <v>29</v>
      </c>
      <c r="PE81" s="28"/>
      <c r="PF81" s="25"/>
      <c r="PG81" s="30"/>
      <c r="PH81" s="27"/>
      <c r="PI81" s="30"/>
      <c r="PJ81" s="27"/>
      <c r="PK81" s="30"/>
      <c r="PL81" s="27"/>
      <c r="PM81" s="92"/>
      <c r="PN81" s="94"/>
      <c r="PO81" s="94"/>
      <c r="PP81" s="94"/>
      <c r="PQ81" s="94"/>
      <c r="PR81" s="94"/>
      <c r="PS81" s="94"/>
      <c r="PT81" s="94"/>
      <c r="PU81" s="27"/>
      <c r="PV81" s="97">
        <v>-1.3038693461967144</v>
      </c>
      <c r="PW81" s="98">
        <v>-1.0177764791869488</v>
      </c>
      <c r="PY81" s="88">
        <f t="shared" si="120"/>
        <v>41007</v>
      </c>
      <c r="PZ81" s="89">
        <v>29</v>
      </c>
      <c r="QA81" s="28"/>
      <c r="QB81" s="25"/>
      <c r="QC81" s="30"/>
      <c r="QD81" s="27"/>
      <c r="QE81" s="30"/>
      <c r="QF81" s="27"/>
      <c r="QG81" s="30"/>
      <c r="QH81" s="27"/>
      <c r="QI81" s="92"/>
      <c r="QJ81" s="94"/>
      <c r="QK81" s="94"/>
      <c r="QL81" s="94"/>
      <c r="QM81" s="94"/>
      <c r="QN81" s="94"/>
      <c r="QO81" s="94"/>
      <c r="QP81" s="94"/>
      <c r="QQ81" s="27"/>
      <c r="QR81" s="97">
        <v>-1.3139992326706884</v>
      </c>
      <c r="QS81" s="98">
        <v>1.173143285681264</v>
      </c>
      <c r="QU81" s="88">
        <f t="shared" si="121"/>
        <v>41006</v>
      </c>
      <c r="QV81" s="89">
        <v>29</v>
      </c>
      <c r="QW81" s="28"/>
      <c r="QX81" s="25"/>
      <c r="QY81" s="30"/>
      <c r="QZ81" s="27"/>
      <c r="RA81" s="30"/>
      <c r="RB81" s="27"/>
      <c r="RC81" s="30"/>
      <c r="RD81" s="27"/>
      <c r="RE81" s="92"/>
      <c r="RF81" s="94"/>
      <c r="RG81" s="94"/>
      <c r="RH81" s="94"/>
      <c r="RI81" s="94"/>
      <c r="RJ81" s="94"/>
      <c r="RK81" s="94"/>
      <c r="RL81" s="94"/>
      <c r="RM81" s="27"/>
      <c r="RN81" s="97">
        <v>-1.0306455941209858</v>
      </c>
      <c r="RO81" s="98">
        <v>1.1483565232607902</v>
      </c>
      <c r="RQ81" s="88">
        <f t="shared" si="122"/>
        <v>41006.5</v>
      </c>
      <c r="RR81" s="89">
        <v>29</v>
      </c>
      <c r="RS81" s="28"/>
      <c r="RT81" s="25"/>
      <c r="RU81" s="30"/>
      <c r="RV81" s="27"/>
      <c r="RW81" s="30"/>
      <c r="RX81" s="27"/>
      <c r="RY81" s="30"/>
      <c r="RZ81" s="27"/>
      <c r="SA81" s="92"/>
      <c r="SB81" s="94"/>
      <c r="SC81" s="94"/>
      <c r="SD81" s="94"/>
      <c r="SE81" s="94"/>
      <c r="SF81" s="94"/>
      <c r="SG81" s="94"/>
      <c r="SH81" s="94"/>
      <c r="SI81" s="27"/>
      <c r="SJ81" s="97">
        <v>-1.2755981207962619</v>
      </c>
      <c r="SK81" s="98">
        <v>3.9518467469979157</v>
      </c>
      <c r="SM81" s="88">
        <f t="shared" si="123"/>
        <v>41006.5</v>
      </c>
      <c r="SN81" s="89">
        <v>29</v>
      </c>
      <c r="SO81" s="28"/>
      <c r="SP81" s="25"/>
      <c r="SQ81" s="30"/>
      <c r="SR81" s="27"/>
      <c r="SS81" s="30"/>
      <c r="ST81" s="27"/>
      <c r="SU81" s="30"/>
      <c r="SV81" s="27"/>
      <c r="SW81" s="92"/>
      <c r="SX81" s="94"/>
      <c r="SY81" s="94"/>
      <c r="SZ81" s="94"/>
      <c r="TA81" s="94"/>
      <c r="TB81" s="94"/>
      <c r="TC81" s="94"/>
      <c r="TD81" s="94"/>
      <c r="TE81" s="27"/>
      <c r="TF81" s="97">
        <v>-1.306838100685539</v>
      </c>
      <c r="TG81" s="98">
        <v>1.8448562016530949</v>
      </c>
      <c r="TI81" s="88">
        <f t="shared" si="124"/>
        <v>41005</v>
      </c>
      <c r="TJ81" s="89">
        <v>29</v>
      </c>
      <c r="TK81" s="28"/>
      <c r="TL81" s="25"/>
      <c r="TM81" s="30"/>
      <c r="TN81" s="27"/>
      <c r="TO81" s="30"/>
      <c r="TP81" s="27"/>
      <c r="TQ81" s="30"/>
      <c r="TR81" s="27"/>
      <c r="TS81" s="92"/>
      <c r="TT81" s="94"/>
      <c r="TU81" s="94"/>
      <c r="TV81" s="94"/>
      <c r="TW81" s="94"/>
      <c r="TX81" s="94"/>
      <c r="TY81" s="94"/>
      <c r="TZ81" s="94"/>
      <c r="UA81" s="27"/>
      <c r="UB81" s="97"/>
      <c r="UC81" s="98"/>
      <c r="UE81" s="88">
        <f t="shared" si="125"/>
        <v>41008.5</v>
      </c>
      <c r="UF81" s="89">
        <v>29</v>
      </c>
      <c r="UG81" s="28"/>
      <c r="UH81" s="25">
        <v>22</v>
      </c>
      <c r="UI81" s="30"/>
      <c r="UJ81" s="27"/>
      <c r="UK81" s="30"/>
      <c r="UL81" s="27"/>
      <c r="UM81" s="30"/>
      <c r="UN81" s="27"/>
      <c r="UO81" s="92"/>
      <c r="UP81" s="94"/>
      <c r="UQ81" s="94"/>
      <c r="UR81" s="94"/>
      <c r="US81" s="94"/>
      <c r="UT81" s="94"/>
      <c r="UU81" s="94"/>
      <c r="UV81" s="94"/>
      <c r="UW81" s="27"/>
      <c r="UX81" s="97">
        <v>-1.2656377851289971</v>
      </c>
      <c r="UY81" s="98">
        <v>1.7263336232842692</v>
      </c>
      <c r="VA81" s="88">
        <f t="shared" si="126"/>
        <v>41007</v>
      </c>
      <c r="VB81" s="89">
        <v>29</v>
      </c>
      <c r="VC81" s="28"/>
      <c r="VD81" s="25"/>
      <c r="VE81" s="30"/>
      <c r="VF81" s="27"/>
      <c r="VG81" s="30"/>
      <c r="VH81" s="27"/>
      <c r="VI81" s="30"/>
      <c r="VJ81" s="27"/>
      <c r="VK81" s="92"/>
      <c r="VL81" s="94"/>
      <c r="VM81" s="94"/>
      <c r="VN81" s="94"/>
      <c r="VO81" s="94"/>
      <c r="VP81" s="94"/>
      <c r="VQ81" s="94"/>
      <c r="VR81" s="94"/>
      <c r="VS81" s="27"/>
      <c r="VT81" s="97">
        <v>-1.2850499438059966</v>
      </c>
      <c r="VU81" s="98">
        <v>-1.6569471921811894</v>
      </c>
      <c r="VW81" s="88">
        <f t="shared" si="127"/>
        <v>41005</v>
      </c>
      <c r="VX81" s="89">
        <v>29</v>
      </c>
      <c r="VY81" s="28"/>
      <c r="VZ81" s="25"/>
      <c r="WA81" s="30"/>
      <c r="WB81" s="27"/>
      <c r="WC81" s="30"/>
      <c r="WD81" s="27"/>
      <c r="WE81" s="30"/>
      <c r="WF81" s="27"/>
      <c r="WG81" s="92"/>
      <c r="WH81" s="94"/>
      <c r="WI81" s="94"/>
      <c r="WJ81" s="94"/>
      <c r="WK81" s="94"/>
      <c r="WL81" s="94"/>
      <c r="WM81" s="94"/>
      <c r="WN81" s="94"/>
      <c r="WO81" s="27"/>
      <c r="WP81" s="97">
        <v>-1.3015267876350287</v>
      </c>
      <c r="WQ81" s="98">
        <v>-1.5735373347200228</v>
      </c>
      <c r="WS81" s="88">
        <f t="shared" si="128"/>
        <v>41006.5</v>
      </c>
      <c r="WT81" s="89">
        <v>29</v>
      </c>
      <c r="WU81" s="28"/>
      <c r="WV81" s="25"/>
      <c r="WW81" s="30"/>
      <c r="WX81" s="27"/>
      <c r="WY81" s="30"/>
      <c r="WZ81" s="27"/>
      <c r="XA81" s="30"/>
      <c r="XB81" s="27"/>
      <c r="XC81" s="92"/>
      <c r="XD81" s="94"/>
      <c r="XE81" s="94"/>
      <c r="XF81" s="94"/>
      <c r="XG81" s="94"/>
      <c r="XH81" s="94"/>
      <c r="XI81" s="94"/>
      <c r="XJ81" s="94"/>
      <c r="XK81" s="27"/>
      <c r="XL81" s="97">
        <v>-1.3179373055032395</v>
      </c>
      <c r="XM81" s="98">
        <v>5.3770134107707062</v>
      </c>
      <c r="XO81" s="88">
        <f t="shared" si="129"/>
        <v>41006.5</v>
      </c>
      <c r="XP81" s="89">
        <v>29</v>
      </c>
      <c r="XQ81" s="28"/>
      <c r="XR81" s="25"/>
      <c r="XS81" s="30"/>
      <c r="XT81" s="27"/>
      <c r="XU81" s="30"/>
      <c r="XV81" s="27"/>
      <c r="XW81" s="30"/>
      <c r="XX81" s="27"/>
      <c r="XY81" s="92"/>
      <c r="XZ81" s="94"/>
      <c r="YA81" s="94"/>
      <c r="YB81" s="94"/>
      <c r="YC81" s="94"/>
      <c r="YD81" s="94"/>
      <c r="YE81" s="94"/>
      <c r="YF81" s="94"/>
      <c r="YG81" s="27"/>
      <c r="YH81" s="97">
        <v>-1.2809337893040877</v>
      </c>
      <c r="YI81" s="98">
        <v>6.6976766804460066</v>
      </c>
      <c r="YK81" s="88">
        <f t="shared" si="130"/>
        <v>41006</v>
      </c>
      <c r="YL81" s="89">
        <v>29</v>
      </c>
      <c r="YM81" s="28"/>
      <c r="YN81" s="25"/>
      <c r="YO81" s="30"/>
      <c r="YP81" s="27"/>
      <c r="YQ81" s="30"/>
      <c r="YR81" s="27"/>
      <c r="YS81" s="30"/>
      <c r="YT81" s="27"/>
      <c r="YU81" s="92"/>
      <c r="YV81" s="94"/>
      <c r="YW81" s="94"/>
      <c r="YX81" s="94"/>
      <c r="YY81" s="94"/>
      <c r="YZ81" s="94"/>
      <c r="ZA81" s="94"/>
      <c r="ZB81" s="94"/>
      <c r="ZC81" s="27"/>
      <c r="ZD81" s="97">
        <v>-0.98447900859645099</v>
      </c>
      <c r="ZE81" s="98">
        <v>-0.27881804155435119</v>
      </c>
      <c r="ZG81" s="88">
        <f t="shared" si="131"/>
        <v>41005.5</v>
      </c>
      <c r="ZH81" s="89">
        <v>29</v>
      </c>
      <c r="ZI81" s="28"/>
      <c r="ZJ81" s="25"/>
      <c r="ZK81" s="30"/>
      <c r="ZL81" s="27"/>
      <c r="ZM81" s="30"/>
      <c r="ZN81" s="27"/>
      <c r="ZO81" s="30"/>
      <c r="ZP81" s="27"/>
      <c r="ZQ81" s="92"/>
      <c r="ZR81" s="94"/>
      <c r="ZS81" s="94"/>
      <c r="ZT81" s="94"/>
      <c r="ZU81" s="94"/>
      <c r="ZV81" s="94"/>
      <c r="ZW81" s="94"/>
      <c r="ZX81" s="94"/>
      <c r="ZY81" s="27"/>
      <c r="ZZ81" s="97">
        <v>-1.1254363902581082</v>
      </c>
      <c r="AAA81" s="98">
        <v>8.2832120925665382</v>
      </c>
      <c r="AAC81" s="88">
        <f t="shared" si="132"/>
        <v>41008</v>
      </c>
      <c r="AAD81" s="89">
        <v>29</v>
      </c>
      <c r="AAE81" s="28"/>
      <c r="AAF81" s="25"/>
      <c r="AAG81" s="30"/>
      <c r="AAH81" s="27"/>
      <c r="AAI81" s="30"/>
      <c r="AAJ81" s="27"/>
      <c r="AAK81" s="30"/>
      <c r="AAL81" s="27"/>
      <c r="AAM81" s="92"/>
      <c r="AAN81" s="94"/>
      <c r="AAO81" s="94"/>
      <c r="AAP81" s="94"/>
      <c r="AAQ81" s="94"/>
      <c r="AAR81" s="94"/>
      <c r="AAS81" s="94"/>
      <c r="AAT81" s="94"/>
      <c r="AAU81" s="27"/>
      <c r="AAV81" s="97">
        <v>-1.2145349670133092</v>
      </c>
      <c r="AAW81" s="98">
        <v>1.3483779729653371</v>
      </c>
      <c r="AAY81" s="88">
        <f t="shared" si="133"/>
        <v>41009</v>
      </c>
      <c r="AAZ81" s="89">
        <v>29</v>
      </c>
      <c r="ABA81" s="28"/>
      <c r="ABB81" s="25"/>
      <c r="ABC81" s="30"/>
      <c r="ABD81" s="27"/>
      <c r="ABE81" s="30"/>
      <c r="ABF81" s="27"/>
      <c r="ABG81" s="30"/>
      <c r="ABH81" s="27"/>
      <c r="ABI81" s="92"/>
      <c r="ABJ81" s="94"/>
      <c r="ABK81" s="94"/>
      <c r="ABL81" s="94"/>
      <c r="ABM81" s="94"/>
      <c r="ABN81" s="94"/>
      <c r="ABO81" s="94"/>
      <c r="ABP81" s="94"/>
      <c r="ABQ81" s="27"/>
      <c r="ABR81" s="97">
        <v>-1.2838685602062236</v>
      </c>
      <c r="ABS81" s="98">
        <v>-1.6011228739992904</v>
      </c>
      <c r="ABU81" s="88">
        <f t="shared" si="134"/>
        <v>41007</v>
      </c>
      <c r="ABV81" s="89">
        <v>29</v>
      </c>
      <c r="ABW81" s="28"/>
      <c r="ABX81" s="25"/>
      <c r="ABY81" s="30"/>
      <c r="ABZ81" s="27"/>
      <c r="ACA81" s="30"/>
      <c r="ACB81" s="27"/>
      <c r="ACC81" s="30"/>
      <c r="ACD81" s="27"/>
      <c r="ACE81" s="92"/>
      <c r="ACF81" s="94"/>
      <c r="ACG81" s="94"/>
      <c r="ACH81" s="94"/>
      <c r="ACI81" s="94"/>
      <c r="ACJ81" s="94"/>
      <c r="ACK81" s="94"/>
      <c r="ACL81" s="94"/>
      <c r="ACM81" s="27"/>
      <c r="ACN81" s="97">
        <v>-1.3053557403304545</v>
      </c>
      <c r="ACO81" s="98">
        <v>-2.4673409233707817</v>
      </c>
      <c r="ACQ81" s="88">
        <f t="shared" si="135"/>
        <v>41008</v>
      </c>
      <c r="ACR81" s="89">
        <v>29</v>
      </c>
      <c r="ACS81" s="28"/>
      <c r="ACT81" s="25"/>
      <c r="ACU81" s="30"/>
      <c r="ACV81" s="27"/>
      <c r="ACW81" s="30"/>
      <c r="ACX81" s="27"/>
      <c r="ACY81" s="30"/>
      <c r="ACZ81" s="27"/>
      <c r="ADA81" s="92"/>
      <c r="ADB81" s="94"/>
      <c r="ADC81" s="94"/>
      <c r="ADD81" s="94"/>
      <c r="ADE81" s="94"/>
      <c r="ADF81" s="94"/>
      <c r="ADG81" s="94"/>
      <c r="ADH81" s="94"/>
      <c r="ADI81" s="27"/>
      <c r="ADJ81" s="97">
        <v>-1.2644170398039649</v>
      </c>
      <c r="ADK81" s="98">
        <v>-0.52713657732800101</v>
      </c>
      <c r="ADM81" s="88">
        <f t="shared" si="136"/>
        <v>41004</v>
      </c>
      <c r="ADN81" s="89">
        <v>29</v>
      </c>
      <c r="ADO81" s="28"/>
      <c r="ADP81" s="25"/>
      <c r="ADQ81" s="30"/>
      <c r="ADR81" s="27"/>
      <c r="ADS81" s="30"/>
      <c r="ADT81" s="27"/>
      <c r="ADU81" s="30"/>
      <c r="ADV81" s="27"/>
      <c r="ADW81" s="92"/>
      <c r="ADX81" s="94"/>
      <c r="ADY81" s="94"/>
      <c r="ADZ81" s="94"/>
      <c r="AEA81" s="94"/>
      <c r="AEB81" s="94"/>
      <c r="AEC81" s="94"/>
      <c r="AED81" s="94"/>
      <c r="AEE81" s="27"/>
      <c r="AEF81" s="97"/>
      <c r="AEG81" s="98"/>
      <c r="AEI81" s="88">
        <f t="shared" si="137"/>
        <v>41007</v>
      </c>
      <c r="AEJ81" s="89">
        <v>29</v>
      </c>
      <c r="AEK81" s="28"/>
      <c r="AEL81" s="25"/>
      <c r="AEM81" s="30"/>
      <c r="AEN81" s="27"/>
      <c r="AEO81" s="30"/>
      <c r="AEP81" s="27"/>
      <c r="AEQ81" s="30"/>
      <c r="AER81" s="27"/>
      <c r="AES81" s="92"/>
      <c r="AET81" s="94"/>
      <c r="AEU81" s="94"/>
      <c r="AEV81" s="94"/>
      <c r="AEW81" s="94"/>
      <c r="AEX81" s="94"/>
      <c r="AEY81" s="94"/>
      <c r="AEZ81" s="94"/>
      <c r="AFA81" s="27"/>
      <c r="AFB81" s="97">
        <v>-1.3081764205470607</v>
      </c>
      <c r="AFC81" s="98">
        <v>-1.6927306812814444</v>
      </c>
      <c r="AFE81" s="88">
        <f t="shared" si="138"/>
        <v>41005.5</v>
      </c>
      <c r="AFF81" s="89">
        <v>29</v>
      </c>
      <c r="AFG81" s="28"/>
      <c r="AFH81" s="25"/>
      <c r="AFI81" s="30"/>
      <c r="AFJ81" s="27"/>
      <c r="AFK81" s="30"/>
      <c r="AFL81" s="27"/>
      <c r="AFM81" s="30"/>
      <c r="AFN81" s="27"/>
      <c r="AFO81" s="92"/>
      <c r="AFP81" s="94"/>
      <c r="AFQ81" s="94"/>
      <c r="AFR81" s="94"/>
      <c r="AFS81" s="94"/>
      <c r="AFT81" s="94"/>
      <c r="AFU81" s="94"/>
      <c r="AFV81" s="94"/>
      <c r="AFW81" s="27"/>
      <c r="AFX81" s="97"/>
      <c r="AFY81" s="98"/>
      <c r="AGA81" s="88">
        <f t="shared" si="139"/>
        <v>41004</v>
      </c>
      <c r="AGB81" s="89">
        <v>29</v>
      </c>
      <c r="AGC81" s="28"/>
      <c r="AGD81" s="25"/>
      <c r="AGE81" s="30"/>
      <c r="AGF81" s="27"/>
      <c r="AGG81" s="30"/>
      <c r="AGH81" s="27"/>
      <c r="AGI81" s="30"/>
      <c r="AGJ81" s="27"/>
      <c r="AGK81" s="92"/>
      <c r="AGL81" s="94"/>
      <c r="AGM81" s="94"/>
      <c r="AGN81" s="94"/>
      <c r="AGO81" s="94"/>
      <c r="AGP81" s="94"/>
      <c r="AGQ81" s="94"/>
      <c r="AGR81" s="94"/>
      <c r="AGS81" s="27"/>
      <c r="AGT81" s="97">
        <v>-1.3046816059401494</v>
      </c>
      <c r="AGU81" s="98">
        <v>-1.0204754017951296</v>
      </c>
      <c r="AGW81" s="88">
        <f t="shared" si="140"/>
        <v>41007</v>
      </c>
      <c r="AGX81" s="89">
        <v>29</v>
      </c>
      <c r="AGY81" s="28"/>
      <c r="AGZ81" s="25"/>
      <c r="AHA81" s="30"/>
      <c r="AHB81" s="27"/>
      <c r="AHC81" s="30"/>
      <c r="AHD81" s="27"/>
      <c r="AHE81" s="30"/>
      <c r="AHF81" s="27"/>
      <c r="AHG81" s="92"/>
      <c r="AHH81" s="94"/>
      <c r="AHI81" s="94"/>
      <c r="AHJ81" s="94"/>
      <c r="AHK81" s="94"/>
      <c r="AHL81" s="94"/>
      <c r="AHM81" s="94"/>
      <c r="AHN81" s="94"/>
      <c r="AHO81" s="27"/>
      <c r="AHP81" s="97">
        <v>-1.2997278482407675</v>
      </c>
      <c r="AHQ81" s="98">
        <v>1.1955156883540061</v>
      </c>
      <c r="AHS81" s="88">
        <f t="shared" si="141"/>
        <v>41006</v>
      </c>
      <c r="AHT81" s="89">
        <v>29</v>
      </c>
      <c r="AHU81" s="28"/>
      <c r="AHV81" s="25"/>
      <c r="AHW81" s="30"/>
      <c r="AHX81" s="27"/>
      <c r="AHY81" s="30"/>
      <c r="AHZ81" s="27"/>
      <c r="AIA81" s="30"/>
      <c r="AIB81" s="27"/>
      <c r="AIC81" s="92"/>
      <c r="AID81" s="94"/>
      <c r="AIE81" s="94"/>
      <c r="AIF81" s="94"/>
      <c r="AIG81" s="94"/>
      <c r="AIH81" s="94"/>
      <c r="AII81" s="94"/>
      <c r="AIJ81" s="94"/>
      <c r="AIK81" s="27"/>
      <c r="AIL81" s="97">
        <v>-1.0232054479960353</v>
      </c>
      <c r="AIM81" s="98">
        <v>1.1369295078826984</v>
      </c>
      <c r="AIO81" s="88">
        <f t="shared" si="142"/>
        <v>41006.5</v>
      </c>
      <c r="AIP81" s="89">
        <v>29</v>
      </c>
      <c r="AIQ81" s="28"/>
      <c r="AIR81" s="25"/>
      <c r="AIS81" s="30"/>
      <c r="AIT81" s="27"/>
      <c r="AIU81" s="30"/>
      <c r="AIV81" s="27"/>
      <c r="AIW81" s="30"/>
      <c r="AIX81" s="27"/>
      <c r="AIY81" s="92"/>
      <c r="AIZ81" s="94"/>
      <c r="AJA81" s="94"/>
      <c r="AJB81" s="94"/>
      <c r="AJC81" s="94"/>
      <c r="AJD81" s="94"/>
      <c r="AJE81" s="94"/>
      <c r="AJF81" s="94"/>
      <c r="AJG81" s="27"/>
      <c r="AJH81" s="97">
        <v>-1.2657223526313557</v>
      </c>
      <c r="AJI81" s="98">
        <v>3.9589976889111043</v>
      </c>
      <c r="AJK81" s="88">
        <f t="shared" si="143"/>
        <v>41006.5</v>
      </c>
      <c r="AJL81" s="89">
        <v>29</v>
      </c>
      <c r="AJM81" s="28"/>
      <c r="AJN81" s="25"/>
      <c r="AJO81" s="30"/>
      <c r="AJP81" s="27"/>
      <c r="AJQ81" s="30"/>
      <c r="AJR81" s="27"/>
      <c r="AJS81" s="30"/>
      <c r="AJT81" s="27"/>
      <c r="AJU81" s="92"/>
      <c r="AJV81" s="94"/>
      <c r="AJW81" s="94"/>
      <c r="AJX81" s="94"/>
      <c r="AJY81" s="94"/>
      <c r="AJZ81" s="94"/>
      <c r="AKA81" s="94"/>
      <c r="AKB81" s="94"/>
      <c r="AKC81" s="27"/>
      <c r="AKD81" s="97">
        <v>-1.3032266827814352</v>
      </c>
      <c r="AKE81" s="98">
        <v>1.8486598882194865</v>
      </c>
      <c r="AKG81" s="88">
        <f t="shared" si="144"/>
        <v>41005</v>
      </c>
      <c r="AKH81" s="89">
        <v>29</v>
      </c>
      <c r="AKI81" s="28"/>
      <c r="AKJ81" s="25"/>
      <c r="AKK81" s="30"/>
      <c r="AKL81" s="27"/>
      <c r="AKM81" s="30"/>
      <c r="AKN81" s="27"/>
      <c r="AKO81" s="30"/>
      <c r="AKP81" s="27"/>
      <c r="AKQ81" s="92"/>
      <c r="AKR81" s="94"/>
      <c r="AKS81" s="94"/>
      <c r="AKT81" s="94"/>
      <c r="AKU81" s="94"/>
      <c r="AKV81" s="94"/>
      <c r="AKW81" s="94"/>
      <c r="AKX81" s="94"/>
      <c r="AKY81" s="27"/>
      <c r="AKZ81" s="97"/>
      <c r="ALA81" s="98"/>
      <c r="ALC81" s="88">
        <f t="shared" si="145"/>
        <v>41008.5</v>
      </c>
      <c r="ALD81" s="89">
        <v>29</v>
      </c>
      <c r="ALE81" s="28"/>
      <c r="ALF81" s="25">
        <v>22</v>
      </c>
      <c r="ALG81" s="30"/>
      <c r="ALH81" s="27"/>
      <c r="ALI81" s="30"/>
      <c r="ALJ81" s="27"/>
      <c r="ALK81" s="30"/>
      <c r="ALL81" s="27"/>
      <c r="ALM81" s="92"/>
      <c r="ALN81" s="94"/>
      <c r="ALO81" s="94"/>
      <c r="ALP81" s="94"/>
      <c r="ALQ81" s="94"/>
      <c r="ALR81" s="94"/>
      <c r="ALS81" s="94"/>
      <c r="ALT81" s="94"/>
      <c r="ALU81" s="27"/>
      <c r="ALV81" s="97">
        <v>-1.257170137283121</v>
      </c>
      <c r="ALW81" s="98">
        <v>1.732075609757644</v>
      </c>
      <c r="ALY81" s="88">
        <f t="shared" si="146"/>
        <v>41007</v>
      </c>
      <c r="ALZ81" s="89">
        <v>29</v>
      </c>
      <c r="AMA81" s="28"/>
      <c r="AMB81" s="25"/>
      <c r="AMC81" s="30"/>
      <c r="AMD81" s="27"/>
      <c r="AME81" s="30"/>
      <c r="AMF81" s="27"/>
      <c r="AMG81" s="30"/>
      <c r="AMH81" s="27"/>
      <c r="AMI81" s="92"/>
      <c r="AMJ81" s="94"/>
      <c r="AMK81" s="94"/>
      <c r="AML81" s="94"/>
      <c r="AMM81" s="94"/>
      <c r="AMN81" s="94"/>
      <c r="AMO81" s="94"/>
      <c r="AMP81" s="94"/>
      <c r="AMQ81" s="27"/>
      <c r="AMR81" s="97">
        <v>-1.2845165615727951</v>
      </c>
      <c r="AMS81" s="98">
        <v>-1.6563190153368825</v>
      </c>
      <c r="AMU81" s="88">
        <f t="shared" si="147"/>
        <v>41005</v>
      </c>
      <c r="AMV81" s="89">
        <v>29</v>
      </c>
      <c r="AMW81" s="28"/>
      <c r="AMX81" s="25"/>
      <c r="AMY81" s="30"/>
      <c r="AMZ81" s="27"/>
      <c r="ANA81" s="30"/>
      <c r="ANB81" s="27"/>
      <c r="ANC81" s="30"/>
      <c r="AND81" s="27"/>
      <c r="ANE81" s="92"/>
      <c r="ANF81" s="94"/>
      <c r="ANG81" s="94"/>
      <c r="ANH81" s="94"/>
      <c r="ANI81" s="94"/>
      <c r="ANJ81" s="94"/>
      <c r="ANK81" s="94"/>
      <c r="ANL81" s="94"/>
      <c r="ANM81" s="27"/>
      <c r="ANN81" s="97">
        <v>-1.3093354275045024</v>
      </c>
      <c r="ANO81" s="98">
        <v>-1.5843649609905361</v>
      </c>
      <c r="ANQ81" s="88">
        <f t="shared" si="148"/>
        <v>41006.5</v>
      </c>
      <c r="ANR81" s="89">
        <v>29</v>
      </c>
      <c r="ANS81" s="28"/>
      <c r="ANT81" s="25"/>
      <c r="ANU81" s="30"/>
      <c r="ANV81" s="27"/>
      <c r="ANW81" s="30"/>
      <c r="ANX81" s="27"/>
      <c r="ANY81" s="30"/>
      <c r="ANZ81" s="27"/>
      <c r="AOA81" s="92"/>
      <c r="AOB81" s="94"/>
      <c r="AOC81" s="94"/>
      <c r="AOD81" s="94"/>
      <c r="AOE81" s="94"/>
      <c r="AOF81" s="94"/>
      <c r="AOG81" s="94"/>
      <c r="AOH81" s="94"/>
      <c r="AOI81" s="27"/>
      <c r="AOJ81" s="97">
        <v>-1.3187195843821271</v>
      </c>
      <c r="AOK81" s="98">
        <v>5.376737978578042</v>
      </c>
      <c r="AOM81" s="88">
        <f t="shared" si="149"/>
        <v>41006.5</v>
      </c>
      <c r="AON81" s="89">
        <v>29</v>
      </c>
      <c r="AOO81" s="28"/>
      <c r="AOP81" s="25"/>
      <c r="AOQ81" s="30"/>
      <c r="AOR81" s="27"/>
      <c r="AOS81" s="30"/>
      <c r="AOT81" s="27"/>
      <c r="AOU81" s="30"/>
      <c r="AOV81" s="27"/>
      <c r="AOW81" s="92"/>
      <c r="AOX81" s="94"/>
      <c r="AOY81" s="94"/>
      <c r="AOZ81" s="94"/>
      <c r="APA81" s="94"/>
      <c r="APB81" s="94"/>
      <c r="APC81" s="94"/>
      <c r="APD81" s="94"/>
      <c r="APE81" s="27"/>
      <c r="APF81" s="97">
        <v>-1.2996047253705536</v>
      </c>
      <c r="APG81" s="98">
        <v>6.6739297070549606</v>
      </c>
      <c r="API81" s="88">
        <f t="shared" si="150"/>
        <v>41006</v>
      </c>
      <c r="APJ81" s="89">
        <v>29</v>
      </c>
      <c r="APK81" s="28"/>
      <c r="APL81" s="25"/>
      <c r="APM81" s="30"/>
      <c r="APN81" s="27"/>
      <c r="APO81" s="30"/>
      <c r="APP81" s="27"/>
      <c r="APQ81" s="30"/>
      <c r="APR81" s="27"/>
      <c r="APS81" s="92"/>
      <c r="APT81" s="94"/>
      <c r="APU81" s="94"/>
      <c r="APV81" s="94"/>
      <c r="APW81" s="94"/>
      <c r="APX81" s="94"/>
      <c r="APY81" s="94"/>
      <c r="APZ81" s="94"/>
      <c r="AQA81" s="27"/>
      <c r="AQB81" s="97">
        <v>-0.98744355169493736</v>
      </c>
      <c r="AQC81" s="98">
        <v>-0.27197016693209664</v>
      </c>
      <c r="AQE81" s="88">
        <f t="shared" si="151"/>
        <v>41005.5</v>
      </c>
      <c r="AQF81" s="89">
        <v>29</v>
      </c>
      <c r="AQG81" s="28"/>
      <c r="AQH81" s="25"/>
      <c r="AQI81" s="30"/>
      <c r="AQJ81" s="27"/>
      <c r="AQK81" s="30"/>
      <c r="AQL81" s="27"/>
      <c r="AQM81" s="30"/>
      <c r="AQN81" s="27"/>
      <c r="AQO81" s="92"/>
      <c r="AQP81" s="94"/>
      <c r="AQQ81" s="94"/>
      <c r="AQR81" s="94"/>
      <c r="AQS81" s="94"/>
      <c r="AQT81" s="94"/>
      <c r="AQU81" s="94"/>
      <c r="AQV81" s="94"/>
      <c r="AQW81" s="27"/>
      <c r="AQX81" s="97">
        <v>-1.140286773332144</v>
      </c>
      <c r="AQY81" s="98">
        <v>8.2558495708237523</v>
      </c>
      <c r="ARA81" s="88">
        <f t="shared" si="152"/>
        <v>41008</v>
      </c>
      <c r="ARB81" s="89">
        <v>29</v>
      </c>
      <c r="ARC81" s="28"/>
      <c r="ARD81" s="25"/>
      <c r="ARE81" s="30"/>
      <c r="ARF81" s="27"/>
      <c r="ARG81" s="30"/>
      <c r="ARH81" s="27"/>
      <c r="ARI81" s="30"/>
      <c r="ARJ81" s="27"/>
      <c r="ARK81" s="92"/>
      <c r="ARL81" s="94"/>
      <c r="ARM81" s="94"/>
      <c r="ARN81" s="94"/>
      <c r="ARO81" s="94"/>
      <c r="ARP81" s="94"/>
      <c r="ARQ81" s="94"/>
      <c r="ARR81" s="94"/>
      <c r="ARS81" s="27"/>
      <c r="ART81" s="97">
        <v>-1.2170194636244303</v>
      </c>
      <c r="ARU81" s="98">
        <v>1.3458472511661201</v>
      </c>
      <c r="ARW81" s="88">
        <f t="shared" si="153"/>
        <v>41009</v>
      </c>
      <c r="ARX81" s="89">
        <v>29</v>
      </c>
      <c r="ARY81" s="28"/>
      <c r="ARZ81" s="25"/>
      <c r="ASA81" s="30"/>
      <c r="ASB81" s="27"/>
      <c r="ASC81" s="30"/>
      <c r="ASD81" s="27"/>
      <c r="ASE81" s="30"/>
      <c r="ASF81" s="27"/>
      <c r="ASG81" s="92"/>
      <c r="ASH81" s="94"/>
      <c r="ASI81" s="94"/>
      <c r="ASJ81" s="94"/>
      <c r="ASK81" s="94"/>
      <c r="ASL81" s="94"/>
      <c r="ASM81" s="94"/>
      <c r="ASN81" s="94"/>
      <c r="ASO81" s="27"/>
      <c r="ASP81" s="97">
        <v>-1.2898346341576516</v>
      </c>
      <c r="ASQ81" s="98">
        <v>-1.6097952214985123</v>
      </c>
      <c r="ASS81" s="88">
        <f t="shared" si="154"/>
        <v>41007</v>
      </c>
      <c r="AST81" s="89">
        <v>29</v>
      </c>
      <c r="ASU81" s="28"/>
      <c r="ASV81" s="25"/>
      <c r="ASW81" s="30"/>
      <c r="ASX81" s="27"/>
      <c r="ASY81" s="30"/>
      <c r="ASZ81" s="27"/>
      <c r="ATA81" s="30"/>
      <c r="ATB81" s="27"/>
      <c r="ATC81" s="92"/>
      <c r="ATD81" s="94"/>
      <c r="ATE81" s="94"/>
      <c r="ATF81" s="94"/>
      <c r="ATG81" s="94"/>
      <c r="ATH81" s="94"/>
      <c r="ATI81" s="94"/>
      <c r="ATJ81" s="94"/>
      <c r="ATK81" s="27"/>
      <c r="ATL81" s="97">
        <v>-1.3152819402974643</v>
      </c>
      <c r="ATM81" s="98">
        <v>-2.4816340569385216</v>
      </c>
      <c r="ATO81" s="88">
        <f t="shared" si="155"/>
        <v>41008</v>
      </c>
      <c r="ATP81" s="89">
        <v>29</v>
      </c>
      <c r="ATQ81" s="28"/>
      <c r="ATR81" s="25"/>
      <c r="ATS81" s="30"/>
      <c r="ATT81" s="27"/>
      <c r="ATU81" s="30"/>
      <c r="ATV81" s="27"/>
      <c r="ATW81" s="30"/>
      <c r="ATX81" s="27"/>
      <c r="ATY81" s="92"/>
      <c r="ATZ81" s="94"/>
      <c r="AUA81" s="94"/>
      <c r="AUB81" s="94"/>
      <c r="AUC81" s="94"/>
      <c r="AUD81" s="94"/>
      <c r="AUE81" s="94"/>
      <c r="AUF81" s="94"/>
      <c r="AUG81" s="27"/>
      <c r="AUH81" s="97">
        <v>-1.2624517650018297</v>
      </c>
      <c r="AUI81" s="98">
        <v>-0.5242842890116951</v>
      </c>
      <c r="AUK81" s="88">
        <f t="shared" si="156"/>
        <v>41004</v>
      </c>
      <c r="AUL81" s="89">
        <v>29</v>
      </c>
      <c r="AUM81" s="28"/>
      <c r="AUN81" s="25"/>
      <c r="AUO81" s="30"/>
      <c r="AUP81" s="27"/>
      <c r="AUQ81" s="30"/>
      <c r="AUR81" s="27"/>
      <c r="AUS81" s="30"/>
      <c r="AUT81" s="27"/>
      <c r="AUU81" s="92"/>
      <c r="AUV81" s="94"/>
      <c r="AUW81" s="94"/>
      <c r="AUX81" s="94"/>
      <c r="AUY81" s="94"/>
      <c r="AUZ81" s="94"/>
      <c r="AVA81" s="94"/>
      <c r="AVB81" s="94"/>
      <c r="AVC81" s="27"/>
      <c r="AVD81" s="97"/>
      <c r="AVE81" s="98"/>
      <c r="AVG81" s="88">
        <f t="shared" si="157"/>
        <v>41007</v>
      </c>
      <c r="AVH81" s="89">
        <v>29</v>
      </c>
      <c r="AVI81" s="28"/>
      <c r="AVJ81" s="25"/>
      <c r="AVK81" s="30"/>
      <c r="AVL81" s="27"/>
      <c r="AVM81" s="30"/>
      <c r="AVN81" s="27"/>
      <c r="AVO81" s="30"/>
      <c r="AVP81" s="27"/>
      <c r="AVQ81" s="92"/>
      <c r="AVR81" s="94"/>
      <c r="AVS81" s="94"/>
      <c r="AVT81" s="94"/>
      <c r="AVU81" s="94"/>
      <c r="AVV81" s="94"/>
      <c r="AVW81" s="94"/>
      <c r="AVX81" s="94"/>
      <c r="AVY81" s="27"/>
      <c r="AVZ81" s="97">
        <v>-1.2968795983243617</v>
      </c>
      <c r="AWA81" s="98">
        <v>-1.6769449876368501</v>
      </c>
      <c r="AWC81" s="88">
        <f t="shared" si="158"/>
        <v>41005.5</v>
      </c>
      <c r="AWD81" s="89">
        <v>29</v>
      </c>
      <c r="AWE81" s="28"/>
      <c r="AWF81" s="25"/>
      <c r="AWG81" s="30"/>
      <c r="AWH81" s="27"/>
      <c r="AWI81" s="30"/>
      <c r="AWJ81" s="27"/>
      <c r="AWK81" s="30"/>
      <c r="AWL81" s="27"/>
      <c r="AWM81" s="92"/>
      <c r="AWN81" s="94"/>
      <c r="AWO81" s="94"/>
      <c r="AWP81" s="94"/>
      <c r="AWQ81" s="94"/>
      <c r="AWR81" s="94"/>
      <c r="AWS81" s="94"/>
      <c r="AWT81" s="94"/>
      <c r="AWU81" s="27"/>
      <c r="AWV81" s="97"/>
      <c r="AWW81" s="98"/>
      <c r="AWY81" s="88">
        <f t="shared" si="159"/>
        <v>41004</v>
      </c>
      <c r="AWZ81" s="89">
        <v>29</v>
      </c>
      <c r="AXA81" s="28"/>
      <c r="AXB81" s="25"/>
      <c r="AXC81" s="30"/>
      <c r="AXD81" s="27"/>
      <c r="AXE81" s="30"/>
      <c r="AXF81" s="27"/>
      <c r="AXG81" s="30"/>
      <c r="AXH81" s="27"/>
      <c r="AXI81" s="92"/>
      <c r="AXJ81" s="94"/>
      <c r="AXK81" s="94"/>
      <c r="AXL81" s="94"/>
      <c r="AXM81" s="94"/>
      <c r="AXN81" s="94"/>
      <c r="AXO81" s="94"/>
      <c r="AXP81" s="94"/>
      <c r="AXQ81" s="27"/>
      <c r="AXR81" s="97">
        <v>-1.3118680129864064</v>
      </c>
      <c r="AXS81" s="98">
        <v>-1.0321289273870438</v>
      </c>
      <c r="AXU81" s="88">
        <f t="shared" si="160"/>
        <v>41007</v>
      </c>
      <c r="AXV81" s="89">
        <v>29</v>
      </c>
      <c r="AXW81" s="28"/>
      <c r="AXX81" s="25"/>
      <c r="AXY81" s="30"/>
      <c r="AXZ81" s="27"/>
      <c r="AYA81" s="30"/>
      <c r="AYB81" s="27"/>
      <c r="AYC81" s="30"/>
      <c r="AYD81" s="27"/>
      <c r="AYE81" s="92"/>
      <c r="AYF81" s="94"/>
      <c r="AYG81" s="94"/>
      <c r="AYH81" s="94"/>
      <c r="AYI81" s="94"/>
      <c r="AYJ81" s="94"/>
      <c r="AYK81" s="94"/>
      <c r="AYL81" s="94"/>
      <c r="AYM81" s="27"/>
      <c r="AYN81" s="97">
        <v>-1.2978442497169764</v>
      </c>
      <c r="AYO81" s="98">
        <v>1.1989520086421319</v>
      </c>
      <c r="AYQ81" s="88">
        <f t="shared" si="161"/>
        <v>41006</v>
      </c>
      <c r="AYR81" s="89">
        <v>29</v>
      </c>
      <c r="AYS81" s="28"/>
      <c r="AYT81" s="25"/>
      <c r="AYU81" s="30"/>
      <c r="AYV81" s="27"/>
      <c r="AYW81" s="30"/>
      <c r="AYX81" s="27"/>
      <c r="AYY81" s="30"/>
      <c r="AYZ81" s="27"/>
      <c r="AZA81" s="92"/>
      <c r="AZB81" s="94"/>
      <c r="AZC81" s="94"/>
      <c r="AZD81" s="94"/>
      <c r="AZE81" s="94"/>
      <c r="AZF81" s="94"/>
      <c r="AZG81" s="94"/>
      <c r="AZH81" s="94"/>
      <c r="AZI81" s="27"/>
      <c r="AZJ81" s="97">
        <v>-1.0220716127127882</v>
      </c>
      <c r="AZK81" s="98">
        <v>1.1406585054745644</v>
      </c>
      <c r="AZM81" s="88">
        <f t="shared" si="162"/>
        <v>41006.5</v>
      </c>
      <c r="AZN81" s="89">
        <v>29</v>
      </c>
      <c r="AZO81" s="28"/>
      <c r="AZP81" s="25"/>
      <c r="AZQ81" s="30"/>
      <c r="AZR81" s="27"/>
      <c r="AZS81" s="30"/>
      <c r="AZT81" s="27"/>
      <c r="AZU81" s="30"/>
      <c r="AZV81" s="27"/>
      <c r="AZW81" s="92"/>
      <c r="AZX81" s="94"/>
      <c r="AZY81" s="94"/>
      <c r="AZZ81" s="94"/>
      <c r="BAA81" s="94"/>
      <c r="BAB81" s="94"/>
      <c r="BAC81" s="94"/>
      <c r="BAD81" s="94"/>
      <c r="BAE81" s="27"/>
      <c r="BAF81" s="97">
        <v>-1.266138356919573</v>
      </c>
      <c r="BAG81" s="98">
        <v>3.9577678704677055</v>
      </c>
      <c r="BAI81" s="88">
        <f t="shared" si="163"/>
        <v>41006.5</v>
      </c>
      <c r="BAJ81" s="89">
        <v>29</v>
      </c>
      <c r="BAK81" s="28"/>
      <c r="BAL81" s="25"/>
      <c r="BAM81" s="30"/>
      <c r="BAN81" s="27"/>
      <c r="BAO81" s="30"/>
      <c r="BAP81" s="27"/>
      <c r="BAQ81" s="30"/>
      <c r="BAR81" s="27"/>
      <c r="BAS81" s="92"/>
      <c r="BAT81" s="94"/>
      <c r="BAU81" s="94"/>
      <c r="BAV81" s="94"/>
      <c r="BAW81" s="94"/>
      <c r="BAX81" s="94"/>
      <c r="BAY81" s="94"/>
      <c r="BAZ81" s="94"/>
      <c r="BBA81" s="27"/>
      <c r="BBB81" s="97">
        <v>-1.3018141248543673</v>
      </c>
      <c r="BBC81" s="98">
        <v>1.8500195842616425</v>
      </c>
      <c r="BBE81" s="88">
        <f t="shared" si="164"/>
        <v>41005</v>
      </c>
      <c r="BBF81" s="89">
        <v>29</v>
      </c>
      <c r="BBG81" s="28"/>
      <c r="BBH81" s="25"/>
      <c r="BBI81" s="30"/>
      <c r="BBJ81" s="27"/>
      <c r="BBK81" s="30"/>
      <c r="BBL81" s="27"/>
      <c r="BBM81" s="30"/>
      <c r="BBN81" s="27"/>
      <c r="BBO81" s="92"/>
      <c r="BBP81" s="94"/>
      <c r="BBQ81" s="94"/>
      <c r="BBR81" s="94"/>
      <c r="BBS81" s="94"/>
      <c r="BBT81" s="94"/>
      <c r="BBU81" s="94"/>
      <c r="BBV81" s="94"/>
      <c r="BBW81" s="27"/>
      <c r="BBX81" s="97"/>
      <c r="BBY81" s="98"/>
      <c r="BCA81" s="88">
        <f t="shared" si="165"/>
        <v>41008.5</v>
      </c>
      <c r="BCB81" s="89">
        <v>29</v>
      </c>
      <c r="BCC81" s="28"/>
      <c r="BCD81" s="25">
        <v>22</v>
      </c>
      <c r="BCE81" s="30"/>
      <c r="BCF81" s="27"/>
      <c r="BCG81" s="30"/>
      <c r="BCH81" s="27"/>
      <c r="BCI81" s="30"/>
      <c r="BCJ81" s="27"/>
      <c r="BCK81" s="92"/>
      <c r="BCL81" s="94"/>
      <c r="BCM81" s="94"/>
      <c r="BCN81" s="94"/>
      <c r="BCO81" s="94"/>
      <c r="BCP81" s="94"/>
      <c r="BCQ81" s="94"/>
      <c r="BCR81" s="94"/>
      <c r="BCS81" s="27"/>
      <c r="BCT81" s="97">
        <v>-1.2618739343051146</v>
      </c>
      <c r="BCU81" s="98">
        <v>1.7262918229059729</v>
      </c>
      <c r="BCW81" s="88">
        <f t="shared" si="166"/>
        <v>41007</v>
      </c>
      <c r="BCX81" s="89">
        <v>29</v>
      </c>
      <c r="BCY81" s="28"/>
      <c r="BCZ81" s="25"/>
      <c r="BDA81" s="30"/>
      <c r="BDB81" s="27"/>
      <c r="BDC81" s="30"/>
      <c r="BDD81" s="27"/>
      <c r="BDE81" s="30"/>
      <c r="BDF81" s="27"/>
      <c r="BDG81" s="92"/>
      <c r="BDH81" s="94"/>
      <c r="BDI81" s="94"/>
      <c r="BDJ81" s="94"/>
      <c r="BDK81" s="94"/>
      <c r="BDL81" s="94"/>
      <c r="BDM81" s="94"/>
      <c r="BDN81" s="94"/>
      <c r="BDO81" s="27"/>
      <c r="BDP81" s="97">
        <v>-1.2032621911921597</v>
      </c>
      <c r="BDQ81" s="98">
        <v>-1.5461407929630813</v>
      </c>
      <c r="BDS81" s="88">
        <f t="shared" si="167"/>
        <v>41005</v>
      </c>
      <c r="BDT81" s="89">
        <v>29</v>
      </c>
      <c r="BDU81" s="28"/>
      <c r="BDV81" s="25"/>
      <c r="BDW81" s="30"/>
      <c r="BDX81" s="27"/>
      <c r="BDY81" s="30"/>
      <c r="BDZ81" s="27"/>
      <c r="BEA81" s="30"/>
      <c r="BEB81" s="27"/>
      <c r="BEC81" s="92"/>
      <c r="BED81" s="94"/>
      <c r="BEE81" s="94"/>
      <c r="BEF81" s="94"/>
      <c r="BEG81" s="94"/>
      <c r="BEH81" s="94"/>
      <c r="BEI81" s="94"/>
      <c r="BEJ81" s="94"/>
      <c r="BEK81" s="27"/>
      <c r="BEL81" s="97">
        <v>-1.3043272401264179</v>
      </c>
      <c r="BEM81" s="98">
        <v>-1.5783345774278266</v>
      </c>
      <c r="BEO81" s="88">
        <f t="shared" si="168"/>
        <v>41006.5</v>
      </c>
      <c r="BEP81" s="89">
        <v>29</v>
      </c>
      <c r="BEQ81" s="28"/>
      <c r="BER81" s="25"/>
      <c r="BES81" s="30"/>
      <c r="BET81" s="27"/>
      <c r="BEU81" s="30"/>
      <c r="BEV81" s="27"/>
      <c r="BEW81" s="30"/>
      <c r="BEX81" s="27"/>
      <c r="BEY81" s="92"/>
      <c r="BEZ81" s="94"/>
      <c r="BFA81" s="94"/>
      <c r="BFB81" s="94"/>
      <c r="BFC81" s="94"/>
      <c r="BFD81" s="94"/>
      <c r="BFE81" s="94"/>
      <c r="BFF81" s="94"/>
      <c r="BFG81" s="27"/>
      <c r="BFH81" s="97">
        <v>-1.317839242795112</v>
      </c>
      <c r="BFI81" s="98">
        <v>5.3770821572249048</v>
      </c>
      <c r="BFK81" s="88">
        <f t="shared" si="169"/>
        <v>41006.5</v>
      </c>
      <c r="BFL81" s="89">
        <v>29</v>
      </c>
      <c r="BFM81" s="28"/>
      <c r="BFN81" s="25"/>
      <c r="BFO81" s="30"/>
      <c r="BFP81" s="27"/>
      <c r="BFQ81" s="30"/>
      <c r="BFR81" s="27"/>
      <c r="BFS81" s="30"/>
      <c r="BFT81" s="27"/>
      <c r="BFU81" s="92"/>
      <c r="BFV81" s="94"/>
      <c r="BFW81" s="94"/>
      <c r="BFX81" s="94"/>
      <c r="BFY81" s="94"/>
      <c r="BFZ81" s="94"/>
      <c r="BGA81" s="94"/>
      <c r="BGB81" s="94"/>
      <c r="BGC81" s="27"/>
      <c r="BGD81" s="97">
        <v>-1.2862118962585849</v>
      </c>
      <c r="BGE81" s="98">
        <v>6.6958623472389158</v>
      </c>
      <c r="BGG81" s="88">
        <f t="shared" si="170"/>
        <v>41006</v>
      </c>
      <c r="BGH81" s="89">
        <v>29</v>
      </c>
      <c r="BGI81" s="28"/>
      <c r="BGJ81" s="25"/>
      <c r="BGK81" s="30"/>
      <c r="BGL81" s="27"/>
      <c r="BGM81" s="30"/>
      <c r="BGN81" s="27"/>
      <c r="BGO81" s="30"/>
      <c r="BGP81" s="27"/>
      <c r="BGQ81" s="92"/>
      <c r="BGR81" s="94"/>
      <c r="BGS81" s="94"/>
      <c r="BGT81" s="94"/>
      <c r="BGU81" s="94"/>
      <c r="BGV81" s="94"/>
      <c r="BGW81" s="94"/>
      <c r="BGX81" s="94"/>
      <c r="BGY81" s="27"/>
      <c r="BGZ81" s="97">
        <v>-1.0189051162839731</v>
      </c>
      <c r="BHA81" s="98">
        <v>-0.31557316031205584</v>
      </c>
      <c r="BHC81" s="88">
        <f t="shared" si="171"/>
        <v>41005.5</v>
      </c>
      <c r="BHD81" s="89">
        <v>29</v>
      </c>
      <c r="BHE81" s="28"/>
      <c r="BHF81" s="25"/>
      <c r="BHG81" s="30"/>
      <c r="BHH81" s="27"/>
      <c r="BHI81" s="30"/>
      <c r="BHJ81" s="27"/>
      <c r="BHK81" s="30"/>
      <c r="BHL81" s="27"/>
      <c r="BHM81" s="92"/>
      <c r="BHN81" s="94"/>
      <c r="BHO81" s="94"/>
      <c r="BHP81" s="94"/>
      <c r="BHQ81" s="94"/>
      <c r="BHR81" s="94"/>
      <c r="BHS81" s="94"/>
      <c r="BHT81" s="94"/>
      <c r="BHU81" s="27"/>
      <c r="BHV81" s="97">
        <v>-1.1316547879879377</v>
      </c>
      <c r="BHW81" s="98">
        <v>8.2749758759539365</v>
      </c>
      <c r="BHY81" s="88">
        <f t="shared" si="172"/>
        <v>41008</v>
      </c>
      <c r="BHZ81" s="89">
        <v>29</v>
      </c>
      <c r="BIA81" s="28"/>
      <c r="BIB81" s="25"/>
      <c r="BIC81" s="30"/>
      <c r="BID81" s="27"/>
      <c r="BIE81" s="30"/>
      <c r="BIF81" s="27"/>
      <c r="BIG81" s="30"/>
      <c r="BIH81" s="27"/>
      <c r="BII81" s="92"/>
      <c r="BIJ81" s="94"/>
      <c r="BIK81" s="94"/>
      <c r="BIL81" s="94"/>
      <c r="BIM81" s="94"/>
      <c r="BIN81" s="94"/>
      <c r="BIO81" s="94"/>
      <c r="BIP81" s="94"/>
      <c r="BIQ81" s="27"/>
      <c r="BIR81" s="97">
        <v>-1.2235824776081101</v>
      </c>
      <c r="BIS81" s="98">
        <v>1.3349967291036673</v>
      </c>
      <c r="BIU81" s="88">
        <f t="shared" si="173"/>
        <v>41009</v>
      </c>
      <c r="BIV81" s="89">
        <v>29</v>
      </c>
      <c r="BIW81" s="28"/>
      <c r="BIX81" s="25"/>
      <c r="BIY81" s="30"/>
      <c r="BIZ81" s="27"/>
      <c r="BJA81" s="30"/>
      <c r="BJB81" s="27"/>
      <c r="BJC81" s="30"/>
      <c r="BJD81" s="27"/>
      <c r="BJE81" s="92"/>
      <c r="BJF81" s="94"/>
      <c r="BJG81" s="94"/>
      <c r="BJH81" s="94"/>
      <c r="BJI81" s="94"/>
      <c r="BJJ81" s="94"/>
      <c r="BJK81" s="94"/>
      <c r="BJL81" s="94"/>
      <c r="BJM81" s="27"/>
      <c r="BJN81" s="97">
        <v>-1.287834563199872</v>
      </c>
      <c r="BJO81" s="98">
        <v>-1.6069733405400271</v>
      </c>
      <c r="BJQ81" s="88">
        <f t="shared" si="174"/>
        <v>41007</v>
      </c>
      <c r="BJR81" s="89">
        <v>29</v>
      </c>
      <c r="BJS81" s="28"/>
      <c r="BJT81" s="25"/>
      <c r="BJU81" s="30"/>
      <c r="BJV81" s="27"/>
      <c r="BJW81" s="30"/>
      <c r="BJX81" s="27"/>
      <c r="BJY81" s="30"/>
      <c r="BJZ81" s="27"/>
      <c r="BKA81" s="92"/>
      <c r="BKB81" s="94"/>
      <c r="BKC81" s="94"/>
      <c r="BKD81" s="94"/>
      <c r="BKE81" s="94"/>
      <c r="BKF81" s="94"/>
      <c r="BKG81" s="94"/>
      <c r="BKH81" s="94"/>
      <c r="BKI81" s="27"/>
      <c r="BKJ81" s="97">
        <v>-1.3151121940855683</v>
      </c>
      <c r="BKK81" s="98">
        <v>-2.4814035639544652</v>
      </c>
      <c r="BKM81" s="88">
        <f t="shared" si="175"/>
        <v>41008</v>
      </c>
      <c r="BKN81" s="89">
        <v>29</v>
      </c>
      <c r="BKO81" s="28"/>
      <c r="BKP81" s="25"/>
      <c r="BKQ81" s="30"/>
      <c r="BKR81" s="27"/>
      <c r="BKS81" s="30"/>
      <c r="BKT81" s="27"/>
      <c r="BKU81" s="30"/>
      <c r="BKV81" s="27"/>
      <c r="BKW81" s="92"/>
      <c r="BKX81" s="94"/>
      <c r="BKY81" s="94"/>
      <c r="BKZ81" s="94"/>
      <c r="BLA81" s="94"/>
      <c r="BLB81" s="94"/>
      <c r="BLC81" s="94"/>
      <c r="BLD81" s="94"/>
      <c r="BLE81" s="27"/>
      <c r="BLF81" s="97">
        <v>-1.2702380102669946</v>
      </c>
      <c r="BLG81" s="98">
        <v>-0.52781569612333246</v>
      </c>
      <c r="BLI81" s="88">
        <f t="shared" si="176"/>
        <v>41004</v>
      </c>
      <c r="BLJ81" s="89">
        <v>29</v>
      </c>
      <c r="BLK81" s="28"/>
      <c r="BLL81" s="25"/>
      <c r="BLM81" s="30"/>
      <c r="BLN81" s="27"/>
      <c r="BLO81" s="30"/>
      <c r="BLP81" s="27"/>
      <c r="BLQ81" s="30"/>
      <c r="BLR81" s="27"/>
      <c r="BLS81" s="92"/>
      <c r="BLT81" s="94"/>
      <c r="BLU81" s="94"/>
      <c r="BLV81" s="94"/>
      <c r="BLW81" s="94"/>
      <c r="BLX81" s="94"/>
      <c r="BLY81" s="94"/>
      <c r="BLZ81" s="94"/>
      <c r="BMA81" s="27"/>
      <c r="BMB81" s="97"/>
      <c r="BMC81" s="98"/>
      <c r="BME81" s="88">
        <f t="shared" si="177"/>
        <v>41007</v>
      </c>
      <c r="BMF81" s="89">
        <v>29</v>
      </c>
      <c r="BMG81" s="28"/>
      <c r="BMH81" s="25"/>
      <c r="BMI81" s="30"/>
      <c r="BMJ81" s="27"/>
      <c r="BMK81" s="30"/>
      <c r="BML81" s="27"/>
      <c r="BMM81" s="30"/>
      <c r="BMN81" s="27"/>
      <c r="BMO81" s="92"/>
      <c r="BMP81" s="94"/>
      <c r="BMQ81" s="94"/>
      <c r="BMR81" s="94"/>
      <c r="BMS81" s="94"/>
      <c r="BMT81" s="94"/>
      <c r="BMU81" s="94"/>
      <c r="BMV81" s="94"/>
      <c r="BMW81" s="27"/>
      <c r="BMX81" s="97">
        <v>-1.272531211398213</v>
      </c>
      <c r="BMY81" s="98">
        <v>-1.642959569351814</v>
      </c>
      <c r="BNA81" s="88">
        <f t="shared" si="178"/>
        <v>41005.5</v>
      </c>
      <c r="BNB81" s="89">
        <v>29</v>
      </c>
      <c r="BNC81" s="28"/>
      <c r="BND81" s="25"/>
      <c r="BNE81" s="30"/>
      <c r="BNF81" s="27"/>
      <c r="BNG81" s="30"/>
      <c r="BNH81" s="27"/>
      <c r="BNI81" s="30"/>
      <c r="BNJ81" s="27"/>
      <c r="BNK81" s="92"/>
      <c r="BNL81" s="94"/>
      <c r="BNM81" s="94"/>
      <c r="BNN81" s="94"/>
      <c r="BNO81" s="94"/>
      <c r="BNP81" s="94"/>
      <c r="BNQ81" s="94"/>
      <c r="BNR81" s="94"/>
      <c r="BNS81" s="27"/>
      <c r="BNT81" s="97"/>
      <c r="BNU81" s="98"/>
      <c r="BNW81" s="88">
        <f t="shared" si="179"/>
        <v>41004</v>
      </c>
      <c r="BNX81" s="89">
        <v>29</v>
      </c>
      <c r="BNY81" s="28"/>
      <c r="BNZ81" s="25"/>
      <c r="BOA81" s="30"/>
      <c r="BOB81" s="27"/>
      <c r="BOC81" s="30"/>
      <c r="BOD81" s="27"/>
      <c r="BOE81" s="30"/>
      <c r="BOF81" s="27"/>
      <c r="BOG81" s="92"/>
      <c r="BOH81" s="94"/>
      <c r="BOI81" s="94"/>
      <c r="BOJ81" s="94"/>
      <c r="BOK81" s="94"/>
      <c r="BOL81" s="94"/>
      <c r="BOM81" s="94"/>
      <c r="BON81" s="94"/>
      <c r="BOO81" s="27"/>
      <c r="BOP81" s="97">
        <v>-1.3110591333943467</v>
      </c>
      <c r="BOQ81" s="98">
        <v>-1.0324310446771059</v>
      </c>
      <c r="BOS81" s="88">
        <f t="shared" si="180"/>
        <v>41007</v>
      </c>
      <c r="BOT81" s="89">
        <v>29</v>
      </c>
      <c r="BOU81" s="28"/>
      <c r="BOV81" s="25"/>
      <c r="BOW81" s="30"/>
      <c r="BOX81" s="27"/>
      <c r="BOY81" s="30"/>
      <c r="BOZ81" s="27"/>
      <c r="BPA81" s="30"/>
      <c r="BPB81" s="27"/>
      <c r="BPC81" s="92"/>
      <c r="BPD81" s="94"/>
      <c r="BPE81" s="94"/>
      <c r="BPF81" s="94"/>
      <c r="BPG81" s="94"/>
      <c r="BPH81" s="94"/>
      <c r="BPI81" s="94"/>
      <c r="BPJ81" s="94"/>
      <c r="BPK81" s="27"/>
      <c r="BPL81" s="97">
        <v>-1.3098910517700915</v>
      </c>
      <c r="BPM81" s="98">
        <v>1.1776829345915618</v>
      </c>
      <c r="BPO81" s="88">
        <f t="shared" si="181"/>
        <v>41006</v>
      </c>
      <c r="BPP81" s="89">
        <v>29</v>
      </c>
      <c r="BPQ81" s="28"/>
      <c r="BPR81" s="25"/>
      <c r="BPS81" s="30"/>
      <c r="BPT81" s="27"/>
      <c r="BPU81" s="30"/>
      <c r="BPV81" s="27"/>
      <c r="BPW81" s="30"/>
      <c r="BPX81" s="27"/>
      <c r="BPY81" s="92"/>
      <c r="BPZ81" s="94"/>
      <c r="BQA81" s="94"/>
      <c r="BQB81" s="94"/>
      <c r="BQC81" s="94"/>
      <c r="BQD81" s="94"/>
      <c r="BQE81" s="94"/>
      <c r="BQF81" s="94"/>
      <c r="BQG81" s="27"/>
      <c r="BQH81" s="97">
        <v>-1.0154139473175572</v>
      </c>
      <c r="BQI81" s="98">
        <v>1.1647877573616288</v>
      </c>
      <c r="BQK81" s="88">
        <f t="shared" si="182"/>
        <v>41006.5</v>
      </c>
      <c r="BQL81" s="89">
        <v>29</v>
      </c>
      <c r="BQM81" s="28"/>
      <c r="BQN81" s="25"/>
      <c r="BQO81" s="30"/>
      <c r="BQP81" s="27"/>
      <c r="BQQ81" s="30"/>
      <c r="BQR81" s="27"/>
      <c r="BQS81" s="30"/>
      <c r="BQT81" s="27"/>
      <c r="BQU81" s="92"/>
      <c r="BQV81" s="94"/>
      <c r="BQW81" s="94"/>
      <c r="BQX81" s="94"/>
      <c r="BQY81" s="94"/>
      <c r="BQZ81" s="94"/>
      <c r="BRA81" s="94"/>
      <c r="BRB81" s="94"/>
      <c r="BRC81" s="27"/>
      <c r="BRD81" s="97">
        <v>-1.2664317822064461</v>
      </c>
      <c r="BRE81" s="98">
        <v>3.9578053445441301</v>
      </c>
      <c r="BRG81" s="88">
        <f t="shared" si="183"/>
        <v>41006.5</v>
      </c>
      <c r="BRH81" s="89">
        <v>29</v>
      </c>
      <c r="BRI81" s="28"/>
      <c r="BRJ81" s="25"/>
      <c r="BRK81" s="30"/>
      <c r="BRL81" s="27"/>
      <c r="BRM81" s="30"/>
      <c r="BRN81" s="27"/>
      <c r="BRO81" s="30"/>
      <c r="BRP81" s="27"/>
      <c r="BRQ81" s="92"/>
      <c r="BRR81" s="94"/>
      <c r="BRS81" s="94"/>
      <c r="BRT81" s="94"/>
      <c r="BRU81" s="94"/>
      <c r="BRV81" s="94"/>
      <c r="BRW81" s="94"/>
      <c r="BRX81" s="94"/>
      <c r="BRY81" s="27"/>
      <c r="BRZ81" s="97">
        <v>-1.2996775616879059</v>
      </c>
      <c r="BSA81" s="98">
        <v>1.8522850836969778</v>
      </c>
      <c r="BSC81" s="88">
        <f t="shared" si="184"/>
        <v>41005</v>
      </c>
      <c r="BSD81" s="89">
        <v>29</v>
      </c>
      <c r="BSE81" s="28"/>
      <c r="BSF81" s="25"/>
      <c r="BSG81" s="30"/>
      <c r="BSH81" s="27"/>
      <c r="BSI81" s="30"/>
      <c r="BSJ81" s="27"/>
      <c r="BSK81" s="30"/>
      <c r="BSL81" s="27"/>
      <c r="BSM81" s="92"/>
      <c r="BSN81" s="94"/>
      <c r="BSO81" s="94"/>
      <c r="BSP81" s="94"/>
      <c r="BSQ81" s="94"/>
      <c r="BSR81" s="94"/>
      <c r="BSS81" s="94"/>
      <c r="BST81" s="94"/>
      <c r="BSU81" s="27"/>
      <c r="BSV81" s="97"/>
      <c r="BSW81" s="98"/>
      <c r="BSY81" s="88">
        <f t="shared" si="185"/>
        <v>41008.5</v>
      </c>
      <c r="BSZ81" s="89">
        <v>29</v>
      </c>
      <c r="BTA81" s="28"/>
      <c r="BTB81" s="25">
        <v>22</v>
      </c>
      <c r="BTC81" s="30"/>
      <c r="BTD81" s="27"/>
      <c r="BTE81" s="30"/>
      <c r="BTF81" s="27"/>
      <c r="BTG81" s="30"/>
      <c r="BTH81" s="27"/>
      <c r="BTI81" s="92"/>
      <c r="BTJ81" s="94"/>
      <c r="BTK81" s="94"/>
      <c r="BTL81" s="94"/>
      <c r="BTM81" s="94"/>
      <c r="BTN81" s="94"/>
      <c r="BTO81" s="94"/>
      <c r="BTP81" s="94"/>
      <c r="BTQ81" s="27"/>
      <c r="BTR81" s="97">
        <v>-1.2601041902200567</v>
      </c>
      <c r="BTS81" s="98">
        <v>1.7321530166788983</v>
      </c>
      <c r="BTU81" s="88">
        <f t="shared" si="186"/>
        <v>41007</v>
      </c>
      <c r="BTV81" s="89">
        <v>29</v>
      </c>
      <c r="BTW81" s="28"/>
      <c r="BTX81" s="25"/>
      <c r="BTY81" s="30"/>
      <c r="BTZ81" s="27"/>
      <c r="BUA81" s="30"/>
      <c r="BUB81" s="27"/>
      <c r="BUC81" s="30"/>
      <c r="BUD81" s="27"/>
      <c r="BUE81" s="92"/>
      <c r="BUF81" s="94"/>
      <c r="BUG81" s="94"/>
      <c r="BUH81" s="94"/>
      <c r="BUI81" s="94"/>
      <c r="BUJ81" s="94"/>
      <c r="BUK81" s="94"/>
      <c r="BUL81" s="94"/>
      <c r="BUM81" s="27"/>
      <c r="BUN81" s="97">
        <v>-1.2912406293053471</v>
      </c>
      <c r="BUO81" s="98">
        <v>-1.6615748325303665</v>
      </c>
      <c r="BUQ81" s="88">
        <f t="shared" si="187"/>
        <v>41005</v>
      </c>
      <c r="BUR81" s="89">
        <v>29</v>
      </c>
      <c r="BUS81" s="28"/>
      <c r="BUT81" s="25"/>
      <c r="BUU81" s="30"/>
      <c r="BUV81" s="27"/>
      <c r="BUW81" s="30"/>
      <c r="BUX81" s="27"/>
      <c r="BUY81" s="30"/>
      <c r="BUZ81" s="27"/>
      <c r="BVA81" s="92"/>
      <c r="BVB81" s="94"/>
      <c r="BVC81" s="94"/>
      <c r="BVD81" s="94"/>
      <c r="BVE81" s="94"/>
      <c r="BVF81" s="94"/>
      <c r="BVG81" s="94"/>
      <c r="BVH81" s="94"/>
      <c r="BVI81" s="27"/>
      <c r="BVJ81" s="97">
        <v>-1.2965412189086507</v>
      </c>
      <c r="BVK81" s="98">
        <v>-1.5687996693524449</v>
      </c>
      <c r="BVM81" s="88">
        <f t="shared" si="188"/>
        <v>41006.5</v>
      </c>
      <c r="BVN81" s="89">
        <v>29</v>
      </c>
      <c r="BVO81" s="28"/>
      <c r="BVP81" s="25"/>
      <c r="BVQ81" s="30"/>
      <c r="BVR81" s="27"/>
      <c r="BVS81" s="30"/>
      <c r="BVT81" s="27"/>
      <c r="BVU81" s="30"/>
      <c r="BVV81" s="27"/>
      <c r="BVW81" s="92"/>
      <c r="BVX81" s="94"/>
      <c r="BVY81" s="94"/>
      <c r="BVZ81" s="94"/>
      <c r="BWA81" s="94"/>
      <c r="BWB81" s="94"/>
      <c r="BWC81" s="94"/>
      <c r="BWD81" s="94"/>
      <c r="BWE81" s="27"/>
      <c r="BWF81" s="97">
        <v>-1.3188037014249094</v>
      </c>
      <c r="BWG81" s="98">
        <v>5.3766148388767068</v>
      </c>
      <c r="BWI81" s="88">
        <f t="shared" si="189"/>
        <v>41006.5</v>
      </c>
      <c r="BWJ81" s="89">
        <v>29</v>
      </c>
      <c r="BWK81" s="28"/>
      <c r="BWL81" s="25"/>
      <c r="BWM81" s="30"/>
      <c r="BWN81" s="27"/>
      <c r="BWO81" s="30"/>
      <c r="BWP81" s="27"/>
      <c r="BWQ81" s="30"/>
      <c r="BWR81" s="27"/>
      <c r="BWS81" s="92"/>
      <c r="BWT81" s="94"/>
      <c r="BWU81" s="94"/>
      <c r="BWV81" s="94"/>
      <c r="BWW81" s="94"/>
      <c r="BWX81" s="94"/>
      <c r="BWY81" s="94"/>
      <c r="BWZ81" s="94"/>
      <c r="BXA81" s="27"/>
      <c r="BXB81" s="97">
        <v>-1.2979516063942069</v>
      </c>
      <c r="BXC81" s="98">
        <v>6.678881183796463</v>
      </c>
      <c r="BXE81" s="88">
        <f t="shared" si="190"/>
        <v>41006</v>
      </c>
      <c r="BXF81" s="89">
        <v>29</v>
      </c>
      <c r="BXG81" s="28"/>
      <c r="BXH81" s="25"/>
      <c r="BXI81" s="30"/>
      <c r="BXJ81" s="27"/>
      <c r="BXK81" s="30"/>
      <c r="BXL81" s="27"/>
      <c r="BXM81" s="30"/>
      <c r="BXN81" s="27"/>
      <c r="BXO81" s="92"/>
      <c r="BXP81" s="94"/>
      <c r="BXQ81" s="94"/>
      <c r="BXR81" s="94"/>
      <c r="BXS81" s="94"/>
      <c r="BXT81" s="94"/>
      <c r="BXU81" s="94"/>
      <c r="BXV81" s="94"/>
      <c r="BXW81" s="27"/>
      <c r="BXX81" s="97">
        <v>-1.0145648626872845</v>
      </c>
      <c r="BXY81" s="98">
        <v>-0.30502255054861838</v>
      </c>
      <c r="BYA81" s="88">
        <f t="shared" si="191"/>
        <v>41005.5</v>
      </c>
      <c r="BYB81" s="89">
        <v>29</v>
      </c>
      <c r="BYC81" s="28"/>
      <c r="BYD81" s="25"/>
      <c r="BYE81" s="30"/>
      <c r="BYF81" s="27"/>
      <c r="BYG81" s="30"/>
      <c r="BYH81" s="27"/>
      <c r="BYI81" s="30"/>
      <c r="BYJ81" s="27"/>
      <c r="BYK81" s="92"/>
      <c r="BYL81" s="94"/>
      <c r="BYM81" s="94"/>
      <c r="BYN81" s="94"/>
      <c r="BYO81" s="94"/>
      <c r="BYP81" s="94"/>
      <c r="BYQ81" s="94"/>
      <c r="BYR81" s="94"/>
      <c r="BYS81" s="27"/>
      <c r="BYT81" s="97">
        <v>-1.1422544391196552</v>
      </c>
      <c r="BYU81" s="98">
        <v>8.2551864765786309</v>
      </c>
      <c r="BYW81" s="88">
        <f t="shared" si="192"/>
        <v>41008</v>
      </c>
      <c r="BYX81" s="89">
        <v>29</v>
      </c>
      <c r="BYY81" s="28"/>
      <c r="BYZ81" s="25"/>
      <c r="BZA81" s="30"/>
      <c r="BZB81" s="27"/>
      <c r="BZC81" s="30"/>
      <c r="BZD81" s="27"/>
      <c r="BZE81" s="30"/>
      <c r="BZF81" s="27"/>
      <c r="BZG81" s="92"/>
      <c r="BZH81" s="94"/>
      <c r="BZI81" s="94"/>
      <c r="BZJ81" s="94"/>
      <c r="BZK81" s="94"/>
      <c r="BZL81" s="94"/>
      <c r="BZM81" s="94"/>
      <c r="BZN81" s="94"/>
      <c r="BZO81" s="27"/>
      <c r="BZP81" s="97">
        <v>-1.2166587168770924</v>
      </c>
      <c r="BZQ81" s="98">
        <v>1.3453210509365994</v>
      </c>
      <c r="BZS81" s="88">
        <f t="shared" si="193"/>
        <v>41009</v>
      </c>
      <c r="BZT81" s="89">
        <v>29</v>
      </c>
      <c r="BZU81" s="28"/>
      <c r="BZV81" s="25"/>
      <c r="BZW81" s="30"/>
      <c r="BZX81" s="27"/>
      <c r="BZY81" s="30"/>
      <c r="BZZ81" s="27"/>
      <c r="CAA81" s="30"/>
      <c r="CAB81" s="27"/>
      <c r="CAC81" s="92"/>
      <c r="CAD81" s="94"/>
      <c r="CAE81" s="94"/>
      <c r="CAF81" s="94"/>
      <c r="CAG81" s="94"/>
      <c r="CAH81" s="94"/>
      <c r="CAI81" s="94"/>
      <c r="CAJ81" s="94"/>
      <c r="CAK81" s="27"/>
      <c r="CAL81" s="97">
        <v>-1.2828394397439637</v>
      </c>
      <c r="CAM81" s="98">
        <v>-1.5997295462820142</v>
      </c>
      <c r="CAO81" s="88">
        <f t="shared" si="194"/>
        <v>41007</v>
      </c>
      <c r="CAP81" s="89">
        <v>29</v>
      </c>
      <c r="CAQ81" s="28"/>
      <c r="CAR81" s="25"/>
      <c r="CAS81" s="30"/>
      <c r="CAT81" s="27"/>
      <c r="CAU81" s="30"/>
      <c r="CAV81" s="27"/>
      <c r="CAW81" s="30"/>
      <c r="CAX81" s="27"/>
      <c r="CAY81" s="92"/>
      <c r="CAZ81" s="94"/>
      <c r="CBA81" s="94"/>
      <c r="CBB81" s="94"/>
      <c r="CBC81" s="94"/>
      <c r="CBD81" s="94"/>
      <c r="CBE81" s="94"/>
      <c r="CBF81" s="94"/>
      <c r="CBG81" s="27"/>
      <c r="CBH81" s="97">
        <v>-1.2951999497218825</v>
      </c>
      <c r="CBI81" s="98">
        <v>-2.4559518597961527</v>
      </c>
      <c r="CBK81" s="88">
        <f t="shared" si="195"/>
        <v>41008</v>
      </c>
      <c r="CBL81" s="89">
        <v>29</v>
      </c>
      <c r="CBM81" s="28"/>
      <c r="CBN81" s="25"/>
      <c r="CBO81" s="30"/>
      <c r="CBP81" s="27"/>
      <c r="CBQ81" s="30"/>
      <c r="CBR81" s="27"/>
      <c r="CBS81" s="30"/>
      <c r="CBT81" s="27"/>
      <c r="CBU81" s="92"/>
      <c r="CBV81" s="94"/>
      <c r="CBW81" s="94"/>
      <c r="CBX81" s="94"/>
      <c r="CBY81" s="94"/>
      <c r="CBZ81" s="94"/>
      <c r="CCA81" s="94"/>
      <c r="CCB81" s="94"/>
      <c r="CCC81" s="27"/>
      <c r="CCD81" s="97">
        <v>-1.2642881003261248</v>
      </c>
      <c r="CCE81" s="98">
        <v>-0.52707789861016752</v>
      </c>
      <c r="CCG81" s="88">
        <f t="shared" si="196"/>
        <v>41004</v>
      </c>
      <c r="CCH81" s="89">
        <v>29</v>
      </c>
      <c r="CCI81" s="28"/>
      <c r="CCJ81" s="25"/>
      <c r="CCK81" s="30"/>
      <c r="CCL81" s="27"/>
      <c r="CCM81" s="30"/>
      <c r="CCN81" s="27"/>
      <c r="CCO81" s="30"/>
      <c r="CCP81" s="27"/>
      <c r="CCQ81" s="92"/>
      <c r="CCR81" s="94"/>
      <c r="CCS81" s="94"/>
      <c r="CCT81" s="94"/>
      <c r="CCU81" s="94"/>
      <c r="CCV81" s="94"/>
      <c r="CCW81" s="94"/>
      <c r="CCX81" s="94"/>
      <c r="CCY81" s="27"/>
      <c r="CCZ81" s="97"/>
      <c r="CDA81" s="98"/>
      <c r="CDC81" s="88">
        <f t="shared" si="197"/>
        <v>41007</v>
      </c>
      <c r="CDD81" s="89">
        <v>29</v>
      </c>
      <c r="CDE81" s="28"/>
      <c r="CDF81" s="25"/>
      <c r="CDG81" s="30"/>
      <c r="CDH81" s="27"/>
      <c r="CDI81" s="30"/>
      <c r="CDJ81" s="27"/>
      <c r="CDK81" s="30"/>
      <c r="CDL81" s="27"/>
      <c r="CDM81" s="92"/>
      <c r="CDN81" s="94"/>
      <c r="CDO81" s="94"/>
      <c r="CDP81" s="94"/>
      <c r="CDQ81" s="94"/>
      <c r="CDR81" s="94"/>
      <c r="CDS81" s="94"/>
      <c r="CDT81" s="94"/>
      <c r="CDU81" s="27"/>
      <c r="CDV81" s="97">
        <v>-1.2881882723905549</v>
      </c>
      <c r="CDW81" s="98">
        <v>-1.6642055088261787</v>
      </c>
      <c r="CDY81" s="88">
        <f t="shared" si="198"/>
        <v>41005.5</v>
      </c>
      <c r="CDZ81" s="89">
        <v>29</v>
      </c>
      <c r="CEA81" s="28"/>
      <c r="CEB81" s="25"/>
      <c r="CEC81" s="30"/>
      <c r="CED81" s="27"/>
      <c r="CEE81" s="30"/>
      <c r="CEF81" s="27"/>
      <c r="CEG81" s="30"/>
      <c r="CEH81" s="27"/>
      <c r="CEI81" s="92"/>
      <c r="CEJ81" s="94"/>
      <c r="CEK81" s="94"/>
      <c r="CEL81" s="94"/>
      <c r="CEM81" s="94"/>
      <c r="CEN81" s="94"/>
      <c r="CEO81" s="94"/>
      <c r="CEP81" s="94"/>
      <c r="CEQ81" s="27"/>
      <c r="CER81" s="97"/>
      <c r="CES81" s="98"/>
      <c r="CEU81" s="88">
        <f t="shared" si="199"/>
        <v>41004</v>
      </c>
      <c r="CEV81" s="89">
        <v>29</v>
      </c>
      <c r="CEW81" s="28"/>
      <c r="CEX81" s="25"/>
      <c r="CEY81" s="30"/>
      <c r="CEZ81" s="27"/>
      <c r="CFA81" s="30"/>
      <c r="CFB81" s="27"/>
      <c r="CFC81" s="30"/>
      <c r="CFD81" s="27"/>
      <c r="CFE81" s="92"/>
      <c r="CFF81" s="94"/>
      <c r="CFG81" s="94"/>
      <c r="CFH81" s="94"/>
      <c r="CFI81" s="94"/>
      <c r="CFJ81" s="94"/>
      <c r="CFK81" s="94"/>
      <c r="CFL81" s="94"/>
      <c r="CFM81" s="27"/>
      <c r="CFN81" s="97">
        <v>-1.3106472702071637</v>
      </c>
      <c r="CFO81" s="98">
        <v>-1.0315596748491189</v>
      </c>
    </row>
    <row r="82" spans="1:2199">
      <c r="A82" s="88">
        <f t="shared" si="100"/>
        <v>41007.5</v>
      </c>
      <c r="B82" s="90">
        <v>29.5</v>
      </c>
      <c r="C82" s="28"/>
      <c r="D82" s="25"/>
      <c r="E82" s="30"/>
      <c r="F82" s="27"/>
      <c r="G82" s="30"/>
      <c r="H82" s="27"/>
      <c r="I82" s="30"/>
      <c r="J82" s="27"/>
      <c r="K82" s="92"/>
      <c r="L82" s="94"/>
      <c r="M82" s="94"/>
      <c r="N82" s="94"/>
      <c r="O82" s="94"/>
      <c r="P82" s="94"/>
      <c r="Q82" s="94"/>
      <c r="R82" s="94"/>
      <c r="S82" s="27"/>
      <c r="T82" s="99">
        <v>-2.08388107580772</v>
      </c>
      <c r="U82" s="98">
        <v>1.223282501235027</v>
      </c>
      <c r="W82" s="88">
        <f t="shared" si="101"/>
        <v>41006.5</v>
      </c>
      <c r="X82" s="90">
        <v>29.5</v>
      </c>
      <c r="Y82" s="28"/>
      <c r="Z82" s="25"/>
      <c r="AA82" s="30"/>
      <c r="AB82" s="27"/>
      <c r="AC82" s="30"/>
      <c r="AD82" s="27"/>
      <c r="AE82" s="30"/>
      <c r="AF82" s="27"/>
      <c r="AG82" s="92"/>
      <c r="AH82" s="94"/>
      <c r="AI82" s="94"/>
      <c r="AJ82" s="94"/>
      <c r="AK82" s="94"/>
      <c r="AL82" s="94"/>
      <c r="AM82" s="94"/>
      <c r="AN82" s="94"/>
      <c r="AO82" s="27"/>
      <c r="AP82" s="99">
        <v>-1.2279864486722178</v>
      </c>
      <c r="AQ82" s="98">
        <v>2.3403998576483405</v>
      </c>
      <c r="AS82" s="88">
        <f t="shared" si="102"/>
        <v>41007</v>
      </c>
      <c r="AT82" s="90">
        <v>29.5</v>
      </c>
      <c r="AU82" s="28"/>
      <c r="AV82" s="25"/>
      <c r="AW82" s="30"/>
      <c r="AX82" s="27"/>
      <c r="AY82" s="30"/>
      <c r="AZ82" s="27"/>
      <c r="BA82" s="30"/>
      <c r="BB82" s="27"/>
      <c r="BC82" s="92"/>
      <c r="BD82" s="94"/>
      <c r="BE82" s="94"/>
      <c r="BF82" s="94"/>
      <c r="BG82" s="94"/>
      <c r="BH82" s="94"/>
      <c r="BI82" s="94"/>
      <c r="BJ82" s="94"/>
      <c r="BK82" s="27"/>
      <c r="BL82" s="99">
        <v>-0.9286769569104526</v>
      </c>
      <c r="BM82" s="98">
        <v>1.6570751916113751</v>
      </c>
      <c r="BO82" s="88">
        <f t="shared" si="103"/>
        <v>41007</v>
      </c>
      <c r="BP82" s="90">
        <v>29.5</v>
      </c>
      <c r="BQ82" s="28"/>
      <c r="BR82" s="25"/>
      <c r="BS82" s="30"/>
      <c r="BT82" s="27"/>
      <c r="BU82" s="30"/>
      <c r="BV82" s="27"/>
      <c r="BW82" s="30"/>
      <c r="BX82" s="27"/>
      <c r="BY82" s="92"/>
      <c r="BZ82" s="94"/>
      <c r="CA82" s="94"/>
      <c r="CB82" s="94"/>
      <c r="CC82" s="94"/>
      <c r="CD82" s="94"/>
      <c r="CE82" s="94"/>
      <c r="CF82" s="94"/>
      <c r="CG82" s="27"/>
      <c r="CH82" s="99">
        <v>-1.2470558893429775</v>
      </c>
      <c r="CI82" s="98">
        <v>-0.12819949721807836</v>
      </c>
      <c r="CK82" s="88">
        <f t="shared" si="104"/>
        <v>41005.5</v>
      </c>
      <c r="CL82" s="90">
        <v>29.5</v>
      </c>
      <c r="CM82" s="28"/>
      <c r="CN82" s="25"/>
      <c r="CO82" s="30"/>
      <c r="CP82" s="27"/>
      <c r="CQ82" s="30"/>
      <c r="CR82" s="27"/>
      <c r="CS82" s="30"/>
      <c r="CT82" s="27"/>
      <c r="CU82" s="92"/>
      <c r="CV82" s="94"/>
      <c r="CW82" s="94"/>
      <c r="CX82" s="94"/>
      <c r="CY82" s="94"/>
      <c r="CZ82" s="94"/>
      <c r="DA82" s="94"/>
      <c r="DB82" s="94"/>
      <c r="DC82" s="27"/>
      <c r="DD82" s="99">
        <v>-1.2962568869107243</v>
      </c>
      <c r="DE82" s="98">
        <v>5.0733692839094777</v>
      </c>
      <c r="DG82" s="88">
        <f t="shared" si="105"/>
        <v>41009</v>
      </c>
      <c r="DH82" s="90">
        <v>29.5</v>
      </c>
      <c r="DI82" s="28"/>
      <c r="DJ82" s="25">
        <v>22</v>
      </c>
      <c r="DK82" s="30"/>
      <c r="DL82" s="27"/>
      <c r="DM82" s="30"/>
      <c r="DN82" s="27"/>
      <c r="DO82" s="30"/>
      <c r="DP82" s="27"/>
      <c r="DQ82" s="92"/>
      <c r="DR82" s="94"/>
      <c r="DS82" s="94"/>
      <c r="DT82" s="94"/>
      <c r="DU82" s="94"/>
      <c r="DV82" s="94"/>
      <c r="DW82" s="94"/>
      <c r="DX82" s="94"/>
      <c r="DY82" s="27"/>
      <c r="DZ82" s="99">
        <v>-1.2543565981085409</v>
      </c>
      <c r="EA82" s="98">
        <v>-0.48353711876152516</v>
      </c>
      <c r="EC82" s="88">
        <f t="shared" si="106"/>
        <v>41007.5</v>
      </c>
      <c r="ED82" s="90">
        <v>29.5</v>
      </c>
      <c r="EE82" s="28"/>
      <c r="EF82" s="25"/>
      <c r="EG82" s="30"/>
      <c r="EH82" s="27"/>
      <c r="EI82" s="30"/>
      <c r="EJ82" s="27"/>
      <c r="EK82" s="30"/>
      <c r="EL82" s="27"/>
      <c r="EM82" s="92"/>
      <c r="EN82" s="94"/>
      <c r="EO82" s="94"/>
      <c r="EP82" s="94"/>
      <c r="EQ82" s="94"/>
      <c r="ER82" s="94"/>
      <c r="ES82" s="94"/>
      <c r="ET82" s="94"/>
      <c r="EU82" s="27"/>
      <c r="EV82" s="99">
        <v>-1.286383942340612</v>
      </c>
      <c r="EW82" s="98">
        <v>4.9781767065298519</v>
      </c>
      <c r="EY82" s="88">
        <f t="shared" si="107"/>
        <v>41005.5</v>
      </c>
      <c r="EZ82" s="90">
        <v>29.5</v>
      </c>
      <c r="FA82" s="28"/>
      <c r="FB82" s="25"/>
      <c r="FC82" s="30"/>
      <c r="FD82" s="27"/>
      <c r="FE82" s="30"/>
      <c r="FF82" s="27"/>
      <c r="FG82" s="30"/>
      <c r="FH82" s="27"/>
      <c r="FI82" s="92"/>
      <c r="FJ82" s="94"/>
      <c r="FK82" s="94"/>
      <c r="FL82" s="94"/>
      <c r="FM82" s="94"/>
      <c r="FN82" s="94"/>
      <c r="FO82" s="94"/>
      <c r="FP82" s="94"/>
      <c r="FQ82" s="27"/>
      <c r="FR82" s="99">
        <v>-1.3106452610171562</v>
      </c>
      <c r="FS82" s="98">
        <v>5.0560464642321348</v>
      </c>
      <c r="FU82" s="88">
        <f t="shared" si="108"/>
        <v>41007</v>
      </c>
      <c r="FV82" s="90">
        <v>29.5</v>
      </c>
      <c r="FW82" s="28"/>
      <c r="FX82" s="25"/>
      <c r="FY82" s="30"/>
      <c r="FZ82" s="27"/>
      <c r="GA82" s="30"/>
      <c r="GB82" s="27"/>
      <c r="GC82" s="30"/>
      <c r="GD82" s="27"/>
      <c r="GE82" s="92"/>
      <c r="GF82" s="94"/>
      <c r="GG82" s="94"/>
      <c r="GH82" s="94"/>
      <c r="GI82" s="94"/>
      <c r="GJ82" s="94"/>
      <c r="GK82" s="94"/>
      <c r="GL82" s="94"/>
      <c r="GM82" s="27"/>
      <c r="GN82" s="99">
        <v>-1.3163629752495778</v>
      </c>
      <c r="GO82" s="98">
        <v>-1.2640862505415713</v>
      </c>
      <c r="GQ82" s="88">
        <f t="shared" si="109"/>
        <v>41007</v>
      </c>
      <c r="GR82" s="90">
        <v>29.5</v>
      </c>
      <c r="GS82" s="28"/>
      <c r="GT82" s="25"/>
      <c r="GU82" s="30"/>
      <c r="GV82" s="27"/>
      <c r="GW82" s="30"/>
      <c r="GX82" s="27"/>
      <c r="GY82" s="30"/>
      <c r="GZ82" s="27"/>
      <c r="HA82" s="92"/>
      <c r="HB82" s="94"/>
      <c r="HC82" s="94"/>
      <c r="HD82" s="94"/>
      <c r="HE82" s="94"/>
      <c r="HF82" s="94"/>
      <c r="HG82" s="94"/>
      <c r="HH82" s="94"/>
      <c r="HI82" s="27"/>
      <c r="HJ82" s="99">
        <v>-1.2802381577056956</v>
      </c>
      <c r="HK82" s="98">
        <v>5.3699217278552938E-2</v>
      </c>
      <c r="HM82" s="88">
        <f t="shared" si="110"/>
        <v>41006.5</v>
      </c>
      <c r="HN82" s="90">
        <v>29.5</v>
      </c>
      <c r="HO82" s="28"/>
      <c r="HP82" s="25"/>
      <c r="HQ82" s="30"/>
      <c r="HR82" s="27"/>
      <c r="HS82" s="30"/>
      <c r="HT82" s="27"/>
      <c r="HU82" s="30"/>
      <c r="HV82" s="27"/>
      <c r="HW82" s="92"/>
      <c r="HX82" s="94"/>
      <c r="HY82" s="94"/>
      <c r="HZ82" s="94"/>
      <c r="IA82" s="94"/>
      <c r="IB82" s="94"/>
      <c r="IC82" s="94"/>
      <c r="ID82" s="94"/>
      <c r="IE82" s="27"/>
      <c r="IF82" s="99">
        <v>-1.0247578949758589</v>
      </c>
      <c r="IG82" s="98">
        <v>6.3027710168427244</v>
      </c>
      <c r="II82" s="88">
        <f t="shared" si="111"/>
        <v>41006</v>
      </c>
      <c r="IJ82" s="90">
        <v>29.5</v>
      </c>
      <c r="IK82" s="28"/>
      <c r="IL82" s="25"/>
      <c r="IM82" s="30"/>
      <c r="IN82" s="27"/>
      <c r="IO82" s="30"/>
      <c r="IP82" s="27"/>
      <c r="IQ82" s="30"/>
      <c r="IR82" s="27"/>
      <c r="IS82" s="92"/>
      <c r="IT82" s="94"/>
      <c r="IU82" s="94"/>
      <c r="IV82" s="94"/>
      <c r="IW82" s="94"/>
      <c r="IX82" s="94"/>
      <c r="IY82" s="94"/>
      <c r="IZ82" s="94"/>
      <c r="JA82" s="27"/>
      <c r="JB82" s="99">
        <v>-1.1330673329878547</v>
      </c>
      <c r="JC82" s="98">
        <v>6.0395269269902965</v>
      </c>
      <c r="JE82" s="88">
        <f t="shared" si="112"/>
        <v>41008.5</v>
      </c>
      <c r="JF82" s="90">
        <v>29.5</v>
      </c>
      <c r="JG82" s="28"/>
      <c r="JH82" s="25"/>
      <c r="JI82" s="30"/>
      <c r="JJ82" s="27"/>
      <c r="JK82" s="30"/>
      <c r="JL82" s="27"/>
      <c r="JM82" s="30"/>
      <c r="JN82" s="27"/>
      <c r="JO82" s="92"/>
      <c r="JP82" s="94"/>
      <c r="JQ82" s="94"/>
      <c r="JR82" s="94"/>
      <c r="JS82" s="94"/>
      <c r="JT82" s="94"/>
      <c r="JU82" s="94"/>
      <c r="JV82" s="94"/>
      <c r="JW82" s="27"/>
      <c r="JX82" s="99">
        <v>-1.222305314222041</v>
      </c>
      <c r="JY82" s="98">
        <v>3.5449460786515754</v>
      </c>
      <c r="KA82" s="88">
        <f t="shared" si="113"/>
        <v>41009.5</v>
      </c>
      <c r="KB82" s="90">
        <v>29.5</v>
      </c>
      <c r="KC82" s="28"/>
      <c r="KD82" s="25"/>
      <c r="KE82" s="30"/>
      <c r="KF82" s="27"/>
      <c r="KG82" s="30"/>
      <c r="KH82" s="27"/>
      <c r="KI82" s="30"/>
      <c r="KJ82" s="27"/>
      <c r="KK82" s="92"/>
      <c r="KL82" s="94"/>
      <c r="KM82" s="94"/>
      <c r="KN82" s="94"/>
      <c r="KO82" s="94"/>
      <c r="KP82" s="94"/>
      <c r="KQ82" s="94"/>
      <c r="KR82" s="94"/>
      <c r="KS82" s="27"/>
      <c r="KT82" s="99">
        <v>-1.2673803027899935</v>
      </c>
      <c r="KU82" s="98">
        <v>5.0611037342093672</v>
      </c>
      <c r="KW82" s="88">
        <f t="shared" si="114"/>
        <v>41007.5</v>
      </c>
      <c r="KX82" s="90">
        <v>29.5</v>
      </c>
      <c r="KY82" s="28"/>
      <c r="KZ82" s="25"/>
      <c r="LA82" s="30"/>
      <c r="LB82" s="27"/>
      <c r="LC82" s="30"/>
      <c r="LD82" s="27"/>
      <c r="LE82" s="30"/>
      <c r="LF82" s="27"/>
      <c r="LG82" s="92"/>
      <c r="LH82" s="94"/>
      <c r="LI82" s="94"/>
      <c r="LJ82" s="94"/>
      <c r="LK82" s="94"/>
      <c r="LL82" s="94"/>
      <c r="LM82" s="94"/>
      <c r="LN82" s="94"/>
      <c r="LO82" s="27"/>
      <c r="LP82" s="99">
        <v>-1.2885348569768695</v>
      </c>
      <c r="LQ82" s="98">
        <v>4.1899173767155515</v>
      </c>
      <c r="LS82" s="88">
        <f t="shared" si="115"/>
        <v>41008.5</v>
      </c>
      <c r="LT82" s="90">
        <v>29.5</v>
      </c>
      <c r="LU82" s="28"/>
      <c r="LV82" s="25"/>
      <c r="LW82" s="30"/>
      <c r="LX82" s="27"/>
      <c r="LY82" s="30"/>
      <c r="LZ82" s="27"/>
      <c r="MA82" s="30"/>
      <c r="MB82" s="27"/>
      <c r="MC82" s="92"/>
      <c r="MD82" s="94"/>
      <c r="ME82" s="94"/>
      <c r="MF82" s="94"/>
      <c r="MG82" s="94"/>
      <c r="MH82" s="94"/>
      <c r="MI82" s="94"/>
      <c r="MJ82" s="94"/>
      <c r="MK82" s="27"/>
      <c r="ML82" s="99">
        <v>-1.2645874937046142</v>
      </c>
      <c r="MM82" s="98">
        <v>6.1176092419723531</v>
      </c>
      <c r="MO82" s="88">
        <f t="shared" si="116"/>
        <v>41004.5</v>
      </c>
      <c r="MP82" s="90">
        <v>29.5</v>
      </c>
      <c r="MQ82" s="28"/>
      <c r="MR82" s="25"/>
      <c r="MS82" s="30"/>
      <c r="MT82" s="27"/>
      <c r="MU82" s="30"/>
      <c r="MV82" s="27"/>
      <c r="MW82" s="30"/>
      <c r="MX82" s="27"/>
      <c r="MY82" s="92"/>
      <c r="MZ82" s="94"/>
      <c r="NA82" s="94"/>
      <c r="NB82" s="94"/>
      <c r="NC82" s="94"/>
      <c r="ND82" s="94"/>
      <c r="NE82" s="94"/>
      <c r="NF82" s="94"/>
      <c r="NG82" s="27"/>
      <c r="NH82" s="99"/>
      <c r="NI82" s="98"/>
      <c r="NK82" s="88">
        <f t="shared" si="117"/>
        <v>41007.5</v>
      </c>
      <c r="NL82" s="90">
        <v>29.5</v>
      </c>
      <c r="NM82" s="28"/>
      <c r="NN82" s="25"/>
      <c r="NO82" s="30"/>
      <c r="NP82" s="27"/>
      <c r="NQ82" s="30"/>
      <c r="NR82" s="27"/>
      <c r="NS82" s="30"/>
      <c r="NT82" s="27"/>
      <c r="NU82" s="92"/>
      <c r="NV82" s="94"/>
      <c r="NW82" s="94"/>
      <c r="NX82" s="94"/>
      <c r="NY82" s="94"/>
      <c r="NZ82" s="94"/>
      <c r="OA82" s="94"/>
      <c r="OB82" s="94"/>
      <c r="OC82" s="27"/>
      <c r="OD82" s="99">
        <v>-1.2664683137548742</v>
      </c>
      <c r="OE82" s="98">
        <v>4.9985179104282134</v>
      </c>
      <c r="OG82" s="88">
        <f t="shared" si="118"/>
        <v>41006</v>
      </c>
      <c r="OH82" s="90">
        <v>29.5</v>
      </c>
      <c r="OI82" s="28"/>
      <c r="OJ82" s="25"/>
      <c r="OK82" s="30"/>
      <c r="OL82" s="27"/>
      <c r="OM82" s="30"/>
      <c r="ON82" s="27"/>
      <c r="OO82" s="30"/>
      <c r="OP82" s="27"/>
      <c r="OQ82" s="92"/>
      <c r="OR82" s="94"/>
      <c r="OS82" s="94"/>
      <c r="OT82" s="94"/>
      <c r="OU82" s="94"/>
      <c r="OV82" s="94"/>
      <c r="OW82" s="94"/>
      <c r="OX82" s="94"/>
      <c r="OY82" s="27"/>
      <c r="OZ82" s="99"/>
      <c r="PA82" s="98"/>
      <c r="PC82" s="88">
        <f t="shared" si="119"/>
        <v>41004.5</v>
      </c>
      <c r="PD82" s="90">
        <v>29.5</v>
      </c>
      <c r="PE82" s="28"/>
      <c r="PF82" s="25"/>
      <c r="PG82" s="30"/>
      <c r="PH82" s="27"/>
      <c r="PI82" s="30"/>
      <c r="PJ82" s="27"/>
      <c r="PK82" s="30"/>
      <c r="PL82" s="27"/>
      <c r="PM82" s="92"/>
      <c r="PN82" s="94"/>
      <c r="PO82" s="94"/>
      <c r="PP82" s="94"/>
      <c r="PQ82" s="94"/>
      <c r="PR82" s="94"/>
      <c r="PS82" s="94"/>
      <c r="PT82" s="94"/>
      <c r="PU82" s="27"/>
      <c r="PV82" s="99">
        <v>-1.304412225449088</v>
      </c>
      <c r="PW82" s="98">
        <v>5.6233665276789928</v>
      </c>
      <c r="PY82" s="88">
        <f t="shared" si="120"/>
        <v>41007.5</v>
      </c>
      <c r="PZ82" s="90">
        <v>29.5</v>
      </c>
      <c r="QA82" s="28"/>
      <c r="QB82" s="25"/>
      <c r="QC82" s="30"/>
      <c r="QD82" s="27"/>
      <c r="QE82" s="30"/>
      <c r="QF82" s="27"/>
      <c r="QG82" s="30"/>
      <c r="QH82" s="27"/>
      <c r="QI82" s="92"/>
      <c r="QJ82" s="94"/>
      <c r="QK82" s="94"/>
      <c r="QL82" s="94"/>
      <c r="QM82" s="94"/>
      <c r="QN82" s="94"/>
      <c r="QO82" s="94"/>
      <c r="QP82" s="94"/>
      <c r="QQ82" s="27"/>
      <c r="QR82" s="99">
        <v>-1.3142436798982091</v>
      </c>
      <c r="QS82" s="98">
        <v>3.4858997100543343</v>
      </c>
      <c r="QU82" s="88">
        <f t="shared" si="121"/>
        <v>41006.5</v>
      </c>
      <c r="QV82" s="90">
        <v>29.5</v>
      </c>
      <c r="QW82" s="28"/>
      <c r="QX82" s="25"/>
      <c r="QY82" s="30"/>
      <c r="QZ82" s="27"/>
      <c r="RA82" s="30"/>
      <c r="RB82" s="27"/>
      <c r="RC82" s="30"/>
      <c r="RD82" s="27"/>
      <c r="RE82" s="92"/>
      <c r="RF82" s="94"/>
      <c r="RG82" s="94"/>
      <c r="RH82" s="94"/>
      <c r="RI82" s="94"/>
      <c r="RJ82" s="94"/>
      <c r="RK82" s="94"/>
      <c r="RL82" s="94"/>
      <c r="RM82" s="27"/>
      <c r="RN82" s="99">
        <v>-1.0443106014100116</v>
      </c>
      <c r="RO82" s="98">
        <v>7.7217302321439716</v>
      </c>
      <c r="RQ82" s="88">
        <f t="shared" si="122"/>
        <v>41007</v>
      </c>
      <c r="RR82" s="90">
        <v>29.5</v>
      </c>
      <c r="RS82" s="28"/>
      <c r="RT82" s="25"/>
      <c r="RU82" s="30"/>
      <c r="RV82" s="27"/>
      <c r="RW82" s="30"/>
      <c r="RX82" s="27"/>
      <c r="RY82" s="30"/>
      <c r="RZ82" s="27"/>
      <c r="SA82" s="92"/>
      <c r="SB82" s="94"/>
      <c r="SC82" s="94"/>
      <c r="SD82" s="94"/>
      <c r="SE82" s="94"/>
      <c r="SF82" s="94"/>
      <c r="SG82" s="94"/>
      <c r="SH82" s="94"/>
      <c r="SI82" s="27"/>
      <c r="SJ82" s="99">
        <v>-1.2768239620263286</v>
      </c>
      <c r="SK82" s="98">
        <v>1.7334791110989962</v>
      </c>
      <c r="SM82" s="88">
        <f t="shared" si="123"/>
        <v>41007</v>
      </c>
      <c r="SN82" s="90">
        <v>29.5</v>
      </c>
      <c r="SO82" s="28"/>
      <c r="SP82" s="25"/>
      <c r="SQ82" s="30"/>
      <c r="SR82" s="27"/>
      <c r="SS82" s="30"/>
      <c r="ST82" s="27"/>
      <c r="SU82" s="30"/>
      <c r="SV82" s="27"/>
      <c r="SW82" s="92"/>
      <c r="SX82" s="94"/>
      <c r="SY82" s="94"/>
      <c r="SZ82" s="94"/>
      <c r="TA82" s="94"/>
      <c r="TB82" s="94"/>
      <c r="TC82" s="94"/>
      <c r="TD82" s="94"/>
      <c r="TE82" s="27"/>
      <c r="TF82" s="99">
        <v>-1.3071262870025764</v>
      </c>
      <c r="TG82" s="98">
        <v>-0.37040073270200524</v>
      </c>
      <c r="TI82" s="88">
        <f t="shared" si="124"/>
        <v>41005.5</v>
      </c>
      <c r="TJ82" s="90">
        <v>29.5</v>
      </c>
      <c r="TK82" s="28"/>
      <c r="TL82" s="25"/>
      <c r="TM82" s="30"/>
      <c r="TN82" s="27"/>
      <c r="TO82" s="30"/>
      <c r="TP82" s="27"/>
      <c r="TQ82" s="30"/>
      <c r="TR82" s="27"/>
      <c r="TS82" s="92"/>
      <c r="TT82" s="94"/>
      <c r="TU82" s="94"/>
      <c r="TV82" s="94"/>
      <c r="TW82" s="94"/>
      <c r="TX82" s="94"/>
      <c r="TY82" s="94"/>
      <c r="TZ82" s="94"/>
      <c r="UA82" s="27"/>
      <c r="UB82" s="99"/>
      <c r="UC82" s="98"/>
      <c r="UE82" s="88">
        <f t="shared" si="125"/>
        <v>41009</v>
      </c>
      <c r="UF82" s="90">
        <v>29.5</v>
      </c>
      <c r="UG82" s="28"/>
      <c r="UH82" s="25">
        <v>22</v>
      </c>
      <c r="UI82" s="30"/>
      <c r="UJ82" s="27"/>
      <c r="UK82" s="30"/>
      <c r="UL82" s="27"/>
      <c r="UM82" s="30"/>
      <c r="UN82" s="27"/>
      <c r="UO82" s="92"/>
      <c r="UP82" s="94"/>
      <c r="UQ82" s="94"/>
      <c r="UR82" s="94"/>
      <c r="US82" s="94"/>
      <c r="UT82" s="94"/>
      <c r="UU82" s="94"/>
      <c r="UV82" s="94"/>
      <c r="UW82" s="27"/>
      <c r="UX82" s="99">
        <v>-1.26668912173927</v>
      </c>
      <c r="UY82" s="98">
        <v>-0.49105695024728041</v>
      </c>
      <c r="VA82" s="88">
        <f t="shared" si="126"/>
        <v>41007.5</v>
      </c>
      <c r="VB82" s="90">
        <v>29.5</v>
      </c>
      <c r="VC82" s="28"/>
      <c r="VD82" s="25"/>
      <c r="VE82" s="30"/>
      <c r="VF82" s="27"/>
      <c r="VG82" s="30"/>
      <c r="VH82" s="27"/>
      <c r="VI82" s="30"/>
      <c r="VJ82" s="27"/>
      <c r="VK82" s="92"/>
      <c r="VL82" s="94"/>
      <c r="VM82" s="94"/>
      <c r="VN82" s="94"/>
      <c r="VO82" s="94"/>
      <c r="VP82" s="94"/>
      <c r="VQ82" s="94"/>
      <c r="VR82" s="94"/>
      <c r="VS82" s="27"/>
      <c r="VT82" s="99">
        <v>-1.2859935842322008</v>
      </c>
      <c r="VU82" s="98">
        <v>4.9828340842096948</v>
      </c>
      <c r="VW82" s="88">
        <f t="shared" si="127"/>
        <v>41005.5</v>
      </c>
      <c r="VX82" s="90">
        <v>29.5</v>
      </c>
      <c r="VY82" s="28"/>
      <c r="VZ82" s="25"/>
      <c r="WA82" s="30"/>
      <c r="WB82" s="27"/>
      <c r="WC82" s="30"/>
      <c r="WD82" s="27"/>
      <c r="WE82" s="30"/>
      <c r="WF82" s="27"/>
      <c r="WG82" s="92"/>
      <c r="WH82" s="94"/>
      <c r="WI82" s="94"/>
      <c r="WJ82" s="94"/>
      <c r="WK82" s="94"/>
      <c r="WL82" s="94"/>
      <c r="WM82" s="94"/>
      <c r="WN82" s="94"/>
      <c r="WO82" s="27"/>
      <c r="WP82" s="99">
        <v>-1.3020365863742853</v>
      </c>
      <c r="WQ82" s="98">
        <v>5.0678842049386486</v>
      </c>
      <c r="WS82" s="88">
        <f t="shared" si="128"/>
        <v>41007</v>
      </c>
      <c r="WT82" s="90">
        <v>29.5</v>
      </c>
      <c r="WU82" s="28"/>
      <c r="WV82" s="25"/>
      <c r="WW82" s="30"/>
      <c r="WX82" s="27"/>
      <c r="WY82" s="30"/>
      <c r="WZ82" s="27"/>
      <c r="XA82" s="30"/>
      <c r="XB82" s="27"/>
      <c r="XC82" s="92"/>
      <c r="XD82" s="94"/>
      <c r="XE82" s="94"/>
      <c r="XF82" s="94"/>
      <c r="XG82" s="94"/>
      <c r="XH82" s="94"/>
      <c r="XI82" s="94"/>
      <c r="XJ82" s="94"/>
      <c r="XK82" s="27"/>
      <c r="XL82" s="99">
        <v>-1.3180540856768415</v>
      </c>
      <c r="XM82" s="98">
        <v>-1.2662859259941279</v>
      </c>
      <c r="XO82" s="88">
        <f t="shared" si="129"/>
        <v>41007</v>
      </c>
      <c r="XP82" s="90">
        <v>29.5</v>
      </c>
      <c r="XQ82" s="28"/>
      <c r="XR82" s="25"/>
      <c r="XS82" s="30"/>
      <c r="XT82" s="27"/>
      <c r="XU82" s="30"/>
      <c r="XV82" s="27"/>
      <c r="XW82" s="30"/>
      <c r="XX82" s="27"/>
      <c r="XY82" s="92"/>
      <c r="XZ82" s="94"/>
      <c r="YA82" s="94"/>
      <c r="YB82" s="94"/>
      <c r="YC82" s="94"/>
      <c r="YD82" s="94"/>
      <c r="YE82" s="94"/>
      <c r="YF82" s="94"/>
      <c r="YG82" s="27"/>
      <c r="YH82" s="99">
        <v>-1.2818106100451019</v>
      </c>
      <c r="YI82" s="98">
        <v>5.2149376702230354E-2</v>
      </c>
      <c r="YK82" s="88">
        <f t="shared" si="130"/>
        <v>41006.5</v>
      </c>
      <c r="YL82" s="90">
        <v>29.5</v>
      </c>
      <c r="YM82" s="28"/>
      <c r="YN82" s="25"/>
      <c r="YO82" s="30"/>
      <c r="YP82" s="27"/>
      <c r="YQ82" s="30"/>
      <c r="YR82" s="27"/>
      <c r="YS82" s="30"/>
      <c r="YT82" s="27"/>
      <c r="YU82" s="92"/>
      <c r="YV82" s="94"/>
      <c r="YW82" s="94"/>
      <c r="YX82" s="94"/>
      <c r="YY82" s="94"/>
      <c r="YZ82" s="94"/>
      <c r="ZA82" s="94"/>
      <c r="ZB82" s="94"/>
      <c r="ZC82" s="27"/>
      <c r="ZD82" s="99">
        <v>-0.99415039981446585</v>
      </c>
      <c r="ZE82" s="98">
        <v>6.3304314259376708</v>
      </c>
      <c r="ZG82" s="88">
        <f t="shared" si="131"/>
        <v>41006</v>
      </c>
      <c r="ZH82" s="90">
        <v>29.5</v>
      </c>
      <c r="ZI82" s="28"/>
      <c r="ZJ82" s="25"/>
      <c r="ZK82" s="30"/>
      <c r="ZL82" s="27"/>
      <c r="ZM82" s="30"/>
      <c r="ZN82" s="27"/>
      <c r="ZO82" s="30"/>
      <c r="ZP82" s="27"/>
      <c r="ZQ82" s="92"/>
      <c r="ZR82" s="94"/>
      <c r="ZS82" s="94"/>
      <c r="ZT82" s="94"/>
      <c r="ZU82" s="94"/>
      <c r="ZV82" s="94"/>
      <c r="ZW82" s="94"/>
      <c r="ZX82" s="94"/>
      <c r="ZY82" s="27"/>
      <c r="ZZ82" s="99">
        <v>-1.1338454167095771</v>
      </c>
      <c r="AAA82" s="98">
        <v>6.0311290274799747</v>
      </c>
      <c r="AAC82" s="88">
        <f t="shared" si="132"/>
        <v>41008.5</v>
      </c>
      <c r="AAD82" s="90">
        <v>29.5</v>
      </c>
      <c r="AAE82" s="28"/>
      <c r="AAF82" s="25"/>
      <c r="AAG82" s="30"/>
      <c r="AAH82" s="27"/>
      <c r="AAI82" s="30"/>
      <c r="AAJ82" s="27"/>
      <c r="AAK82" s="30"/>
      <c r="AAL82" s="27"/>
      <c r="AAM82" s="92"/>
      <c r="AAN82" s="94"/>
      <c r="AAO82" s="94"/>
      <c r="AAP82" s="94"/>
      <c r="AAQ82" s="94"/>
      <c r="AAR82" s="94"/>
      <c r="AAS82" s="94"/>
      <c r="AAT82" s="94"/>
      <c r="AAU82" s="27"/>
      <c r="AAV82" s="99">
        <v>-1.2174988213603133</v>
      </c>
      <c r="AAW82" s="98">
        <v>3.5525807486482361</v>
      </c>
      <c r="AAY82" s="88">
        <f t="shared" si="133"/>
        <v>41009.5</v>
      </c>
      <c r="AAZ82" s="90">
        <v>29.5</v>
      </c>
      <c r="ABA82" s="28"/>
      <c r="ABB82" s="25"/>
      <c r="ABC82" s="30"/>
      <c r="ABD82" s="27"/>
      <c r="ABE82" s="30"/>
      <c r="ABF82" s="27"/>
      <c r="ABG82" s="30"/>
      <c r="ABH82" s="27"/>
      <c r="ABI82" s="92"/>
      <c r="ABJ82" s="94"/>
      <c r="ABK82" s="94"/>
      <c r="ABL82" s="94"/>
      <c r="ABM82" s="94"/>
      <c r="ABN82" s="94"/>
      <c r="ABO82" s="94"/>
      <c r="ABP82" s="94"/>
      <c r="ABQ82" s="27"/>
      <c r="ABR82" s="99">
        <v>-1.2848213970571327</v>
      </c>
      <c r="ABS82" s="98">
        <v>5.0388006202527311</v>
      </c>
      <c r="ABU82" s="88">
        <f t="shared" si="134"/>
        <v>41007.5</v>
      </c>
      <c r="ABV82" s="90">
        <v>29.5</v>
      </c>
      <c r="ABW82" s="28"/>
      <c r="ABX82" s="25"/>
      <c r="ABY82" s="30"/>
      <c r="ABZ82" s="27"/>
      <c r="ACA82" s="30"/>
      <c r="ACB82" s="27"/>
      <c r="ACC82" s="30"/>
      <c r="ACD82" s="27"/>
      <c r="ACE82" s="92"/>
      <c r="ACF82" s="94"/>
      <c r="ACG82" s="94"/>
      <c r="ACH82" s="94"/>
      <c r="ACI82" s="94"/>
      <c r="ACJ82" s="94"/>
      <c r="ACK82" s="94"/>
      <c r="ACL82" s="94"/>
      <c r="ACM82" s="27"/>
      <c r="ACN82" s="99">
        <v>-1.3057366074355028</v>
      </c>
      <c r="ACO82" s="98">
        <v>4.1745033656642745</v>
      </c>
      <c r="ACQ82" s="88">
        <f t="shared" si="135"/>
        <v>41008.5</v>
      </c>
      <c r="ACR82" s="90">
        <v>29.5</v>
      </c>
      <c r="ACS82" s="28"/>
      <c r="ACT82" s="25"/>
      <c r="ACU82" s="30"/>
      <c r="ACV82" s="27"/>
      <c r="ACW82" s="30"/>
      <c r="ACX82" s="27"/>
      <c r="ACY82" s="30"/>
      <c r="ACZ82" s="27"/>
      <c r="ADA82" s="92"/>
      <c r="ADB82" s="94"/>
      <c r="ADC82" s="94"/>
      <c r="ADD82" s="94"/>
      <c r="ADE82" s="94"/>
      <c r="ADF82" s="94"/>
      <c r="ADG82" s="94"/>
      <c r="ADH82" s="94"/>
      <c r="ADI82" s="27"/>
      <c r="ADJ82" s="99">
        <v>-1.2657269224809073</v>
      </c>
      <c r="ADK82" s="98">
        <v>6.1118934863870571</v>
      </c>
      <c r="ADM82" s="88">
        <f t="shared" si="136"/>
        <v>41004.5</v>
      </c>
      <c r="ADN82" s="90">
        <v>29.5</v>
      </c>
      <c r="ADO82" s="28"/>
      <c r="ADP82" s="25"/>
      <c r="ADQ82" s="30"/>
      <c r="ADR82" s="27"/>
      <c r="ADS82" s="30"/>
      <c r="ADT82" s="27"/>
      <c r="ADU82" s="30"/>
      <c r="ADV82" s="27"/>
      <c r="ADW82" s="92"/>
      <c r="ADX82" s="94"/>
      <c r="ADY82" s="94"/>
      <c r="ADZ82" s="94"/>
      <c r="AEA82" s="94"/>
      <c r="AEB82" s="94"/>
      <c r="AEC82" s="94"/>
      <c r="AED82" s="94"/>
      <c r="AEE82" s="27"/>
      <c r="AEF82" s="99"/>
      <c r="AEG82" s="98"/>
      <c r="AEI82" s="88">
        <f t="shared" si="137"/>
        <v>41007.5</v>
      </c>
      <c r="AEJ82" s="90">
        <v>29.5</v>
      </c>
      <c r="AEK82" s="28"/>
      <c r="AEL82" s="25"/>
      <c r="AEM82" s="30"/>
      <c r="AEN82" s="27"/>
      <c r="AEO82" s="30"/>
      <c r="AEP82" s="27"/>
      <c r="AEQ82" s="30"/>
      <c r="AER82" s="27"/>
      <c r="AES82" s="92"/>
      <c r="AET82" s="94"/>
      <c r="AEU82" s="94"/>
      <c r="AEV82" s="94"/>
      <c r="AEW82" s="94"/>
      <c r="AEX82" s="94"/>
      <c r="AEY82" s="94"/>
      <c r="AEZ82" s="94"/>
      <c r="AFA82" s="27"/>
      <c r="AFB82" s="99">
        <v>-1.3085500652784468</v>
      </c>
      <c r="AFC82" s="98">
        <v>4.9490601984025719</v>
      </c>
      <c r="AFE82" s="88">
        <f t="shared" si="138"/>
        <v>41006</v>
      </c>
      <c r="AFF82" s="90">
        <v>29.5</v>
      </c>
      <c r="AFG82" s="28"/>
      <c r="AFH82" s="25"/>
      <c r="AFI82" s="30"/>
      <c r="AFJ82" s="27"/>
      <c r="AFK82" s="30"/>
      <c r="AFL82" s="27"/>
      <c r="AFM82" s="30"/>
      <c r="AFN82" s="27"/>
      <c r="AFO82" s="92"/>
      <c r="AFP82" s="94"/>
      <c r="AFQ82" s="94"/>
      <c r="AFR82" s="94"/>
      <c r="AFS82" s="94"/>
      <c r="AFT82" s="94"/>
      <c r="AFU82" s="94"/>
      <c r="AFV82" s="94"/>
      <c r="AFW82" s="27"/>
      <c r="AFX82" s="99"/>
      <c r="AFY82" s="98"/>
      <c r="AGA82" s="88">
        <f t="shared" si="139"/>
        <v>41004.5</v>
      </c>
      <c r="AGB82" s="90">
        <v>29.5</v>
      </c>
      <c r="AGC82" s="28"/>
      <c r="AGD82" s="25"/>
      <c r="AGE82" s="30"/>
      <c r="AGF82" s="27"/>
      <c r="AGG82" s="30"/>
      <c r="AGH82" s="27"/>
      <c r="AGI82" s="30"/>
      <c r="AGJ82" s="27"/>
      <c r="AGK82" s="92"/>
      <c r="AGL82" s="94"/>
      <c r="AGM82" s="94"/>
      <c r="AGN82" s="94"/>
      <c r="AGO82" s="94"/>
      <c r="AGP82" s="94"/>
      <c r="AGQ82" s="94"/>
      <c r="AGR82" s="94"/>
      <c r="AGS82" s="27"/>
      <c r="AGT82" s="99">
        <v>-1.3051819466133552</v>
      </c>
      <c r="AGU82" s="98">
        <v>5.6208621859052439</v>
      </c>
      <c r="AGW82" s="88">
        <f t="shared" si="140"/>
        <v>41007.5</v>
      </c>
      <c r="AGX82" s="90">
        <v>29.5</v>
      </c>
      <c r="AGY82" s="28"/>
      <c r="AGZ82" s="25"/>
      <c r="AHA82" s="30"/>
      <c r="AHB82" s="27"/>
      <c r="AHC82" s="30"/>
      <c r="AHD82" s="27"/>
      <c r="AHE82" s="30"/>
      <c r="AHF82" s="27"/>
      <c r="AHG82" s="92"/>
      <c r="AHH82" s="94"/>
      <c r="AHI82" s="94"/>
      <c r="AHJ82" s="94"/>
      <c r="AHK82" s="94"/>
      <c r="AHL82" s="94"/>
      <c r="AHM82" s="94"/>
      <c r="AHN82" s="94"/>
      <c r="AHO82" s="27"/>
      <c r="AHP82" s="99">
        <v>-1.300307385996524</v>
      </c>
      <c r="AHQ82" s="98">
        <v>3.5071590238304826</v>
      </c>
      <c r="AHS82" s="88">
        <f t="shared" si="141"/>
        <v>41006.5</v>
      </c>
      <c r="AHT82" s="90">
        <v>29.5</v>
      </c>
      <c r="AHU82" s="28"/>
      <c r="AHV82" s="25"/>
      <c r="AHW82" s="30"/>
      <c r="AHX82" s="27"/>
      <c r="AHY82" s="30"/>
      <c r="AHZ82" s="27"/>
      <c r="AIA82" s="30"/>
      <c r="AIB82" s="27"/>
      <c r="AIC82" s="92"/>
      <c r="AID82" s="94"/>
      <c r="AIE82" s="94"/>
      <c r="AIF82" s="94"/>
      <c r="AIG82" s="94"/>
      <c r="AIH82" s="94"/>
      <c r="AII82" s="94"/>
      <c r="AIJ82" s="94"/>
      <c r="AIK82" s="27"/>
      <c r="AIL82" s="99">
        <v>-1.0366992983617584</v>
      </c>
      <c r="AIM82" s="98">
        <v>7.7119718934958383</v>
      </c>
      <c r="AIO82" s="88">
        <f t="shared" si="142"/>
        <v>41007</v>
      </c>
      <c r="AIP82" s="90">
        <v>29.5</v>
      </c>
      <c r="AIQ82" s="28"/>
      <c r="AIR82" s="25"/>
      <c r="AIS82" s="30"/>
      <c r="AIT82" s="27"/>
      <c r="AIU82" s="30"/>
      <c r="AIV82" s="27"/>
      <c r="AIW82" s="30"/>
      <c r="AIX82" s="27"/>
      <c r="AIY82" s="92"/>
      <c r="AIZ82" s="94"/>
      <c r="AJA82" s="94"/>
      <c r="AJB82" s="94"/>
      <c r="AJC82" s="94"/>
      <c r="AJD82" s="94"/>
      <c r="AJE82" s="94"/>
      <c r="AJF82" s="94"/>
      <c r="AJG82" s="27"/>
      <c r="AJH82" s="99">
        <v>-1.2670622925654547</v>
      </c>
      <c r="AJI82" s="98">
        <v>1.7402464375509781</v>
      </c>
      <c r="AJK82" s="88">
        <f t="shared" si="143"/>
        <v>41007</v>
      </c>
      <c r="AJL82" s="90">
        <v>29.5</v>
      </c>
      <c r="AJM82" s="28"/>
      <c r="AJN82" s="25"/>
      <c r="AJO82" s="30"/>
      <c r="AJP82" s="27"/>
      <c r="AJQ82" s="30"/>
      <c r="AJR82" s="27"/>
      <c r="AJS82" s="30"/>
      <c r="AJT82" s="27"/>
      <c r="AJU82" s="92"/>
      <c r="AJV82" s="94"/>
      <c r="AJW82" s="94"/>
      <c r="AJX82" s="94"/>
      <c r="AJY82" s="94"/>
      <c r="AJZ82" s="94"/>
      <c r="AKA82" s="94"/>
      <c r="AKB82" s="94"/>
      <c r="AKC82" s="27"/>
      <c r="AKD82" s="99">
        <v>-1.3035756475602156</v>
      </c>
      <c r="AKE82" s="98">
        <v>-0.36679268992153302</v>
      </c>
      <c r="AKG82" s="88">
        <f t="shared" si="144"/>
        <v>41005.5</v>
      </c>
      <c r="AKH82" s="90">
        <v>29.5</v>
      </c>
      <c r="AKI82" s="28"/>
      <c r="AKJ82" s="25"/>
      <c r="AKK82" s="30"/>
      <c r="AKL82" s="27"/>
      <c r="AKM82" s="30"/>
      <c r="AKN82" s="27"/>
      <c r="AKO82" s="30"/>
      <c r="AKP82" s="27"/>
      <c r="AKQ82" s="92"/>
      <c r="AKR82" s="94"/>
      <c r="AKS82" s="94"/>
      <c r="AKT82" s="94"/>
      <c r="AKU82" s="94"/>
      <c r="AKV82" s="94"/>
      <c r="AKW82" s="94"/>
      <c r="AKX82" s="94"/>
      <c r="AKY82" s="27"/>
      <c r="AKZ82" s="99"/>
      <c r="ALA82" s="98"/>
      <c r="ALC82" s="88">
        <f t="shared" si="145"/>
        <v>41009</v>
      </c>
      <c r="ALD82" s="90">
        <v>29.5</v>
      </c>
      <c r="ALE82" s="28"/>
      <c r="ALF82" s="25">
        <v>22</v>
      </c>
      <c r="ALG82" s="30"/>
      <c r="ALH82" s="27"/>
      <c r="ALI82" s="30"/>
      <c r="ALJ82" s="27"/>
      <c r="ALK82" s="30"/>
      <c r="ALL82" s="27"/>
      <c r="ALM82" s="92"/>
      <c r="ALN82" s="94"/>
      <c r="ALO82" s="94"/>
      <c r="ALP82" s="94"/>
      <c r="ALQ82" s="94"/>
      <c r="ALR82" s="94"/>
      <c r="ALS82" s="94"/>
      <c r="ALT82" s="94"/>
      <c r="ALU82" s="27"/>
      <c r="ALV82" s="99">
        <v>-1.2583134506231375</v>
      </c>
      <c r="ALW82" s="98">
        <v>-0.48558933293883116</v>
      </c>
      <c r="ALY82" s="88">
        <f t="shared" si="146"/>
        <v>41007.5</v>
      </c>
      <c r="ALZ82" s="90">
        <v>29.5</v>
      </c>
      <c r="AMA82" s="28"/>
      <c r="AMB82" s="25"/>
      <c r="AMC82" s="30"/>
      <c r="AMD82" s="27"/>
      <c r="AME82" s="30"/>
      <c r="AMF82" s="27"/>
      <c r="AMG82" s="30"/>
      <c r="AMH82" s="27"/>
      <c r="AMI82" s="92"/>
      <c r="AMJ82" s="94"/>
      <c r="AMK82" s="94"/>
      <c r="AML82" s="94"/>
      <c r="AMM82" s="94"/>
      <c r="AMN82" s="94"/>
      <c r="AMO82" s="94"/>
      <c r="AMP82" s="94"/>
      <c r="AMQ82" s="27"/>
      <c r="AMR82" s="99">
        <v>-1.2854701958335195</v>
      </c>
      <c r="AMS82" s="98">
        <v>4.9834257964161424</v>
      </c>
      <c r="AMU82" s="88">
        <f t="shared" si="147"/>
        <v>41005.5</v>
      </c>
      <c r="AMV82" s="90">
        <v>29.5</v>
      </c>
      <c r="AMW82" s="28"/>
      <c r="AMX82" s="25"/>
      <c r="AMY82" s="30"/>
      <c r="AMZ82" s="27"/>
      <c r="ANA82" s="30"/>
      <c r="ANB82" s="27"/>
      <c r="ANC82" s="30"/>
      <c r="AND82" s="27"/>
      <c r="ANE82" s="92"/>
      <c r="ANF82" s="94"/>
      <c r="ANG82" s="94"/>
      <c r="ANH82" s="94"/>
      <c r="ANI82" s="94"/>
      <c r="ANJ82" s="94"/>
      <c r="ANK82" s="94"/>
      <c r="ANL82" s="94"/>
      <c r="ANM82" s="27"/>
      <c r="ANN82" s="99">
        <v>-1.3096720053596917</v>
      </c>
      <c r="ANO82" s="98">
        <v>5.0575935413892399</v>
      </c>
      <c r="ANQ82" s="88">
        <f t="shared" si="148"/>
        <v>41007</v>
      </c>
      <c r="ANR82" s="90">
        <v>29.5</v>
      </c>
      <c r="ANS82" s="28"/>
      <c r="ANT82" s="25"/>
      <c r="ANU82" s="30"/>
      <c r="ANV82" s="27"/>
      <c r="ANW82" s="30"/>
      <c r="ANX82" s="27"/>
      <c r="ANY82" s="30"/>
      <c r="ANZ82" s="27"/>
      <c r="AOA82" s="92"/>
      <c r="AOB82" s="94"/>
      <c r="AOC82" s="94"/>
      <c r="AOD82" s="94"/>
      <c r="AOE82" s="94"/>
      <c r="AOF82" s="94"/>
      <c r="AOG82" s="94"/>
      <c r="AOH82" s="94"/>
      <c r="AOI82" s="27"/>
      <c r="AOJ82" s="99">
        <v>-1.318831944939963</v>
      </c>
      <c r="AOK82" s="98">
        <v>-1.2665489466438338</v>
      </c>
      <c r="AOM82" s="88">
        <f t="shared" si="149"/>
        <v>41007</v>
      </c>
      <c r="AON82" s="90">
        <v>29.5</v>
      </c>
      <c r="AOO82" s="28"/>
      <c r="AOP82" s="25"/>
      <c r="AOQ82" s="30"/>
      <c r="AOR82" s="27"/>
      <c r="AOS82" s="30"/>
      <c r="AOT82" s="27"/>
      <c r="AOU82" s="30"/>
      <c r="AOV82" s="27"/>
      <c r="AOW82" s="92"/>
      <c r="AOX82" s="94"/>
      <c r="AOY82" s="94"/>
      <c r="AOZ82" s="94"/>
      <c r="APA82" s="94"/>
      <c r="APB82" s="94"/>
      <c r="APC82" s="94"/>
      <c r="APD82" s="94"/>
      <c r="APE82" s="27"/>
      <c r="APF82" s="99">
        <v>-1.300100850155262</v>
      </c>
      <c r="APG82" s="98">
        <v>2.9504805275270957E-2</v>
      </c>
      <c r="API82" s="88">
        <f t="shared" si="150"/>
        <v>41006.5</v>
      </c>
      <c r="APJ82" s="90">
        <v>29.5</v>
      </c>
      <c r="APK82" s="28"/>
      <c r="APL82" s="25"/>
      <c r="APM82" s="30"/>
      <c r="APN82" s="27"/>
      <c r="APO82" s="30"/>
      <c r="APP82" s="27"/>
      <c r="APQ82" s="30"/>
      <c r="APR82" s="27"/>
      <c r="APS82" s="92"/>
      <c r="APT82" s="94"/>
      <c r="APU82" s="94"/>
      <c r="APV82" s="94"/>
      <c r="APW82" s="94"/>
      <c r="APX82" s="94"/>
      <c r="APY82" s="94"/>
      <c r="APZ82" s="94"/>
      <c r="AQA82" s="27"/>
      <c r="AQB82" s="99">
        <v>-0.9972252186795727</v>
      </c>
      <c r="AQC82" s="98">
        <v>6.3370084027952203</v>
      </c>
      <c r="AQE82" s="88">
        <f t="shared" si="151"/>
        <v>41006</v>
      </c>
      <c r="AQF82" s="90">
        <v>29.5</v>
      </c>
      <c r="AQG82" s="28"/>
      <c r="AQH82" s="25"/>
      <c r="AQI82" s="30"/>
      <c r="AQJ82" s="27"/>
      <c r="AQK82" s="30"/>
      <c r="AQL82" s="27"/>
      <c r="AQM82" s="30"/>
      <c r="AQN82" s="27"/>
      <c r="AQO82" s="92"/>
      <c r="AQP82" s="94"/>
      <c r="AQQ82" s="94"/>
      <c r="AQR82" s="94"/>
      <c r="AQS82" s="94"/>
      <c r="AQT82" s="94"/>
      <c r="AQU82" s="94"/>
      <c r="AQV82" s="94"/>
      <c r="AQW82" s="27"/>
      <c r="AQX82" s="99">
        <v>-1.1482603548523609</v>
      </c>
      <c r="AQY82" s="98">
        <v>6.0053443917312741</v>
      </c>
      <c r="ARA82" s="88">
        <f t="shared" si="152"/>
        <v>41008.5</v>
      </c>
      <c r="ARB82" s="90">
        <v>29.5</v>
      </c>
      <c r="ARC82" s="28"/>
      <c r="ARD82" s="25"/>
      <c r="ARE82" s="30"/>
      <c r="ARF82" s="27"/>
      <c r="ARG82" s="30"/>
      <c r="ARH82" s="27"/>
      <c r="ARI82" s="30"/>
      <c r="ARJ82" s="27"/>
      <c r="ARK82" s="92"/>
      <c r="ARL82" s="94"/>
      <c r="ARM82" s="94"/>
      <c r="ARN82" s="94"/>
      <c r="ARO82" s="94"/>
      <c r="ARP82" s="94"/>
      <c r="ARQ82" s="94"/>
      <c r="ARR82" s="94"/>
      <c r="ARS82" s="27"/>
      <c r="ART82" s="99">
        <v>-1.2199423001710312</v>
      </c>
      <c r="ARU82" s="98">
        <v>3.550125068382072</v>
      </c>
      <c r="ARW82" s="88">
        <f t="shared" si="153"/>
        <v>41009.5</v>
      </c>
      <c r="ARX82" s="90">
        <v>29.5</v>
      </c>
      <c r="ARY82" s="28"/>
      <c r="ARZ82" s="25"/>
      <c r="ASA82" s="30"/>
      <c r="ASB82" s="27"/>
      <c r="ASC82" s="30"/>
      <c r="ASD82" s="27"/>
      <c r="ASE82" s="30"/>
      <c r="ASF82" s="27"/>
      <c r="ASG82" s="92"/>
      <c r="ASH82" s="94"/>
      <c r="ASI82" s="94"/>
      <c r="ASJ82" s="94"/>
      <c r="ASK82" s="94"/>
      <c r="ASL82" s="94"/>
      <c r="ASM82" s="94"/>
      <c r="ASN82" s="94"/>
      <c r="ASO82" s="27"/>
      <c r="ASP82" s="99">
        <v>-1.290648793512043</v>
      </c>
      <c r="ASQ82" s="98">
        <v>5.0305643727770226</v>
      </c>
      <c r="ASS82" s="88">
        <f t="shared" si="154"/>
        <v>41007.5</v>
      </c>
      <c r="AST82" s="90">
        <v>29.5</v>
      </c>
      <c r="ASU82" s="28"/>
      <c r="ASV82" s="25"/>
      <c r="ASW82" s="30"/>
      <c r="ASX82" s="27"/>
      <c r="ASY82" s="30"/>
      <c r="ASZ82" s="27"/>
      <c r="ATA82" s="30"/>
      <c r="ATB82" s="27"/>
      <c r="ATC82" s="92"/>
      <c r="ATD82" s="94"/>
      <c r="ATE82" s="94"/>
      <c r="ATF82" s="94"/>
      <c r="ATG82" s="94"/>
      <c r="ATH82" s="94"/>
      <c r="ATI82" s="94"/>
      <c r="ATJ82" s="94"/>
      <c r="ATK82" s="27"/>
      <c r="ATL82" s="99">
        <v>-1.3154337815034731</v>
      </c>
      <c r="ATM82" s="98">
        <v>4.1608843800265403</v>
      </c>
      <c r="ATO82" s="88">
        <f t="shared" si="155"/>
        <v>41008.5</v>
      </c>
      <c r="ATP82" s="90">
        <v>29.5</v>
      </c>
      <c r="ATQ82" s="28"/>
      <c r="ATR82" s="25"/>
      <c r="ATS82" s="30"/>
      <c r="ATT82" s="27"/>
      <c r="ATU82" s="30"/>
      <c r="ATV82" s="27"/>
      <c r="ATW82" s="30"/>
      <c r="ATX82" s="27"/>
      <c r="ATY82" s="92"/>
      <c r="ATZ82" s="94"/>
      <c r="AUA82" s="94"/>
      <c r="AUB82" s="94"/>
      <c r="AUC82" s="94"/>
      <c r="AUD82" s="94"/>
      <c r="AUE82" s="94"/>
      <c r="AUF82" s="94"/>
      <c r="AUG82" s="27"/>
      <c r="AUH82" s="99">
        <v>-1.2638073174047082</v>
      </c>
      <c r="AUI82" s="98">
        <v>6.1146079985421187</v>
      </c>
      <c r="AUK82" s="88">
        <f t="shared" si="156"/>
        <v>41004.5</v>
      </c>
      <c r="AUL82" s="90">
        <v>29.5</v>
      </c>
      <c r="AUM82" s="28"/>
      <c r="AUN82" s="25"/>
      <c r="AUO82" s="30"/>
      <c r="AUP82" s="27"/>
      <c r="AUQ82" s="30"/>
      <c r="AUR82" s="27"/>
      <c r="AUS82" s="30"/>
      <c r="AUT82" s="27"/>
      <c r="AUU82" s="92"/>
      <c r="AUV82" s="94"/>
      <c r="AUW82" s="94"/>
      <c r="AUX82" s="94"/>
      <c r="AUY82" s="94"/>
      <c r="AUZ82" s="94"/>
      <c r="AVA82" s="94"/>
      <c r="AVB82" s="94"/>
      <c r="AVC82" s="27"/>
      <c r="AVD82" s="99"/>
      <c r="AVE82" s="98"/>
      <c r="AVG82" s="88">
        <f t="shared" si="157"/>
        <v>41007.5</v>
      </c>
      <c r="AVH82" s="90">
        <v>29.5</v>
      </c>
      <c r="AVI82" s="28"/>
      <c r="AVJ82" s="25"/>
      <c r="AVK82" s="30"/>
      <c r="AVL82" s="27"/>
      <c r="AVM82" s="30"/>
      <c r="AVN82" s="27"/>
      <c r="AVO82" s="30"/>
      <c r="AVP82" s="27"/>
      <c r="AVQ82" s="92"/>
      <c r="AVR82" s="94"/>
      <c r="AVS82" s="94"/>
      <c r="AVT82" s="94"/>
      <c r="AVU82" s="94"/>
      <c r="AVV82" s="94"/>
      <c r="AVW82" s="94"/>
      <c r="AVX82" s="94"/>
      <c r="AVY82" s="27"/>
      <c r="AVZ82" s="99">
        <v>-1.2975060738901516</v>
      </c>
      <c r="AWA82" s="98">
        <v>4.964090704359454</v>
      </c>
      <c r="AWC82" s="88">
        <f t="shared" si="158"/>
        <v>41006</v>
      </c>
      <c r="AWD82" s="90">
        <v>29.5</v>
      </c>
      <c r="AWE82" s="28"/>
      <c r="AWF82" s="25"/>
      <c r="AWG82" s="30"/>
      <c r="AWH82" s="27"/>
      <c r="AWI82" s="30"/>
      <c r="AWJ82" s="27"/>
      <c r="AWK82" s="30"/>
      <c r="AWL82" s="27"/>
      <c r="AWM82" s="92"/>
      <c r="AWN82" s="94"/>
      <c r="AWO82" s="94"/>
      <c r="AWP82" s="94"/>
      <c r="AWQ82" s="94"/>
      <c r="AWR82" s="94"/>
      <c r="AWS82" s="94"/>
      <c r="AWT82" s="94"/>
      <c r="AWU82" s="27"/>
      <c r="AWV82" s="99"/>
      <c r="AWW82" s="98"/>
      <c r="AWY82" s="88">
        <f t="shared" si="159"/>
        <v>41004.5</v>
      </c>
      <c r="AWZ82" s="90">
        <v>29.5</v>
      </c>
      <c r="AXA82" s="28"/>
      <c r="AXB82" s="25"/>
      <c r="AXC82" s="30"/>
      <c r="AXD82" s="27"/>
      <c r="AXE82" s="30"/>
      <c r="AXF82" s="27"/>
      <c r="AXG82" s="30"/>
      <c r="AXH82" s="27"/>
      <c r="AXI82" s="92"/>
      <c r="AXJ82" s="94"/>
      <c r="AXK82" s="94"/>
      <c r="AXL82" s="94"/>
      <c r="AXM82" s="94"/>
      <c r="AXN82" s="94"/>
      <c r="AXO82" s="94"/>
      <c r="AXP82" s="94"/>
      <c r="AXQ82" s="27"/>
      <c r="AXR82" s="99">
        <v>-1.3121822099305727</v>
      </c>
      <c r="AXS82" s="98">
        <v>5.6098141458724324</v>
      </c>
      <c r="AXU82" s="88">
        <f t="shared" si="160"/>
        <v>41007.5</v>
      </c>
      <c r="AXV82" s="90">
        <v>29.5</v>
      </c>
      <c r="AXW82" s="28"/>
      <c r="AXX82" s="25"/>
      <c r="AXY82" s="30"/>
      <c r="AXZ82" s="27"/>
      <c r="AYA82" s="30"/>
      <c r="AYB82" s="27"/>
      <c r="AYC82" s="30"/>
      <c r="AYD82" s="27"/>
      <c r="AYE82" s="92"/>
      <c r="AYF82" s="94"/>
      <c r="AYG82" s="94"/>
      <c r="AYH82" s="94"/>
      <c r="AYI82" s="94"/>
      <c r="AYJ82" s="94"/>
      <c r="AYK82" s="94"/>
      <c r="AYL82" s="94"/>
      <c r="AYM82" s="27"/>
      <c r="AYN82" s="99">
        <v>-1.2984750917194463</v>
      </c>
      <c r="AYO82" s="98">
        <v>3.5104076685200094</v>
      </c>
      <c r="AYQ82" s="88">
        <f t="shared" si="161"/>
        <v>41006.5</v>
      </c>
      <c r="AYR82" s="90">
        <v>29.5</v>
      </c>
      <c r="AYS82" s="28"/>
      <c r="AYT82" s="25"/>
      <c r="AYU82" s="30"/>
      <c r="AYV82" s="27"/>
      <c r="AYW82" s="30"/>
      <c r="AYX82" s="27"/>
      <c r="AYY82" s="30"/>
      <c r="AYZ82" s="27"/>
      <c r="AZA82" s="92"/>
      <c r="AZB82" s="94"/>
      <c r="AZC82" s="94"/>
      <c r="AZD82" s="94"/>
      <c r="AZE82" s="94"/>
      <c r="AZF82" s="94"/>
      <c r="AZG82" s="94"/>
      <c r="AZH82" s="94"/>
      <c r="AZI82" s="27"/>
      <c r="AZJ82" s="99">
        <v>-1.0356236080318981</v>
      </c>
      <c r="AZK82" s="98">
        <v>7.7153727438808328</v>
      </c>
      <c r="AZM82" s="88">
        <f t="shared" si="162"/>
        <v>41007</v>
      </c>
      <c r="AZN82" s="90">
        <v>29.5</v>
      </c>
      <c r="AZO82" s="28"/>
      <c r="AZP82" s="25"/>
      <c r="AZQ82" s="30"/>
      <c r="AZR82" s="27"/>
      <c r="AZS82" s="30"/>
      <c r="AZT82" s="27"/>
      <c r="AZU82" s="30"/>
      <c r="AZV82" s="27"/>
      <c r="AZW82" s="92"/>
      <c r="AZX82" s="94"/>
      <c r="AZY82" s="94"/>
      <c r="AZZ82" s="94"/>
      <c r="BAA82" s="94"/>
      <c r="BAB82" s="94"/>
      <c r="BAC82" s="94"/>
      <c r="BAD82" s="94"/>
      <c r="BAE82" s="27"/>
      <c r="BAF82" s="99">
        <v>-1.2674587292289352</v>
      </c>
      <c r="BAG82" s="98">
        <v>1.7390877769587383</v>
      </c>
      <c r="BAI82" s="88">
        <f t="shared" si="163"/>
        <v>41007</v>
      </c>
      <c r="BAJ82" s="90">
        <v>29.5</v>
      </c>
      <c r="BAK82" s="28"/>
      <c r="BAL82" s="25"/>
      <c r="BAM82" s="30"/>
      <c r="BAN82" s="27"/>
      <c r="BAO82" s="30"/>
      <c r="BAP82" s="27"/>
      <c r="BAQ82" s="30"/>
      <c r="BAR82" s="27"/>
      <c r="BAS82" s="92"/>
      <c r="BAT82" s="94"/>
      <c r="BAU82" s="94"/>
      <c r="BAV82" s="94"/>
      <c r="BAW82" s="94"/>
      <c r="BAX82" s="94"/>
      <c r="BAY82" s="94"/>
      <c r="BAZ82" s="94"/>
      <c r="BBA82" s="27"/>
      <c r="BBB82" s="99">
        <v>-1.3021848943553667</v>
      </c>
      <c r="BBC82" s="98">
        <v>-0.36549547145071565</v>
      </c>
      <c r="BBE82" s="88">
        <f t="shared" si="164"/>
        <v>41005.5</v>
      </c>
      <c r="BBF82" s="90">
        <v>29.5</v>
      </c>
      <c r="BBG82" s="28"/>
      <c r="BBH82" s="25"/>
      <c r="BBI82" s="30"/>
      <c r="BBJ82" s="27"/>
      <c r="BBK82" s="30"/>
      <c r="BBL82" s="27"/>
      <c r="BBM82" s="30"/>
      <c r="BBN82" s="27"/>
      <c r="BBO82" s="92"/>
      <c r="BBP82" s="94"/>
      <c r="BBQ82" s="94"/>
      <c r="BBR82" s="94"/>
      <c r="BBS82" s="94"/>
      <c r="BBT82" s="94"/>
      <c r="BBU82" s="94"/>
      <c r="BBV82" s="94"/>
      <c r="BBW82" s="27"/>
      <c r="BBX82" s="99"/>
      <c r="BBY82" s="98"/>
      <c r="BCA82" s="88">
        <f t="shared" si="165"/>
        <v>41009</v>
      </c>
      <c r="BCB82" s="90">
        <v>29.5</v>
      </c>
      <c r="BCC82" s="28"/>
      <c r="BCD82" s="25">
        <v>22</v>
      </c>
      <c r="BCE82" s="30"/>
      <c r="BCF82" s="27"/>
      <c r="BCG82" s="30"/>
      <c r="BCH82" s="27"/>
      <c r="BCI82" s="30"/>
      <c r="BCJ82" s="27"/>
      <c r="BCK82" s="92"/>
      <c r="BCL82" s="94"/>
      <c r="BCM82" s="94"/>
      <c r="BCN82" s="94"/>
      <c r="BCO82" s="94"/>
      <c r="BCP82" s="94"/>
      <c r="BCQ82" s="94"/>
      <c r="BCR82" s="94"/>
      <c r="BCS82" s="27"/>
      <c r="BCT82" s="99">
        <v>-1.2629246007346819</v>
      </c>
      <c r="BCU82" s="98">
        <v>-0.49109698460550882</v>
      </c>
      <c r="BCW82" s="88">
        <f t="shared" si="166"/>
        <v>41007.5</v>
      </c>
      <c r="BCX82" s="90">
        <v>29.5</v>
      </c>
      <c r="BCY82" s="28"/>
      <c r="BCZ82" s="25"/>
      <c r="BDA82" s="30"/>
      <c r="BDB82" s="27"/>
      <c r="BDC82" s="30"/>
      <c r="BDD82" s="27"/>
      <c r="BDE82" s="30"/>
      <c r="BDF82" s="27"/>
      <c r="BDG82" s="92"/>
      <c r="BDH82" s="94"/>
      <c r="BDI82" s="94"/>
      <c r="BDJ82" s="94"/>
      <c r="BDK82" s="94"/>
      <c r="BDL82" s="94"/>
      <c r="BDM82" s="94"/>
      <c r="BDN82" s="94"/>
      <c r="BDO82" s="27"/>
      <c r="BDP82" s="99">
        <v>-1.2059791784065714</v>
      </c>
      <c r="BDQ82" s="98">
        <v>5.0882073923414035</v>
      </c>
      <c r="BDS82" s="88">
        <f t="shared" si="167"/>
        <v>41005.5</v>
      </c>
      <c r="BDT82" s="90">
        <v>29.5</v>
      </c>
      <c r="BDU82" s="28"/>
      <c r="BDV82" s="25"/>
      <c r="BDW82" s="30"/>
      <c r="BDX82" s="27"/>
      <c r="BDY82" s="30"/>
      <c r="BDZ82" s="27"/>
      <c r="BEA82" s="30"/>
      <c r="BEB82" s="27"/>
      <c r="BEC82" s="92"/>
      <c r="BED82" s="94"/>
      <c r="BEE82" s="94"/>
      <c r="BEF82" s="94"/>
      <c r="BEG82" s="94"/>
      <c r="BEH82" s="94"/>
      <c r="BEI82" s="94"/>
      <c r="BEJ82" s="94"/>
      <c r="BEK82" s="27"/>
      <c r="BEL82" s="99">
        <v>-1.3047602631922892</v>
      </c>
      <c r="BEM82" s="98">
        <v>5.0633220722986456</v>
      </c>
      <c r="BEO82" s="88">
        <f t="shared" si="168"/>
        <v>41007</v>
      </c>
      <c r="BEP82" s="90">
        <v>29.5</v>
      </c>
      <c r="BEQ82" s="28"/>
      <c r="BER82" s="25"/>
      <c r="BES82" s="30"/>
      <c r="BET82" s="27"/>
      <c r="BEU82" s="30"/>
      <c r="BEV82" s="27"/>
      <c r="BEW82" s="30"/>
      <c r="BEX82" s="27"/>
      <c r="BEY82" s="92"/>
      <c r="BEZ82" s="94"/>
      <c r="BFA82" s="94"/>
      <c r="BFB82" s="94"/>
      <c r="BFC82" s="94"/>
      <c r="BFD82" s="94"/>
      <c r="BFE82" s="94"/>
      <c r="BFF82" s="94"/>
      <c r="BFG82" s="27"/>
      <c r="BFH82" s="99">
        <v>-1.3179571241801489</v>
      </c>
      <c r="BFI82" s="98">
        <v>-1.2662204568638806</v>
      </c>
      <c r="BFK82" s="88">
        <f t="shared" si="169"/>
        <v>41007</v>
      </c>
      <c r="BFL82" s="90">
        <v>29.5</v>
      </c>
      <c r="BFM82" s="28"/>
      <c r="BFN82" s="25"/>
      <c r="BFO82" s="30"/>
      <c r="BFP82" s="27"/>
      <c r="BFQ82" s="30"/>
      <c r="BFR82" s="27"/>
      <c r="BFS82" s="30"/>
      <c r="BFT82" s="27"/>
      <c r="BFU82" s="92"/>
      <c r="BFV82" s="94"/>
      <c r="BFW82" s="94"/>
      <c r="BFX82" s="94"/>
      <c r="BFY82" s="94"/>
      <c r="BFZ82" s="94"/>
      <c r="BGA82" s="94"/>
      <c r="BGB82" s="94"/>
      <c r="BGC82" s="27"/>
      <c r="BGD82" s="99">
        <v>-1.2870596608274996</v>
      </c>
      <c r="BGE82" s="98">
        <v>5.0422233669543806E-2</v>
      </c>
      <c r="BGG82" s="88">
        <f t="shared" si="170"/>
        <v>41006.5</v>
      </c>
      <c r="BGH82" s="90">
        <v>29.5</v>
      </c>
      <c r="BGI82" s="28"/>
      <c r="BGJ82" s="25"/>
      <c r="BGK82" s="30"/>
      <c r="BGL82" s="27"/>
      <c r="BGM82" s="30"/>
      <c r="BGN82" s="27"/>
      <c r="BGO82" s="30"/>
      <c r="BGP82" s="27"/>
      <c r="BGQ82" s="92"/>
      <c r="BGR82" s="94"/>
      <c r="BGS82" s="94"/>
      <c r="BGT82" s="94"/>
      <c r="BGU82" s="94"/>
      <c r="BGV82" s="94"/>
      <c r="BGW82" s="94"/>
      <c r="BGX82" s="94"/>
      <c r="BGY82" s="27"/>
      <c r="BGZ82" s="99">
        <v>-1.0279861833574027</v>
      </c>
      <c r="BHA82" s="98">
        <v>6.2952805572518642</v>
      </c>
      <c r="BHC82" s="88">
        <f t="shared" si="171"/>
        <v>41006</v>
      </c>
      <c r="BHD82" s="90">
        <v>29.5</v>
      </c>
      <c r="BHE82" s="28"/>
      <c r="BHF82" s="25"/>
      <c r="BHG82" s="30"/>
      <c r="BHH82" s="27"/>
      <c r="BHI82" s="30"/>
      <c r="BHJ82" s="27"/>
      <c r="BHK82" s="30"/>
      <c r="BHL82" s="27"/>
      <c r="BHM82" s="92"/>
      <c r="BHN82" s="94"/>
      <c r="BHO82" s="94"/>
      <c r="BHP82" s="94"/>
      <c r="BHQ82" s="94"/>
      <c r="BHR82" s="94"/>
      <c r="BHS82" s="94"/>
      <c r="BHT82" s="94"/>
      <c r="BHU82" s="27"/>
      <c r="BHV82" s="99">
        <v>-1.1399335579332173</v>
      </c>
      <c r="BHW82" s="98">
        <v>6.0234444315834832</v>
      </c>
      <c r="BHY82" s="88">
        <f t="shared" si="172"/>
        <v>41008.5</v>
      </c>
      <c r="BHZ82" s="90">
        <v>29.5</v>
      </c>
      <c r="BIA82" s="28"/>
      <c r="BIB82" s="25"/>
      <c r="BIC82" s="30"/>
      <c r="BID82" s="27"/>
      <c r="BIE82" s="30"/>
      <c r="BIF82" s="27"/>
      <c r="BIG82" s="30"/>
      <c r="BIH82" s="27"/>
      <c r="BII82" s="92"/>
      <c r="BIJ82" s="94"/>
      <c r="BIK82" s="94"/>
      <c r="BIL82" s="94"/>
      <c r="BIM82" s="94"/>
      <c r="BIN82" s="94"/>
      <c r="BIO82" s="94"/>
      <c r="BIP82" s="94"/>
      <c r="BIQ82" s="27"/>
      <c r="BIR82" s="99">
        <v>-1.2263318534885133</v>
      </c>
      <c r="BIS82" s="98">
        <v>3.5398247694945093</v>
      </c>
      <c r="BIU82" s="88">
        <f t="shared" si="173"/>
        <v>41009.5</v>
      </c>
      <c r="BIV82" s="90">
        <v>29.5</v>
      </c>
      <c r="BIW82" s="28"/>
      <c r="BIX82" s="25"/>
      <c r="BIY82" s="30"/>
      <c r="BIZ82" s="27"/>
      <c r="BJA82" s="30"/>
      <c r="BJB82" s="27"/>
      <c r="BJC82" s="30"/>
      <c r="BJD82" s="27"/>
      <c r="BJE82" s="92"/>
      <c r="BJF82" s="94"/>
      <c r="BJG82" s="94"/>
      <c r="BJH82" s="94"/>
      <c r="BJI82" s="94"/>
      <c r="BJJ82" s="94"/>
      <c r="BJK82" s="94"/>
      <c r="BJL82" s="94"/>
      <c r="BJM82" s="27"/>
      <c r="BJN82" s="99">
        <v>-1.2886938041430751</v>
      </c>
      <c r="BJO82" s="98">
        <v>5.0332403080499253</v>
      </c>
      <c r="BJQ82" s="88">
        <f t="shared" si="174"/>
        <v>41007.5</v>
      </c>
      <c r="BJR82" s="90">
        <v>29.5</v>
      </c>
      <c r="BJS82" s="28"/>
      <c r="BJT82" s="25"/>
      <c r="BJU82" s="30"/>
      <c r="BJV82" s="27"/>
      <c r="BJW82" s="30"/>
      <c r="BJX82" s="27"/>
      <c r="BJY82" s="30"/>
      <c r="BJZ82" s="27"/>
      <c r="BKA82" s="92"/>
      <c r="BKB82" s="94"/>
      <c r="BKC82" s="94"/>
      <c r="BKD82" s="94"/>
      <c r="BKE82" s="94"/>
      <c r="BKF82" s="94"/>
      <c r="BKG82" s="94"/>
      <c r="BKH82" s="94"/>
      <c r="BKI82" s="27"/>
      <c r="BKJ82" s="99">
        <v>-1.3152677301107294</v>
      </c>
      <c r="BKK82" s="98">
        <v>4.1611041461737441</v>
      </c>
      <c r="BKM82" s="88">
        <f t="shared" si="175"/>
        <v>41008.5</v>
      </c>
      <c r="BKN82" s="90">
        <v>29.5</v>
      </c>
      <c r="BKO82" s="28"/>
      <c r="BKP82" s="25"/>
      <c r="BKQ82" s="30"/>
      <c r="BKR82" s="27"/>
      <c r="BKS82" s="30"/>
      <c r="BKT82" s="27"/>
      <c r="BKU82" s="30"/>
      <c r="BKV82" s="27"/>
      <c r="BKW82" s="92"/>
      <c r="BKX82" s="94"/>
      <c r="BKY82" s="94"/>
      <c r="BKZ82" s="94"/>
      <c r="BLA82" s="94"/>
      <c r="BLB82" s="94"/>
      <c r="BLC82" s="94"/>
      <c r="BLD82" s="94"/>
      <c r="BLE82" s="27"/>
      <c r="BLF82" s="99">
        <v>-1.2715368417999793</v>
      </c>
      <c r="BLG82" s="98">
        <v>6.1112303829329866</v>
      </c>
      <c r="BLI82" s="88">
        <f t="shared" si="176"/>
        <v>41004.5</v>
      </c>
      <c r="BLJ82" s="90">
        <v>29.5</v>
      </c>
      <c r="BLK82" s="28"/>
      <c r="BLL82" s="25"/>
      <c r="BLM82" s="30"/>
      <c r="BLN82" s="27"/>
      <c r="BLO82" s="30"/>
      <c r="BLP82" s="27"/>
      <c r="BLQ82" s="30"/>
      <c r="BLR82" s="27"/>
      <c r="BLS82" s="92"/>
      <c r="BLT82" s="94"/>
      <c r="BLU82" s="94"/>
      <c r="BLV82" s="94"/>
      <c r="BLW82" s="94"/>
      <c r="BLX82" s="94"/>
      <c r="BLY82" s="94"/>
      <c r="BLZ82" s="94"/>
      <c r="BMA82" s="27"/>
      <c r="BMB82" s="99"/>
      <c r="BMC82" s="98"/>
      <c r="BME82" s="88">
        <f t="shared" si="177"/>
        <v>41007.5</v>
      </c>
      <c r="BMF82" s="90">
        <v>29.5</v>
      </c>
      <c r="BMG82" s="28"/>
      <c r="BMH82" s="25"/>
      <c r="BMI82" s="30"/>
      <c r="BMJ82" s="27"/>
      <c r="BMK82" s="30"/>
      <c r="BML82" s="27"/>
      <c r="BMM82" s="30"/>
      <c r="BMN82" s="27"/>
      <c r="BMO82" s="92"/>
      <c r="BMP82" s="94"/>
      <c r="BMQ82" s="94"/>
      <c r="BMR82" s="94"/>
      <c r="BMS82" s="94"/>
      <c r="BMT82" s="94"/>
      <c r="BMU82" s="94"/>
      <c r="BMV82" s="94"/>
      <c r="BMW82" s="27"/>
      <c r="BMX82" s="99">
        <v>-1.2737018204761823</v>
      </c>
      <c r="BMY82" s="98">
        <v>4.9964319033671973</v>
      </c>
      <c r="BNA82" s="88">
        <f t="shared" si="178"/>
        <v>41006</v>
      </c>
      <c r="BNB82" s="90">
        <v>29.5</v>
      </c>
      <c r="BNC82" s="28"/>
      <c r="BND82" s="25"/>
      <c r="BNE82" s="30"/>
      <c r="BNF82" s="27"/>
      <c r="BNG82" s="30"/>
      <c r="BNH82" s="27"/>
      <c r="BNI82" s="30"/>
      <c r="BNJ82" s="27"/>
      <c r="BNK82" s="92"/>
      <c r="BNL82" s="94"/>
      <c r="BNM82" s="94"/>
      <c r="BNN82" s="94"/>
      <c r="BNO82" s="94"/>
      <c r="BNP82" s="94"/>
      <c r="BNQ82" s="94"/>
      <c r="BNR82" s="94"/>
      <c r="BNS82" s="27"/>
      <c r="BNT82" s="99"/>
      <c r="BNU82" s="98"/>
      <c r="BNW82" s="88">
        <f t="shared" si="179"/>
        <v>41004.5</v>
      </c>
      <c r="BNX82" s="90">
        <v>29.5</v>
      </c>
      <c r="BNY82" s="28"/>
      <c r="BNZ82" s="25"/>
      <c r="BOA82" s="30"/>
      <c r="BOB82" s="27"/>
      <c r="BOC82" s="30"/>
      <c r="BOD82" s="27"/>
      <c r="BOE82" s="30"/>
      <c r="BOF82" s="27"/>
      <c r="BOG82" s="92"/>
      <c r="BOH82" s="94"/>
      <c r="BOI82" s="94"/>
      <c r="BOJ82" s="94"/>
      <c r="BOK82" s="94"/>
      <c r="BOL82" s="94"/>
      <c r="BOM82" s="94"/>
      <c r="BON82" s="94"/>
      <c r="BOO82" s="27"/>
      <c r="BOP82" s="99">
        <v>-1.3113685499883287</v>
      </c>
      <c r="BOQ82" s="98">
        <v>5.6095320219455242</v>
      </c>
      <c r="BOS82" s="88">
        <f t="shared" si="180"/>
        <v>41007.5</v>
      </c>
      <c r="BOT82" s="90">
        <v>29.5</v>
      </c>
      <c r="BOU82" s="28"/>
      <c r="BOV82" s="25"/>
      <c r="BOW82" s="30"/>
      <c r="BOX82" s="27"/>
      <c r="BOY82" s="30"/>
      <c r="BOZ82" s="27"/>
      <c r="BPA82" s="30"/>
      <c r="BPB82" s="27"/>
      <c r="BPC82" s="92"/>
      <c r="BPD82" s="94"/>
      <c r="BPE82" s="94"/>
      <c r="BPF82" s="94"/>
      <c r="BPG82" s="94"/>
      <c r="BPH82" s="94"/>
      <c r="BPI82" s="94"/>
      <c r="BPJ82" s="94"/>
      <c r="BPK82" s="27"/>
      <c r="BPL82" s="99">
        <v>-1.3102035589507486</v>
      </c>
      <c r="BPM82" s="98">
        <v>3.4902201361041389</v>
      </c>
      <c r="BPO82" s="88">
        <f t="shared" si="181"/>
        <v>41006.5</v>
      </c>
      <c r="BPP82" s="90">
        <v>29.5</v>
      </c>
      <c r="BPQ82" s="28"/>
      <c r="BPR82" s="25"/>
      <c r="BPS82" s="30"/>
      <c r="BPT82" s="27"/>
      <c r="BPU82" s="30"/>
      <c r="BPV82" s="27"/>
      <c r="BPW82" s="30"/>
      <c r="BPX82" s="27"/>
      <c r="BPY82" s="92"/>
      <c r="BPZ82" s="94"/>
      <c r="BQA82" s="94"/>
      <c r="BQB82" s="94"/>
      <c r="BQC82" s="94"/>
      <c r="BQD82" s="94"/>
      <c r="BQE82" s="94"/>
      <c r="BQF82" s="94"/>
      <c r="BQG82" s="27"/>
      <c r="BQH82" s="99">
        <v>-1.0293422902991489</v>
      </c>
      <c r="BQI82" s="98">
        <v>7.7373887479394687</v>
      </c>
      <c r="BQK82" s="88">
        <f t="shared" si="182"/>
        <v>41007</v>
      </c>
      <c r="BQL82" s="90">
        <v>29.5</v>
      </c>
      <c r="BQM82" s="28"/>
      <c r="BQN82" s="25"/>
      <c r="BQO82" s="30"/>
      <c r="BQP82" s="27"/>
      <c r="BQQ82" s="30"/>
      <c r="BQR82" s="27"/>
      <c r="BQS82" s="30"/>
      <c r="BQT82" s="27"/>
      <c r="BQU82" s="92"/>
      <c r="BQV82" s="94"/>
      <c r="BQW82" s="94"/>
      <c r="BQX82" s="94"/>
      <c r="BQY82" s="94"/>
      <c r="BQZ82" s="94"/>
      <c r="BRA82" s="94"/>
      <c r="BRB82" s="94"/>
      <c r="BRC82" s="27"/>
      <c r="BRD82" s="99">
        <v>-1.2677527077022905</v>
      </c>
      <c r="BRE82" s="98">
        <v>1.7391190018330205</v>
      </c>
      <c r="BRG82" s="88">
        <f t="shared" si="183"/>
        <v>41007</v>
      </c>
      <c r="BRH82" s="90">
        <v>29.5</v>
      </c>
      <c r="BRI82" s="28"/>
      <c r="BRJ82" s="25"/>
      <c r="BRK82" s="30"/>
      <c r="BRL82" s="27"/>
      <c r="BRM82" s="30"/>
      <c r="BRN82" s="27"/>
      <c r="BRO82" s="30"/>
      <c r="BRP82" s="27"/>
      <c r="BRQ82" s="92"/>
      <c r="BRR82" s="94"/>
      <c r="BRS82" s="94"/>
      <c r="BRT82" s="94"/>
      <c r="BRU82" s="94"/>
      <c r="BRV82" s="94"/>
      <c r="BRW82" s="94"/>
      <c r="BRX82" s="94"/>
      <c r="BRY82" s="27"/>
      <c r="BRZ82" s="99">
        <v>-1.3000844504014109</v>
      </c>
      <c r="BSA82" s="98">
        <v>-0.36335419966493304</v>
      </c>
      <c r="BSC82" s="88">
        <f t="shared" si="184"/>
        <v>41005.5</v>
      </c>
      <c r="BSD82" s="90">
        <v>29.5</v>
      </c>
      <c r="BSE82" s="28"/>
      <c r="BSF82" s="25"/>
      <c r="BSG82" s="30"/>
      <c r="BSH82" s="27"/>
      <c r="BSI82" s="30"/>
      <c r="BSJ82" s="27"/>
      <c r="BSK82" s="30"/>
      <c r="BSL82" s="27"/>
      <c r="BSM82" s="92"/>
      <c r="BSN82" s="94"/>
      <c r="BSO82" s="94"/>
      <c r="BSP82" s="94"/>
      <c r="BSQ82" s="94"/>
      <c r="BSR82" s="94"/>
      <c r="BSS82" s="94"/>
      <c r="BST82" s="94"/>
      <c r="BSU82" s="27"/>
      <c r="BSV82" s="99"/>
      <c r="BSW82" s="98"/>
      <c r="BSY82" s="88">
        <f t="shared" si="185"/>
        <v>41009</v>
      </c>
      <c r="BSZ82" s="90">
        <v>29.5</v>
      </c>
      <c r="BTA82" s="28"/>
      <c r="BTB82" s="25">
        <v>22</v>
      </c>
      <c r="BTC82" s="30"/>
      <c r="BTD82" s="27"/>
      <c r="BTE82" s="30"/>
      <c r="BTF82" s="27"/>
      <c r="BTG82" s="30"/>
      <c r="BTH82" s="27"/>
      <c r="BTI82" s="92"/>
      <c r="BTJ82" s="94"/>
      <c r="BTK82" s="94"/>
      <c r="BTL82" s="94"/>
      <c r="BTM82" s="94"/>
      <c r="BTN82" s="94"/>
      <c r="BTO82" s="94"/>
      <c r="BTP82" s="94"/>
      <c r="BTQ82" s="27"/>
      <c r="BTR82" s="99">
        <v>-1.2612489354725724</v>
      </c>
      <c r="BTS82" s="98">
        <v>-0.48549716634182599</v>
      </c>
      <c r="BTU82" s="88">
        <f t="shared" si="186"/>
        <v>41007.5</v>
      </c>
      <c r="BTV82" s="90">
        <v>29.5</v>
      </c>
      <c r="BTW82" s="28"/>
      <c r="BTX82" s="25"/>
      <c r="BTY82" s="30"/>
      <c r="BTZ82" s="27"/>
      <c r="BUA82" s="30"/>
      <c r="BUB82" s="27"/>
      <c r="BUC82" s="30"/>
      <c r="BUD82" s="27"/>
      <c r="BUE82" s="92"/>
      <c r="BUF82" s="94"/>
      <c r="BUG82" s="94"/>
      <c r="BUH82" s="94"/>
      <c r="BUI82" s="94"/>
      <c r="BUJ82" s="94"/>
      <c r="BUK82" s="94"/>
      <c r="BUL82" s="94"/>
      <c r="BUM82" s="27"/>
      <c r="BUN82" s="99">
        <v>-1.292110455406781</v>
      </c>
      <c r="BUO82" s="98">
        <v>4.9784568785345513</v>
      </c>
      <c r="BUQ82" s="88">
        <f t="shared" si="187"/>
        <v>41005.5</v>
      </c>
      <c r="BUR82" s="90">
        <v>29.5</v>
      </c>
      <c r="BUS82" s="28"/>
      <c r="BUT82" s="25"/>
      <c r="BUU82" s="30"/>
      <c r="BUV82" s="27"/>
      <c r="BUW82" s="30"/>
      <c r="BUX82" s="27"/>
      <c r="BUY82" s="30"/>
      <c r="BUZ82" s="27"/>
      <c r="BVA82" s="92"/>
      <c r="BVB82" s="94"/>
      <c r="BVC82" s="94"/>
      <c r="BVD82" s="94"/>
      <c r="BVE82" s="94"/>
      <c r="BVF82" s="94"/>
      <c r="BVG82" s="94"/>
      <c r="BVH82" s="94"/>
      <c r="BVI82" s="27"/>
      <c r="BVJ82" s="99">
        <v>-1.2971266781346384</v>
      </c>
      <c r="BVK82" s="98">
        <v>5.0723742031118251</v>
      </c>
      <c r="BVM82" s="88">
        <f t="shared" si="188"/>
        <v>41007</v>
      </c>
      <c r="BVN82" s="90">
        <v>29.5</v>
      </c>
      <c r="BVO82" s="28"/>
      <c r="BVP82" s="25"/>
      <c r="BVQ82" s="30"/>
      <c r="BVR82" s="27"/>
      <c r="BVS82" s="30"/>
      <c r="BVT82" s="27"/>
      <c r="BVU82" s="30"/>
      <c r="BVV82" s="27"/>
      <c r="BVW82" s="92"/>
      <c r="BVX82" s="94"/>
      <c r="BVY82" s="94"/>
      <c r="BVZ82" s="94"/>
      <c r="BWA82" s="94"/>
      <c r="BWB82" s="94"/>
      <c r="BWC82" s="94"/>
      <c r="BWD82" s="94"/>
      <c r="BWE82" s="27"/>
      <c r="BWF82" s="99">
        <v>-1.3189140885864292</v>
      </c>
      <c r="BWG82" s="98">
        <v>-1.2666663036413806</v>
      </c>
      <c r="BWI82" s="88">
        <f t="shared" si="189"/>
        <v>41007</v>
      </c>
      <c r="BWJ82" s="90">
        <v>29.5</v>
      </c>
      <c r="BWK82" s="28"/>
      <c r="BWL82" s="25"/>
      <c r="BWM82" s="30"/>
      <c r="BWN82" s="27"/>
      <c r="BWO82" s="30"/>
      <c r="BWP82" s="27"/>
      <c r="BWQ82" s="30"/>
      <c r="BWR82" s="27"/>
      <c r="BWS82" s="92"/>
      <c r="BWT82" s="94"/>
      <c r="BWU82" s="94"/>
      <c r="BWV82" s="94"/>
      <c r="BWW82" s="94"/>
      <c r="BWX82" s="94"/>
      <c r="BWY82" s="94"/>
      <c r="BWZ82" s="94"/>
      <c r="BXA82" s="27"/>
      <c r="BXB82" s="99">
        <v>-1.2985273012973644</v>
      </c>
      <c r="BXC82" s="98">
        <v>3.4244718516679234E-2</v>
      </c>
      <c r="BXE82" s="88">
        <f t="shared" si="190"/>
        <v>41006.5</v>
      </c>
      <c r="BXF82" s="90">
        <v>29.5</v>
      </c>
      <c r="BXG82" s="28"/>
      <c r="BXH82" s="25"/>
      <c r="BXI82" s="30"/>
      <c r="BXJ82" s="27"/>
      <c r="BXK82" s="30"/>
      <c r="BXL82" s="27"/>
      <c r="BXM82" s="30"/>
      <c r="BXN82" s="27"/>
      <c r="BXO82" s="92"/>
      <c r="BXP82" s="94"/>
      <c r="BXQ82" s="94"/>
      <c r="BXR82" s="94"/>
      <c r="BXS82" s="94"/>
      <c r="BXT82" s="94"/>
      <c r="BXU82" s="94"/>
      <c r="BXV82" s="94"/>
      <c r="BXW82" s="27"/>
      <c r="BXX82" s="99">
        <v>-1.0238132575027572</v>
      </c>
      <c r="BXY82" s="98">
        <v>6.3051685587496831</v>
      </c>
      <c r="BYA82" s="88">
        <f t="shared" si="191"/>
        <v>41006</v>
      </c>
      <c r="BYB82" s="90">
        <v>29.5</v>
      </c>
      <c r="BYC82" s="28"/>
      <c r="BYD82" s="25"/>
      <c r="BYE82" s="30"/>
      <c r="BYF82" s="27"/>
      <c r="BYG82" s="30"/>
      <c r="BYH82" s="27"/>
      <c r="BYI82" s="30"/>
      <c r="BYJ82" s="27"/>
      <c r="BYK82" s="92"/>
      <c r="BYL82" s="94"/>
      <c r="BYM82" s="94"/>
      <c r="BYN82" s="94"/>
      <c r="BYO82" s="94"/>
      <c r="BYP82" s="94"/>
      <c r="BYQ82" s="94"/>
      <c r="BYR82" s="94"/>
      <c r="BYS82" s="27"/>
      <c r="BYT82" s="99">
        <v>-1.1502163341488301</v>
      </c>
      <c r="BYU82" s="98">
        <v>6.0046120161524037</v>
      </c>
      <c r="BYW82" s="88">
        <f t="shared" si="192"/>
        <v>41008.5</v>
      </c>
      <c r="BYX82" s="90">
        <v>29.5</v>
      </c>
      <c r="BYY82" s="28"/>
      <c r="BYZ82" s="25"/>
      <c r="BZA82" s="30"/>
      <c r="BZB82" s="27"/>
      <c r="BZC82" s="30"/>
      <c r="BZD82" s="27"/>
      <c r="BZE82" s="30"/>
      <c r="BZF82" s="27"/>
      <c r="BZG82" s="92"/>
      <c r="BZH82" s="94"/>
      <c r="BZI82" s="94"/>
      <c r="BZJ82" s="94"/>
      <c r="BZK82" s="94"/>
      <c r="BZL82" s="94"/>
      <c r="BZM82" s="94"/>
      <c r="BZN82" s="94"/>
      <c r="BZO82" s="27"/>
      <c r="BZP82" s="99">
        <v>-1.2195736486283852</v>
      </c>
      <c r="BZQ82" s="98">
        <v>3.5496737718179832</v>
      </c>
      <c r="BZS82" s="88">
        <f t="shared" si="193"/>
        <v>41009.5</v>
      </c>
      <c r="BZT82" s="90">
        <v>29.5</v>
      </c>
      <c r="BZU82" s="28"/>
      <c r="BZV82" s="25"/>
      <c r="BZW82" s="30"/>
      <c r="BZX82" s="27"/>
      <c r="BZY82" s="30"/>
      <c r="BZZ82" s="27"/>
      <c r="CAA82" s="30"/>
      <c r="CAB82" s="27"/>
      <c r="CAC82" s="92"/>
      <c r="CAD82" s="94"/>
      <c r="CAE82" s="94"/>
      <c r="CAF82" s="94"/>
      <c r="CAG82" s="94"/>
      <c r="CAH82" s="94"/>
      <c r="CAI82" s="94"/>
      <c r="CAJ82" s="94"/>
      <c r="CAK82" s="27"/>
      <c r="CAL82" s="99">
        <v>-1.2838145994489867</v>
      </c>
      <c r="CAM82" s="98">
        <v>5.0401279229686393</v>
      </c>
      <c r="CAO82" s="88">
        <f t="shared" si="194"/>
        <v>41007.5</v>
      </c>
      <c r="CAP82" s="90">
        <v>29.5</v>
      </c>
      <c r="CAQ82" s="28"/>
      <c r="CAR82" s="25"/>
      <c r="CAS82" s="30"/>
      <c r="CAT82" s="27"/>
      <c r="CAU82" s="30"/>
      <c r="CAV82" s="27"/>
      <c r="CAW82" s="30"/>
      <c r="CAX82" s="27"/>
      <c r="CAY82" s="92"/>
      <c r="CAZ82" s="94"/>
      <c r="CBA82" s="94"/>
      <c r="CBB82" s="94"/>
      <c r="CBC82" s="94"/>
      <c r="CBD82" s="94"/>
      <c r="CBE82" s="94"/>
      <c r="CBF82" s="94"/>
      <c r="CBG82" s="27"/>
      <c r="CBH82" s="99">
        <v>-1.2957633358085894</v>
      </c>
      <c r="CBI82" s="98">
        <v>4.185357669589683</v>
      </c>
      <c r="CBK82" s="88">
        <f t="shared" si="195"/>
        <v>41008.5</v>
      </c>
      <c r="CBL82" s="90">
        <v>29.5</v>
      </c>
      <c r="CBM82" s="28"/>
      <c r="CBN82" s="25"/>
      <c r="CBO82" s="30"/>
      <c r="CBP82" s="27"/>
      <c r="CBQ82" s="30"/>
      <c r="CBR82" s="27"/>
      <c r="CBS82" s="30"/>
      <c r="CBT82" s="27"/>
      <c r="CBU82" s="92"/>
      <c r="CBV82" s="94"/>
      <c r="CBW82" s="94"/>
      <c r="CBX82" s="94"/>
      <c r="CBY82" s="94"/>
      <c r="CBZ82" s="94"/>
      <c r="CCA82" s="94"/>
      <c r="CCB82" s="94"/>
      <c r="CCC82" s="27"/>
      <c r="CCD82" s="99">
        <v>-1.2655989657282654</v>
      </c>
      <c r="CCE82" s="98">
        <v>6.1119534430009281</v>
      </c>
      <c r="CCG82" s="88">
        <f t="shared" si="196"/>
        <v>41004.5</v>
      </c>
      <c r="CCH82" s="90">
        <v>29.5</v>
      </c>
      <c r="CCI82" s="28"/>
      <c r="CCJ82" s="25"/>
      <c r="CCK82" s="30"/>
      <c r="CCL82" s="27"/>
      <c r="CCM82" s="30"/>
      <c r="CCN82" s="27"/>
      <c r="CCO82" s="30"/>
      <c r="CCP82" s="27"/>
      <c r="CCQ82" s="92"/>
      <c r="CCR82" s="94"/>
      <c r="CCS82" s="94"/>
      <c r="CCT82" s="94"/>
      <c r="CCU82" s="94"/>
      <c r="CCV82" s="94"/>
      <c r="CCW82" s="94"/>
      <c r="CCX82" s="94"/>
      <c r="CCY82" s="27"/>
      <c r="CCZ82" s="99"/>
      <c r="CDA82" s="98"/>
      <c r="CDC82" s="88">
        <f t="shared" si="197"/>
        <v>41007.5</v>
      </c>
      <c r="CDD82" s="90">
        <v>29.5</v>
      </c>
      <c r="CDE82" s="28"/>
      <c r="CDF82" s="25"/>
      <c r="CDG82" s="30"/>
      <c r="CDH82" s="27"/>
      <c r="CDI82" s="30"/>
      <c r="CDJ82" s="27"/>
      <c r="CDK82" s="30"/>
      <c r="CDL82" s="27"/>
      <c r="CDM82" s="92"/>
      <c r="CDN82" s="94"/>
      <c r="CDO82" s="94"/>
      <c r="CDP82" s="94"/>
      <c r="CDQ82" s="94"/>
      <c r="CDR82" s="94"/>
      <c r="CDS82" s="94"/>
      <c r="CDT82" s="94"/>
      <c r="CDU82" s="27"/>
      <c r="CDV82" s="99">
        <v>-1.2890185589158125</v>
      </c>
      <c r="CDW82" s="98">
        <v>4.9761987928593898</v>
      </c>
      <c r="CDY82" s="88">
        <f t="shared" si="198"/>
        <v>41006</v>
      </c>
      <c r="CDZ82" s="90">
        <v>29.5</v>
      </c>
      <c r="CEA82" s="28"/>
      <c r="CEB82" s="25"/>
      <c r="CEC82" s="30"/>
      <c r="CED82" s="27"/>
      <c r="CEE82" s="30"/>
      <c r="CEF82" s="27"/>
      <c r="CEG82" s="30"/>
      <c r="CEH82" s="27"/>
      <c r="CEI82" s="92"/>
      <c r="CEJ82" s="94"/>
      <c r="CEK82" s="94"/>
      <c r="CEL82" s="94"/>
      <c r="CEM82" s="94"/>
      <c r="CEN82" s="94"/>
      <c r="CEO82" s="94"/>
      <c r="CEP82" s="94"/>
      <c r="CEQ82" s="27"/>
      <c r="CER82" s="99"/>
      <c r="CES82" s="98"/>
      <c r="CEU82" s="88">
        <f t="shared" si="199"/>
        <v>41004.5</v>
      </c>
      <c r="CEV82" s="90">
        <v>29.5</v>
      </c>
      <c r="CEW82" s="28"/>
      <c r="CEX82" s="25"/>
      <c r="CEY82" s="30"/>
      <c r="CEZ82" s="27"/>
      <c r="CFA82" s="30"/>
      <c r="CFB82" s="27"/>
      <c r="CFC82" s="30"/>
      <c r="CFD82" s="27"/>
      <c r="CFE82" s="92"/>
      <c r="CFF82" s="94"/>
      <c r="CFG82" s="94"/>
      <c r="CFH82" s="94"/>
      <c r="CFI82" s="94"/>
      <c r="CFJ82" s="94"/>
      <c r="CFK82" s="94"/>
      <c r="CFL82" s="94"/>
      <c r="CFM82" s="27"/>
      <c r="CFN82" s="99">
        <v>-1.3109705507633433</v>
      </c>
      <c r="CFO82" s="98">
        <v>5.6103529306258553</v>
      </c>
    </row>
    <row r="83" spans="1:2199">
      <c r="A83" s="88">
        <f t="shared" si="100"/>
        <v>41008</v>
      </c>
      <c r="B83" s="89">
        <v>30</v>
      </c>
      <c r="C83" s="29"/>
      <c r="D83" s="26"/>
      <c r="E83" s="30"/>
      <c r="F83" s="27"/>
      <c r="G83" s="30"/>
      <c r="H83" s="27"/>
      <c r="I83" s="30"/>
      <c r="J83" s="27"/>
      <c r="K83" s="92"/>
      <c r="L83" s="94"/>
      <c r="M83" s="94"/>
      <c r="N83" s="94"/>
      <c r="O83" s="94"/>
      <c r="P83" s="94"/>
      <c r="Q83" s="94"/>
      <c r="R83" s="94"/>
      <c r="S83" s="27"/>
      <c r="T83" s="97">
        <v>-2.0848723039185768</v>
      </c>
      <c r="U83" s="98">
        <v>-1.0940867636772738</v>
      </c>
      <c r="W83" s="88">
        <f t="shared" si="101"/>
        <v>41007</v>
      </c>
      <c r="X83" s="89">
        <v>30</v>
      </c>
      <c r="Y83" s="29"/>
      <c r="Z83" s="26"/>
      <c r="AA83" s="30"/>
      <c r="AB83" s="27"/>
      <c r="AC83" s="30"/>
      <c r="AD83" s="27"/>
      <c r="AE83" s="30"/>
      <c r="AF83" s="27"/>
      <c r="AG83" s="92"/>
      <c r="AH83" s="94"/>
      <c r="AI83" s="94"/>
      <c r="AJ83" s="94"/>
      <c r="AK83" s="94"/>
      <c r="AL83" s="94"/>
      <c r="AM83" s="94"/>
      <c r="AN83" s="94"/>
      <c r="AO83" s="27"/>
      <c r="AP83" s="97">
        <v>-1.2299920131946784</v>
      </c>
      <c r="AQ83" s="98">
        <v>-4.3099100204654039</v>
      </c>
      <c r="AS83" s="88">
        <f t="shared" si="102"/>
        <v>41007.5</v>
      </c>
      <c r="AT83" s="89">
        <v>30</v>
      </c>
      <c r="AU83" s="29"/>
      <c r="AV83" s="26"/>
      <c r="AW83" s="30"/>
      <c r="AX83" s="27"/>
      <c r="AY83" s="30"/>
      <c r="AZ83" s="27"/>
      <c r="BA83" s="30"/>
      <c r="BB83" s="27"/>
      <c r="BC83" s="92"/>
      <c r="BD83" s="94"/>
      <c r="BE83" s="94"/>
      <c r="BF83" s="94"/>
      <c r="BG83" s="94"/>
      <c r="BH83" s="94"/>
      <c r="BI83" s="94"/>
      <c r="BJ83" s="94"/>
      <c r="BK83" s="27"/>
      <c r="BL83" s="97">
        <v>-0.94177448093452409</v>
      </c>
      <c r="BM83" s="98">
        <v>3.8182229252153101</v>
      </c>
      <c r="BO83" s="88">
        <f t="shared" si="103"/>
        <v>41007.5</v>
      </c>
      <c r="BP83" s="89">
        <v>30</v>
      </c>
      <c r="BQ83" s="29"/>
      <c r="BR83" s="26"/>
      <c r="BS83" s="30"/>
      <c r="BT83" s="27"/>
      <c r="BU83" s="30"/>
      <c r="BV83" s="27"/>
      <c r="BW83" s="30"/>
      <c r="BX83" s="27"/>
      <c r="BY83" s="92"/>
      <c r="BZ83" s="94"/>
      <c r="CA83" s="94"/>
      <c r="CB83" s="94"/>
      <c r="CC83" s="94"/>
      <c r="CD83" s="94"/>
      <c r="CE83" s="94"/>
      <c r="CF83" s="94"/>
      <c r="CG83" s="27"/>
      <c r="CH83" s="97">
        <v>-1.2494023672182022</v>
      </c>
      <c r="CI83" s="98">
        <v>2.075844726072634</v>
      </c>
      <c r="CK83" s="88">
        <f t="shared" si="104"/>
        <v>41006</v>
      </c>
      <c r="CL83" s="89">
        <v>30</v>
      </c>
      <c r="CM83" s="29"/>
      <c r="CN83" s="26"/>
      <c r="CO83" s="30"/>
      <c r="CP83" s="27"/>
      <c r="CQ83" s="30"/>
      <c r="CR83" s="27"/>
      <c r="CS83" s="30"/>
      <c r="CT83" s="27"/>
      <c r="CU83" s="92"/>
      <c r="CV83" s="94"/>
      <c r="CW83" s="94"/>
      <c r="CX83" s="94"/>
      <c r="CY83" s="94"/>
      <c r="CZ83" s="94"/>
      <c r="DA83" s="94"/>
      <c r="DB83" s="94"/>
      <c r="DC83" s="27"/>
      <c r="DD83" s="97">
        <v>-1.2968309849656301</v>
      </c>
      <c r="DE83" s="98">
        <v>-1.5712196653642252</v>
      </c>
      <c r="DG83" s="88">
        <f t="shared" si="105"/>
        <v>41009.5</v>
      </c>
      <c r="DH83" s="89">
        <v>30</v>
      </c>
      <c r="DI83" s="29"/>
      <c r="DJ83" s="26"/>
      <c r="DK83" s="30"/>
      <c r="DL83" s="27"/>
      <c r="DM83" s="30"/>
      <c r="DN83" s="27"/>
      <c r="DO83" s="30"/>
      <c r="DP83" s="27"/>
      <c r="DQ83" s="92"/>
      <c r="DR83" s="94"/>
      <c r="DS83" s="94"/>
      <c r="DT83" s="94"/>
      <c r="DU83" s="94"/>
      <c r="DV83" s="94"/>
      <c r="DW83" s="94"/>
      <c r="DX83" s="94"/>
      <c r="DY83" s="27"/>
      <c r="DZ83" s="97">
        <v>-1.2554795942109052</v>
      </c>
      <c r="EA83" s="98">
        <v>1.7275439663374024</v>
      </c>
      <c r="EC83" s="88">
        <f t="shared" si="106"/>
        <v>41008</v>
      </c>
      <c r="ED83" s="89">
        <v>30</v>
      </c>
      <c r="EE83" s="29"/>
      <c r="EF83" s="26"/>
      <c r="EG83" s="30"/>
      <c r="EH83" s="27"/>
      <c r="EI83" s="30"/>
      <c r="EJ83" s="27"/>
      <c r="EK83" s="30"/>
      <c r="EL83" s="27"/>
      <c r="EM83" s="92"/>
      <c r="EN83" s="94"/>
      <c r="EO83" s="94"/>
      <c r="EP83" s="94"/>
      <c r="EQ83" s="94"/>
      <c r="ER83" s="94"/>
      <c r="ES83" s="94"/>
      <c r="ET83" s="94"/>
      <c r="EU83" s="27"/>
      <c r="EV83" s="97">
        <v>-1.2872063623824814</v>
      </c>
      <c r="EW83" s="98">
        <v>-1.6671845886090428</v>
      </c>
      <c r="EY83" s="88">
        <f t="shared" si="107"/>
        <v>41006</v>
      </c>
      <c r="EZ83" s="89">
        <v>30</v>
      </c>
      <c r="FA83" s="29"/>
      <c r="FB83" s="26"/>
      <c r="FC83" s="30"/>
      <c r="FD83" s="27"/>
      <c r="FE83" s="30"/>
      <c r="FF83" s="27"/>
      <c r="FG83" s="30"/>
      <c r="FH83" s="27"/>
      <c r="FI83" s="92"/>
      <c r="FJ83" s="94"/>
      <c r="FK83" s="94"/>
      <c r="FL83" s="94"/>
      <c r="FM83" s="94"/>
      <c r="FN83" s="94"/>
      <c r="FO83" s="94"/>
      <c r="FP83" s="94"/>
      <c r="FQ83" s="27"/>
      <c r="FR83" s="97">
        <v>-1.3109410630004512</v>
      </c>
      <c r="FS83" s="98">
        <v>-1.5877943507360888</v>
      </c>
      <c r="FU83" s="88">
        <f t="shared" si="108"/>
        <v>41007.5</v>
      </c>
      <c r="FV83" s="89">
        <v>30</v>
      </c>
      <c r="FW83" s="29"/>
      <c r="FX83" s="26"/>
      <c r="FY83" s="30"/>
      <c r="FZ83" s="27"/>
      <c r="GA83" s="30"/>
      <c r="GB83" s="27"/>
      <c r="GC83" s="30"/>
      <c r="GD83" s="27"/>
      <c r="GE83" s="92"/>
      <c r="GF83" s="94"/>
      <c r="GG83" s="94"/>
      <c r="GH83" s="94"/>
      <c r="GI83" s="94"/>
      <c r="GJ83" s="94"/>
      <c r="GK83" s="94"/>
      <c r="GL83" s="94"/>
      <c r="GM83" s="27"/>
      <c r="GN83" s="97">
        <v>-1.3165098411564002</v>
      </c>
      <c r="GO83" s="98">
        <v>5.3784783602207016</v>
      </c>
      <c r="GQ83" s="88">
        <f t="shared" si="109"/>
        <v>41007.5</v>
      </c>
      <c r="GR83" s="89">
        <v>30</v>
      </c>
      <c r="GS83" s="29"/>
      <c r="GT83" s="26"/>
      <c r="GU83" s="30"/>
      <c r="GV83" s="27"/>
      <c r="GW83" s="30"/>
      <c r="GX83" s="27"/>
      <c r="GY83" s="30"/>
      <c r="GZ83" s="27"/>
      <c r="HA83" s="92"/>
      <c r="HB83" s="94"/>
      <c r="HC83" s="94"/>
      <c r="HD83" s="94"/>
      <c r="HE83" s="94"/>
      <c r="HF83" s="94"/>
      <c r="HG83" s="94"/>
      <c r="HH83" s="94"/>
      <c r="HI83" s="27"/>
      <c r="HJ83" s="97">
        <v>-1.2810993819146073</v>
      </c>
      <c r="HK83" s="98">
        <v>6.694212570970115</v>
      </c>
      <c r="HM83" s="88">
        <f t="shared" si="110"/>
        <v>41007</v>
      </c>
      <c r="HN83" s="89">
        <v>30</v>
      </c>
      <c r="HO83" s="29"/>
      <c r="HP83" s="26"/>
      <c r="HQ83" s="30"/>
      <c r="HR83" s="27"/>
      <c r="HS83" s="30"/>
      <c r="HT83" s="27"/>
      <c r="HU83" s="30"/>
      <c r="HV83" s="27"/>
      <c r="HW83" s="92"/>
      <c r="HX83" s="94"/>
      <c r="HY83" s="94"/>
      <c r="HZ83" s="94"/>
      <c r="IA83" s="94"/>
      <c r="IB83" s="94"/>
      <c r="IC83" s="94"/>
      <c r="ID83" s="94"/>
      <c r="IE83" s="27"/>
      <c r="IF83" s="97">
        <v>-1.0334526366433243</v>
      </c>
      <c r="IG83" s="98">
        <v>-0.37036848467320338</v>
      </c>
      <c r="II83" s="88">
        <f t="shared" si="111"/>
        <v>41006.5</v>
      </c>
      <c r="IJ83" s="89">
        <v>30</v>
      </c>
      <c r="IK83" s="29"/>
      <c r="IL83" s="26"/>
      <c r="IM83" s="30"/>
      <c r="IN83" s="27"/>
      <c r="IO83" s="30"/>
      <c r="IP83" s="27"/>
      <c r="IQ83" s="30"/>
      <c r="IR83" s="27"/>
      <c r="IS83" s="92"/>
      <c r="IT83" s="94"/>
      <c r="IU83" s="94"/>
      <c r="IV83" s="94"/>
      <c r="IW83" s="94"/>
      <c r="IX83" s="94"/>
      <c r="IY83" s="94"/>
      <c r="IZ83" s="94"/>
      <c r="JA83" s="27"/>
      <c r="JB83" s="97">
        <v>-1.1410204395960557</v>
      </c>
      <c r="JC83" s="98">
        <v>8.2188567757529931</v>
      </c>
      <c r="JE83" s="88">
        <f t="shared" si="112"/>
        <v>41009</v>
      </c>
      <c r="JF83" s="89">
        <v>30</v>
      </c>
      <c r="JG83" s="29"/>
      <c r="JH83" s="26"/>
      <c r="JI83" s="30"/>
      <c r="JJ83" s="27"/>
      <c r="JK83" s="30"/>
      <c r="JL83" s="27"/>
      <c r="JM83" s="30"/>
      <c r="JN83" s="27"/>
      <c r="JO83" s="92"/>
      <c r="JP83" s="94"/>
      <c r="JQ83" s="94"/>
      <c r="JR83" s="94"/>
      <c r="JS83" s="94"/>
      <c r="JT83" s="94"/>
      <c r="JU83" s="94"/>
      <c r="JV83" s="94"/>
      <c r="JW83" s="27"/>
      <c r="JX83" s="97">
        <v>-1.2249870178785873</v>
      </c>
      <c r="JY83" s="98">
        <v>1.321562780915529</v>
      </c>
      <c r="KA83" s="88">
        <f t="shared" si="113"/>
        <v>41010</v>
      </c>
      <c r="KB83" s="89">
        <v>30</v>
      </c>
      <c r="KC83" s="29"/>
      <c r="KD83" s="26"/>
      <c r="KE83" s="30"/>
      <c r="KF83" s="27"/>
      <c r="KG83" s="30"/>
      <c r="KH83" s="27"/>
      <c r="KI83" s="30"/>
      <c r="KJ83" s="27"/>
      <c r="KK83" s="92"/>
      <c r="KL83" s="94"/>
      <c r="KM83" s="94"/>
      <c r="KN83" s="94"/>
      <c r="KO83" s="94"/>
      <c r="KP83" s="94"/>
      <c r="KQ83" s="94"/>
      <c r="KR83" s="94"/>
      <c r="KS83" s="27"/>
      <c r="KT83" s="97">
        <v>-1.2686425761626874</v>
      </c>
      <c r="KU83" s="98">
        <v>-1.5857386974369947</v>
      </c>
      <c r="KW83" s="88">
        <f t="shared" si="114"/>
        <v>41008</v>
      </c>
      <c r="KX83" s="89">
        <v>30</v>
      </c>
      <c r="KY83" s="29"/>
      <c r="KZ83" s="26"/>
      <c r="LA83" s="30"/>
      <c r="LB83" s="27"/>
      <c r="LC83" s="30"/>
      <c r="LD83" s="27"/>
      <c r="LE83" s="30"/>
      <c r="LF83" s="27"/>
      <c r="LG83" s="92"/>
      <c r="LH83" s="94"/>
      <c r="LI83" s="94"/>
      <c r="LJ83" s="94"/>
      <c r="LK83" s="94"/>
      <c r="LL83" s="94"/>
      <c r="LM83" s="94"/>
      <c r="LN83" s="94"/>
      <c r="LO83" s="27"/>
      <c r="LP83" s="97">
        <v>-1.2891448639030165</v>
      </c>
      <c r="LQ83" s="98">
        <v>-2.454835409481575</v>
      </c>
      <c r="LS83" s="88">
        <f t="shared" si="115"/>
        <v>41009</v>
      </c>
      <c r="LT83" s="89">
        <v>30</v>
      </c>
      <c r="LU83" s="29"/>
      <c r="LV83" s="26"/>
      <c r="LW83" s="30"/>
      <c r="LX83" s="27"/>
      <c r="LY83" s="30"/>
      <c r="LZ83" s="27"/>
      <c r="MA83" s="30"/>
      <c r="MB83" s="27"/>
      <c r="MC83" s="92"/>
      <c r="MD83" s="94"/>
      <c r="ME83" s="94"/>
      <c r="MF83" s="94"/>
      <c r="MG83" s="94"/>
      <c r="MH83" s="94"/>
      <c r="MI83" s="94"/>
      <c r="MJ83" s="94"/>
      <c r="MK83" s="27"/>
      <c r="ML83" s="97">
        <v>-1.2659263840415249</v>
      </c>
      <c r="MM83" s="98">
        <v>-0.5293328505644076</v>
      </c>
      <c r="MO83" s="88">
        <f t="shared" si="116"/>
        <v>41005</v>
      </c>
      <c r="MP83" s="89">
        <v>30</v>
      </c>
      <c r="MQ83" s="29"/>
      <c r="MR83" s="26"/>
      <c r="MS83" s="30"/>
      <c r="MT83" s="27"/>
      <c r="MU83" s="30"/>
      <c r="MV83" s="27"/>
      <c r="MW83" s="30"/>
      <c r="MX83" s="27"/>
      <c r="MY83" s="92"/>
      <c r="MZ83" s="94"/>
      <c r="NA83" s="94"/>
      <c r="NB83" s="94"/>
      <c r="NC83" s="94"/>
      <c r="ND83" s="94"/>
      <c r="NE83" s="94"/>
      <c r="NF83" s="94"/>
      <c r="NG83" s="27"/>
      <c r="NH83" s="97"/>
      <c r="NI83" s="98"/>
      <c r="NK83" s="88">
        <f t="shared" si="117"/>
        <v>41008</v>
      </c>
      <c r="NL83" s="89">
        <v>30</v>
      </c>
      <c r="NM83" s="29"/>
      <c r="NN83" s="26"/>
      <c r="NO83" s="30"/>
      <c r="NP83" s="27"/>
      <c r="NQ83" s="30"/>
      <c r="NR83" s="27"/>
      <c r="NS83" s="30"/>
      <c r="NT83" s="27"/>
      <c r="NU83" s="92"/>
      <c r="NV83" s="94"/>
      <c r="NW83" s="94"/>
      <c r="NX83" s="94"/>
      <c r="NY83" s="94"/>
      <c r="NZ83" s="94"/>
      <c r="OA83" s="94"/>
      <c r="OB83" s="94"/>
      <c r="OC83" s="27"/>
      <c r="OD83" s="97">
        <v>-1.2676156563416494</v>
      </c>
      <c r="OE83" s="98">
        <v>-1.6478997519271739</v>
      </c>
      <c r="OG83" s="88">
        <f t="shared" si="118"/>
        <v>41006.5</v>
      </c>
      <c r="OH83" s="89">
        <v>30</v>
      </c>
      <c r="OI83" s="29"/>
      <c r="OJ83" s="26"/>
      <c r="OK83" s="30"/>
      <c r="OL83" s="27"/>
      <c r="OM83" s="30"/>
      <c r="ON83" s="27"/>
      <c r="OO83" s="30"/>
      <c r="OP83" s="27"/>
      <c r="OQ83" s="92"/>
      <c r="OR83" s="94"/>
      <c r="OS83" s="94"/>
      <c r="OT83" s="94"/>
      <c r="OU83" s="94"/>
      <c r="OV83" s="94"/>
      <c r="OW83" s="94"/>
      <c r="OX83" s="94"/>
      <c r="OY83" s="27"/>
      <c r="OZ83" s="97"/>
      <c r="PA83" s="98"/>
      <c r="PC83" s="88">
        <f t="shared" si="119"/>
        <v>41005</v>
      </c>
      <c r="PD83" s="89">
        <v>30</v>
      </c>
      <c r="PE83" s="29"/>
      <c r="PF83" s="26"/>
      <c r="PG83" s="30"/>
      <c r="PH83" s="27"/>
      <c r="PI83" s="30"/>
      <c r="PJ83" s="27"/>
      <c r="PK83" s="30"/>
      <c r="PL83" s="27"/>
      <c r="PM83" s="92"/>
      <c r="PN83" s="94"/>
      <c r="PO83" s="94"/>
      <c r="PP83" s="94"/>
      <c r="PQ83" s="94"/>
      <c r="PR83" s="94"/>
      <c r="PS83" s="94"/>
      <c r="PT83" s="94"/>
      <c r="PU83" s="27"/>
      <c r="PV83" s="97">
        <v>-1.3049263111406846</v>
      </c>
      <c r="PW83" s="98">
        <v>-1.0212996349076973</v>
      </c>
      <c r="PY83" s="88">
        <f t="shared" si="120"/>
        <v>41008</v>
      </c>
      <c r="PZ83" s="89">
        <v>30</v>
      </c>
      <c r="QA83" s="29"/>
      <c r="QB83" s="26"/>
      <c r="QC83" s="30"/>
      <c r="QD83" s="27"/>
      <c r="QE83" s="30"/>
      <c r="QF83" s="27"/>
      <c r="QG83" s="30"/>
      <c r="QH83" s="27"/>
      <c r="QI83" s="92"/>
      <c r="QJ83" s="94"/>
      <c r="QK83" s="94"/>
      <c r="QL83" s="94"/>
      <c r="QM83" s="94"/>
      <c r="QN83" s="94"/>
      <c r="QO83" s="94"/>
      <c r="QP83" s="94"/>
      <c r="QQ83" s="27"/>
      <c r="QR83" s="97">
        <v>-1.3144756406100491</v>
      </c>
      <c r="QS83" s="98">
        <v>1.1715121984715893</v>
      </c>
      <c r="QU83" s="88">
        <f t="shared" si="121"/>
        <v>41007</v>
      </c>
      <c r="QV83" s="89">
        <v>30</v>
      </c>
      <c r="QW83" s="29"/>
      <c r="QX83" s="26"/>
      <c r="QY83" s="30"/>
      <c r="QZ83" s="27"/>
      <c r="RA83" s="30"/>
      <c r="RB83" s="27"/>
      <c r="RC83" s="30"/>
      <c r="RD83" s="27"/>
      <c r="RE83" s="92"/>
      <c r="RF83" s="94"/>
      <c r="RG83" s="94"/>
      <c r="RH83" s="94"/>
      <c r="RI83" s="94"/>
      <c r="RJ83" s="94"/>
      <c r="RK83" s="94"/>
      <c r="RL83" s="94"/>
      <c r="RM83" s="27"/>
      <c r="RN83" s="97">
        <v>-1.0569029931427063</v>
      </c>
      <c r="RO83" s="98">
        <v>1.0164715927872534</v>
      </c>
      <c r="RQ83" s="88">
        <f t="shared" si="122"/>
        <v>41007.5</v>
      </c>
      <c r="RR83" s="89">
        <v>30</v>
      </c>
      <c r="RS83" s="29"/>
      <c r="RT83" s="26"/>
      <c r="RU83" s="30"/>
      <c r="RV83" s="27"/>
      <c r="RW83" s="30"/>
      <c r="RX83" s="27"/>
      <c r="RY83" s="30"/>
      <c r="RZ83" s="27"/>
      <c r="SA83" s="92"/>
      <c r="SB83" s="94"/>
      <c r="SC83" s="94"/>
      <c r="SD83" s="94"/>
      <c r="SE83" s="94"/>
      <c r="SF83" s="94"/>
      <c r="SG83" s="94"/>
      <c r="SH83" s="94"/>
      <c r="SI83" s="27"/>
      <c r="SJ83" s="97">
        <v>-1.2779860949855864</v>
      </c>
      <c r="SK83" s="98">
        <v>3.9440534452348817</v>
      </c>
      <c r="SM83" s="88">
        <f t="shared" si="123"/>
        <v>41007.5</v>
      </c>
      <c r="SN83" s="89">
        <v>30</v>
      </c>
      <c r="SO83" s="29"/>
      <c r="SP83" s="26"/>
      <c r="SQ83" s="30"/>
      <c r="SR83" s="27"/>
      <c r="SS83" s="30"/>
      <c r="ST83" s="27"/>
      <c r="SU83" s="30"/>
      <c r="SV83" s="27"/>
      <c r="SW83" s="92"/>
      <c r="SX83" s="94"/>
      <c r="SY83" s="94"/>
      <c r="SZ83" s="94"/>
      <c r="TA83" s="94"/>
      <c r="TB83" s="94"/>
      <c r="TC83" s="94"/>
      <c r="TD83" s="94"/>
      <c r="TE83" s="27"/>
      <c r="TF83" s="97">
        <v>-1.3073997424259096</v>
      </c>
      <c r="TG83" s="98">
        <v>1.8430551534169524</v>
      </c>
      <c r="TI83" s="88">
        <f t="shared" si="124"/>
        <v>41006</v>
      </c>
      <c r="TJ83" s="89">
        <v>30</v>
      </c>
      <c r="TK83" s="29"/>
      <c r="TL83" s="26"/>
      <c r="TM83" s="30"/>
      <c r="TN83" s="27"/>
      <c r="TO83" s="30"/>
      <c r="TP83" s="27"/>
      <c r="TQ83" s="30"/>
      <c r="TR83" s="27"/>
      <c r="TS83" s="92"/>
      <c r="TT83" s="94"/>
      <c r="TU83" s="94"/>
      <c r="TV83" s="94"/>
      <c r="TW83" s="94"/>
      <c r="TX83" s="94"/>
      <c r="TY83" s="94"/>
      <c r="TZ83" s="94"/>
      <c r="UA83" s="27"/>
      <c r="UB83" s="97"/>
      <c r="UC83" s="98"/>
      <c r="UE83" s="88">
        <f t="shared" si="125"/>
        <v>41009.5</v>
      </c>
      <c r="UF83" s="89">
        <v>30</v>
      </c>
      <c r="UG83" s="29"/>
      <c r="UH83" s="26"/>
      <c r="UI83" s="30"/>
      <c r="UJ83" s="27"/>
      <c r="UK83" s="30"/>
      <c r="UL83" s="27"/>
      <c r="UM83" s="30"/>
      <c r="UN83" s="27"/>
      <c r="UO83" s="92"/>
      <c r="UP83" s="94"/>
      <c r="UQ83" s="94"/>
      <c r="UR83" s="94"/>
      <c r="US83" s="94"/>
      <c r="UT83" s="94"/>
      <c r="UU83" s="94"/>
      <c r="UV83" s="94"/>
      <c r="UW83" s="27"/>
      <c r="UX83" s="97">
        <v>-1.267691666456858</v>
      </c>
      <c r="UY83" s="98">
        <v>1.7203832467643527</v>
      </c>
      <c r="VA83" s="88">
        <f t="shared" si="126"/>
        <v>41008</v>
      </c>
      <c r="VB83" s="89">
        <v>30</v>
      </c>
      <c r="VC83" s="29"/>
      <c r="VD83" s="26"/>
      <c r="VE83" s="30"/>
      <c r="VF83" s="27"/>
      <c r="VG83" s="30"/>
      <c r="VH83" s="27"/>
      <c r="VI83" s="30"/>
      <c r="VJ83" s="27"/>
      <c r="VK83" s="92"/>
      <c r="VL83" s="94"/>
      <c r="VM83" s="94"/>
      <c r="VN83" s="94"/>
      <c r="VO83" s="94"/>
      <c r="VP83" s="94"/>
      <c r="VQ83" s="94"/>
      <c r="VR83" s="94"/>
      <c r="VS83" s="27"/>
      <c r="VT83" s="97">
        <v>-1.2868869898483482</v>
      </c>
      <c r="VU83" s="98">
        <v>-1.6630936003706904</v>
      </c>
      <c r="VW83" s="88">
        <f t="shared" si="127"/>
        <v>41006</v>
      </c>
      <c r="VX83" s="89">
        <v>30</v>
      </c>
      <c r="VY83" s="29"/>
      <c r="VZ83" s="26"/>
      <c r="WA83" s="30"/>
      <c r="WB83" s="27"/>
      <c r="WC83" s="30"/>
      <c r="WD83" s="27"/>
      <c r="WE83" s="30"/>
      <c r="WF83" s="27"/>
      <c r="WG83" s="92"/>
      <c r="WH83" s="94"/>
      <c r="WI83" s="94"/>
      <c r="WJ83" s="94"/>
      <c r="WK83" s="94"/>
      <c r="WL83" s="94"/>
      <c r="WM83" s="94"/>
      <c r="WN83" s="94"/>
      <c r="WO83" s="27"/>
      <c r="WP83" s="97">
        <v>-1.3025218630152111</v>
      </c>
      <c r="WQ83" s="98">
        <v>-1.5765347286681639</v>
      </c>
      <c r="WS83" s="88">
        <f t="shared" si="128"/>
        <v>41007.5</v>
      </c>
      <c r="WT83" s="89">
        <v>30</v>
      </c>
      <c r="WU83" s="29"/>
      <c r="WV83" s="26"/>
      <c r="WW83" s="30"/>
      <c r="WX83" s="27"/>
      <c r="WY83" s="30"/>
      <c r="WZ83" s="27"/>
      <c r="XA83" s="30"/>
      <c r="XB83" s="27"/>
      <c r="XC83" s="92"/>
      <c r="XD83" s="94"/>
      <c r="XE83" s="94"/>
      <c r="XF83" s="94"/>
      <c r="XG83" s="94"/>
      <c r="XH83" s="94"/>
      <c r="XI83" s="94"/>
      <c r="XJ83" s="94"/>
      <c r="XK83" s="27"/>
      <c r="XL83" s="97">
        <v>-1.318165680576646</v>
      </c>
      <c r="XM83" s="98">
        <v>5.3763801057144898</v>
      </c>
      <c r="XO83" s="88">
        <f t="shared" si="129"/>
        <v>41007.5</v>
      </c>
      <c r="XP83" s="89">
        <v>30</v>
      </c>
      <c r="XQ83" s="29"/>
      <c r="XR83" s="26"/>
      <c r="XS83" s="30"/>
      <c r="XT83" s="27"/>
      <c r="XU83" s="30"/>
      <c r="XV83" s="27"/>
      <c r="XW83" s="30"/>
      <c r="XX83" s="27"/>
      <c r="XY83" s="92"/>
      <c r="XZ83" s="94"/>
      <c r="YA83" s="94"/>
      <c r="YB83" s="94"/>
      <c r="YC83" s="94"/>
      <c r="YD83" s="94"/>
      <c r="YE83" s="94"/>
      <c r="YF83" s="94"/>
      <c r="YG83" s="27"/>
      <c r="YH83" s="97">
        <v>-1.2826469551659454</v>
      </c>
      <c r="YI83" s="98">
        <v>6.6927315398940879</v>
      </c>
      <c r="YK83" s="88">
        <f t="shared" si="130"/>
        <v>41007</v>
      </c>
      <c r="YL83" s="89">
        <v>30</v>
      </c>
      <c r="YM83" s="29"/>
      <c r="YN83" s="26"/>
      <c r="YO83" s="30"/>
      <c r="YP83" s="27"/>
      <c r="YQ83" s="30"/>
      <c r="YR83" s="27"/>
      <c r="YS83" s="30"/>
      <c r="YT83" s="27"/>
      <c r="YU83" s="92"/>
      <c r="YV83" s="94"/>
      <c r="YW83" s="94"/>
      <c r="YX83" s="94"/>
      <c r="YY83" s="94"/>
      <c r="YZ83" s="94"/>
      <c r="ZA83" s="94"/>
      <c r="ZB83" s="94"/>
      <c r="ZC83" s="27"/>
      <c r="ZD83" s="97">
        <v>-1.0032909143441648</v>
      </c>
      <c r="ZE83" s="98">
        <v>-0.34377080304165208</v>
      </c>
      <c r="ZG83" s="88">
        <f t="shared" si="131"/>
        <v>41006.5</v>
      </c>
      <c r="ZH83" s="89">
        <v>30</v>
      </c>
      <c r="ZI83" s="29"/>
      <c r="ZJ83" s="26"/>
      <c r="ZK83" s="30"/>
      <c r="ZL83" s="27"/>
      <c r="ZM83" s="30"/>
      <c r="ZN83" s="27"/>
      <c r="ZO83" s="30"/>
      <c r="ZP83" s="27"/>
      <c r="ZQ83" s="92"/>
      <c r="ZR83" s="94"/>
      <c r="ZS83" s="94"/>
      <c r="ZT83" s="94"/>
      <c r="ZU83" s="94"/>
      <c r="ZV83" s="94"/>
      <c r="ZW83" s="94"/>
      <c r="ZX83" s="94"/>
      <c r="ZY83" s="27"/>
      <c r="ZZ83" s="97">
        <v>-1.1416672459514143</v>
      </c>
      <c r="AAA83" s="98">
        <v>8.2111673549376789</v>
      </c>
      <c r="AAC83" s="88">
        <f t="shared" si="132"/>
        <v>41009</v>
      </c>
      <c r="AAD83" s="89">
        <v>30</v>
      </c>
      <c r="AAE83" s="29"/>
      <c r="AAF83" s="26"/>
      <c r="AAG83" s="30"/>
      <c r="AAH83" s="27"/>
      <c r="AAI83" s="30"/>
      <c r="AAJ83" s="27"/>
      <c r="AAK83" s="30"/>
      <c r="AAL83" s="27"/>
      <c r="AAM83" s="92"/>
      <c r="AAN83" s="94"/>
      <c r="AAO83" s="94"/>
      <c r="AAP83" s="94"/>
      <c r="AAQ83" s="94"/>
      <c r="AAR83" s="94"/>
      <c r="AAS83" s="94"/>
      <c r="AAT83" s="94"/>
      <c r="AAU83" s="27"/>
      <c r="AAV83" s="97">
        <v>-1.2203034226218346</v>
      </c>
      <c r="AAW83" s="98">
        <v>1.3288908446283492</v>
      </c>
      <c r="AAY83" s="88">
        <f t="shared" si="133"/>
        <v>41010</v>
      </c>
      <c r="AAZ83" s="89">
        <v>30</v>
      </c>
      <c r="ABA83" s="29"/>
      <c r="ABB83" s="26"/>
      <c r="ABC83" s="30"/>
      <c r="ABD83" s="27"/>
      <c r="ABE83" s="30"/>
      <c r="ABF83" s="27"/>
      <c r="ABG83" s="30"/>
      <c r="ABH83" s="27"/>
      <c r="ABI83" s="92"/>
      <c r="ABJ83" s="94"/>
      <c r="ABK83" s="94"/>
      <c r="ABL83" s="94"/>
      <c r="ABM83" s="94"/>
      <c r="ABN83" s="94"/>
      <c r="ABO83" s="94"/>
      <c r="ABP83" s="94"/>
      <c r="ABQ83" s="27"/>
      <c r="ABR83" s="97">
        <v>-1.2857261261954058</v>
      </c>
      <c r="ABS83" s="98">
        <v>-1.6070059258601586</v>
      </c>
      <c r="ABU83" s="88">
        <f t="shared" si="134"/>
        <v>41008</v>
      </c>
      <c r="ABV83" s="89">
        <v>30</v>
      </c>
      <c r="ABW83" s="29"/>
      <c r="ABX83" s="26"/>
      <c r="ABY83" s="30"/>
      <c r="ABZ83" s="27"/>
      <c r="ACA83" s="30"/>
      <c r="ACB83" s="27"/>
      <c r="ACC83" s="30"/>
      <c r="ACD83" s="27"/>
      <c r="ACE83" s="92"/>
      <c r="ACF83" s="94"/>
      <c r="ACG83" s="94"/>
      <c r="ACH83" s="94"/>
      <c r="ACI83" s="94"/>
      <c r="ACJ83" s="94"/>
      <c r="ACK83" s="94"/>
      <c r="ACL83" s="94"/>
      <c r="ACM83" s="27"/>
      <c r="ACN83" s="97">
        <v>-1.3060996129130376</v>
      </c>
      <c r="ACO83" s="98">
        <v>-2.4695235492465217</v>
      </c>
      <c r="ACQ83" s="88">
        <f t="shared" si="135"/>
        <v>41009</v>
      </c>
      <c r="ACR83" s="89">
        <v>30</v>
      </c>
      <c r="ACS83" s="29"/>
      <c r="ACT83" s="26"/>
      <c r="ACU83" s="30"/>
      <c r="ACV83" s="27"/>
      <c r="ACW83" s="30"/>
      <c r="ACX83" s="27"/>
      <c r="ACY83" s="30"/>
      <c r="ACZ83" s="27"/>
      <c r="ADA83" s="92"/>
      <c r="ADB83" s="94"/>
      <c r="ADC83" s="94"/>
      <c r="ADD83" s="94"/>
      <c r="ADE83" s="94"/>
      <c r="ADF83" s="94"/>
      <c r="ADG83" s="94"/>
      <c r="ADH83" s="94"/>
      <c r="ADI83" s="27"/>
      <c r="ADJ83" s="97">
        <v>-1.2669744294537586</v>
      </c>
      <c r="ADK83" s="98">
        <v>-0.53475971360381336</v>
      </c>
      <c r="ADM83" s="88">
        <f t="shared" si="136"/>
        <v>41005</v>
      </c>
      <c r="ADN83" s="89">
        <v>30</v>
      </c>
      <c r="ADO83" s="29"/>
      <c r="ADP83" s="26"/>
      <c r="ADQ83" s="30"/>
      <c r="ADR83" s="27"/>
      <c r="ADS83" s="30"/>
      <c r="ADT83" s="27"/>
      <c r="ADU83" s="30"/>
      <c r="ADV83" s="27"/>
      <c r="ADW83" s="92"/>
      <c r="ADX83" s="94"/>
      <c r="ADY83" s="94"/>
      <c r="ADZ83" s="94"/>
      <c r="AEA83" s="94"/>
      <c r="AEB83" s="94"/>
      <c r="AEC83" s="94"/>
      <c r="AED83" s="94"/>
      <c r="AEE83" s="27"/>
      <c r="AEF83" s="97"/>
      <c r="AEG83" s="98"/>
      <c r="AEI83" s="88">
        <f t="shared" si="137"/>
        <v>41008</v>
      </c>
      <c r="AEJ83" s="89">
        <v>30</v>
      </c>
      <c r="AEK83" s="29"/>
      <c r="AEL83" s="26"/>
      <c r="AEM83" s="30"/>
      <c r="AEN83" s="27"/>
      <c r="AEO83" s="30"/>
      <c r="AEP83" s="27"/>
      <c r="AEQ83" s="30"/>
      <c r="AER83" s="27"/>
      <c r="AES83" s="92"/>
      <c r="AET83" s="94"/>
      <c r="AEU83" s="94"/>
      <c r="AEV83" s="94"/>
      <c r="AEW83" s="94"/>
      <c r="AEX83" s="94"/>
      <c r="AEY83" s="94"/>
      <c r="AEZ83" s="94"/>
      <c r="AFA83" s="27"/>
      <c r="AFB83" s="97">
        <v>-1.3089050583443316</v>
      </c>
      <c r="AFC83" s="98">
        <v>-1.6950113712260426</v>
      </c>
      <c r="AFE83" s="88">
        <f t="shared" si="138"/>
        <v>41006.5</v>
      </c>
      <c r="AFF83" s="89">
        <v>30</v>
      </c>
      <c r="AFG83" s="29"/>
      <c r="AFH83" s="26"/>
      <c r="AFI83" s="30"/>
      <c r="AFJ83" s="27"/>
      <c r="AFK83" s="30"/>
      <c r="AFL83" s="27"/>
      <c r="AFM83" s="30"/>
      <c r="AFN83" s="27"/>
      <c r="AFO83" s="92"/>
      <c r="AFP83" s="94"/>
      <c r="AFQ83" s="94"/>
      <c r="AFR83" s="94"/>
      <c r="AFS83" s="94"/>
      <c r="AFT83" s="94"/>
      <c r="AFU83" s="94"/>
      <c r="AFV83" s="94"/>
      <c r="AFW83" s="27"/>
      <c r="AFX83" s="97"/>
      <c r="AFY83" s="98"/>
      <c r="AGA83" s="88">
        <f t="shared" si="139"/>
        <v>41005</v>
      </c>
      <c r="AGB83" s="89">
        <v>30</v>
      </c>
      <c r="AGC83" s="29"/>
      <c r="AGD83" s="26"/>
      <c r="AGE83" s="30"/>
      <c r="AGF83" s="27"/>
      <c r="AGG83" s="30"/>
      <c r="AGH83" s="27"/>
      <c r="AGI83" s="30"/>
      <c r="AGJ83" s="27"/>
      <c r="AGK83" s="92"/>
      <c r="AGL83" s="94"/>
      <c r="AGM83" s="94"/>
      <c r="AGN83" s="94"/>
      <c r="AGO83" s="94"/>
      <c r="AGP83" s="94"/>
      <c r="AGQ83" s="94"/>
      <c r="AGR83" s="94"/>
      <c r="AGS83" s="27"/>
      <c r="AGT83" s="97">
        <v>-1.3056565203785044</v>
      </c>
      <c r="AGU83" s="98">
        <v>-1.0236272265215953</v>
      </c>
      <c r="AGW83" s="88">
        <f t="shared" si="140"/>
        <v>41008</v>
      </c>
      <c r="AGX83" s="89">
        <v>30</v>
      </c>
      <c r="AGY83" s="29"/>
      <c r="AGZ83" s="26"/>
      <c r="AHA83" s="30"/>
      <c r="AHB83" s="27"/>
      <c r="AHC83" s="30"/>
      <c r="AHD83" s="27"/>
      <c r="AHE83" s="30"/>
      <c r="AHF83" s="27"/>
      <c r="AHG83" s="92"/>
      <c r="AHH83" s="94"/>
      <c r="AHI83" s="94"/>
      <c r="AHJ83" s="94"/>
      <c r="AHK83" s="94"/>
      <c r="AHL83" s="94"/>
      <c r="AHM83" s="94"/>
      <c r="AHN83" s="94"/>
      <c r="AHO83" s="27"/>
      <c r="AHP83" s="97">
        <v>-1.3008579741300663</v>
      </c>
      <c r="AHQ83" s="98">
        <v>1.1917350006069014</v>
      </c>
      <c r="AHS83" s="88">
        <f t="shared" si="141"/>
        <v>41007</v>
      </c>
      <c r="AHT83" s="89">
        <v>30</v>
      </c>
      <c r="AHU83" s="29"/>
      <c r="AHV83" s="26"/>
      <c r="AHW83" s="30"/>
      <c r="AHX83" s="27"/>
      <c r="AHY83" s="30"/>
      <c r="AHZ83" s="27"/>
      <c r="AIA83" s="30"/>
      <c r="AIB83" s="27"/>
      <c r="AIC83" s="92"/>
      <c r="AID83" s="94"/>
      <c r="AIE83" s="94"/>
      <c r="AIF83" s="94"/>
      <c r="AIG83" s="94"/>
      <c r="AIH83" s="94"/>
      <c r="AII83" s="94"/>
      <c r="AIJ83" s="94"/>
      <c r="AIK83" s="27"/>
      <c r="AIL83" s="97">
        <v>-1.049145598462516</v>
      </c>
      <c r="AIM83" s="98">
        <v>1.008145397658466</v>
      </c>
      <c r="AIO83" s="88">
        <f t="shared" si="142"/>
        <v>41007.5</v>
      </c>
      <c r="AIP83" s="89">
        <v>30</v>
      </c>
      <c r="AIQ83" s="29"/>
      <c r="AIR83" s="26"/>
      <c r="AIS83" s="30"/>
      <c r="AIT83" s="27"/>
      <c r="AIU83" s="30"/>
      <c r="AIV83" s="27"/>
      <c r="AIW83" s="30"/>
      <c r="AIX83" s="27"/>
      <c r="AIY83" s="92"/>
      <c r="AIZ83" s="94"/>
      <c r="AJA83" s="94"/>
      <c r="AJB83" s="94"/>
      <c r="AJC83" s="94"/>
      <c r="AJD83" s="94"/>
      <c r="AJE83" s="94"/>
      <c r="AJF83" s="94"/>
      <c r="AJG83" s="27"/>
      <c r="AJH83" s="97">
        <v>-1.2683324669084395</v>
      </c>
      <c r="AJI83" s="98">
        <v>3.9504637662475788</v>
      </c>
      <c r="AJK83" s="88">
        <f t="shared" si="143"/>
        <v>41007.5</v>
      </c>
      <c r="AJL83" s="89">
        <v>30</v>
      </c>
      <c r="AJM83" s="29"/>
      <c r="AJN83" s="26"/>
      <c r="AJO83" s="30"/>
      <c r="AJP83" s="27"/>
      <c r="AJQ83" s="30"/>
      <c r="AJR83" s="27"/>
      <c r="AJS83" s="30"/>
      <c r="AJT83" s="27"/>
      <c r="AJU83" s="92"/>
      <c r="AJV83" s="94"/>
      <c r="AJW83" s="94"/>
      <c r="AJX83" s="94"/>
      <c r="AJY83" s="94"/>
      <c r="AJZ83" s="94"/>
      <c r="AKA83" s="94"/>
      <c r="AKB83" s="94"/>
      <c r="AKC83" s="27"/>
      <c r="AKD83" s="97">
        <v>-1.3039067907884458</v>
      </c>
      <c r="AKE83" s="98">
        <v>1.8464809904421395</v>
      </c>
      <c r="AKG83" s="88">
        <f t="shared" si="144"/>
        <v>41006</v>
      </c>
      <c r="AKH83" s="89">
        <v>30</v>
      </c>
      <c r="AKI83" s="29"/>
      <c r="AKJ83" s="26"/>
      <c r="AKK83" s="30"/>
      <c r="AKL83" s="27"/>
      <c r="AKM83" s="30"/>
      <c r="AKN83" s="27"/>
      <c r="AKO83" s="30"/>
      <c r="AKP83" s="27"/>
      <c r="AKQ83" s="92"/>
      <c r="AKR83" s="94"/>
      <c r="AKS83" s="94"/>
      <c r="AKT83" s="94"/>
      <c r="AKU83" s="94"/>
      <c r="AKV83" s="94"/>
      <c r="AKW83" s="94"/>
      <c r="AKX83" s="94"/>
      <c r="AKY83" s="27"/>
      <c r="AKZ83" s="97"/>
      <c r="ALA83" s="98"/>
      <c r="ALC83" s="88">
        <f t="shared" si="145"/>
        <v>41009.5</v>
      </c>
      <c r="ALD83" s="89">
        <v>30</v>
      </c>
      <c r="ALE83" s="29"/>
      <c r="ALF83" s="26"/>
      <c r="ALG83" s="30"/>
      <c r="ALH83" s="27"/>
      <c r="ALI83" s="30"/>
      <c r="ALJ83" s="27"/>
      <c r="ALK83" s="30"/>
      <c r="ALL83" s="27"/>
      <c r="ALM83" s="92"/>
      <c r="ALN83" s="94"/>
      <c r="ALO83" s="94"/>
      <c r="ALP83" s="94"/>
      <c r="ALQ83" s="94"/>
      <c r="ALR83" s="94"/>
      <c r="ALS83" s="94"/>
      <c r="ALT83" s="94"/>
      <c r="ALU83" s="27"/>
      <c r="ALV83" s="97">
        <v>-1.2594035967814317</v>
      </c>
      <c r="ALW83" s="98">
        <v>1.7255918923160096</v>
      </c>
      <c r="ALY83" s="88">
        <f t="shared" si="146"/>
        <v>41008</v>
      </c>
      <c r="ALZ83" s="89">
        <v>30</v>
      </c>
      <c r="AMA83" s="29"/>
      <c r="AMB83" s="26"/>
      <c r="AMC83" s="30"/>
      <c r="AMD83" s="27"/>
      <c r="AME83" s="30"/>
      <c r="AMF83" s="27"/>
      <c r="AMG83" s="30"/>
      <c r="AMH83" s="27"/>
      <c r="AMI83" s="92"/>
      <c r="AMJ83" s="94"/>
      <c r="AMK83" s="94"/>
      <c r="AML83" s="94"/>
      <c r="AMM83" s="94"/>
      <c r="AMN83" s="94"/>
      <c r="AMO83" s="94"/>
      <c r="AMP83" s="94"/>
      <c r="AMQ83" s="27"/>
      <c r="AMR83" s="97">
        <v>-1.2863730224727581</v>
      </c>
      <c r="AMS83" s="98">
        <v>-1.6625355422680543</v>
      </c>
      <c r="AMU83" s="88">
        <f t="shared" si="147"/>
        <v>41006</v>
      </c>
      <c r="AMV83" s="89">
        <v>30</v>
      </c>
      <c r="AMW83" s="29"/>
      <c r="AMX83" s="26"/>
      <c r="AMY83" s="30"/>
      <c r="AMZ83" s="27"/>
      <c r="ANA83" s="30"/>
      <c r="ANB83" s="27"/>
      <c r="ANC83" s="30"/>
      <c r="AND83" s="27"/>
      <c r="ANE83" s="92"/>
      <c r="ANF83" s="94"/>
      <c r="ANG83" s="94"/>
      <c r="ANH83" s="94"/>
      <c r="ANI83" s="94"/>
      <c r="ANJ83" s="94"/>
      <c r="ANK83" s="94"/>
      <c r="ANL83" s="94"/>
      <c r="ANM83" s="27"/>
      <c r="ANN83" s="97">
        <v>-1.3099925453099037</v>
      </c>
      <c r="ANO83" s="98">
        <v>-1.5863251612165437</v>
      </c>
      <c r="ANQ83" s="88">
        <f t="shared" si="148"/>
        <v>41007.5</v>
      </c>
      <c r="ANR83" s="89">
        <v>30</v>
      </c>
      <c r="ANS83" s="29"/>
      <c r="ANT83" s="26"/>
      <c r="ANU83" s="30"/>
      <c r="ANV83" s="27"/>
      <c r="ANW83" s="30"/>
      <c r="ANX83" s="27"/>
      <c r="ANY83" s="30"/>
      <c r="ANZ83" s="27"/>
      <c r="AOA83" s="92"/>
      <c r="AOB83" s="94"/>
      <c r="AOC83" s="94"/>
      <c r="AOD83" s="94"/>
      <c r="AOE83" s="94"/>
      <c r="AOF83" s="94"/>
      <c r="AOG83" s="94"/>
      <c r="AOH83" s="94"/>
      <c r="AOI83" s="27"/>
      <c r="AOJ83" s="97">
        <v>-1.3189393181843192</v>
      </c>
      <c r="AOK83" s="98">
        <v>5.3761288237672646</v>
      </c>
      <c r="AOM83" s="88">
        <f t="shared" si="149"/>
        <v>41007.5</v>
      </c>
      <c r="AON83" s="89">
        <v>30</v>
      </c>
      <c r="AOO83" s="29"/>
      <c r="AOP83" s="26"/>
      <c r="AOQ83" s="30"/>
      <c r="AOR83" s="27"/>
      <c r="AOS83" s="30"/>
      <c r="AOT83" s="27"/>
      <c r="AOU83" s="30"/>
      <c r="AOV83" s="27"/>
      <c r="AOW83" s="92"/>
      <c r="AOX83" s="94"/>
      <c r="AOY83" s="94"/>
      <c r="AOZ83" s="94"/>
      <c r="APA83" s="94"/>
      <c r="APB83" s="94"/>
      <c r="APC83" s="94"/>
      <c r="APD83" s="94"/>
      <c r="APE83" s="27"/>
      <c r="APF83" s="97">
        <v>-1.300573970260231</v>
      </c>
      <c r="APG83" s="98">
        <v>6.6711189432186098</v>
      </c>
      <c r="API83" s="88">
        <f t="shared" si="150"/>
        <v>41007</v>
      </c>
      <c r="APJ83" s="89">
        <v>30</v>
      </c>
      <c r="APK83" s="29"/>
      <c r="APL83" s="26"/>
      <c r="APM83" s="30"/>
      <c r="APN83" s="27"/>
      <c r="APO83" s="30"/>
      <c r="APP83" s="27"/>
      <c r="APQ83" s="30"/>
      <c r="APR83" s="27"/>
      <c r="APS83" s="92"/>
      <c r="APT83" s="94"/>
      <c r="APU83" s="94"/>
      <c r="APV83" s="94"/>
      <c r="APW83" s="94"/>
      <c r="APX83" s="94"/>
      <c r="APY83" s="94"/>
      <c r="APZ83" s="94"/>
      <c r="AQA83" s="27"/>
      <c r="AQB83" s="97">
        <v>-1.0064716721813767</v>
      </c>
      <c r="AQC83" s="98">
        <v>-0.33745151254281369</v>
      </c>
      <c r="AQE83" s="88">
        <f t="shared" si="151"/>
        <v>41006.5</v>
      </c>
      <c r="AQF83" s="89">
        <v>30</v>
      </c>
      <c r="AQG83" s="29"/>
      <c r="AQH83" s="26"/>
      <c r="AQI83" s="30"/>
      <c r="AQJ83" s="27"/>
      <c r="AQK83" s="30"/>
      <c r="AQL83" s="27"/>
      <c r="AQM83" s="30"/>
      <c r="AQN83" s="27"/>
      <c r="AQO83" s="92"/>
      <c r="AQP83" s="94"/>
      <c r="AQQ83" s="94"/>
      <c r="AQR83" s="94"/>
      <c r="AQS83" s="94"/>
      <c r="AQT83" s="94"/>
      <c r="AQU83" s="94"/>
      <c r="AQV83" s="94"/>
      <c r="AQW83" s="27"/>
      <c r="AQX83" s="97">
        <v>-1.1556716514804357</v>
      </c>
      <c r="AQY83" s="98">
        <v>8.1868505905789419</v>
      </c>
      <c r="ARA83" s="88">
        <f t="shared" si="152"/>
        <v>41009</v>
      </c>
      <c r="ARB83" s="89">
        <v>30</v>
      </c>
      <c r="ARC83" s="29"/>
      <c r="ARD83" s="26"/>
      <c r="ARE83" s="30"/>
      <c r="ARF83" s="27"/>
      <c r="ARG83" s="30"/>
      <c r="ARH83" s="27"/>
      <c r="ARI83" s="30"/>
      <c r="ARJ83" s="27"/>
      <c r="ARK83" s="92"/>
      <c r="ARL83" s="94"/>
      <c r="ARM83" s="94"/>
      <c r="ARN83" s="94"/>
      <c r="ARO83" s="94"/>
      <c r="ARP83" s="94"/>
      <c r="ARQ83" s="94"/>
      <c r="ARR83" s="94"/>
      <c r="ARS83" s="27"/>
      <c r="ART83" s="97">
        <v>-1.2227071116114734</v>
      </c>
      <c r="ARU83" s="98">
        <v>1.3265090705712541</v>
      </c>
      <c r="ARW83" s="88">
        <f t="shared" si="153"/>
        <v>41010</v>
      </c>
      <c r="ARX83" s="89">
        <v>30</v>
      </c>
      <c r="ARY83" s="29"/>
      <c r="ARZ83" s="26"/>
      <c r="ASA83" s="30"/>
      <c r="ASB83" s="27"/>
      <c r="ASC83" s="30"/>
      <c r="ASD83" s="27"/>
      <c r="ASE83" s="30"/>
      <c r="ASF83" s="27"/>
      <c r="ASG83" s="92"/>
      <c r="ASH83" s="94"/>
      <c r="ASI83" s="94"/>
      <c r="ASJ83" s="94"/>
      <c r="ASK83" s="94"/>
      <c r="ASL83" s="94"/>
      <c r="ASM83" s="94"/>
      <c r="ASN83" s="94"/>
      <c r="ASO83" s="27"/>
      <c r="ASP83" s="97">
        <v>-1.2914217324560777</v>
      </c>
      <c r="ASQ83" s="98">
        <v>-1.6148362124675519</v>
      </c>
      <c r="ASS83" s="88">
        <f t="shared" si="154"/>
        <v>41008</v>
      </c>
      <c r="AST83" s="89">
        <v>30</v>
      </c>
      <c r="ASU83" s="29"/>
      <c r="ASV83" s="26"/>
      <c r="ASW83" s="30"/>
      <c r="ASX83" s="27"/>
      <c r="ASY83" s="30"/>
      <c r="ASZ83" s="27"/>
      <c r="ATA83" s="30"/>
      <c r="ATB83" s="27"/>
      <c r="ATC83" s="92"/>
      <c r="ATD83" s="94"/>
      <c r="ATE83" s="94"/>
      <c r="ATF83" s="94"/>
      <c r="ATG83" s="94"/>
      <c r="ATH83" s="94"/>
      <c r="ATI83" s="94"/>
      <c r="ATJ83" s="94"/>
      <c r="ATK83" s="27"/>
      <c r="ATL83" s="97">
        <v>-1.3155784319496049</v>
      </c>
      <c r="ATM83" s="98">
        <v>-2.4825126933141806</v>
      </c>
      <c r="ATO83" s="88">
        <f t="shared" si="155"/>
        <v>41009</v>
      </c>
      <c r="ATP83" s="89">
        <v>30</v>
      </c>
      <c r="ATQ83" s="29"/>
      <c r="ATR83" s="26"/>
      <c r="ATS83" s="30"/>
      <c r="ATT83" s="27"/>
      <c r="ATU83" s="30"/>
      <c r="ATV83" s="27"/>
      <c r="ATW83" s="30"/>
      <c r="ATX83" s="27"/>
      <c r="ATY83" s="92"/>
      <c r="ATZ83" s="94"/>
      <c r="AUA83" s="94"/>
      <c r="AUB83" s="94"/>
      <c r="AUC83" s="94"/>
      <c r="AUD83" s="94"/>
      <c r="AUE83" s="94"/>
      <c r="AUF83" s="94"/>
      <c r="AUG83" s="27"/>
      <c r="AUH83" s="97">
        <v>-1.2650983141009113</v>
      </c>
      <c r="AUI83" s="98">
        <v>-0.53217384480051855</v>
      </c>
      <c r="AUK83" s="88">
        <f t="shared" si="156"/>
        <v>41005</v>
      </c>
      <c r="AUL83" s="89">
        <v>30</v>
      </c>
      <c r="AUM83" s="29"/>
      <c r="AUN83" s="26"/>
      <c r="AUO83" s="30"/>
      <c r="AUP83" s="27"/>
      <c r="AUQ83" s="30"/>
      <c r="AUR83" s="27"/>
      <c r="AUS83" s="30"/>
      <c r="AUT83" s="27"/>
      <c r="AUU83" s="92"/>
      <c r="AUV83" s="94"/>
      <c r="AUW83" s="94"/>
      <c r="AUX83" s="94"/>
      <c r="AUY83" s="94"/>
      <c r="AUZ83" s="94"/>
      <c r="AVA83" s="94"/>
      <c r="AVB83" s="94"/>
      <c r="AVC83" s="27"/>
      <c r="AVD83" s="97"/>
      <c r="AVE83" s="98"/>
      <c r="AVG83" s="88">
        <f t="shared" si="157"/>
        <v>41008</v>
      </c>
      <c r="AVH83" s="89">
        <v>30</v>
      </c>
      <c r="AVI83" s="29"/>
      <c r="AVJ83" s="26"/>
      <c r="AVK83" s="30"/>
      <c r="AVL83" s="27"/>
      <c r="AVM83" s="30"/>
      <c r="AVN83" s="27"/>
      <c r="AVO83" s="30"/>
      <c r="AVP83" s="27"/>
      <c r="AVQ83" s="92"/>
      <c r="AVR83" s="94"/>
      <c r="AVS83" s="94"/>
      <c r="AVT83" s="94"/>
      <c r="AVU83" s="94"/>
      <c r="AVV83" s="94"/>
      <c r="AVW83" s="94"/>
      <c r="AVX83" s="94"/>
      <c r="AVY83" s="27"/>
      <c r="AVZ83" s="97">
        <v>-1.2981019465194616</v>
      </c>
      <c r="AWA83" s="98">
        <v>-1.6806861957297043</v>
      </c>
      <c r="AWC83" s="88">
        <f t="shared" si="158"/>
        <v>41006.5</v>
      </c>
      <c r="AWD83" s="89">
        <v>30</v>
      </c>
      <c r="AWE83" s="29"/>
      <c r="AWF83" s="26"/>
      <c r="AWG83" s="30"/>
      <c r="AWH83" s="27"/>
      <c r="AWI83" s="30"/>
      <c r="AWJ83" s="27"/>
      <c r="AWK83" s="30"/>
      <c r="AWL83" s="27"/>
      <c r="AWM83" s="92"/>
      <c r="AWN83" s="94"/>
      <c r="AWO83" s="94"/>
      <c r="AWP83" s="94"/>
      <c r="AWQ83" s="94"/>
      <c r="AWR83" s="94"/>
      <c r="AWS83" s="94"/>
      <c r="AWT83" s="94"/>
      <c r="AWU83" s="27"/>
      <c r="AWV83" s="97"/>
      <c r="AWW83" s="98"/>
      <c r="AWY83" s="88">
        <f t="shared" si="159"/>
        <v>41005</v>
      </c>
      <c r="AWZ83" s="89">
        <v>30</v>
      </c>
      <c r="AXA83" s="29"/>
      <c r="AXB83" s="26"/>
      <c r="AXC83" s="30"/>
      <c r="AXD83" s="27"/>
      <c r="AXE83" s="30"/>
      <c r="AXF83" s="27"/>
      <c r="AXG83" s="30"/>
      <c r="AXH83" s="27"/>
      <c r="AXI83" s="92"/>
      <c r="AXJ83" s="94"/>
      <c r="AXK83" s="94"/>
      <c r="AXL83" s="94"/>
      <c r="AXM83" s="94"/>
      <c r="AXN83" s="94"/>
      <c r="AXO83" s="94"/>
      <c r="AXP83" s="94"/>
      <c r="AXQ83" s="27"/>
      <c r="AXR83" s="97">
        <v>-1.3124801853552888</v>
      </c>
      <c r="AXS83" s="98">
        <v>-1.0341132351247253</v>
      </c>
      <c r="AXU83" s="88">
        <f t="shared" si="160"/>
        <v>41008</v>
      </c>
      <c r="AXV83" s="89">
        <v>30</v>
      </c>
      <c r="AXW83" s="29"/>
      <c r="AXX83" s="26"/>
      <c r="AXY83" s="30"/>
      <c r="AXZ83" s="27"/>
      <c r="AYA83" s="30"/>
      <c r="AYB83" s="27"/>
      <c r="AYC83" s="30"/>
      <c r="AYD83" s="27"/>
      <c r="AYE83" s="92"/>
      <c r="AYF83" s="94"/>
      <c r="AYG83" s="94"/>
      <c r="AYH83" s="94"/>
      <c r="AYI83" s="94"/>
      <c r="AYJ83" s="94"/>
      <c r="AYK83" s="94"/>
      <c r="AYL83" s="94"/>
      <c r="AYM83" s="27"/>
      <c r="AYN83" s="97">
        <v>-1.2990742195823006</v>
      </c>
      <c r="AYO83" s="98">
        <v>1.1948100229630203</v>
      </c>
      <c r="AYQ83" s="88">
        <f t="shared" si="161"/>
        <v>41007</v>
      </c>
      <c r="AYR83" s="89">
        <v>30</v>
      </c>
      <c r="AYS83" s="29"/>
      <c r="AYT83" s="26"/>
      <c r="AYU83" s="30"/>
      <c r="AYV83" s="27"/>
      <c r="AYW83" s="30"/>
      <c r="AYX83" s="27"/>
      <c r="AYY83" s="30"/>
      <c r="AYZ83" s="27"/>
      <c r="AZA83" s="92"/>
      <c r="AZB83" s="94"/>
      <c r="AZC83" s="94"/>
      <c r="AZD83" s="94"/>
      <c r="AZE83" s="94"/>
      <c r="AZF83" s="94"/>
      <c r="AZG83" s="94"/>
      <c r="AZH83" s="94"/>
      <c r="AZI83" s="27"/>
      <c r="AZJ83" s="97">
        <v>-1.0481230178939447</v>
      </c>
      <c r="AZK83" s="98">
        <v>1.0112546588359999</v>
      </c>
      <c r="AZM83" s="88">
        <f t="shared" si="162"/>
        <v>41007.5</v>
      </c>
      <c r="AZN83" s="89">
        <v>30</v>
      </c>
      <c r="AZO83" s="29"/>
      <c r="AZP83" s="26"/>
      <c r="AZQ83" s="30"/>
      <c r="AZR83" s="27"/>
      <c r="AZS83" s="30"/>
      <c r="AZT83" s="27"/>
      <c r="AZU83" s="30"/>
      <c r="AZV83" s="27"/>
      <c r="AZW83" s="92"/>
      <c r="AZX83" s="94"/>
      <c r="AZY83" s="94"/>
      <c r="AZZ83" s="94"/>
      <c r="BAA83" s="94"/>
      <c r="BAB83" s="94"/>
      <c r="BAC83" s="94"/>
      <c r="BAD83" s="94"/>
      <c r="BAE83" s="27"/>
      <c r="BAF83" s="97">
        <v>-1.2687104515068588</v>
      </c>
      <c r="BAG83" s="98">
        <v>3.9493705667885388</v>
      </c>
      <c r="BAI83" s="88">
        <f t="shared" si="163"/>
        <v>41007.5</v>
      </c>
      <c r="BAJ83" s="89">
        <v>30</v>
      </c>
      <c r="BAK83" s="29"/>
      <c r="BAL83" s="26"/>
      <c r="BAM83" s="30"/>
      <c r="BAN83" s="27"/>
      <c r="BAO83" s="30"/>
      <c r="BAP83" s="27"/>
      <c r="BAQ83" s="30"/>
      <c r="BAR83" s="27"/>
      <c r="BAS83" s="92"/>
      <c r="BAT83" s="94"/>
      <c r="BAU83" s="94"/>
      <c r="BAV83" s="94"/>
      <c r="BAW83" s="94"/>
      <c r="BAX83" s="94"/>
      <c r="BAY83" s="94"/>
      <c r="BAZ83" s="94"/>
      <c r="BBA83" s="27"/>
      <c r="BBB83" s="97">
        <v>-1.3025368501583188</v>
      </c>
      <c r="BBC83" s="98">
        <v>1.8477195336281502</v>
      </c>
      <c r="BBE83" s="88">
        <f t="shared" si="164"/>
        <v>41006</v>
      </c>
      <c r="BBF83" s="89">
        <v>30</v>
      </c>
      <c r="BBG83" s="29"/>
      <c r="BBH83" s="26"/>
      <c r="BBI83" s="30"/>
      <c r="BBJ83" s="27"/>
      <c r="BBK83" s="30"/>
      <c r="BBL83" s="27"/>
      <c r="BBM83" s="30"/>
      <c r="BBN83" s="27"/>
      <c r="BBO83" s="92"/>
      <c r="BBP83" s="94"/>
      <c r="BBQ83" s="94"/>
      <c r="BBR83" s="94"/>
      <c r="BBS83" s="94"/>
      <c r="BBT83" s="94"/>
      <c r="BBU83" s="94"/>
      <c r="BBV83" s="94"/>
      <c r="BBW83" s="27"/>
      <c r="BBX83" s="97"/>
      <c r="BBY83" s="98"/>
      <c r="BCA83" s="88">
        <f t="shared" si="165"/>
        <v>41009.5</v>
      </c>
      <c r="BCB83" s="89">
        <v>30</v>
      </c>
      <c r="BCC83" s="29"/>
      <c r="BCD83" s="26"/>
      <c r="BCE83" s="30"/>
      <c r="BCF83" s="27"/>
      <c r="BCG83" s="30"/>
      <c r="BCH83" s="27"/>
      <c r="BCI83" s="30"/>
      <c r="BCJ83" s="27"/>
      <c r="BCK83" s="92"/>
      <c r="BCL83" s="94"/>
      <c r="BCM83" s="94"/>
      <c r="BCN83" s="94"/>
      <c r="BCO83" s="94"/>
      <c r="BCP83" s="94"/>
      <c r="BCQ83" s="94"/>
      <c r="BCR83" s="94"/>
      <c r="BCS83" s="27"/>
      <c r="BCT83" s="97">
        <v>-1.263926489629241</v>
      </c>
      <c r="BCU83" s="98">
        <v>1.7203435618983487</v>
      </c>
      <c r="BCW83" s="88">
        <f t="shared" si="166"/>
        <v>41008</v>
      </c>
      <c r="BCX83" s="89">
        <v>30</v>
      </c>
      <c r="BCY83" s="29"/>
      <c r="BCZ83" s="26"/>
      <c r="BDA83" s="30"/>
      <c r="BDB83" s="27"/>
      <c r="BDC83" s="30"/>
      <c r="BDD83" s="27"/>
      <c r="BDE83" s="30"/>
      <c r="BDF83" s="27"/>
      <c r="BDG83" s="92"/>
      <c r="BDH83" s="94"/>
      <c r="BDI83" s="94"/>
      <c r="BDJ83" s="94"/>
      <c r="BDK83" s="94"/>
      <c r="BDL83" s="94"/>
      <c r="BDM83" s="94"/>
      <c r="BDN83" s="94"/>
      <c r="BDO83" s="27"/>
      <c r="BDP83" s="97">
        <v>-1.2085599763205721</v>
      </c>
      <c r="BDQ83" s="98">
        <v>-1.5627920626852532</v>
      </c>
      <c r="BDS83" s="88">
        <f t="shared" si="167"/>
        <v>41006</v>
      </c>
      <c r="BDT83" s="89">
        <v>30</v>
      </c>
      <c r="BDU83" s="29"/>
      <c r="BDV83" s="26"/>
      <c r="BDW83" s="30"/>
      <c r="BDX83" s="27"/>
      <c r="BDY83" s="30"/>
      <c r="BDZ83" s="27"/>
      <c r="BEA83" s="30"/>
      <c r="BEB83" s="27"/>
      <c r="BEC83" s="92"/>
      <c r="BED83" s="94"/>
      <c r="BEE83" s="94"/>
      <c r="BEF83" s="94"/>
      <c r="BEG83" s="94"/>
      <c r="BEH83" s="94"/>
      <c r="BEI83" s="94"/>
      <c r="BEJ83" s="94"/>
      <c r="BEK83" s="27"/>
      <c r="BEL83" s="97">
        <v>-1.3051724793621879</v>
      </c>
      <c r="BEM83" s="98">
        <v>-1.5808777986722105</v>
      </c>
      <c r="BEO83" s="88">
        <f t="shared" si="168"/>
        <v>41007.5</v>
      </c>
      <c r="BEP83" s="89">
        <v>30</v>
      </c>
      <c r="BEQ83" s="29"/>
      <c r="BER83" s="26"/>
      <c r="BES83" s="30"/>
      <c r="BET83" s="27"/>
      <c r="BEU83" s="30"/>
      <c r="BEV83" s="27"/>
      <c r="BEW83" s="30"/>
      <c r="BEX83" s="27"/>
      <c r="BEY83" s="92"/>
      <c r="BEZ83" s="94"/>
      <c r="BFA83" s="94"/>
      <c r="BFB83" s="94"/>
      <c r="BFC83" s="94"/>
      <c r="BFD83" s="94"/>
      <c r="BFE83" s="94"/>
      <c r="BFF83" s="94"/>
      <c r="BFG83" s="27"/>
      <c r="BFH83" s="97">
        <v>-1.3180697682955318</v>
      </c>
      <c r="BFI83" s="98">
        <v>5.3764425014944965</v>
      </c>
      <c r="BFK83" s="88">
        <f t="shared" si="169"/>
        <v>41007.5</v>
      </c>
      <c r="BFL83" s="89">
        <v>30</v>
      </c>
      <c r="BFM83" s="29"/>
      <c r="BFN83" s="26"/>
      <c r="BFO83" s="30"/>
      <c r="BFP83" s="27"/>
      <c r="BFQ83" s="30"/>
      <c r="BFR83" s="27"/>
      <c r="BFS83" s="30"/>
      <c r="BFT83" s="27"/>
      <c r="BFU83" s="92"/>
      <c r="BFV83" s="94"/>
      <c r="BFW83" s="94"/>
      <c r="BFX83" s="94"/>
      <c r="BFY83" s="94"/>
      <c r="BFZ83" s="94"/>
      <c r="BGA83" s="94"/>
      <c r="BGB83" s="94"/>
      <c r="BGC83" s="27"/>
      <c r="BGD83" s="97">
        <v>-1.2878683377656044</v>
      </c>
      <c r="BGE83" s="98">
        <v>6.6910866072325739</v>
      </c>
      <c r="BGG83" s="88">
        <f t="shared" si="170"/>
        <v>41007</v>
      </c>
      <c r="BGH83" s="89">
        <v>30</v>
      </c>
      <c r="BGI83" s="29"/>
      <c r="BGJ83" s="26"/>
      <c r="BGK83" s="30"/>
      <c r="BGL83" s="27"/>
      <c r="BGM83" s="30"/>
      <c r="BGN83" s="27"/>
      <c r="BGO83" s="30"/>
      <c r="BGP83" s="27"/>
      <c r="BGQ83" s="92"/>
      <c r="BGR83" s="94"/>
      <c r="BGS83" s="94"/>
      <c r="BGT83" s="94"/>
      <c r="BGU83" s="94"/>
      <c r="BGV83" s="94"/>
      <c r="BGW83" s="94"/>
      <c r="BGX83" s="94"/>
      <c r="BGY83" s="27"/>
      <c r="BGZ83" s="97">
        <v>-1.0365620060682725</v>
      </c>
      <c r="BHA83" s="98">
        <v>-0.37740031260672124</v>
      </c>
      <c r="BHC83" s="88">
        <f t="shared" si="171"/>
        <v>41006.5</v>
      </c>
      <c r="BHD83" s="89">
        <v>30</v>
      </c>
      <c r="BHE83" s="29"/>
      <c r="BHF83" s="26"/>
      <c r="BHG83" s="30"/>
      <c r="BHH83" s="27"/>
      <c r="BHI83" s="30"/>
      <c r="BHJ83" s="27"/>
      <c r="BHK83" s="30"/>
      <c r="BHL83" s="27"/>
      <c r="BHM83" s="92"/>
      <c r="BHN83" s="94"/>
      <c r="BHO83" s="94"/>
      <c r="BHP83" s="94"/>
      <c r="BHQ83" s="94"/>
      <c r="BHR83" s="94"/>
      <c r="BHS83" s="94"/>
      <c r="BHT83" s="94"/>
      <c r="BHU83" s="27"/>
      <c r="BHV83" s="97">
        <v>-1.1476337269037336</v>
      </c>
      <c r="BHW83" s="98">
        <v>8.2039853059549195</v>
      </c>
      <c r="BHY83" s="88">
        <f t="shared" si="172"/>
        <v>41009</v>
      </c>
      <c r="BHZ83" s="89">
        <v>30</v>
      </c>
      <c r="BIA83" s="29"/>
      <c r="BIB83" s="26"/>
      <c r="BIC83" s="30"/>
      <c r="BID83" s="27"/>
      <c r="BIE83" s="30"/>
      <c r="BIF83" s="27"/>
      <c r="BIG83" s="30"/>
      <c r="BIH83" s="27"/>
      <c r="BII83" s="92"/>
      <c r="BIJ83" s="94"/>
      <c r="BIK83" s="94"/>
      <c r="BIL83" s="94"/>
      <c r="BIM83" s="94"/>
      <c r="BIN83" s="94"/>
      <c r="BIO83" s="94"/>
      <c r="BIP83" s="94"/>
      <c r="BIQ83" s="27"/>
      <c r="BIR83" s="97">
        <v>-1.2289318958572963</v>
      </c>
      <c r="BIS83" s="98">
        <v>1.3167211441394999</v>
      </c>
      <c r="BIU83" s="88">
        <f t="shared" si="173"/>
        <v>41010</v>
      </c>
      <c r="BIV83" s="89">
        <v>30</v>
      </c>
      <c r="BIW83" s="29"/>
      <c r="BIX83" s="26"/>
      <c r="BIY83" s="30"/>
      <c r="BIZ83" s="27"/>
      <c r="BJA83" s="30"/>
      <c r="BJB83" s="27"/>
      <c r="BJC83" s="30"/>
      <c r="BJD83" s="27"/>
      <c r="BJE83" s="92"/>
      <c r="BJF83" s="94"/>
      <c r="BJG83" s="94"/>
      <c r="BJH83" s="94"/>
      <c r="BJI83" s="94"/>
      <c r="BJJ83" s="94"/>
      <c r="BJK83" s="94"/>
      <c r="BJL83" s="94"/>
      <c r="BJM83" s="27"/>
      <c r="BJN83" s="97">
        <v>-1.2895095222929702</v>
      </c>
      <c r="BJO83" s="98">
        <v>-1.6122958972026094</v>
      </c>
      <c r="BJQ83" s="88">
        <f t="shared" si="174"/>
        <v>41008</v>
      </c>
      <c r="BJR83" s="89">
        <v>30</v>
      </c>
      <c r="BJS83" s="29"/>
      <c r="BJT83" s="26"/>
      <c r="BJU83" s="30"/>
      <c r="BJV83" s="27"/>
      <c r="BJW83" s="30"/>
      <c r="BJX83" s="27"/>
      <c r="BJY83" s="30"/>
      <c r="BJZ83" s="27"/>
      <c r="BKA83" s="92"/>
      <c r="BKB83" s="94"/>
      <c r="BKC83" s="94"/>
      <c r="BKD83" s="94"/>
      <c r="BKE83" s="94"/>
      <c r="BKF83" s="94"/>
      <c r="BKG83" s="94"/>
      <c r="BKH83" s="94"/>
      <c r="BKI83" s="27"/>
      <c r="BKJ83" s="97">
        <v>-1.3154159054941701</v>
      </c>
      <c r="BKK83" s="98">
        <v>-2.4823029575900426</v>
      </c>
      <c r="BKM83" s="88">
        <f t="shared" si="175"/>
        <v>41009</v>
      </c>
      <c r="BKN83" s="89">
        <v>30</v>
      </c>
      <c r="BKO83" s="29"/>
      <c r="BKP83" s="26"/>
      <c r="BKQ83" s="30"/>
      <c r="BKR83" s="27"/>
      <c r="BKS83" s="30"/>
      <c r="BKT83" s="27"/>
      <c r="BKU83" s="30"/>
      <c r="BKV83" s="27"/>
      <c r="BKW83" s="92"/>
      <c r="BKX83" s="94"/>
      <c r="BKY83" s="94"/>
      <c r="BKZ83" s="94"/>
      <c r="BLA83" s="94"/>
      <c r="BLB83" s="94"/>
      <c r="BLC83" s="94"/>
      <c r="BLD83" s="94"/>
      <c r="BLE83" s="27"/>
      <c r="BLF83" s="97">
        <v>-1.2727735704980927</v>
      </c>
      <c r="BLG83" s="98">
        <v>-0.53540601350412853</v>
      </c>
      <c r="BLI83" s="88">
        <f t="shared" si="176"/>
        <v>41005</v>
      </c>
      <c r="BLJ83" s="89">
        <v>30</v>
      </c>
      <c r="BLK83" s="29"/>
      <c r="BLL83" s="26"/>
      <c r="BLM83" s="30"/>
      <c r="BLN83" s="27"/>
      <c r="BLO83" s="30"/>
      <c r="BLP83" s="27"/>
      <c r="BLQ83" s="30"/>
      <c r="BLR83" s="27"/>
      <c r="BLS83" s="92"/>
      <c r="BLT83" s="94"/>
      <c r="BLU83" s="94"/>
      <c r="BLV83" s="94"/>
      <c r="BLW83" s="94"/>
      <c r="BLX83" s="94"/>
      <c r="BLY83" s="94"/>
      <c r="BLZ83" s="94"/>
      <c r="BMA83" s="27"/>
      <c r="BMB83" s="97"/>
      <c r="BMC83" s="98"/>
      <c r="BME83" s="88">
        <f t="shared" si="177"/>
        <v>41008</v>
      </c>
      <c r="BMF83" s="89">
        <v>30</v>
      </c>
      <c r="BMG83" s="29"/>
      <c r="BMH83" s="26"/>
      <c r="BMI83" s="30"/>
      <c r="BMJ83" s="27"/>
      <c r="BMK83" s="30"/>
      <c r="BML83" s="27"/>
      <c r="BMM83" s="30"/>
      <c r="BMN83" s="27"/>
      <c r="BMO83" s="92"/>
      <c r="BMP83" s="94"/>
      <c r="BMQ83" s="94"/>
      <c r="BMR83" s="94"/>
      <c r="BMS83" s="94"/>
      <c r="BMT83" s="94"/>
      <c r="BMU83" s="94"/>
      <c r="BMV83" s="94"/>
      <c r="BMW83" s="27"/>
      <c r="BMX83" s="97">
        <v>-1.2748158154824447</v>
      </c>
      <c r="BMY83" s="98">
        <v>-1.6498797576670703</v>
      </c>
      <c r="BNA83" s="88">
        <f t="shared" si="178"/>
        <v>41006.5</v>
      </c>
      <c r="BNB83" s="89">
        <v>30</v>
      </c>
      <c r="BNC83" s="29"/>
      <c r="BND83" s="26"/>
      <c r="BNE83" s="30"/>
      <c r="BNF83" s="27"/>
      <c r="BNG83" s="30"/>
      <c r="BNH83" s="27"/>
      <c r="BNI83" s="30"/>
      <c r="BNJ83" s="27"/>
      <c r="BNK83" s="92"/>
      <c r="BNL83" s="94"/>
      <c r="BNM83" s="94"/>
      <c r="BNN83" s="94"/>
      <c r="BNO83" s="94"/>
      <c r="BNP83" s="94"/>
      <c r="BNQ83" s="94"/>
      <c r="BNR83" s="94"/>
      <c r="BNS83" s="27"/>
      <c r="BNT83" s="97"/>
      <c r="BNU83" s="98"/>
      <c r="BNW83" s="88">
        <f t="shared" si="179"/>
        <v>41005</v>
      </c>
      <c r="BNX83" s="89">
        <v>30</v>
      </c>
      <c r="BNY83" s="29"/>
      <c r="BNZ83" s="26"/>
      <c r="BOA83" s="30"/>
      <c r="BOB83" s="27"/>
      <c r="BOC83" s="30"/>
      <c r="BOD83" s="27"/>
      <c r="BOE83" s="30"/>
      <c r="BOF83" s="27"/>
      <c r="BOG83" s="92"/>
      <c r="BOH83" s="94"/>
      <c r="BOI83" s="94"/>
      <c r="BOJ83" s="94"/>
      <c r="BOK83" s="94"/>
      <c r="BOL83" s="94"/>
      <c r="BOM83" s="94"/>
      <c r="BON83" s="94"/>
      <c r="BOO83" s="27"/>
      <c r="BOP83" s="97">
        <v>-1.3116620552984202</v>
      </c>
      <c r="BOQ83" s="98">
        <v>-1.0343772706781349</v>
      </c>
      <c r="BOS83" s="88">
        <f t="shared" si="180"/>
        <v>41008</v>
      </c>
      <c r="BOT83" s="89">
        <v>30</v>
      </c>
      <c r="BOU83" s="29"/>
      <c r="BOV83" s="26"/>
      <c r="BOW83" s="30"/>
      <c r="BOX83" s="27"/>
      <c r="BOY83" s="30"/>
      <c r="BOZ83" s="27"/>
      <c r="BPA83" s="30"/>
      <c r="BPB83" s="27"/>
      <c r="BPC83" s="92"/>
      <c r="BPD83" s="94"/>
      <c r="BPE83" s="94"/>
      <c r="BPF83" s="94"/>
      <c r="BPG83" s="94"/>
      <c r="BPH83" s="94"/>
      <c r="BPI83" s="94"/>
      <c r="BPJ83" s="94"/>
      <c r="BPK83" s="27"/>
      <c r="BPL83" s="97">
        <v>-1.3105003293892825</v>
      </c>
      <c r="BPM83" s="98">
        <v>1.1756276923283759</v>
      </c>
      <c r="BPO83" s="88">
        <f t="shared" si="181"/>
        <v>41007</v>
      </c>
      <c r="BPP83" s="89">
        <v>30</v>
      </c>
      <c r="BPQ83" s="29"/>
      <c r="BPR83" s="26"/>
      <c r="BPS83" s="30"/>
      <c r="BPT83" s="27"/>
      <c r="BPU83" s="30"/>
      <c r="BPV83" s="27"/>
      <c r="BPW83" s="30"/>
      <c r="BPX83" s="27"/>
      <c r="BPY83" s="92"/>
      <c r="BPZ83" s="94"/>
      <c r="BQA83" s="94"/>
      <c r="BQB83" s="94"/>
      <c r="BQC83" s="94"/>
      <c r="BQD83" s="94"/>
      <c r="BQE83" s="94"/>
      <c r="BQF83" s="94"/>
      <c r="BQG83" s="27"/>
      <c r="BQH83" s="97">
        <v>-1.042185600919713</v>
      </c>
      <c r="BQI83" s="98">
        <v>1.0313909382299964</v>
      </c>
      <c r="BQK83" s="88">
        <f t="shared" si="182"/>
        <v>41007.5</v>
      </c>
      <c r="BQL83" s="89">
        <v>30</v>
      </c>
      <c r="BQM83" s="29"/>
      <c r="BQN83" s="26"/>
      <c r="BQO83" s="30"/>
      <c r="BQP83" s="27"/>
      <c r="BQQ83" s="30"/>
      <c r="BQR83" s="27"/>
      <c r="BQS83" s="30"/>
      <c r="BQT83" s="27"/>
      <c r="BQU83" s="92"/>
      <c r="BQV83" s="94"/>
      <c r="BQW83" s="94"/>
      <c r="BQX83" s="94"/>
      <c r="BQY83" s="94"/>
      <c r="BQZ83" s="94"/>
      <c r="BRA83" s="94"/>
      <c r="BRB83" s="94"/>
      <c r="BRC83" s="27"/>
      <c r="BRD83" s="97">
        <v>-1.2690048889057362</v>
      </c>
      <c r="BRE83" s="98">
        <v>3.9493963937169188</v>
      </c>
      <c r="BRG83" s="88">
        <f t="shared" si="183"/>
        <v>41007.5</v>
      </c>
      <c r="BRH83" s="89">
        <v>30</v>
      </c>
      <c r="BRI83" s="29"/>
      <c r="BRJ83" s="26"/>
      <c r="BRK83" s="30"/>
      <c r="BRL83" s="27"/>
      <c r="BRM83" s="30"/>
      <c r="BRN83" s="27"/>
      <c r="BRO83" s="30"/>
      <c r="BRP83" s="27"/>
      <c r="BRQ83" s="92"/>
      <c r="BRR83" s="94"/>
      <c r="BRS83" s="94"/>
      <c r="BRT83" s="94"/>
      <c r="BRU83" s="94"/>
      <c r="BRV83" s="94"/>
      <c r="BRW83" s="94"/>
      <c r="BRX83" s="94"/>
      <c r="BRY83" s="27"/>
      <c r="BRZ83" s="97">
        <v>-1.3004705675664159</v>
      </c>
      <c r="BSA83" s="98">
        <v>1.849745547955121</v>
      </c>
      <c r="BSC83" s="88">
        <f t="shared" si="184"/>
        <v>41006</v>
      </c>
      <c r="BSD83" s="89">
        <v>30</v>
      </c>
      <c r="BSE83" s="29"/>
      <c r="BSF83" s="26"/>
      <c r="BSG83" s="30"/>
      <c r="BSH83" s="27"/>
      <c r="BSI83" s="30"/>
      <c r="BSJ83" s="27"/>
      <c r="BSK83" s="30"/>
      <c r="BSL83" s="27"/>
      <c r="BSM83" s="92"/>
      <c r="BSN83" s="94"/>
      <c r="BSO83" s="94"/>
      <c r="BSP83" s="94"/>
      <c r="BSQ83" s="94"/>
      <c r="BSR83" s="94"/>
      <c r="BSS83" s="94"/>
      <c r="BST83" s="94"/>
      <c r="BSU83" s="27"/>
      <c r="BSV83" s="97"/>
      <c r="BSW83" s="98"/>
      <c r="BSY83" s="88">
        <f t="shared" si="185"/>
        <v>41009.5</v>
      </c>
      <c r="BSZ83" s="89">
        <v>30</v>
      </c>
      <c r="BTA83" s="29"/>
      <c r="BTB83" s="26"/>
      <c r="BTC83" s="30"/>
      <c r="BTD83" s="27"/>
      <c r="BTE83" s="30"/>
      <c r="BTF83" s="27"/>
      <c r="BTG83" s="30"/>
      <c r="BTH83" s="27"/>
      <c r="BTI83" s="92"/>
      <c r="BTJ83" s="94"/>
      <c r="BTK83" s="94"/>
      <c r="BTL83" s="94"/>
      <c r="BTM83" s="94"/>
      <c r="BTN83" s="94"/>
      <c r="BTO83" s="94"/>
      <c r="BTP83" s="94"/>
      <c r="BTQ83" s="27"/>
      <c r="BTR83" s="97">
        <v>-1.2623407482030051</v>
      </c>
      <c r="BTS83" s="98">
        <v>1.7256979575101534</v>
      </c>
      <c r="BTU83" s="88">
        <f t="shared" si="186"/>
        <v>41008</v>
      </c>
      <c r="BTV83" s="89">
        <v>30</v>
      </c>
      <c r="BTW83" s="29"/>
      <c r="BTX83" s="26"/>
      <c r="BTY83" s="30"/>
      <c r="BTZ83" s="27"/>
      <c r="BUA83" s="30"/>
      <c r="BUB83" s="27"/>
      <c r="BUC83" s="30"/>
      <c r="BUD83" s="27"/>
      <c r="BUE83" s="92"/>
      <c r="BUF83" s="94"/>
      <c r="BUG83" s="94"/>
      <c r="BUH83" s="94"/>
      <c r="BUI83" s="94"/>
      <c r="BUJ83" s="94"/>
      <c r="BUK83" s="94"/>
      <c r="BUL83" s="94"/>
      <c r="BUM83" s="27"/>
      <c r="BUN83" s="97">
        <v>-1.2929339977102756</v>
      </c>
      <c r="BUO83" s="98">
        <v>-1.6672380619370715</v>
      </c>
      <c r="BUQ83" s="88">
        <f t="shared" si="187"/>
        <v>41006</v>
      </c>
      <c r="BUR83" s="89">
        <v>30</v>
      </c>
      <c r="BUS83" s="29"/>
      <c r="BUT83" s="26"/>
      <c r="BUU83" s="30"/>
      <c r="BUV83" s="27"/>
      <c r="BUW83" s="30"/>
      <c r="BUX83" s="27"/>
      <c r="BUY83" s="30"/>
      <c r="BUZ83" s="27"/>
      <c r="BVA83" s="92"/>
      <c r="BVB83" s="94"/>
      <c r="BVC83" s="94"/>
      <c r="BVD83" s="94"/>
      <c r="BVE83" s="94"/>
      <c r="BVF83" s="94"/>
      <c r="BVG83" s="94"/>
      <c r="BVH83" s="94"/>
      <c r="BVI83" s="27"/>
      <c r="BVJ83" s="97">
        <v>-1.2976837055437125</v>
      </c>
      <c r="BVK83" s="98">
        <v>-1.5722751247577786</v>
      </c>
      <c r="BVM83" s="88">
        <f t="shared" si="188"/>
        <v>41007.5</v>
      </c>
      <c r="BVN83" s="89">
        <v>30</v>
      </c>
      <c r="BVO83" s="29"/>
      <c r="BVP83" s="26"/>
      <c r="BVQ83" s="30"/>
      <c r="BVR83" s="27"/>
      <c r="BVS83" s="30"/>
      <c r="BVT83" s="27"/>
      <c r="BVU83" s="30"/>
      <c r="BVV83" s="27"/>
      <c r="BVW83" s="92"/>
      <c r="BVX83" s="94"/>
      <c r="BVY83" s="94"/>
      <c r="BVZ83" s="94"/>
      <c r="BWA83" s="94"/>
      <c r="BWB83" s="94"/>
      <c r="BWC83" s="94"/>
      <c r="BWD83" s="94"/>
      <c r="BWE83" s="27"/>
      <c r="BWF83" s="97">
        <v>-1.319019580005409</v>
      </c>
      <c r="BWG83" s="98">
        <v>5.3760168730507889</v>
      </c>
      <c r="BWI83" s="88">
        <f t="shared" si="189"/>
        <v>41007.5</v>
      </c>
      <c r="BWJ83" s="89">
        <v>30</v>
      </c>
      <c r="BWK83" s="29"/>
      <c r="BWL83" s="26"/>
      <c r="BWM83" s="30"/>
      <c r="BWN83" s="27"/>
      <c r="BWO83" s="30"/>
      <c r="BWP83" s="27"/>
      <c r="BWQ83" s="30"/>
      <c r="BWR83" s="27"/>
      <c r="BWS83" s="92"/>
      <c r="BWT83" s="94"/>
      <c r="BWU83" s="94"/>
      <c r="BWV83" s="94"/>
      <c r="BWW83" s="94"/>
      <c r="BWX83" s="94"/>
      <c r="BWY83" s="94"/>
      <c r="BWZ83" s="94"/>
      <c r="BXA83" s="27"/>
      <c r="BXB83" s="97">
        <v>-1.2990766323834873</v>
      </c>
      <c r="BXC83" s="98">
        <v>6.6756602163446823</v>
      </c>
      <c r="BXE83" s="88">
        <f t="shared" si="190"/>
        <v>41007</v>
      </c>
      <c r="BXF83" s="89">
        <v>30</v>
      </c>
      <c r="BXG83" s="29"/>
      <c r="BXH83" s="26"/>
      <c r="BXI83" s="30"/>
      <c r="BXJ83" s="27"/>
      <c r="BXK83" s="30"/>
      <c r="BXL83" s="27"/>
      <c r="BXM83" s="30"/>
      <c r="BXN83" s="27"/>
      <c r="BXO83" s="92"/>
      <c r="BXP83" s="94"/>
      <c r="BXQ83" s="94"/>
      <c r="BXR83" s="94"/>
      <c r="BXS83" s="94"/>
      <c r="BXT83" s="94"/>
      <c r="BXU83" s="94"/>
      <c r="BXV83" s="94"/>
      <c r="BXW83" s="27"/>
      <c r="BXX83" s="97">
        <v>-1.0325460138513831</v>
      </c>
      <c r="BXY83" s="98">
        <v>-0.36812241501884635</v>
      </c>
      <c r="BYA83" s="88">
        <f t="shared" si="191"/>
        <v>41006.5</v>
      </c>
      <c r="BYB83" s="89">
        <v>30</v>
      </c>
      <c r="BYC83" s="29"/>
      <c r="BYD83" s="26"/>
      <c r="BYE83" s="30"/>
      <c r="BYF83" s="27"/>
      <c r="BYG83" s="30"/>
      <c r="BYH83" s="27"/>
      <c r="BYI83" s="30"/>
      <c r="BYJ83" s="27"/>
      <c r="BYK83" s="92"/>
      <c r="BYL83" s="94"/>
      <c r="BYM83" s="94"/>
      <c r="BYN83" s="94"/>
      <c r="BYO83" s="94"/>
      <c r="BYP83" s="94"/>
      <c r="BYQ83" s="94"/>
      <c r="BYR83" s="94"/>
      <c r="BYS83" s="27"/>
      <c r="BYT83" s="97">
        <v>-1.1576149557293027</v>
      </c>
      <c r="BYU83" s="98">
        <v>8.1860636855548545</v>
      </c>
      <c r="BYW83" s="88">
        <f t="shared" si="192"/>
        <v>41009</v>
      </c>
      <c r="BYX83" s="89">
        <v>30</v>
      </c>
      <c r="BYY83" s="29"/>
      <c r="BYZ83" s="26"/>
      <c r="BZA83" s="30"/>
      <c r="BZB83" s="27"/>
      <c r="BZC83" s="30"/>
      <c r="BZD83" s="27"/>
      <c r="BZE83" s="30"/>
      <c r="BZF83" s="27"/>
      <c r="BZG83" s="92"/>
      <c r="BZH83" s="94"/>
      <c r="BZI83" s="94"/>
      <c r="BZJ83" s="94"/>
      <c r="BZK83" s="94"/>
      <c r="BZL83" s="94"/>
      <c r="BZM83" s="94"/>
      <c r="BZN83" s="94"/>
      <c r="BZO83" s="27"/>
      <c r="BZP83" s="97">
        <v>-1.2223317007822005</v>
      </c>
      <c r="BZQ83" s="98">
        <v>1.326123959204669</v>
      </c>
      <c r="BZS83" s="88">
        <f t="shared" si="193"/>
        <v>41010</v>
      </c>
      <c r="BZT83" s="89">
        <v>30</v>
      </c>
      <c r="BZU83" s="29"/>
      <c r="BZV83" s="26"/>
      <c r="BZW83" s="30"/>
      <c r="BZX83" s="27"/>
      <c r="BZY83" s="30"/>
      <c r="BZZ83" s="27"/>
      <c r="CAA83" s="30"/>
      <c r="CAB83" s="27"/>
      <c r="CAC83" s="92"/>
      <c r="CAD83" s="94"/>
      <c r="CAE83" s="94"/>
      <c r="CAF83" s="94"/>
      <c r="CAG83" s="94"/>
      <c r="CAH83" s="94"/>
      <c r="CAI83" s="94"/>
      <c r="CAJ83" s="94"/>
      <c r="CAK83" s="27"/>
      <c r="CAL83" s="97">
        <v>-1.2847406057625683</v>
      </c>
      <c r="CAM83" s="98">
        <v>-1.6057403643008594</v>
      </c>
      <c r="CAO83" s="88">
        <f t="shared" si="194"/>
        <v>41008</v>
      </c>
      <c r="CAP83" s="89">
        <v>30</v>
      </c>
      <c r="CAQ83" s="29"/>
      <c r="CAR83" s="26"/>
      <c r="CAS83" s="30"/>
      <c r="CAT83" s="27"/>
      <c r="CAU83" s="30"/>
      <c r="CAV83" s="27"/>
      <c r="CAW83" s="30"/>
      <c r="CAX83" s="27"/>
      <c r="CAY83" s="92"/>
      <c r="CAZ83" s="94"/>
      <c r="CBA83" s="94"/>
      <c r="CBB83" s="94"/>
      <c r="CBC83" s="94"/>
      <c r="CBD83" s="94"/>
      <c r="CBE83" s="94"/>
      <c r="CBF83" s="94"/>
      <c r="CBG83" s="27"/>
      <c r="CBH83" s="97">
        <v>-1.296300386128554</v>
      </c>
      <c r="CBI83" s="98">
        <v>-2.4591697702363433</v>
      </c>
      <c r="CBK83" s="88">
        <f t="shared" si="195"/>
        <v>41009</v>
      </c>
      <c r="CBL83" s="89">
        <v>30</v>
      </c>
      <c r="CBM83" s="29"/>
      <c r="CBN83" s="26"/>
      <c r="CBO83" s="30"/>
      <c r="CBP83" s="27"/>
      <c r="CBQ83" s="30"/>
      <c r="CBR83" s="27"/>
      <c r="CBS83" s="30"/>
      <c r="CBT83" s="27"/>
      <c r="CBU83" s="92"/>
      <c r="CBV83" s="94"/>
      <c r="CBW83" s="94"/>
      <c r="CBX83" s="94"/>
      <c r="CBY83" s="94"/>
      <c r="CBZ83" s="94"/>
      <c r="CCA83" s="94"/>
      <c r="CCB83" s="94"/>
      <c r="CCC83" s="27"/>
      <c r="CCD83" s="97">
        <v>-1.2668474728585017</v>
      </c>
      <c r="CCE83" s="98">
        <v>-0.5346988280205901</v>
      </c>
      <c r="CCG83" s="88">
        <f t="shared" si="196"/>
        <v>41005</v>
      </c>
      <c r="CCH83" s="89">
        <v>30</v>
      </c>
      <c r="CCI83" s="29"/>
      <c r="CCJ83" s="26"/>
      <c r="CCK83" s="30"/>
      <c r="CCL83" s="27"/>
      <c r="CCM83" s="30"/>
      <c r="CCN83" s="27"/>
      <c r="CCO83" s="30"/>
      <c r="CCP83" s="27"/>
      <c r="CCQ83" s="92"/>
      <c r="CCR83" s="94"/>
      <c r="CCS83" s="94"/>
      <c r="CCT83" s="94"/>
      <c r="CCU83" s="94"/>
      <c r="CCV83" s="94"/>
      <c r="CCW83" s="94"/>
      <c r="CCX83" s="94"/>
      <c r="CCY83" s="27"/>
      <c r="CCZ83" s="97"/>
      <c r="CDA83" s="98"/>
      <c r="CDC83" s="88">
        <f t="shared" si="197"/>
        <v>41008</v>
      </c>
      <c r="CDD83" s="89">
        <v>30</v>
      </c>
      <c r="CDE83" s="29"/>
      <c r="CDF83" s="26"/>
      <c r="CDG83" s="30"/>
      <c r="CDH83" s="27"/>
      <c r="CDI83" s="30"/>
      <c r="CDJ83" s="27"/>
      <c r="CDK83" s="30"/>
      <c r="CDL83" s="27"/>
      <c r="CDM83" s="92"/>
      <c r="CDN83" s="94"/>
      <c r="CDO83" s="94"/>
      <c r="CDP83" s="94"/>
      <c r="CDQ83" s="94"/>
      <c r="CDR83" s="94"/>
      <c r="CDS83" s="94"/>
      <c r="CDT83" s="94"/>
      <c r="CDU83" s="27"/>
      <c r="CDV83" s="97">
        <v>-1.2898082652030236</v>
      </c>
      <c r="CDW83" s="98">
        <v>-1.6691664101600097</v>
      </c>
      <c r="CDY83" s="88">
        <f t="shared" si="198"/>
        <v>41006.5</v>
      </c>
      <c r="CDZ83" s="89">
        <v>30</v>
      </c>
      <c r="CEA83" s="29"/>
      <c r="CEB83" s="26"/>
      <c r="CEC83" s="30"/>
      <c r="CED83" s="27"/>
      <c r="CEE83" s="30"/>
      <c r="CEF83" s="27"/>
      <c r="CEG83" s="30"/>
      <c r="CEH83" s="27"/>
      <c r="CEI83" s="92"/>
      <c r="CEJ83" s="94"/>
      <c r="CEK83" s="94"/>
      <c r="CEL83" s="94"/>
      <c r="CEM83" s="94"/>
      <c r="CEN83" s="94"/>
      <c r="CEO83" s="94"/>
      <c r="CEP83" s="94"/>
      <c r="CEQ83" s="27"/>
      <c r="CER83" s="97"/>
      <c r="CES83" s="98"/>
      <c r="CEU83" s="88">
        <f t="shared" si="199"/>
        <v>41005</v>
      </c>
      <c r="CEV83" s="89">
        <v>30</v>
      </c>
      <c r="CEW83" s="29"/>
      <c r="CEX83" s="26"/>
      <c r="CEY83" s="30"/>
      <c r="CEZ83" s="27"/>
      <c r="CFA83" s="30"/>
      <c r="CFB83" s="27"/>
      <c r="CFC83" s="30"/>
      <c r="CFD83" s="27"/>
      <c r="CFE83" s="92"/>
      <c r="CFF83" s="94"/>
      <c r="CFG83" s="94"/>
      <c r="CFH83" s="94"/>
      <c r="CFI83" s="94"/>
      <c r="CFJ83" s="94"/>
      <c r="CFK83" s="94"/>
      <c r="CFL83" s="94"/>
      <c r="CFM83" s="27"/>
      <c r="CFN83" s="97">
        <v>-1.3112771284882381</v>
      </c>
      <c r="CFO83" s="98">
        <v>-1.0336028266297528</v>
      </c>
    </row>
  </sheetData>
  <mergeCells count="301">
    <mergeCell ref="CFF15:CFH16"/>
    <mergeCell ref="CFF18:CFH19"/>
    <mergeCell ref="CCR15:CCT16"/>
    <mergeCell ref="CCR18:CCT19"/>
    <mergeCell ref="CDN15:CDP16"/>
    <mergeCell ref="CDN18:CDP19"/>
    <mergeCell ref="CEJ15:CEL16"/>
    <mergeCell ref="CEJ18:CEL19"/>
    <mergeCell ref="CAD15:CAF16"/>
    <mergeCell ref="CAD18:CAF19"/>
    <mergeCell ref="CAZ15:CBB16"/>
    <mergeCell ref="CAZ18:CBB19"/>
    <mergeCell ref="CBV15:CBX16"/>
    <mergeCell ref="CBV18:CBX19"/>
    <mergeCell ref="BXP15:BXR16"/>
    <mergeCell ref="BXP18:BXR19"/>
    <mergeCell ref="BYL15:BYN16"/>
    <mergeCell ref="BYL18:BYN19"/>
    <mergeCell ref="BZH15:BZJ16"/>
    <mergeCell ref="BZH18:BZJ19"/>
    <mergeCell ref="BVB15:BVD16"/>
    <mergeCell ref="BVB18:BVD19"/>
    <mergeCell ref="BVX15:BVZ16"/>
    <mergeCell ref="BVX18:BVZ19"/>
    <mergeCell ref="BWT15:BWV16"/>
    <mergeCell ref="BWT18:BWV19"/>
    <mergeCell ref="BSN15:BSP16"/>
    <mergeCell ref="BSN18:BSP19"/>
    <mergeCell ref="BTJ15:BTL16"/>
    <mergeCell ref="BTJ18:BTL19"/>
    <mergeCell ref="BUF15:BUH16"/>
    <mergeCell ref="BUF18:BUH19"/>
    <mergeCell ref="BPZ15:BQB16"/>
    <mergeCell ref="BPZ18:BQB19"/>
    <mergeCell ref="BQV15:BQX16"/>
    <mergeCell ref="BQV18:BQX19"/>
    <mergeCell ref="BRR15:BRT16"/>
    <mergeCell ref="BRR18:BRT19"/>
    <mergeCell ref="BNL15:BNN16"/>
    <mergeCell ref="BNL18:BNN19"/>
    <mergeCell ref="BOH15:BOJ16"/>
    <mergeCell ref="BOH18:BOJ19"/>
    <mergeCell ref="BPD15:BPF16"/>
    <mergeCell ref="BPD18:BPF19"/>
    <mergeCell ref="BKX15:BKZ16"/>
    <mergeCell ref="BKX18:BKZ19"/>
    <mergeCell ref="BLT15:BLV16"/>
    <mergeCell ref="BLT18:BLV19"/>
    <mergeCell ref="BMP15:BMR16"/>
    <mergeCell ref="BMP18:BMR19"/>
    <mergeCell ref="BIJ15:BIL16"/>
    <mergeCell ref="BIJ18:BIL19"/>
    <mergeCell ref="BJF15:BJH16"/>
    <mergeCell ref="BJF18:BJH19"/>
    <mergeCell ref="BKB15:BKD16"/>
    <mergeCell ref="BKB18:BKD19"/>
    <mergeCell ref="BFV15:BFX16"/>
    <mergeCell ref="BFV18:BFX19"/>
    <mergeCell ref="BGR15:BGT16"/>
    <mergeCell ref="BGR18:BGT19"/>
    <mergeCell ref="BHN15:BHP16"/>
    <mergeCell ref="BHN18:BHP19"/>
    <mergeCell ref="BDH15:BDJ16"/>
    <mergeCell ref="BDH18:BDJ19"/>
    <mergeCell ref="BED15:BEF16"/>
    <mergeCell ref="BED18:BEF19"/>
    <mergeCell ref="BEZ15:BFB16"/>
    <mergeCell ref="BEZ18:BFB19"/>
    <mergeCell ref="BAT15:BAV16"/>
    <mergeCell ref="BAT18:BAV19"/>
    <mergeCell ref="BBP15:BBR16"/>
    <mergeCell ref="BBP18:BBR19"/>
    <mergeCell ref="BCL15:BCN16"/>
    <mergeCell ref="BCL18:BCN19"/>
    <mergeCell ref="AYF15:AYH16"/>
    <mergeCell ref="AYF18:AYH19"/>
    <mergeCell ref="AZB15:AZD16"/>
    <mergeCell ref="AZB18:AZD19"/>
    <mergeCell ref="AZX15:AZZ16"/>
    <mergeCell ref="AZX18:AZZ19"/>
    <mergeCell ref="AVR15:AVT16"/>
    <mergeCell ref="AVR18:AVT19"/>
    <mergeCell ref="AWN15:AWP16"/>
    <mergeCell ref="AWN18:AWP19"/>
    <mergeCell ref="AXJ15:AXL16"/>
    <mergeCell ref="AXJ18:AXL19"/>
    <mergeCell ref="AMJ15:AML16"/>
    <mergeCell ref="AMJ18:AML19"/>
    <mergeCell ref="ANF15:ANH16"/>
    <mergeCell ref="ANF18:ANH19"/>
    <mergeCell ref="AOB15:AOD16"/>
    <mergeCell ref="AOB18:AOD19"/>
    <mergeCell ref="AGL15:AGN16"/>
    <mergeCell ref="AGL18:AGN19"/>
    <mergeCell ref="AHH15:AHJ16"/>
    <mergeCell ref="AHH18:AHJ19"/>
    <mergeCell ref="AID15:AIF16"/>
    <mergeCell ref="AID18:AIF19"/>
    <mergeCell ref="AIZ18:AJB19"/>
    <mergeCell ref="AJV18:AJX19"/>
    <mergeCell ref="AAN15:AAP16"/>
    <mergeCell ref="AAN18:AAP19"/>
    <mergeCell ref="ABJ15:ABL16"/>
    <mergeCell ref="ABJ18:ABL19"/>
    <mergeCell ref="ACF15:ACH16"/>
    <mergeCell ref="ACF18:ACH19"/>
    <mergeCell ref="UP15:UR16"/>
    <mergeCell ref="UP18:UR19"/>
    <mergeCell ref="VL15:VN16"/>
    <mergeCell ref="VL18:VN19"/>
    <mergeCell ref="WH15:WJ16"/>
    <mergeCell ref="WH18:WJ19"/>
    <mergeCell ref="XD15:XF16"/>
    <mergeCell ref="FJ18:FL19"/>
    <mergeCell ref="GF15:GH16"/>
    <mergeCell ref="GF18:GH19"/>
    <mergeCell ref="HB15:HD16"/>
    <mergeCell ref="HB18:HD19"/>
    <mergeCell ref="BZ18:CB19"/>
    <mergeCell ref="CV15:CX16"/>
    <mergeCell ref="CV18:CX19"/>
    <mergeCell ref="DR15:DT16"/>
    <mergeCell ref="DR18:DT19"/>
    <mergeCell ref="EN15:EP16"/>
    <mergeCell ref="EN18:EP19"/>
    <mergeCell ref="CDN21:CDT21"/>
    <mergeCell ref="CEJ21:CEP21"/>
    <mergeCell ref="CFF21:CFL21"/>
    <mergeCell ref="L15:N16"/>
    <mergeCell ref="L18:N19"/>
    <mergeCell ref="AH15:AJ16"/>
    <mergeCell ref="AH18:AJ19"/>
    <mergeCell ref="BD15:BF16"/>
    <mergeCell ref="BD18:BF19"/>
    <mergeCell ref="BZ15:CB16"/>
    <mergeCell ref="BYL21:BYR21"/>
    <mergeCell ref="BZH21:BZN21"/>
    <mergeCell ref="CAD21:CAJ21"/>
    <mergeCell ref="CAZ21:CBF21"/>
    <mergeCell ref="CBV21:CCB21"/>
    <mergeCell ref="CCR21:CCX21"/>
    <mergeCell ref="BTJ21:BTP21"/>
    <mergeCell ref="BUF21:BUL21"/>
    <mergeCell ref="BVB21:BVH21"/>
    <mergeCell ref="BVX21:BWD21"/>
    <mergeCell ref="BWT21:BWZ21"/>
    <mergeCell ref="BXP21:BXV21"/>
    <mergeCell ref="BOH21:BON21"/>
    <mergeCell ref="BPD21:BPJ21"/>
    <mergeCell ref="BPZ21:BQF21"/>
    <mergeCell ref="BQV21:BRB21"/>
    <mergeCell ref="BRR21:BRX21"/>
    <mergeCell ref="BSN21:BST21"/>
    <mergeCell ref="BJF21:BJL21"/>
    <mergeCell ref="BKB21:BKH21"/>
    <mergeCell ref="BKX21:BLD21"/>
    <mergeCell ref="BLT21:BLZ21"/>
    <mergeCell ref="BMP21:BMV21"/>
    <mergeCell ref="BNL21:BNR21"/>
    <mergeCell ref="BED21:BEJ21"/>
    <mergeCell ref="BEZ21:BFF21"/>
    <mergeCell ref="BFV21:BGB21"/>
    <mergeCell ref="BGR21:BGX21"/>
    <mergeCell ref="BHN21:BHT21"/>
    <mergeCell ref="BIJ21:BIP21"/>
    <mergeCell ref="AZB21:AZH21"/>
    <mergeCell ref="AZX21:BAD21"/>
    <mergeCell ref="BAT21:BAZ21"/>
    <mergeCell ref="BBP21:BBV21"/>
    <mergeCell ref="BCL21:BCR21"/>
    <mergeCell ref="BDH21:BDN21"/>
    <mergeCell ref="ATZ21:AUF21"/>
    <mergeCell ref="AUV21:AVB21"/>
    <mergeCell ref="AVR21:AVX21"/>
    <mergeCell ref="AWN21:AWT21"/>
    <mergeCell ref="AXJ21:AXP21"/>
    <mergeCell ref="AYF21:AYL21"/>
    <mergeCell ref="AOX21:APD21"/>
    <mergeCell ref="APT21:APZ21"/>
    <mergeCell ref="AQP21:AQV21"/>
    <mergeCell ref="ARL21:ARR21"/>
    <mergeCell ref="ASH21:ASN21"/>
    <mergeCell ref="ATD21:ATJ21"/>
    <mergeCell ref="AJV21:AKB21"/>
    <mergeCell ref="AKR21:AKX21"/>
    <mergeCell ref="ALN21:ALT21"/>
    <mergeCell ref="AMJ21:AMP21"/>
    <mergeCell ref="ANF21:ANL21"/>
    <mergeCell ref="AOB21:AOH21"/>
    <mergeCell ref="AET21:AEZ21"/>
    <mergeCell ref="AFP21:AFV21"/>
    <mergeCell ref="AGL21:AGR21"/>
    <mergeCell ref="AHH21:AHN21"/>
    <mergeCell ref="AID21:AIJ21"/>
    <mergeCell ref="AIZ21:AJF21"/>
    <mergeCell ref="ZR21:ZX21"/>
    <mergeCell ref="AAN21:AAT21"/>
    <mergeCell ref="ABJ21:ABP21"/>
    <mergeCell ref="ACF21:ACL21"/>
    <mergeCell ref="ADB21:ADH21"/>
    <mergeCell ref="ADX21:AED21"/>
    <mergeCell ref="UP21:UV21"/>
    <mergeCell ref="VL21:VR21"/>
    <mergeCell ref="WH21:WN21"/>
    <mergeCell ref="XD21:XJ21"/>
    <mergeCell ref="XZ21:YF21"/>
    <mergeCell ref="YV21:ZB21"/>
    <mergeCell ref="PN21:PT21"/>
    <mergeCell ref="QJ21:QP21"/>
    <mergeCell ref="RF21:RL21"/>
    <mergeCell ref="SB21:SH21"/>
    <mergeCell ref="SX21:TD21"/>
    <mergeCell ref="TT21:TZ21"/>
    <mergeCell ref="KL21:KR21"/>
    <mergeCell ref="LH21:LN21"/>
    <mergeCell ref="MD21:MJ21"/>
    <mergeCell ref="MZ21:NF21"/>
    <mergeCell ref="NV21:OB21"/>
    <mergeCell ref="OR21:OX21"/>
    <mergeCell ref="FJ21:FP21"/>
    <mergeCell ref="GF21:GL21"/>
    <mergeCell ref="HB21:HH21"/>
    <mergeCell ref="HX21:ID21"/>
    <mergeCell ref="IT21:IZ21"/>
    <mergeCell ref="JP21:JV21"/>
    <mergeCell ref="L21:R21"/>
    <mergeCell ref="AH21:AN21"/>
    <mergeCell ref="BD21:BJ21"/>
    <mergeCell ref="BZ21:CF21"/>
    <mergeCell ref="CV21:DB21"/>
    <mergeCell ref="DR21:DX21"/>
    <mergeCell ref="EN21:ET21"/>
    <mergeCell ref="ATZ18:AUB19"/>
    <mergeCell ref="AUV18:AUX19"/>
    <mergeCell ref="ARL18:ARN19"/>
    <mergeCell ref="ASH18:ASJ19"/>
    <mergeCell ref="ATD18:ATF19"/>
    <mergeCell ref="AOX18:AOZ19"/>
    <mergeCell ref="APT18:APV19"/>
    <mergeCell ref="AKR18:AKT19"/>
    <mergeCell ref="ALN18:ALP19"/>
    <mergeCell ref="AET18:AEV19"/>
    <mergeCell ref="AFP18:AFR19"/>
    <mergeCell ref="ADB18:ADD19"/>
    <mergeCell ref="ADX18:ADZ19"/>
    <mergeCell ref="YV18:YX19"/>
    <mergeCell ref="ZR18:ZT19"/>
    <mergeCell ref="XD18:XF19"/>
    <mergeCell ref="XZ18:YB19"/>
    <mergeCell ref="SX18:SZ19"/>
    <mergeCell ref="TT18:TV19"/>
    <mergeCell ref="QJ18:QL19"/>
    <mergeCell ref="RF18:RH19"/>
    <mergeCell ref="SB18:SD19"/>
    <mergeCell ref="MZ18:NB19"/>
    <mergeCell ref="NV18:NX19"/>
    <mergeCell ref="OR18:OT19"/>
    <mergeCell ref="KL18:KN19"/>
    <mergeCell ref="LH18:LJ19"/>
    <mergeCell ref="MD18:MF19"/>
    <mergeCell ref="HX18:HZ19"/>
    <mergeCell ref="IT18:IV19"/>
    <mergeCell ref="AQP18:AQR19"/>
    <mergeCell ref="PN18:PP19"/>
    <mergeCell ref="JP18:JR19"/>
    <mergeCell ref="ATD15:ATF16"/>
    <mergeCell ref="ATZ15:AUB16"/>
    <mergeCell ref="AUV15:AUX16"/>
    <mergeCell ref="APT15:APV16"/>
    <mergeCell ref="AQP15:AQR16"/>
    <mergeCell ref="ARL15:ARN16"/>
    <mergeCell ref="ASH15:ASJ16"/>
    <mergeCell ref="AOX15:AOZ16"/>
    <mergeCell ref="AJV15:AJX16"/>
    <mergeCell ref="AKR15:AKT16"/>
    <mergeCell ref="ALN15:ALP16"/>
    <mergeCell ref="AIZ15:AJB16"/>
    <mergeCell ref="ADX15:ADZ16"/>
    <mergeCell ref="AET15:AEV16"/>
    <mergeCell ref="AFP15:AFR16"/>
    <mergeCell ref="ADB15:ADD16"/>
    <mergeCell ref="XZ15:YB16"/>
    <mergeCell ref="YV15:YX16"/>
    <mergeCell ref="ZR15:ZT16"/>
    <mergeCell ref="IT15:IV16"/>
    <mergeCell ref="JP15:JR16"/>
    <mergeCell ref="KL15:KN16"/>
    <mergeCell ref="LH15:LJ16"/>
    <mergeCell ref="HX15:HZ16"/>
    <mergeCell ref="A1:D1"/>
    <mergeCell ref="SB15:SD16"/>
    <mergeCell ref="SX15:SZ16"/>
    <mergeCell ref="TT15:TV16"/>
    <mergeCell ref="OR15:OT16"/>
    <mergeCell ref="PN15:PP16"/>
    <mergeCell ref="QJ15:QL16"/>
    <mergeCell ref="RF15:RH16"/>
    <mergeCell ref="MD15:MF16"/>
    <mergeCell ref="MZ15:NB16"/>
    <mergeCell ref="NV15:NX16"/>
    <mergeCell ref="FJ15:FL16"/>
  </mergeCells>
  <conditionalFormatting sqref="C19 Y19 AU19 BQ19 CM19 DI19 EE19 FA19 FW19 GS19 HO19 IK19 JG19 KC19 KY19 LU19 MQ19 NM19 OI19 PE19 QA19 QW19 RS19 SO19 TK19 UG19 VC19 VY19 WU19 XQ19 YM19 ZI19 AAE19 ABA19 ABW19 ACS19 ADO19 AEK19 AFG19 AGC19 AGY19 AHU19 AIQ19 AJM19 AKI19 ALE19 AMA19 AMW19 ANS19 AOO19 APK19 AQG19 ARC19 ARY19 ASU19 ATQ19 AUM19 AVI19 AWE19 AXA19 AXW19 AYS19 AZO19 BAK19 BBG19 BCC19 BCY19 BDU19 BEQ19 BFM19 BGI19 BHE19 BIA19 BIW19 BJS19 BKO19 BLK19 BMG19 BNC19 BNY19 BOU19 BPQ19 BQM19 BRI19 BSE19 BTA19 BTW19 BUS19 BVO19 BWK19 BXG19 BYC19 BYY19 BZU19 CAQ19 CBM19 CCI19 CDE19 CEA19 CEW19">
    <cfRule type="containsText" dxfId="7" priority="821" operator="containsText" text="Good">
      <formula>NOT(ISERROR(SEARCH("Good",C19)))</formula>
    </cfRule>
    <cfRule type="containsText" dxfId="6" priority="822" operator="containsText" text="spec">
      <formula>NOT(ISERROR(SEARCH("spec",C19)))</formula>
    </cfRule>
    <cfRule type="containsText" dxfId="5" priority="823" operator="containsText" text="Warning">
      <formula>NOT(ISERROR(SEARCH("Warning",C19)))</formula>
    </cfRule>
  </conditionalFormatting>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sheetPr codeName="Sheet25"/>
  <dimension ref="A8:VV985"/>
  <sheetViews>
    <sheetView zoomScale="70" zoomScaleNormal="70" workbookViewId="0">
      <selection activeCell="Y555" sqref="Y555:Z615"/>
    </sheetView>
  </sheetViews>
  <sheetFormatPr defaultRowHeight="13.2"/>
  <cols>
    <col min="2" max="2" width="19.109375" customWidth="1"/>
    <col min="3" max="3" width="16.5546875" bestFit="1" customWidth="1"/>
    <col min="4" max="6" width="16.5546875" customWidth="1"/>
    <col min="7" max="7" width="17" bestFit="1" customWidth="1"/>
    <col min="8" max="8" width="14.109375" bestFit="1" customWidth="1"/>
    <col min="10" max="10" width="12" bestFit="1" customWidth="1"/>
    <col min="14" max="14" width="12" bestFit="1" customWidth="1"/>
    <col min="18" max="18" width="12" bestFit="1" customWidth="1"/>
    <col min="22" max="22" width="12" bestFit="1" customWidth="1"/>
    <col min="26" max="26" width="12" bestFit="1" customWidth="1"/>
    <col min="30" max="30" width="12" bestFit="1" customWidth="1"/>
    <col min="34" max="34" width="12" bestFit="1" customWidth="1"/>
    <col min="38" max="38" width="12" bestFit="1" customWidth="1"/>
    <col min="42" max="42" width="12" bestFit="1" customWidth="1"/>
    <col min="46" max="46" width="12" bestFit="1" customWidth="1"/>
    <col min="50" max="50" width="11.33203125" bestFit="1" customWidth="1"/>
    <col min="54" max="54" width="11.33203125" bestFit="1" customWidth="1"/>
    <col min="58" max="58" width="11.33203125" bestFit="1" customWidth="1"/>
    <col min="62" max="62" width="11.33203125" bestFit="1" customWidth="1"/>
    <col min="66" max="66" width="11.33203125" bestFit="1" customWidth="1"/>
    <col min="70" max="70" width="11.33203125" bestFit="1" customWidth="1"/>
    <col min="74" max="74" width="11.33203125" bestFit="1" customWidth="1"/>
    <col min="78" max="78" width="11.33203125" bestFit="1" customWidth="1"/>
    <col min="82" max="82" width="11.33203125" bestFit="1" customWidth="1"/>
    <col min="86" max="86" width="11.33203125" bestFit="1" customWidth="1"/>
  </cols>
  <sheetData>
    <row r="8" spans="1:594">
      <c r="B8" t="s">
        <v>19</v>
      </c>
      <c r="C8" s="11">
        <v>40909</v>
      </c>
      <c r="D8" s="11"/>
      <c r="E8" s="11"/>
      <c r="F8" s="11"/>
    </row>
    <row r="9" spans="1:594">
      <c r="B9" s="40" t="s">
        <v>53</v>
      </c>
      <c r="C9" s="40">
        <f>'Refrigeration &amp; Weather'!C24</f>
        <v>2500</v>
      </c>
      <c r="D9" s="40" t="s">
        <v>54</v>
      </c>
    </row>
    <row r="14" spans="1:594">
      <c r="C14" s="36"/>
      <c r="D14" s="36"/>
      <c r="E14" s="36"/>
      <c r="F14" s="36"/>
      <c r="I14">
        <v>1</v>
      </c>
      <c r="M14">
        <v>2</v>
      </c>
      <c r="Q14">
        <v>3</v>
      </c>
      <c r="U14">
        <v>4</v>
      </c>
      <c r="Y14">
        <v>5</v>
      </c>
      <c r="AC14">
        <v>6</v>
      </c>
      <c r="AG14">
        <v>7</v>
      </c>
      <c r="AK14">
        <v>8</v>
      </c>
      <c r="AO14">
        <v>9</v>
      </c>
      <c r="AS14">
        <v>10</v>
      </c>
      <c r="AW14">
        <v>11</v>
      </c>
      <c r="BA14">
        <v>12</v>
      </c>
      <c r="BE14">
        <v>13</v>
      </c>
      <c r="BI14">
        <v>14</v>
      </c>
      <c r="BM14">
        <v>15</v>
      </c>
      <c r="BQ14">
        <v>16</v>
      </c>
      <c r="BU14">
        <v>17</v>
      </c>
      <c r="BY14">
        <v>18</v>
      </c>
      <c r="CC14">
        <v>19</v>
      </c>
      <c r="CG14">
        <v>20</v>
      </c>
      <c r="CK14">
        <v>21</v>
      </c>
      <c r="CO14">
        <v>22</v>
      </c>
      <c r="CS14">
        <v>23</v>
      </c>
      <c r="CW14">
        <v>24</v>
      </c>
      <c r="DA14">
        <v>25</v>
      </c>
      <c r="DE14">
        <v>26</v>
      </c>
      <c r="DI14">
        <v>27</v>
      </c>
      <c r="DM14">
        <v>28</v>
      </c>
      <c r="DQ14">
        <v>29</v>
      </c>
      <c r="DU14">
        <v>30</v>
      </c>
      <c r="DY14">
        <v>31</v>
      </c>
      <c r="EC14">
        <v>32</v>
      </c>
      <c r="EG14">
        <v>33</v>
      </c>
      <c r="EK14">
        <v>34</v>
      </c>
      <c r="EO14">
        <v>35</v>
      </c>
      <c r="ES14">
        <v>36</v>
      </c>
      <c r="EW14">
        <v>37</v>
      </c>
      <c r="FA14">
        <v>38</v>
      </c>
      <c r="FE14">
        <v>39</v>
      </c>
      <c r="FI14">
        <v>40</v>
      </c>
      <c r="FM14">
        <v>41</v>
      </c>
      <c r="FQ14">
        <v>42</v>
      </c>
      <c r="FU14">
        <v>43</v>
      </c>
      <c r="FY14">
        <v>44</v>
      </c>
      <c r="GC14">
        <v>45</v>
      </c>
      <c r="GG14">
        <v>46</v>
      </c>
      <c r="GK14">
        <v>47</v>
      </c>
      <c r="GO14">
        <v>48</v>
      </c>
      <c r="GS14">
        <v>49</v>
      </c>
      <c r="GW14">
        <v>50</v>
      </c>
      <c r="HA14">
        <v>51</v>
      </c>
      <c r="HE14">
        <v>52</v>
      </c>
      <c r="HI14">
        <v>53</v>
      </c>
      <c r="HM14">
        <v>54</v>
      </c>
      <c r="HQ14">
        <v>55</v>
      </c>
      <c r="HU14">
        <v>56</v>
      </c>
      <c r="HY14">
        <v>57</v>
      </c>
      <c r="IC14">
        <v>58</v>
      </c>
      <c r="IG14">
        <v>59</v>
      </c>
      <c r="IK14">
        <v>60</v>
      </c>
      <c r="IO14">
        <v>61</v>
      </c>
      <c r="IS14">
        <v>62</v>
      </c>
      <c r="IW14">
        <v>63</v>
      </c>
      <c r="JA14">
        <v>64</v>
      </c>
      <c r="JE14">
        <v>65</v>
      </c>
      <c r="JI14">
        <v>66</v>
      </c>
      <c r="JM14">
        <v>67</v>
      </c>
      <c r="JQ14">
        <v>68</v>
      </c>
      <c r="JU14">
        <v>69</v>
      </c>
      <c r="JY14">
        <v>70</v>
      </c>
      <c r="KC14">
        <v>71</v>
      </c>
      <c r="KG14">
        <v>72</v>
      </c>
      <c r="KK14">
        <v>73</v>
      </c>
      <c r="KO14">
        <v>74</v>
      </c>
      <c r="KS14">
        <v>75</v>
      </c>
      <c r="KW14">
        <v>76</v>
      </c>
      <c r="LA14">
        <v>77</v>
      </c>
      <c r="LE14">
        <v>78</v>
      </c>
      <c r="LI14">
        <v>79</v>
      </c>
      <c r="LM14">
        <v>80</v>
      </c>
      <c r="LQ14">
        <v>81</v>
      </c>
      <c r="LU14">
        <v>82</v>
      </c>
      <c r="LY14">
        <v>83</v>
      </c>
      <c r="MC14">
        <v>84</v>
      </c>
      <c r="MG14">
        <v>85</v>
      </c>
      <c r="MK14">
        <v>86</v>
      </c>
      <c r="MO14">
        <v>87</v>
      </c>
      <c r="MS14">
        <v>88</v>
      </c>
      <c r="MW14">
        <v>89</v>
      </c>
      <c r="NA14">
        <v>90</v>
      </c>
      <c r="NE14">
        <v>91</v>
      </c>
      <c r="NI14">
        <v>92</v>
      </c>
      <c r="NM14">
        <v>93</v>
      </c>
      <c r="NQ14">
        <v>94</v>
      </c>
      <c r="NU14">
        <v>95</v>
      </c>
      <c r="NY14">
        <v>96</v>
      </c>
      <c r="OC14">
        <v>97</v>
      </c>
      <c r="OG14">
        <v>98</v>
      </c>
      <c r="OK14">
        <v>99</v>
      </c>
      <c r="OO14">
        <v>100</v>
      </c>
      <c r="OS14" s="40"/>
      <c r="OT14" s="40"/>
      <c r="OU14" s="40"/>
      <c r="OV14" s="40"/>
      <c r="OW14" s="40"/>
      <c r="OX14" s="40"/>
      <c r="OY14" s="40"/>
      <c r="OZ14" s="40"/>
      <c r="PA14" s="40"/>
      <c r="PB14" s="40"/>
      <c r="PC14" s="40"/>
      <c r="PD14" s="40"/>
      <c r="PE14" s="40"/>
      <c r="PF14" s="40"/>
      <c r="PG14" s="40"/>
      <c r="PH14" s="40"/>
      <c r="PI14" s="40"/>
      <c r="PJ14" s="40"/>
      <c r="PK14" s="40"/>
      <c r="PL14" s="40"/>
      <c r="PM14" s="40"/>
      <c r="PN14" s="40"/>
      <c r="PO14" s="40"/>
      <c r="PP14" s="40"/>
      <c r="PQ14" s="40"/>
      <c r="PR14" s="40"/>
      <c r="PS14" s="40"/>
      <c r="PT14" s="40"/>
      <c r="PU14" s="40"/>
      <c r="PV14" s="40"/>
      <c r="PW14" s="40"/>
      <c r="PX14" s="40"/>
      <c r="PY14" s="40"/>
      <c r="PZ14" s="40"/>
      <c r="QA14" s="40"/>
      <c r="QB14" s="40"/>
      <c r="QC14" s="40"/>
      <c r="QD14" s="40"/>
      <c r="QE14" s="40"/>
      <c r="QF14" s="40"/>
      <c r="QG14" s="40"/>
      <c r="QH14" s="40"/>
      <c r="QI14" s="40"/>
      <c r="QJ14" s="40"/>
      <c r="QK14" s="40"/>
      <c r="QL14" s="40"/>
      <c r="QM14" s="40"/>
      <c r="QN14" s="40"/>
      <c r="QO14" s="40"/>
      <c r="QP14" s="40"/>
      <c r="QQ14" s="40"/>
      <c r="QR14" s="40"/>
      <c r="QS14" s="40"/>
      <c r="QT14" s="40"/>
      <c r="QU14" s="40"/>
      <c r="QV14" s="40"/>
      <c r="QW14" s="40"/>
      <c r="QX14" s="40"/>
      <c r="QY14" s="40"/>
      <c r="QZ14" s="40"/>
      <c r="RA14" s="40"/>
      <c r="RB14" s="40"/>
      <c r="RC14" s="40"/>
      <c r="RD14" s="40"/>
      <c r="RE14" s="40"/>
      <c r="RF14" s="40"/>
      <c r="RG14" s="40"/>
      <c r="RH14" s="40"/>
      <c r="RI14" s="40"/>
      <c r="RJ14" s="40"/>
      <c r="RK14" s="40"/>
      <c r="RL14" s="40"/>
      <c r="RM14" s="40"/>
      <c r="RN14" s="40"/>
      <c r="RO14" s="40"/>
      <c r="RP14" s="40"/>
      <c r="RQ14" s="40"/>
      <c r="RR14" s="40"/>
      <c r="RS14" s="40"/>
      <c r="RT14" s="40"/>
      <c r="RU14" s="40"/>
      <c r="RV14" s="40"/>
      <c r="RW14" s="40"/>
      <c r="RX14" s="40"/>
      <c r="RY14" s="40"/>
      <c r="RZ14" s="40"/>
      <c r="SA14" s="40"/>
      <c r="SB14" s="40"/>
      <c r="SC14" s="40"/>
      <c r="SD14" s="40"/>
      <c r="SE14" s="40"/>
      <c r="SF14" s="40"/>
      <c r="SG14" s="40"/>
      <c r="SH14" s="40"/>
      <c r="SI14" s="40"/>
      <c r="SJ14" s="40"/>
      <c r="SK14" s="40"/>
      <c r="SL14" s="40"/>
      <c r="SM14" s="40"/>
      <c r="SN14" s="40"/>
      <c r="SO14" s="40"/>
      <c r="SP14" s="40"/>
      <c r="SQ14" s="40"/>
      <c r="SR14" s="40"/>
      <c r="SS14" s="40"/>
      <c r="ST14" s="40"/>
      <c r="SU14" s="40"/>
      <c r="SV14" s="40"/>
      <c r="SW14" s="40"/>
      <c r="SX14" s="40"/>
      <c r="SY14" s="40"/>
      <c r="SZ14" s="40"/>
      <c r="TA14" s="40"/>
      <c r="TB14" s="40"/>
      <c r="TC14" s="40"/>
      <c r="TD14" s="40"/>
      <c r="TE14" s="40"/>
      <c r="TF14" s="40"/>
      <c r="TG14" s="40"/>
      <c r="TH14" s="40"/>
      <c r="TI14" s="40"/>
      <c r="TJ14" s="40"/>
      <c r="TK14" s="40"/>
      <c r="TL14" s="40"/>
      <c r="TM14" s="40"/>
      <c r="TN14" s="40"/>
      <c r="TO14" s="40"/>
      <c r="TP14" s="40"/>
      <c r="TQ14" s="40"/>
      <c r="TR14" s="40"/>
      <c r="TS14" s="40"/>
      <c r="TT14" s="40"/>
      <c r="TU14" s="40"/>
      <c r="TV14" s="40"/>
      <c r="TW14" s="40"/>
      <c r="TX14" s="40"/>
      <c r="TY14" s="40"/>
      <c r="TZ14" s="40"/>
      <c r="UA14" s="40"/>
      <c r="UB14" s="40"/>
      <c r="UC14" s="40"/>
      <c r="UD14" s="40"/>
      <c r="UE14" s="40"/>
      <c r="UF14" s="40"/>
      <c r="UG14" s="40"/>
      <c r="UH14" s="40"/>
      <c r="UI14" s="40"/>
      <c r="UJ14" s="40"/>
      <c r="UK14" s="40"/>
      <c r="UL14" s="40"/>
      <c r="UM14" s="40"/>
      <c r="UN14" s="40"/>
      <c r="UO14" s="40"/>
      <c r="UP14" s="40"/>
      <c r="UQ14" s="40"/>
      <c r="UR14" s="40"/>
      <c r="US14" s="40"/>
      <c r="UT14" s="40"/>
      <c r="UU14" s="40"/>
      <c r="UV14" s="40"/>
      <c r="UW14" s="40"/>
      <c r="UX14" s="40"/>
      <c r="UY14" s="40"/>
      <c r="UZ14" s="40"/>
      <c r="VA14" s="40"/>
      <c r="VB14" s="40"/>
      <c r="VC14" s="40"/>
      <c r="VD14" s="40"/>
      <c r="VE14" s="40"/>
      <c r="VF14" s="40"/>
      <c r="VG14" s="40"/>
      <c r="VH14" s="40"/>
      <c r="VI14" s="40"/>
      <c r="VJ14" s="40"/>
      <c r="VK14" s="40"/>
      <c r="VL14" s="40"/>
      <c r="VM14" s="40"/>
      <c r="VN14" s="40"/>
      <c r="VO14" s="40"/>
      <c r="VP14" s="40"/>
      <c r="VQ14" s="40"/>
      <c r="VR14" s="40"/>
      <c r="VS14" s="40"/>
      <c r="VT14" s="40"/>
      <c r="VU14" s="40"/>
      <c r="VV14" s="40"/>
    </row>
    <row r="15" spans="1:594">
      <c r="C15" s="143" t="s">
        <v>28</v>
      </c>
      <c r="D15" s="143"/>
      <c r="E15" s="143"/>
      <c r="F15" s="143"/>
      <c r="G15" s="143"/>
      <c r="H15" s="143"/>
      <c r="I15" s="144" t="str">
        <f>"Fermenter "&amp;I14</f>
        <v>Fermenter 1</v>
      </c>
      <c r="J15" s="144"/>
      <c r="K15" s="144"/>
      <c r="L15" s="80"/>
      <c r="M15" s="145" t="str">
        <f>"Fermenter "&amp;M14</f>
        <v>Fermenter 2</v>
      </c>
      <c r="N15" s="145"/>
      <c r="O15" s="145"/>
      <c r="P15" s="79"/>
      <c r="Q15" s="144" t="str">
        <f>"Fermenter "&amp;Q14</f>
        <v>Fermenter 3</v>
      </c>
      <c r="R15" s="144"/>
      <c r="S15" s="144"/>
      <c r="T15" s="80"/>
      <c r="U15" s="145" t="str">
        <f>"Fermenter "&amp;U14</f>
        <v>Fermenter 4</v>
      </c>
      <c r="V15" s="145"/>
      <c r="W15" s="145"/>
      <c r="X15" s="79"/>
      <c r="Y15" s="144" t="str">
        <f>"Fermenter "&amp;Y14</f>
        <v>Fermenter 5</v>
      </c>
      <c r="Z15" s="144"/>
      <c r="AA15" s="144"/>
      <c r="AB15" s="80"/>
      <c r="AC15" s="145" t="str">
        <f>"Fermenter "&amp;AC14</f>
        <v>Fermenter 6</v>
      </c>
      <c r="AD15" s="145"/>
      <c r="AE15" s="145"/>
      <c r="AF15" s="79"/>
      <c r="AG15" s="144" t="str">
        <f>"Fermenter "&amp;AG14</f>
        <v>Fermenter 7</v>
      </c>
      <c r="AH15" s="144"/>
      <c r="AI15" s="144"/>
      <c r="AJ15" s="80"/>
      <c r="AK15" s="145" t="str">
        <f>"Fermenter "&amp;AK14</f>
        <v>Fermenter 8</v>
      </c>
      <c r="AL15" s="145"/>
      <c r="AM15" s="145"/>
      <c r="AN15" s="79"/>
      <c r="AO15" s="144" t="str">
        <f>"Fermenter "&amp;AO14</f>
        <v>Fermenter 9</v>
      </c>
      <c r="AP15" s="144"/>
      <c r="AQ15" s="144"/>
      <c r="AR15" s="80"/>
      <c r="AS15" s="145" t="str">
        <f>"Fermenter "&amp;AS14</f>
        <v>Fermenter 10</v>
      </c>
      <c r="AT15" s="145"/>
      <c r="AU15" s="145"/>
      <c r="AV15" s="79"/>
      <c r="AW15" s="144" t="str">
        <f>"Fermenter "&amp;AW14</f>
        <v>Fermenter 11</v>
      </c>
      <c r="AX15" s="144"/>
      <c r="AY15" s="144"/>
      <c r="AZ15" s="80"/>
      <c r="BA15" s="145" t="str">
        <f>"Fermenter "&amp;BA14</f>
        <v>Fermenter 12</v>
      </c>
      <c r="BB15" s="145"/>
      <c r="BC15" s="145"/>
      <c r="BD15" s="79"/>
      <c r="BE15" s="144" t="str">
        <f>"Fermenter "&amp;BE14</f>
        <v>Fermenter 13</v>
      </c>
      <c r="BF15" s="144"/>
      <c r="BG15" s="144"/>
      <c r="BH15" s="80"/>
      <c r="BI15" s="145" t="str">
        <f>"Fermenter "&amp;BI14</f>
        <v>Fermenter 14</v>
      </c>
      <c r="BJ15" s="145"/>
      <c r="BK15" s="145"/>
      <c r="BL15" s="79"/>
      <c r="BM15" s="144" t="str">
        <f>"Fermenter "&amp;BM14</f>
        <v>Fermenter 15</v>
      </c>
      <c r="BN15" s="144"/>
      <c r="BO15" s="144"/>
      <c r="BP15" s="80"/>
      <c r="BQ15" s="145" t="str">
        <f>"Fermenter "&amp;BQ14</f>
        <v>Fermenter 16</v>
      </c>
      <c r="BR15" s="145"/>
      <c r="BS15" s="145"/>
      <c r="BT15" s="79"/>
      <c r="BU15" s="144" t="str">
        <f>"Fermenter "&amp;BU14</f>
        <v>Fermenter 17</v>
      </c>
      <c r="BV15" s="144"/>
      <c r="BW15" s="144"/>
      <c r="BX15" s="80"/>
      <c r="BY15" s="145" t="str">
        <f>"Fermenter "&amp;BY14</f>
        <v>Fermenter 18</v>
      </c>
      <c r="BZ15" s="145"/>
      <c r="CA15" s="145"/>
      <c r="CB15" s="79"/>
      <c r="CC15" s="144" t="str">
        <f>"Fermenter "&amp;CC14</f>
        <v>Fermenter 19</v>
      </c>
      <c r="CD15" s="144"/>
      <c r="CE15" s="144"/>
      <c r="CF15" s="80"/>
      <c r="CG15" s="145" t="str">
        <f>"Fermenter "&amp;CG14</f>
        <v>Fermenter 20</v>
      </c>
      <c r="CH15" s="145"/>
      <c r="CI15" s="145"/>
      <c r="CJ15" s="79"/>
      <c r="CK15" s="144" t="str">
        <f>"Fermenter "&amp;CK14</f>
        <v>Fermenter 21</v>
      </c>
      <c r="CL15" s="144"/>
      <c r="CM15" s="144"/>
      <c r="CN15" s="80"/>
      <c r="CO15" s="145" t="str">
        <f>"Fermenter "&amp;CO14</f>
        <v>Fermenter 22</v>
      </c>
      <c r="CP15" s="145"/>
      <c r="CQ15" s="145"/>
      <c r="CR15" s="79"/>
      <c r="CS15" s="144" t="str">
        <f t="shared" ref="CS15" si="0">"Fermenter "&amp;CS14</f>
        <v>Fermenter 23</v>
      </c>
      <c r="CT15" s="144"/>
      <c r="CU15" s="144"/>
      <c r="CV15" s="80"/>
      <c r="CW15" s="145" t="str">
        <f t="shared" ref="CW15" si="1">"Fermenter "&amp;CW14</f>
        <v>Fermenter 24</v>
      </c>
      <c r="CX15" s="145"/>
      <c r="CY15" s="145"/>
      <c r="CZ15" s="79"/>
      <c r="DA15" s="144" t="str">
        <f t="shared" ref="DA15" si="2">"Fermenter "&amp;DA14</f>
        <v>Fermenter 25</v>
      </c>
      <c r="DB15" s="144"/>
      <c r="DC15" s="144"/>
      <c r="DD15" s="80"/>
      <c r="DE15" s="145" t="str">
        <f t="shared" ref="DE15" si="3">"Fermenter "&amp;DE14</f>
        <v>Fermenter 26</v>
      </c>
      <c r="DF15" s="145"/>
      <c r="DG15" s="145"/>
      <c r="DH15" s="79"/>
      <c r="DI15" s="144" t="str">
        <f t="shared" ref="DI15" si="4">"Fermenter "&amp;DI14</f>
        <v>Fermenter 27</v>
      </c>
      <c r="DJ15" s="144"/>
      <c r="DK15" s="144"/>
      <c r="DL15" s="80"/>
      <c r="DM15" s="145" t="str">
        <f t="shared" ref="DM15" si="5">"Fermenter "&amp;DM14</f>
        <v>Fermenter 28</v>
      </c>
      <c r="DN15" s="145"/>
      <c r="DO15" s="145"/>
      <c r="DP15" s="79"/>
      <c r="DQ15" s="144" t="str">
        <f t="shared" ref="DQ15" si="6">"Fermenter "&amp;DQ14</f>
        <v>Fermenter 29</v>
      </c>
      <c r="DR15" s="144"/>
      <c r="DS15" s="144"/>
      <c r="DT15" s="80"/>
      <c r="DU15" s="145" t="str">
        <f t="shared" ref="DU15" si="7">"Fermenter "&amp;DU14</f>
        <v>Fermenter 30</v>
      </c>
      <c r="DV15" s="145"/>
      <c r="DW15" s="145"/>
      <c r="DX15" s="79"/>
      <c r="DY15" s="144" t="str">
        <f t="shared" ref="DY15" si="8">"Fermenter "&amp;DY14</f>
        <v>Fermenter 31</v>
      </c>
      <c r="DZ15" s="144"/>
      <c r="EA15" s="144"/>
      <c r="EB15" s="80"/>
      <c r="EC15" s="145" t="str">
        <f t="shared" ref="EC15" si="9">"Fermenter "&amp;EC14</f>
        <v>Fermenter 32</v>
      </c>
      <c r="ED15" s="145"/>
      <c r="EE15" s="145"/>
      <c r="EF15" s="79"/>
      <c r="EG15" s="144" t="str">
        <f t="shared" ref="EG15" si="10">"Fermenter "&amp;EG14</f>
        <v>Fermenter 33</v>
      </c>
      <c r="EH15" s="144"/>
      <c r="EI15" s="144"/>
      <c r="EJ15" s="80"/>
      <c r="EK15" s="145" t="str">
        <f t="shared" ref="EK15" si="11">"Fermenter "&amp;EK14</f>
        <v>Fermenter 34</v>
      </c>
      <c r="EL15" s="145"/>
      <c r="EM15" s="145"/>
      <c r="EN15" s="79"/>
      <c r="EO15" s="144" t="str">
        <f t="shared" ref="EO15" si="12">"Fermenter "&amp;EO14</f>
        <v>Fermenter 35</v>
      </c>
      <c r="EP15" s="144"/>
      <c r="EQ15" s="144"/>
      <c r="ER15" s="80"/>
      <c r="ES15" s="145" t="str">
        <f t="shared" ref="ES15" si="13">"Fermenter "&amp;ES14</f>
        <v>Fermenter 36</v>
      </c>
      <c r="ET15" s="145"/>
      <c r="EU15" s="145"/>
      <c r="EV15" s="79"/>
      <c r="EW15" s="144" t="str">
        <f t="shared" ref="EW15" si="14">"Fermenter "&amp;EW14</f>
        <v>Fermenter 37</v>
      </c>
      <c r="EX15" s="144"/>
      <c r="EY15" s="144"/>
      <c r="EZ15" s="80"/>
      <c r="FA15" s="145" t="str">
        <f t="shared" ref="FA15" si="15">"Fermenter "&amp;FA14</f>
        <v>Fermenter 38</v>
      </c>
      <c r="FB15" s="145"/>
      <c r="FC15" s="145"/>
      <c r="FD15" s="79"/>
      <c r="FE15" s="144" t="str">
        <f t="shared" ref="FE15" si="16">"Fermenter "&amp;FE14</f>
        <v>Fermenter 39</v>
      </c>
      <c r="FF15" s="144"/>
      <c r="FG15" s="144"/>
      <c r="FH15" s="80"/>
      <c r="FI15" s="145" t="str">
        <f t="shared" ref="FI15" si="17">"Fermenter "&amp;FI14</f>
        <v>Fermenter 40</v>
      </c>
      <c r="FJ15" s="145"/>
      <c r="FK15" s="145"/>
      <c r="FL15" s="79"/>
      <c r="FM15" s="144" t="str">
        <f t="shared" ref="FM15" si="18">"Fermenter "&amp;FM14</f>
        <v>Fermenter 41</v>
      </c>
      <c r="FN15" s="144"/>
      <c r="FO15" s="144"/>
      <c r="FP15" s="80"/>
      <c r="FQ15" s="145" t="str">
        <f t="shared" ref="FQ15" si="19">"Fermenter "&amp;FQ14</f>
        <v>Fermenter 42</v>
      </c>
      <c r="FR15" s="145"/>
      <c r="FS15" s="145"/>
      <c r="FT15" s="79"/>
      <c r="FU15" s="144" t="str">
        <f t="shared" ref="FU15" si="20">"Fermenter "&amp;FU14</f>
        <v>Fermenter 43</v>
      </c>
      <c r="FV15" s="144"/>
      <c r="FW15" s="144"/>
      <c r="FX15" s="80"/>
      <c r="FY15" s="145" t="str">
        <f t="shared" ref="FY15" si="21">"Fermenter "&amp;FY14</f>
        <v>Fermenter 44</v>
      </c>
      <c r="FZ15" s="145"/>
      <c r="GA15" s="145"/>
      <c r="GB15" s="79"/>
      <c r="GC15" s="144" t="str">
        <f t="shared" ref="GC15" si="22">"Fermenter "&amp;GC14</f>
        <v>Fermenter 45</v>
      </c>
      <c r="GD15" s="144"/>
      <c r="GE15" s="144"/>
      <c r="GF15" s="80"/>
      <c r="GG15" s="145" t="str">
        <f t="shared" ref="GG15" si="23">"Fermenter "&amp;GG14</f>
        <v>Fermenter 46</v>
      </c>
      <c r="GH15" s="145"/>
      <c r="GI15" s="145"/>
      <c r="GJ15" s="79"/>
      <c r="GK15" s="144" t="str">
        <f t="shared" ref="GK15" si="24">"Fermenter "&amp;GK14</f>
        <v>Fermenter 47</v>
      </c>
      <c r="GL15" s="144"/>
      <c r="GM15" s="144"/>
      <c r="GN15" s="80"/>
      <c r="GO15" s="145" t="str">
        <f t="shared" ref="GO15" si="25">"Fermenter "&amp;GO14</f>
        <v>Fermenter 48</v>
      </c>
      <c r="GP15" s="145"/>
      <c r="GQ15" s="145"/>
      <c r="GR15" s="79"/>
      <c r="GS15" s="144" t="str">
        <f t="shared" ref="GS15" si="26">"Fermenter "&amp;GS14</f>
        <v>Fermenter 49</v>
      </c>
      <c r="GT15" s="144"/>
      <c r="GU15" s="144"/>
      <c r="GV15" s="80"/>
      <c r="GW15" s="145" t="str">
        <f t="shared" ref="GW15" si="27">"Fermenter "&amp;GW14</f>
        <v>Fermenter 50</v>
      </c>
      <c r="GX15" s="145"/>
      <c r="GY15" s="145"/>
      <c r="GZ15" s="79"/>
      <c r="HA15" s="144" t="str">
        <f t="shared" ref="HA15" si="28">"Fermenter "&amp;HA14</f>
        <v>Fermenter 51</v>
      </c>
      <c r="HB15" s="144"/>
      <c r="HC15" s="144"/>
      <c r="HD15" s="80"/>
      <c r="HE15" s="145" t="str">
        <f t="shared" ref="HE15" si="29">"Fermenter "&amp;HE14</f>
        <v>Fermenter 52</v>
      </c>
      <c r="HF15" s="145"/>
      <c r="HG15" s="145"/>
      <c r="HH15" s="79"/>
      <c r="HI15" s="144" t="str">
        <f t="shared" ref="HI15" si="30">"Fermenter "&amp;HI14</f>
        <v>Fermenter 53</v>
      </c>
      <c r="HJ15" s="144"/>
      <c r="HK15" s="144"/>
      <c r="HL15" s="80"/>
      <c r="HM15" s="145" t="str">
        <f t="shared" ref="HM15" si="31">"Fermenter "&amp;HM14</f>
        <v>Fermenter 54</v>
      </c>
      <c r="HN15" s="145"/>
      <c r="HO15" s="145"/>
      <c r="HP15" s="79"/>
      <c r="HQ15" s="144" t="str">
        <f t="shared" ref="HQ15" si="32">"Fermenter "&amp;HQ14</f>
        <v>Fermenter 55</v>
      </c>
      <c r="HR15" s="144"/>
      <c r="HS15" s="144"/>
      <c r="HT15" s="80"/>
      <c r="HU15" s="145" t="str">
        <f t="shared" ref="HU15" si="33">"Fermenter "&amp;HU14</f>
        <v>Fermenter 56</v>
      </c>
      <c r="HV15" s="145"/>
      <c r="HW15" s="145"/>
      <c r="HX15" s="79"/>
      <c r="HY15" s="144" t="str">
        <f t="shared" ref="HY15" si="34">"Fermenter "&amp;HY14</f>
        <v>Fermenter 57</v>
      </c>
      <c r="HZ15" s="144"/>
      <c r="IA15" s="144"/>
      <c r="IB15" s="80"/>
      <c r="IC15" s="145" t="str">
        <f t="shared" ref="IC15" si="35">"Fermenter "&amp;IC14</f>
        <v>Fermenter 58</v>
      </c>
      <c r="ID15" s="145"/>
      <c r="IE15" s="145"/>
      <c r="IF15" s="79"/>
      <c r="IG15" s="144" t="str">
        <f t="shared" ref="IG15" si="36">"Fermenter "&amp;IG14</f>
        <v>Fermenter 59</v>
      </c>
      <c r="IH15" s="144"/>
      <c r="II15" s="144"/>
      <c r="IJ15" s="80"/>
      <c r="IK15" s="145" t="str">
        <f t="shared" ref="IK15" si="37">"Fermenter "&amp;IK14</f>
        <v>Fermenter 60</v>
      </c>
      <c r="IL15" s="145"/>
      <c r="IM15" s="145"/>
      <c r="IN15" s="79"/>
      <c r="IO15" s="144" t="str">
        <f t="shared" ref="IO15" si="38">"Fermenter "&amp;IO14</f>
        <v>Fermenter 61</v>
      </c>
      <c r="IP15" s="144"/>
      <c r="IQ15" s="144"/>
      <c r="IR15" s="80"/>
      <c r="IS15" s="145" t="str">
        <f t="shared" ref="IS15" si="39">"Fermenter "&amp;IS14</f>
        <v>Fermenter 62</v>
      </c>
      <c r="IT15" s="145"/>
      <c r="IU15" s="145"/>
      <c r="IV15" s="79"/>
      <c r="IW15" s="144" t="str">
        <f t="shared" ref="IW15" si="40">"Fermenter "&amp;IW14</f>
        <v>Fermenter 63</v>
      </c>
      <c r="IX15" s="144"/>
      <c r="IY15" s="144"/>
      <c r="IZ15" s="80"/>
      <c r="JA15" s="145" t="str">
        <f t="shared" ref="JA15" si="41">"Fermenter "&amp;JA14</f>
        <v>Fermenter 64</v>
      </c>
      <c r="JB15" s="145"/>
      <c r="JC15" s="145"/>
      <c r="JD15" s="79"/>
      <c r="JE15" s="144" t="str">
        <f t="shared" ref="JE15" si="42">"Fermenter "&amp;JE14</f>
        <v>Fermenter 65</v>
      </c>
      <c r="JF15" s="144"/>
      <c r="JG15" s="144"/>
      <c r="JH15" s="80"/>
      <c r="JI15" s="145" t="str">
        <f t="shared" ref="JI15" si="43">"Fermenter "&amp;JI14</f>
        <v>Fermenter 66</v>
      </c>
      <c r="JJ15" s="145"/>
      <c r="JK15" s="145"/>
      <c r="JL15" s="79"/>
      <c r="JM15" s="144" t="str">
        <f t="shared" ref="JM15" si="44">"Fermenter "&amp;JM14</f>
        <v>Fermenter 67</v>
      </c>
      <c r="JN15" s="144"/>
      <c r="JO15" s="144"/>
      <c r="JP15" s="80"/>
      <c r="JQ15" s="145" t="str">
        <f t="shared" ref="JQ15" si="45">"Fermenter "&amp;JQ14</f>
        <v>Fermenter 68</v>
      </c>
      <c r="JR15" s="145"/>
      <c r="JS15" s="145"/>
      <c r="JT15" s="79"/>
      <c r="JU15" s="144" t="str">
        <f t="shared" ref="JU15" si="46">"Fermenter "&amp;JU14</f>
        <v>Fermenter 69</v>
      </c>
      <c r="JV15" s="144"/>
      <c r="JW15" s="144"/>
      <c r="JX15" s="80"/>
      <c r="JY15" s="145" t="str">
        <f t="shared" ref="JY15" si="47">"Fermenter "&amp;JY14</f>
        <v>Fermenter 70</v>
      </c>
      <c r="JZ15" s="145"/>
      <c r="KA15" s="145"/>
      <c r="KB15" s="79"/>
      <c r="KC15" s="144" t="str">
        <f t="shared" ref="KC15" si="48">"Fermenter "&amp;KC14</f>
        <v>Fermenter 71</v>
      </c>
      <c r="KD15" s="144"/>
      <c r="KE15" s="144"/>
      <c r="KF15" s="80"/>
      <c r="KG15" s="145" t="str">
        <f t="shared" ref="KG15" si="49">"Fermenter "&amp;KG14</f>
        <v>Fermenter 72</v>
      </c>
      <c r="KH15" s="145"/>
      <c r="KI15" s="145"/>
      <c r="KJ15" s="79"/>
      <c r="KK15" s="144" t="str">
        <f t="shared" ref="KK15" si="50">"Fermenter "&amp;KK14</f>
        <v>Fermenter 73</v>
      </c>
      <c r="KL15" s="144"/>
      <c r="KM15" s="144"/>
      <c r="KN15" s="80"/>
      <c r="KO15" s="145" t="str">
        <f t="shared" ref="KO15" si="51">"Fermenter "&amp;KO14</f>
        <v>Fermenter 74</v>
      </c>
      <c r="KP15" s="145"/>
      <c r="KQ15" s="145"/>
      <c r="KR15" s="79"/>
      <c r="KS15" s="144" t="str">
        <f t="shared" ref="KS15" si="52">"Fermenter "&amp;KS14</f>
        <v>Fermenter 75</v>
      </c>
      <c r="KT15" s="144"/>
      <c r="KU15" s="144"/>
      <c r="KV15" s="80"/>
      <c r="KW15" s="145" t="str">
        <f t="shared" ref="KW15" si="53">"Fermenter "&amp;KW14</f>
        <v>Fermenter 76</v>
      </c>
      <c r="KX15" s="145"/>
      <c r="KY15" s="145"/>
      <c r="KZ15" s="79"/>
      <c r="LA15" s="144" t="str">
        <f t="shared" ref="LA15" si="54">"Fermenter "&amp;LA14</f>
        <v>Fermenter 77</v>
      </c>
      <c r="LB15" s="144"/>
      <c r="LC15" s="144"/>
      <c r="LD15" s="80"/>
      <c r="LE15" s="145" t="str">
        <f t="shared" ref="LE15" si="55">"Fermenter "&amp;LE14</f>
        <v>Fermenter 78</v>
      </c>
      <c r="LF15" s="145"/>
      <c r="LG15" s="145"/>
      <c r="LH15" s="79"/>
      <c r="LI15" s="144" t="str">
        <f t="shared" ref="LI15" si="56">"Fermenter "&amp;LI14</f>
        <v>Fermenter 79</v>
      </c>
      <c r="LJ15" s="144"/>
      <c r="LK15" s="144"/>
      <c r="LL15" s="80"/>
      <c r="LM15" s="145" t="str">
        <f t="shared" ref="LM15" si="57">"Fermenter "&amp;LM14</f>
        <v>Fermenter 80</v>
      </c>
      <c r="LN15" s="145"/>
      <c r="LO15" s="145"/>
      <c r="LP15" s="79"/>
      <c r="LQ15" s="144" t="str">
        <f t="shared" ref="LQ15" si="58">"Fermenter "&amp;LQ14</f>
        <v>Fermenter 81</v>
      </c>
      <c r="LR15" s="144"/>
      <c r="LS15" s="144"/>
      <c r="LT15" s="80"/>
      <c r="LU15" s="145" t="str">
        <f t="shared" ref="LU15" si="59">"Fermenter "&amp;LU14</f>
        <v>Fermenter 82</v>
      </c>
      <c r="LV15" s="145"/>
      <c r="LW15" s="145"/>
      <c r="LX15" s="79"/>
      <c r="LY15" s="144" t="str">
        <f t="shared" ref="LY15" si="60">"Fermenter "&amp;LY14</f>
        <v>Fermenter 83</v>
      </c>
      <c r="LZ15" s="144"/>
      <c r="MA15" s="144"/>
      <c r="MB15" s="80"/>
      <c r="MC15" s="145" t="str">
        <f t="shared" ref="MC15" si="61">"Fermenter "&amp;MC14</f>
        <v>Fermenter 84</v>
      </c>
      <c r="MD15" s="145"/>
      <c r="ME15" s="145"/>
      <c r="MF15" s="79"/>
      <c r="MG15" s="144" t="str">
        <f t="shared" ref="MG15" si="62">"Fermenter "&amp;MG14</f>
        <v>Fermenter 85</v>
      </c>
      <c r="MH15" s="144"/>
      <c r="MI15" s="144"/>
      <c r="MJ15" s="80"/>
      <c r="MK15" s="145" t="str">
        <f t="shared" ref="MK15" si="63">"Fermenter "&amp;MK14</f>
        <v>Fermenter 86</v>
      </c>
      <c r="ML15" s="145"/>
      <c r="MM15" s="145"/>
      <c r="MN15" s="79"/>
      <c r="MO15" s="144" t="str">
        <f t="shared" ref="MO15" si="64">"Fermenter "&amp;MO14</f>
        <v>Fermenter 87</v>
      </c>
      <c r="MP15" s="144"/>
      <c r="MQ15" s="144"/>
      <c r="MR15" s="80"/>
      <c r="MS15" s="145" t="str">
        <f t="shared" ref="MS15" si="65">"Fermenter "&amp;MS14</f>
        <v>Fermenter 88</v>
      </c>
      <c r="MT15" s="145"/>
      <c r="MU15" s="145"/>
      <c r="MV15" s="79"/>
      <c r="MW15" s="144" t="str">
        <f t="shared" ref="MW15" si="66">"Fermenter "&amp;MW14</f>
        <v>Fermenter 89</v>
      </c>
      <c r="MX15" s="144"/>
      <c r="MY15" s="144"/>
      <c r="MZ15" s="80"/>
      <c r="NA15" s="145" t="str">
        <f t="shared" ref="NA15" si="67">"Fermenter "&amp;NA14</f>
        <v>Fermenter 90</v>
      </c>
      <c r="NB15" s="145"/>
      <c r="NC15" s="145"/>
      <c r="ND15" s="79"/>
      <c r="NE15" s="144" t="str">
        <f t="shared" ref="NE15" si="68">"Fermenter "&amp;NE14</f>
        <v>Fermenter 91</v>
      </c>
      <c r="NF15" s="144"/>
      <c r="NG15" s="144"/>
      <c r="NH15" s="80"/>
      <c r="NI15" s="145" t="str">
        <f t="shared" ref="NI15" si="69">"Fermenter "&amp;NI14</f>
        <v>Fermenter 92</v>
      </c>
      <c r="NJ15" s="145"/>
      <c r="NK15" s="145"/>
      <c r="NL15" s="79"/>
      <c r="NM15" s="144" t="str">
        <f t="shared" ref="NM15" si="70">"Fermenter "&amp;NM14</f>
        <v>Fermenter 93</v>
      </c>
      <c r="NN15" s="144"/>
      <c r="NO15" s="144"/>
      <c r="NP15" s="80"/>
      <c r="NQ15" s="145" t="str">
        <f t="shared" ref="NQ15" si="71">"Fermenter "&amp;NQ14</f>
        <v>Fermenter 94</v>
      </c>
      <c r="NR15" s="145"/>
      <c r="NS15" s="145"/>
      <c r="NT15" s="79"/>
      <c r="NU15" s="144" t="str">
        <f t="shared" ref="NU15" si="72">"Fermenter "&amp;NU14</f>
        <v>Fermenter 95</v>
      </c>
      <c r="NV15" s="144"/>
      <c r="NW15" s="144"/>
      <c r="NX15" s="80"/>
      <c r="NY15" s="145" t="str">
        <f t="shared" ref="NY15" si="73">"Fermenter "&amp;NY14</f>
        <v>Fermenter 96</v>
      </c>
      <c r="NZ15" s="145"/>
      <c r="OA15" s="145"/>
      <c r="OB15" s="79"/>
      <c r="OC15" s="144" t="str">
        <f t="shared" ref="OC15" si="74">"Fermenter "&amp;OC14</f>
        <v>Fermenter 97</v>
      </c>
      <c r="OD15" s="144"/>
      <c r="OE15" s="144"/>
      <c r="OF15" s="80"/>
      <c r="OG15" s="145" t="str">
        <f t="shared" ref="OG15" si="75">"Fermenter "&amp;OG14</f>
        <v>Fermenter 98</v>
      </c>
      <c r="OH15" s="145"/>
      <c r="OI15" s="145"/>
      <c r="OJ15" s="79"/>
      <c r="OK15" s="144" t="str">
        <f t="shared" ref="OK15" si="76">"Fermenter "&amp;OK14</f>
        <v>Fermenter 99</v>
      </c>
      <c r="OL15" s="144"/>
      <c r="OM15" s="144"/>
      <c r="ON15" s="80"/>
      <c r="OO15" s="145" t="str">
        <f t="shared" ref="OO15" si="77">"Fermenter "&amp;OO14</f>
        <v>Fermenter 100</v>
      </c>
      <c r="OP15" s="145"/>
      <c r="OQ15" s="145"/>
      <c r="OR15" s="79"/>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row>
    <row r="16" spans="1:594">
      <c r="A16" t="s">
        <v>26</v>
      </c>
      <c r="B16" t="s">
        <v>13</v>
      </c>
      <c r="C16" s="118" t="s">
        <v>437</v>
      </c>
      <c r="D16" s="108" t="s">
        <v>426</v>
      </c>
      <c r="E16" s="108" t="s">
        <v>427</v>
      </c>
      <c r="F16" s="19" t="s">
        <v>438</v>
      </c>
      <c r="G16" s="19" t="s">
        <v>23</v>
      </c>
      <c r="H16" s="19" t="s">
        <v>24</v>
      </c>
      <c r="I16" s="80" t="s">
        <v>14</v>
      </c>
      <c r="J16" s="80" t="s">
        <v>22</v>
      </c>
      <c r="K16" s="80" t="s">
        <v>426</v>
      </c>
      <c r="L16" s="80" t="s">
        <v>427</v>
      </c>
      <c r="M16" s="79" t="s">
        <v>14</v>
      </c>
      <c r="N16" s="79" t="s">
        <v>22</v>
      </c>
      <c r="O16" s="79" t="s">
        <v>426</v>
      </c>
      <c r="P16" s="79" t="s">
        <v>427</v>
      </c>
      <c r="Q16" s="80" t="s">
        <v>14</v>
      </c>
      <c r="R16" s="80" t="s">
        <v>22</v>
      </c>
      <c r="S16" s="80" t="s">
        <v>426</v>
      </c>
      <c r="T16" s="80" t="s">
        <v>427</v>
      </c>
      <c r="U16" s="79" t="s">
        <v>14</v>
      </c>
      <c r="V16" s="79" t="s">
        <v>22</v>
      </c>
      <c r="W16" s="79" t="s">
        <v>426</v>
      </c>
      <c r="X16" s="79" t="s">
        <v>427</v>
      </c>
      <c r="Y16" s="80" t="s">
        <v>14</v>
      </c>
      <c r="Z16" s="80" t="s">
        <v>22</v>
      </c>
      <c r="AA16" s="80" t="s">
        <v>426</v>
      </c>
      <c r="AB16" s="80" t="s">
        <v>427</v>
      </c>
      <c r="AC16" s="79" t="s">
        <v>14</v>
      </c>
      <c r="AD16" s="79" t="s">
        <v>22</v>
      </c>
      <c r="AE16" s="79" t="s">
        <v>426</v>
      </c>
      <c r="AF16" s="79" t="s">
        <v>427</v>
      </c>
      <c r="AG16" s="80" t="s">
        <v>14</v>
      </c>
      <c r="AH16" s="80" t="s">
        <v>22</v>
      </c>
      <c r="AI16" s="80" t="s">
        <v>426</v>
      </c>
      <c r="AJ16" s="80" t="s">
        <v>427</v>
      </c>
      <c r="AK16" s="79" t="s">
        <v>14</v>
      </c>
      <c r="AL16" s="79" t="s">
        <v>22</v>
      </c>
      <c r="AM16" s="79" t="s">
        <v>426</v>
      </c>
      <c r="AN16" s="79" t="s">
        <v>427</v>
      </c>
      <c r="AO16" s="80" t="s">
        <v>14</v>
      </c>
      <c r="AP16" s="80" t="s">
        <v>22</v>
      </c>
      <c r="AQ16" s="80" t="s">
        <v>426</v>
      </c>
      <c r="AR16" s="80" t="s">
        <v>427</v>
      </c>
      <c r="AS16" s="79" t="s">
        <v>14</v>
      </c>
      <c r="AT16" s="79" t="s">
        <v>22</v>
      </c>
      <c r="AU16" s="79" t="s">
        <v>426</v>
      </c>
      <c r="AV16" s="79" t="s">
        <v>427</v>
      </c>
      <c r="AW16" s="80" t="s">
        <v>14</v>
      </c>
      <c r="AX16" s="80" t="s">
        <v>22</v>
      </c>
      <c r="AY16" s="80" t="s">
        <v>426</v>
      </c>
      <c r="AZ16" s="80" t="s">
        <v>427</v>
      </c>
      <c r="BA16" s="79" t="s">
        <v>14</v>
      </c>
      <c r="BB16" s="79" t="s">
        <v>22</v>
      </c>
      <c r="BC16" s="79" t="s">
        <v>426</v>
      </c>
      <c r="BD16" s="79" t="s">
        <v>427</v>
      </c>
      <c r="BE16" s="80" t="s">
        <v>14</v>
      </c>
      <c r="BF16" s="80" t="s">
        <v>22</v>
      </c>
      <c r="BG16" s="80" t="s">
        <v>426</v>
      </c>
      <c r="BH16" s="80" t="s">
        <v>427</v>
      </c>
      <c r="BI16" s="79" t="s">
        <v>14</v>
      </c>
      <c r="BJ16" s="79" t="s">
        <v>22</v>
      </c>
      <c r="BK16" s="79" t="s">
        <v>426</v>
      </c>
      <c r="BL16" s="79" t="s">
        <v>427</v>
      </c>
      <c r="BM16" s="80" t="s">
        <v>14</v>
      </c>
      <c r="BN16" s="80" t="s">
        <v>22</v>
      </c>
      <c r="BO16" s="80" t="s">
        <v>426</v>
      </c>
      <c r="BP16" s="80" t="s">
        <v>427</v>
      </c>
      <c r="BQ16" s="79" t="s">
        <v>14</v>
      </c>
      <c r="BR16" s="79" t="s">
        <v>22</v>
      </c>
      <c r="BS16" s="79" t="s">
        <v>426</v>
      </c>
      <c r="BT16" s="79" t="s">
        <v>427</v>
      </c>
      <c r="BU16" s="80" t="s">
        <v>14</v>
      </c>
      <c r="BV16" s="80" t="s">
        <v>22</v>
      </c>
      <c r="BW16" s="80" t="s">
        <v>426</v>
      </c>
      <c r="BX16" s="80" t="s">
        <v>427</v>
      </c>
      <c r="BY16" s="79" t="s">
        <v>14</v>
      </c>
      <c r="BZ16" s="79" t="s">
        <v>22</v>
      </c>
      <c r="CA16" s="79" t="s">
        <v>426</v>
      </c>
      <c r="CB16" s="79" t="s">
        <v>427</v>
      </c>
      <c r="CC16" s="80" t="s">
        <v>14</v>
      </c>
      <c r="CD16" s="80" t="s">
        <v>22</v>
      </c>
      <c r="CE16" s="80" t="s">
        <v>426</v>
      </c>
      <c r="CF16" s="80" t="s">
        <v>427</v>
      </c>
      <c r="CG16" s="79" t="s">
        <v>14</v>
      </c>
      <c r="CH16" s="79" t="s">
        <v>22</v>
      </c>
      <c r="CI16" s="79" t="s">
        <v>426</v>
      </c>
      <c r="CJ16" s="79" t="s">
        <v>427</v>
      </c>
      <c r="CK16" s="80" t="s">
        <v>14</v>
      </c>
      <c r="CL16" s="80" t="s">
        <v>22</v>
      </c>
      <c r="CM16" s="80" t="s">
        <v>426</v>
      </c>
      <c r="CN16" s="80" t="s">
        <v>427</v>
      </c>
      <c r="CO16" s="79" t="s">
        <v>14</v>
      </c>
      <c r="CP16" s="79" t="s">
        <v>22</v>
      </c>
      <c r="CQ16" s="79" t="s">
        <v>426</v>
      </c>
      <c r="CR16" s="79" t="s">
        <v>427</v>
      </c>
      <c r="CS16" s="80" t="s">
        <v>14</v>
      </c>
      <c r="CT16" s="80" t="s">
        <v>22</v>
      </c>
      <c r="CU16" s="80" t="s">
        <v>426</v>
      </c>
      <c r="CV16" s="80" t="s">
        <v>427</v>
      </c>
      <c r="CW16" s="79" t="s">
        <v>14</v>
      </c>
      <c r="CX16" s="79" t="s">
        <v>22</v>
      </c>
      <c r="CY16" s="79" t="s">
        <v>426</v>
      </c>
      <c r="CZ16" s="79" t="s">
        <v>427</v>
      </c>
      <c r="DA16" s="80" t="s">
        <v>14</v>
      </c>
      <c r="DB16" s="80" t="s">
        <v>22</v>
      </c>
      <c r="DC16" s="80" t="s">
        <v>426</v>
      </c>
      <c r="DD16" s="80" t="s">
        <v>427</v>
      </c>
      <c r="DE16" s="79" t="s">
        <v>14</v>
      </c>
      <c r="DF16" s="79" t="s">
        <v>22</v>
      </c>
      <c r="DG16" s="79" t="s">
        <v>426</v>
      </c>
      <c r="DH16" s="79" t="s">
        <v>427</v>
      </c>
      <c r="DI16" s="80" t="s">
        <v>14</v>
      </c>
      <c r="DJ16" s="80" t="s">
        <v>22</v>
      </c>
      <c r="DK16" s="80" t="s">
        <v>426</v>
      </c>
      <c r="DL16" s="80" t="s">
        <v>427</v>
      </c>
      <c r="DM16" s="79" t="s">
        <v>14</v>
      </c>
      <c r="DN16" s="79" t="s">
        <v>22</v>
      </c>
      <c r="DO16" s="79" t="s">
        <v>426</v>
      </c>
      <c r="DP16" s="79" t="s">
        <v>427</v>
      </c>
      <c r="DQ16" s="80" t="s">
        <v>14</v>
      </c>
      <c r="DR16" s="80" t="s">
        <v>22</v>
      </c>
      <c r="DS16" s="80" t="s">
        <v>426</v>
      </c>
      <c r="DT16" s="80" t="s">
        <v>427</v>
      </c>
      <c r="DU16" s="79" t="s">
        <v>14</v>
      </c>
      <c r="DV16" s="79" t="s">
        <v>22</v>
      </c>
      <c r="DW16" s="79" t="s">
        <v>426</v>
      </c>
      <c r="DX16" s="79" t="s">
        <v>427</v>
      </c>
      <c r="DY16" s="80" t="s">
        <v>14</v>
      </c>
      <c r="DZ16" s="80" t="s">
        <v>22</v>
      </c>
      <c r="EA16" s="80" t="s">
        <v>426</v>
      </c>
      <c r="EB16" s="80" t="s">
        <v>427</v>
      </c>
      <c r="EC16" s="79" t="s">
        <v>14</v>
      </c>
      <c r="ED16" s="79" t="s">
        <v>22</v>
      </c>
      <c r="EE16" s="79" t="s">
        <v>426</v>
      </c>
      <c r="EF16" s="79" t="s">
        <v>427</v>
      </c>
      <c r="EG16" s="80" t="s">
        <v>14</v>
      </c>
      <c r="EH16" s="80" t="s">
        <v>22</v>
      </c>
      <c r="EI16" s="80" t="s">
        <v>426</v>
      </c>
      <c r="EJ16" s="80" t="s">
        <v>427</v>
      </c>
      <c r="EK16" s="79" t="s">
        <v>14</v>
      </c>
      <c r="EL16" s="79" t="s">
        <v>22</v>
      </c>
      <c r="EM16" s="79" t="s">
        <v>426</v>
      </c>
      <c r="EN16" s="79" t="s">
        <v>427</v>
      </c>
      <c r="EO16" s="80" t="s">
        <v>14</v>
      </c>
      <c r="EP16" s="80" t="s">
        <v>22</v>
      </c>
      <c r="EQ16" s="80" t="s">
        <v>426</v>
      </c>
      <c r="ER16" s="80" t="s">
        <v>427</v>
      </c>
      <c r="ES16" s="79" t="s">
        <v>14</v>
      </c>
      <c r="ET16" s="79" t="s">
        <v>22</v>
      </c>
      <c r="EU16" s="79" t="s">
        <v>426</v>
      </c>
      <c r="EV16" s="79" t="s">
        <v>427</v>
      </c>
      <c r="EW16" s="80" t="s">
        <v>14</v>
      </c>
      <c r="EX16" s="80" t="s">
        <v>22</v>
      </c>
      <c r="EY16" s="80" t="s">
        <v>426</v>
      </c>
      <c r="EZ16" s="80" t="s">
        <v>427</v>
      </c>
      <c r="FA16" s="79" t="s">
        <v>14</v>
      </c>
      <c r="FB16" s="79" t="s">
        <v>22</v>
      </c>
      <c r="FC16" s="79" t="s">
        <v>426</v>
      </c>
      <c r="FD16" s="79" t="s">
        <v>427</v>
      </c>
      <c r="FE16" s="80" t="s">
        <v>14</v>
      </c>
      <c r="FF16" s="80" t="s">
        <v>22</v>
      </c>
      <c r="FG16" s="80" t="s">
        <v>426</v>
      </c>
      <c r="FH16" s="80" t="s">
        <v>427</v>
      </c>
      <c r="FI16" s="79" t="s">
        <v>14</v>
      </c>
      <c r="FJ16" s="79" t="s">
        <v>22</v>
      </c>
      <c r="FK16" s="79" t="s">
        <v>426</v>
      </c>
      <c r="FL16" s="79" t="s">
        <v>427</v>
      </c>
      <c r="FM16" s="80" t="s">
        <v>14</v>
      </c>
      <c r="FN16" s="80" t="s">
        <v>22</v>
      </c>
      <c r="FO16" s="80" t="s">
        <v>426</v>
      </c>
      <c r="FP16" s="80" t="s">
        <v>427</v>
      </c>
      <c r="FQ16" s="79" t="s">
        <v>14</v>
      </c>
      <c r="FR16" s="79" t="s">
        <v>22</v>
      </c>
      <c r="FS16" s="79" t="s">
        <v>426</v>
      </c>
      <c r="FT16" s="79" t="s">
        <v>427</v>
      </c>
      <c r="FU16" s="80" t="s">
        <v>14</v>
      </c>
      <c r="FV16" s="80" t="s">
        <v>22</v>
      </c>
      <c r="FW16" s="80" t="s">
        <v>426</v>
      </c>
      <c r="FX16" s="80" t="s">
        <v>427</v>
      </c>
      <c r="FY16" s="79" t="s">
        <v>14</v>
      </c>
      <c r="FZ16" s="79" t="s">
        <v>22</v>
      </c>
      <c r="GA16" s="79" t="s">
        <v>426</v>
      </c>
      <c r="GB16" s="79" t="s">
        <v>427</v>
      </c>
      <c r="GC16" s="80" t="s">
        <v>14</v>
      </c>
      <c r="GD16" s="80" t="s">
        <v>22</v>
      </c>
      <c r="GE16" s="80" t="s">
        <v>426</v>
      </c>
      <c r="GF16" s="80" t="s">
        <v>427</v>
      </c>
      <c r="GG16" s="79" t="s">
        <v>14</v>
      </c>
      <c r="GH16" s="79" t="s">
        <v>22</v>
      </c>
      <c r="GI16" s="79" t="s">
        <v>426</v>
      </c>
      <c r="GJ16" s="79" t="s">
        <v>427</v>
      </c>
      <c r="GK16" s="80" t="s">
        <v>14</v>
      </c>
      <c r="GL16" s="80" t="s">
        <v>22</v>
      </c>
      <c r="GM16" s="80" t="s">
        <v>426</v>
      </c>
      <c r="GN16" s="80" t="s">
        <v>427</v>
      </c>
      <c r="GO16" s="79" t="s">
        <v>14</v>
      </c>
      <c r="GP16" s="79" t="s">
        <v>22</v>
      </c>
      <c r="GQ16" s="79" t="s">
        <v>426</v>
      </c>
      <c r="GR16" s="79" t="s">
        <v>427</v>
      </c>
      <c r="GS16" s="80" t="s">
        <v>14</v>
      </c>
      <c r="GT16" s="80" t="s">
        <v>22</v>
      </c>
      <c r="GU16" s="80" t="s">
        <v>426</v>
      </c>
      <c r="GV16" s="80" t="s">
        <v>427</v>
      </c>
      <c r="GW16" s="79" t="s">
        <v>14</v>
      </c>
      <c r="GX16" s="79" t="s">
        <v>22</v>
      </c>
      <c r="GY16" s="79" t="s">
        <v>426</v>
      </c>
      <c r="GZ16" s="79" t="s">
        <v>427</v>
      </c>
      <c r="HA16" s="80" t="s">
        <v>14</v>
      </c>
      <c r="HB16" s="80" t="s">
        <v>22</v>
      </c>
      <c r="HC16" s="80" t="s">
        <v>426</v>
      </c>
      <c r="HD16" s="80" t="s">
        <v>427</v>
      </c>
      <c r="HE16" s="79" t="s">
        <v>14</v>
      </c>
      <c r="HF16" s="79" t="s">
        <v>22</v>
      </c>
      <c r="HG16" s="79" t="s">
        <v>426</v>
      </c>
      <c r="HH16" s="79" t="s">
        <v>427</v>
      </c>
      <c r="HI16" s="80" t="s">
        <v>14</v>
      </c>
      <c r="HJ16" s="80" t="s">
        <v>22</v>
      </c>
      <c r="HK16" s="80" t="s">
        <v>426</v>
      </c>
      <c r="HL16" s="80" t="s">
        <v>427</v>
      </c>
      <c r="HM16" s="79" t="s">
        <v>14</v>
      </c>
      <c r="HN16" s="79" t="s">
        <v>22</v>
      </c>
      <c r="HO16" s="79" t="s">
        <v>426</v>
      </c>
      <c r="HP16" s="79" t="s">
        <v>427</v>
      </c>
      <c r="HQ16" s="80" t="s">
        <v>14</v>
      </c>
      <c r="HR16" s="80" t="s">
        <v>22</v>
      </c>
      <c r="HS16" s="80" t="s">
        <v>426</v>
      </c>
      <c r="HT16" s="80" t="s">
        <v>427</v>
      </c>
      <c r="HU16" s="79" t="s">
        <v>14</v>
      </c>
      <c r="HV16" s="79" t="s">
        <v>22</v>
      </c>
      <c r="HW16" s="79" t="s">
        <v>426</v>
      </c>
      <c r="HX16" s="79" t="s">
        <v>427</v>
      </c>
      <c r="HY16" s="80" t="s">
        <v>14</v>
      </c>
      <c r="HZ16" s="80" t="s">
        <v>22</v>
      </c>
      <c r="IA16" s="80" t="s">
        <v>426</v>
      </c>
      <c r="IB16" s="80" t="s">
        <v>427</v>
      </c>
      <c r="IC16" s="79" t="s">
        <v>14</v>
      </c>
      <c r="ID16" s="79" t="s">
        <v>22</v>
      </c>
      <c r="IE16" s="79" t="s">
        <v>426</v>
      </c>
      <c r="IF16" s="79" t="s">
        <v>427</v>
      </c>
      <c r="IG16" s="80" t="s">
        <v>14</v>
      </c>
      <c r="IH16" s="80" t="s">
        <v>22</v>
      </c>
      <c r="II16" s="80" t="s">
        <v>426</v>
      </c>
      <c r="IJ16" s="80" t="s">
        <v>427</v>
      </c>
      <c r="IK16" s="79" t="s">
        <v>14</v>
      </c>
      <c r="IL16" s="79" t="s">
        <v>22</v>
      </c>
      <c r="IM16" s="79" t="s">
        <v>426</v>
      </c>
      <c r="IN16" s="79" t="s">
        <v>427</v>
      </c>
      <c r="IO16" s="80" t="s">
        <v>14</v>
      </c>
      <c r="IP16" s="80" t="s">
        <v>22</v>
      </c>
      <c r="IQ16" s="80" t="s">
        <v>426</v>
      </c>
      <c r="IR16" s="80" t="s">
        <v>427</v>
      </c>
      <c r="IS16" s="79" t="s">
        <v>14</v>
      </c>
      <c r="IT16" s="79" t="s">
        <v>22</v>
      </c>
      <c r="IU16" s="79" t="s">
        <v>426</v>
      </c>
      <c r="IV16" s="79" t="s">
        <v>427</v>
      </c>
      <c r="IW16" s="80" t="s">
        <v>14</v>
      </c>
      <c r="IX16" s="80" t="s">
        <v>22</v>
      </c>
      <c r="IY16" s="80" t="s">
        <v>426</v>
      </c>
      <c r="IZ16" s="80" t="s">
        <v>427</v>
      </c>
      <c r="JA16" s="79" t="s">
        <v>14</v>
      </c>
      <c r="JB16" s="79" t="s">
        <v>22</v>
      </c>
      <c r="JC16" s="79" t="s">
        <v>426</v>
      </c>
      <c r="JD16" s="79" t="s">
        <v>427</v>
      </c>
      <c r="JE16" s="80" t="s">
        <v>14</v>
      </c>
      <c r="JF16" s="80" t="s">
        <v>22</v>
      </c>
      <c r="JG16" s="80" t="s">
        <v>426</v>
      </c>
      <c r="JH16" s="80" t="s">
        <v>427</v>
      </c>
      <c r="JI16" s="79" t="s">
        <v>14</v>
      </c>
      <c r="JJ16" s="79" t="s">
        <v>22</v>
      </c>
      <c r="JK16" s="79" t="s">
        <v>426</v>
      </c>
      <c r="JL16" s="79" t="s">
        <v>427</v>
      </c>
      <c r="JM16" s="80" t="s">
        <v>14</v>
      </c>
      <c r="JN16" s="80" t="s">
        <v>22</v>
      </c>
      <c r="JO16" s="80" t="s">
        <v>426</v>
      </c>
      <c r="JP16" s="80" t="s">
        <v>427</v>
      </c>
      <c r="JQ16" s="79" t="s">
        <v>14</v>
      </c>
      <c r="JR16" s="79" t="s">
        <v>22</v>
      </c>
      <c r="JS16" s="79" t="s">
        <v>426</v>
      </c>
      <c r="JT16" s="79" t="s">
        <v>427</v>
      </c>
      <c r="JU16" s="80" t="s">
        <v>14</v>
      </c>
      <c r="JV16" s="80" t="s">
        <v>22</v>
      </c>
      <c r="JW16" s="80" t="s">
        <v>426</v>
      </c>
      <c r="JX16" s="80" t="s">
        <v>427</v>
      </c>
      <c r="JY16" s="79" t="s">
        <v>14</v>
      </c>
      <c r="JZ16" s="79" t="s">
        <v>22</v>
      </c>
      <c r="KA16" s="79" t="s">
        <v>426</v>
      </c>
      <c r="KB16" s="79" t="s">
        <v>427</v>
      </c>
      <c r="KC16" s="80" t="s">
        <v>14</v>
      </c>
      <c r="KD16" s="80" t="s">
        <v>22</v>
      </c>
      <c r="KE16" s="80" t="s">
        <v>426</v>
      </c>
      <c r="KF16" s="80" t="s">
        <v>427</v>
      </c>
      <c r="KG16" s="79" t="s">
        <v>14</v>
      </c>
      <c r="KH16" s="79" t="s">
        <v>22</v>
      </c>
      <c r="KI16" s="79" t="s">
        <v>426</v>
      </c>
      <c r="KJ16" s="79" t="s">
        <v>427</v>
      </c>
      <c r="KK16" s="80" t="s">
        <v>14</v>
      </c>
      <c r="KL16" s="80" t="s">
        <v>22</v>
      </c>
      <c r="KM16" s="80" t="s">
        <v>426</v>
      </c>
      <c r="KN16" s="80" t="s">
        <v>427</v>
      </c>
      <c r="KO16" s="79" t="s">
        <v>14</v>
      </c>
      <c r="KP16" s="79" t="s">
        <v>22</v>
      </c>
      <c r="KQ16" s="79" t="s">
        <v>426</v>
      </c>
      <c r="KR16" s="79" t="s">
        <v>427</v>
      </c>
      <c r="KS16" s="80" t="s">
        <v>14</v>
      </c>
      <c r="KT16" s="80" t="s">
        <v>22</v>
      </c>
      <c r="KU16" s="80" t="s">
        <v>426</v>
      </c>
      <c r="KV16" s="80" t="s">
        <v>427</v>
      </c>
      <c r="KW16" s="79" t="s">
        <v>14</v>
      </c>
      <c r="KX16" s="79" t="s">
        <v>22</v>
      </c>
      <c r="KY16" s="79" t="s">
        <v>426</v>
      </c>
      <c r="KZ16" s="79" t="s">
        <v>427</v>
      </c>
      <c r="LA16" s="80" t="s">
        <v>14</v>
      </c>
      <c r="LB16" s="80" t="s">
        <v>22</v>
      </c>
      <c r="LC16" s="80" t="s">
        <v>426</v>
      </c>
      <c r="LD16" s="80" t="s">
        <v>427</v>
      </c>
      <c r="LE16" s="79" t="s">
        <v>14</v>
      </c>
      <c r="LF16" s="79" t="s">
        <v>22</v>
      </c>
      <c r="LG16" s="79" t="s">
        <v>426</v>
      </c>
      <c r="LH16" s="79" t="s">
        <v>427</v>
      </c>
      <c r="LI16" s="80" t="s">
        <v>14</v>
      </c>
      <c r="LJ16" s="80" t="s">
        <v>22</v>
      </c>
      <c r="LK16" s="80" t="s">
        <v>426</v>
      </c>
      <c r="LL16" s="80" t="s">
        <v>427</v>
      </c>
      <c r="LM16" s="79" t="s">
        <v>14</v>
      </c>
      <c r="LN16" s="79" t="s">
        <v>22</v>
      </c>
      <c r="LO16" s="79" t="s">
        <v>426</v>
      </c>
      <c r="LP16" s="79" t="s">
        <v>427</v>
      </c>
      <c r="LQ16" s="80" t="s">
        <v>14</v>
      </c>
      <c r="LR16" s="80" t="s">
        <v>22</v>
      </c>
      <c r="LS16" s="80" t="s">
        <v>426</v>
      </c>
      <c r="LT16" s="80" t="s">
        <v>427</v>
      </c>
      <c r="LU16" s="79" t="s">
        <v>14</v>
      </c>
      <c r="LV16" s="79" t="s">
        <v>22</v>
      </c>
      <c r="LW16" s="79" t="s">
        <v>426</v>
      </c>
      <c r="LX16" s="79" t="s">
        <v>427</v>
      </c>
      <c r="LY16" s="80" t="s">
        <v>14</v>
      </c>
      <c r="LZ16" s="80" t="s">
        <v>22</v>
      </c>
      <c r="MA16" s="80" t="s">
        <v>426</v>
      </c>
      <c r="MB16" s="80" t="s">
        <v>427</v>
      </c>
      <c r="MC16" s="79" t="s">
        <v>14</v>
      </c>
      <c r="MD16" s="79" t="s">
        <v>22</v>
      </c>
      <c r="ME16" s="79" t="s">
        <v>426</v>
      </c>
      <c r="MF16" s="79" t="s">
        <v>427</v>
      </c>
      <c r="MG16" s="80" t="s">
        <v>14</v>
      </c>
      <c r="MH16" s="80" t="s">
        <v>22</v>
      </c>
      <c r="MI16" s="80" t="s">
        <v>426</v>
      </c>
      <c r="MJ16" s="80" t="s">
        <v>427</v>
      </c>
      <c r="MK16" s="79" t="s">
        <v>14</v>
      </c>
      <c r="ML16" s="79" t="s">
        <v>22</v>
      </c>
      <c r="MM16" s="79" t="s">
        <v>426</v>
      </c>
      <c r="MN16" s="79" t="s">
        <v>427</v>
      </c>
      <c r="MO16" s="80" t="s">
        <v>14</v>
      </c>
      <c r="MP16" s="80" t="s">
        <v>22</v>
      </c>
      <c r="MQ16" s="80" t="s">
        <v>426</v>
      </c>
      <c r="MR16" s="80" t="s">
        <v>427</v>
      </c>
      <c r="MS16" s="79" t="s">
        <v>14</v>
      </c>
      <c r="MT16" s="79" t="s">
        <v>22</v>
      </c>
      <c r="MU16" s="79" t="s">
        <v>426</v>
      </c>
      <c r="MV16" s="79" t="s">
        <v>427</v>
      </c>
      <c r="MW16" s="80" t="s">
        <v>14</v>
      </c>
      <c r="MX16" s="80" t="s">
        <v>22</v>
      </c>
      <c r="MY16" s="80" t="s">
        <v>426</v>
      </c>
      <c r="MZ16" s="80" t="s">
        <v>427</v>
      </c>
      <c r="NA16" s="79" t="s">
        <v>14</v>
      </c>
      <c r="NB16" s="79" t="s">
        <v>22</v>
      </c>
      <c r="NC16" s="79" t="s">
        <v>426</v>
      </c>
      <c r="ND16" s="79" t="s">
        <v>427</v>
      </c>
      <c r="NE16" s="80" t="s">
        <v>14</v>
      </c>
      <c r="NF16" s="80" t="s">
        <v>22</v>
      </c>
      <c r="NG16" s="80" t="s">
        <v>426</v>
      </c>
      <c r="NH16" s="80" t="s">
        <v>427</v>
      </c>
      <c r="NI16" s="79" t="s">
        <v>14</v>
      </c>
      <c r="NJ16" s="79" t="s">
        <v>22</v>
      </c>
      <c r="NK16" s="79" t="s">
        <v>426</v>
      </c>
      <c r="NL16" s="79" t="s">
        <v>427</v>
      </c>
      <c r="NM16" s="80" t="s">
        <v>14</v>
      </c>
      <c r="NN16" s="80" t="s">
        <v>22</v>
      </c>
      <c r="NO16" s="80" t="s">
        <v>426</v>
      </c>
      <c r="NP16" s="80" t="s">
        <v>427</v>
      </c>
      <c r="NQ16" s="79" t="s">
        <v>14</v>
      </c>
      <c r="NR16" s="79" t="s">
        <v>22</v>
      </c>
      <c r="NS16" s="79" t="s">
        <v>426</v>
      </c>
      <c r="NT16" s="79" t="s">
        <v>427</v>
      </c>
      <c r="NU16" s="80" t="s">
        <v>14</v>
      </c>
      <c r="NV16" s="80" t="s">
        <v>22</v>
      </c>
      <c r="NW16" s="80" t="s">
        <v>426</v>
      </c>
      <c r="NX16" s="80" t="s">
        <v>427</v>
      </c>
      <c r="NY16" s="79" t="s">
        <v>14</v>
      </c>
      <c r="NZ16" s="79" t="s">
        <v>22</v>
      </c>
      <c r="OA16" s="79" t="s">
        <v>426</v>
      </c>
      <c r="OB16" s="79" t="s">
        <v>427</v>
      </c>
      <c r="OC16" s="80" t="s">
        <v>14</v>
      </c>
      <c r="OD16" s="80" t="s">
        <v>22</v>
      </c>
      <c r="OE16" s="80" t="s">
        <v>426</v>
      </c>
      <c r="OF16" s="80" t="s">
        <v>427</v>
      </c>
      <c r="OG16" s="79" t="s">
        <v>14</v>
      </c>
      <c r="OH16" s="79" t="s">
        <v>22</v>
      </c>
      <c r="OI16" s="79" t="s">
        <v>426</v>
      </c>
      <c r="OJ16" s="79" t="s">
        <v>427</v>
      </c>
      <c r="OK16" s="80" t="s">
        <v>14</v>
      </c>
      <c r="OL16" s="80" t="s">
        <v>22</v>
      </c>
      <c r="OM16" s="80" t="s">
        <v>426</v>
      </c>
      <c r="ON16" s="80" t="s">
        <v>427</v>
      </c>
      <c r="OO16" s="79" t="s">
        <v>14</v>
      </c>
      <c r="OP16" s="79" t="s">
        <v>22</v>
      </c>
      <c r="OQ16" s="79" t="s">
        <v>426</v>
      </c>
      <c r="OR16" s="79" t="s">
        <v>427</v>
      </c>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c r="PV16" s="78"/>
      <c r="PW16" s="78"/>
      <c r="PX16" s="78"/>
      <c r="PY16" s="78"/>
      <c r="PZ16" s="78"/>
      <c r="QA16" s="78"/>
      <c r="QB16" s="78"/>
      <c r="QC16" s="78"/>
      <c r="QD16" s="78"/>
      <c r="QE16" s="78"/>
      <c r="QF16" s="78"/>
      <c r="QG16" s="78"/>
      <c r="QH16" s="78"/>
      <c r="QI16" s="78"/>
      <c r="QJ16" s="78"/>
      <c r="QK16" s="78"/>
      <c r="QL16" s="78"/>
      <c r="QM16" s="78"/>
      <c r="QN16" s="78"/>
      <c r="QO16" s="78"/>
      <c r="QP16" s="78"/>
      <c r="QQ16" s="78"/>
      <c r="QR16" s="78"/>
      <c r="QS16" s="78"/>
      <c r="QT16" s="78"/>
      <c r="QU16" s="78"/>
      <c r="QV16" s="78"/>
      <c r="QW16" s="78"/>
      <c r="QX16" s="78"/>
      <c r="QY16" s="78"/>
      <c r="QZ16" s="78"/>
      <c r="RA16" s="78"/>
      <c r="RB16" s="78"/>
      <c r="RC16" s="78"/>
      <c r="RD16" s="78"/>
      <c r="RE16" s="78"/>
      <c r="RF16" s="78"/>
      <c r="RG16" s="78"/>
      <c r="RH16" s="78"/>
      <c r="RI16" s="78"/>
      <c r="RJ16" s="78"/>
      <c r="RK16" s="78"/>
      <c r="RL16" s="78"/>
      <c r="RM16" s="78"/>
      <c r="RN16" s="78"/>
      <c r="RO16" s="78"/>
      <c r="RP16" s="78"/>
      <c r="RQ16" s="78"/>
      <c r="RR16" s="78"/>
      <c r="RS16" s="78"/>
      <c r="RT16" s="78"/>
      <c r="RU16" s="78"/>
      <c r="RV16" s="78"/>
      <c r="RW16" s="78"/>
      <c r="RX16" s="78"/>
      <c r="RY16" s="78"/>
      <c r="RZ16" s="78"/>
      <c r="SA16" s="78"/>
      <c r="SB16" s="78"/>
      <c r="SC16" s="78"/>
      <c r="SD16" s="78"/>
      <c r="SE16" s="78"/>
      <c r="SF16" s="78"/>
      <c r="SG16" s="78"/>
      <c r="SH16" s="78"/>
      <c r="SI16" s="78"/>
      <c r="SJ16" s="78"/>
      <c r="SK16" s="78"/>
      <c r="SL16" s="78"/>
      <c r="SM16" s="78"/>
      <c r="SN16" s="78"/>
      <c r="SO16" s="78"/>
      <c r="SP16" s="78"/>
      <c r="SQ16" s="78"/>
      <c r="SR16" s="78"/>
      <c r="SS16" s="78"/>
      <c r="ST16" s="78"/>
      <c r="SU16" s="78"/>
      <c r="SV16" s="78"/>
      <c r="SW16" s="78"/>
      <c r="SX16" s="78"/>
      <c r="SY16" s="78"/>
      <c r="SZ16" s="78"/>
      <c r="TA16" s="78"/>
      <c r="TB16" s="78"/>
      <c r="TC16" s="78"/>
      <c r="TD16" s="78"/>
      <c r="TE16" s="78"/>
      <c r="TF16" s="78"/>
      <c r="TG16" s="78"/>
      <c r="TH16" s="78"/>
      <c r="TI16" s="78"/>
      <c r="TJ16" s="78"/>
      <c r="TK16" s="78"/>
      <c r="TL16" s="78"/>
      <c r="TM16" s="78"/>
      <c r="TN16" s="78"/>
      <c r="TO16" s="78"/>
      <c r="TP16" s="78"/>
      <c r="TQ16" s="78"/>
      <c r="TR16" s="78"/>
      <c r="TS16" s="78"/>
      <c r="TT16" s="78"/>
      <c r="TU16" s="78"/>
      <c r="TV16" s="78"/>
      <c r="TW16" s="78"/>
      <c r="TX16" s="78"/>
      <c r="TY16" s="78"/>
      <c r="TZ16" s="78"/>
      <c r="UA16" s="78"/>
      <c r="UB16" s="78"/>
      <c r="UC16" s="78"/>
      <c r="UD16" s="78"/>
      <c r="UE16" s="78"/>
      <c r="UF16" s="78"/>
      <c r="UG16" s="78"/>
      <c r="UH16" s="78"/>
      <c r="UI16" s="78"/>
      <c r="UJ16" s="78"/>
      <c r="UK16" s="78"/>
      <c r="UL16" s="78"/>
      <c r="UM16" s="78"/>
      <c r="UN16" s="78"/>
      <c r="UO16" s="78"/>
      <c r="UP16" s="78"/>
      <c r="UQ16" s="78"/>
      <c r="UR16" s="78"/>
      <c r="US16" s="78"/>
      <c r="UT16" s="78"/>
      <c r="UU16" s="78"/>
      <c r="UV16" s="78"/>
      <c r="UW16" s="78"/>
      <c r="UX16" s="78"/>
      <c r="UY16" s="78"/>
      <c r="UZ16" s="78"/>
      <c r="VA16" s="78"/>
      <c r="VB16" s="78"/>
      <c r="VC16" s="78"/>
      <c r="VD16" s="78"/>
      <c r="VE16" s="78"/>
      <c r="VF16" s="78"/>
      <c r="VG16" s="78"/>
      <c r="VH16" s="78"/>
      <c r="VI16" s="78"/>
      <c r="VJ16" s="78"/>
      <c r="VK16" s="78"/>
      <c r="VL16" s="78"/>
      <c r="VM16" s="78"/>
      <c r="VN16" s="78"/>
      <c r="VO16" s="78"/>
      <c r="VP16" s="78"/>
      <c r="VQ16" s="78"/>
      <c r="VR16" s="78"/>
      <c r="VS16" s="78"/>
      <c r="VT16" s="78"/>
      <c r="VU16" s="78"/>
      <c r="VV16" s="78"/>
    </row>
    <row r="17" spans="1:20">
      <c r="A17">
        <v>0</v>
      </c>
      <c r="B17" s="16">
        <f>C8+0/8</f>
        <v>40909</v>
      </c>
      <c r="C17">
        <f t="shared" ref="C17:C80" si="78">J17+N17+R17+V17+Z17+AD17+AH17+AL17+AP17+AT17+AX17+BB17+BF17+BJ17+BN17+BR17+BV17+BZ17+CD17+CH17+CL17+CP17+CT17+CX17+DB17+DF17+DJ17+DN17+DR17+DV17+DZ17+ED17+EH17+EL17+EP17+ET17+EX17+FB17+FF17+FJ17+FN17+FR17+FV17+FZ17+GD17+GH17+GL17+GP17+GT17+GX17+HB17+HF17+HJ17+HN17+HR17+HV17+HZ17+ID17+IH17+IL17+IP17+IT17+IX17+JB17+JF17+JJ17+JN17+JR17+JV17+JZ17+KD17+KH17+KL17+KP17+KT17+KX17+LB17+LF17+LJ17+LN17+LR17+LV17+LZ17+MD17+MH17+ML17+MP17+MT17+MX17+NB17+NF17+NJ17+NN17+NR17+NV17+NZ17+OD17+OH17+OL17+OP17</f>
        <v>0</v>
      </c>
      <c r="D17">
        <f t="shared" ref="D17" si="79">K17+O17+S17+W17+AA17+AE17+AI17+AM17+AQ17+AU17+AY17+BC17+BG17+BK17+BO17+BS17+BW17+CA17+CE17+CI17+CM17+CQ17+CU17+CY17+DC17+DG17+DK17+DO17+DS17+DW17+EA17+EE17+EI17+EM17+EQ17+EU17+EY17+FC17+FG17+FK17+FO17+FS17+FW17+GA17+GE17+GI17+GM17+GQ17+GU17+GY17+HC17+HG17+HK17+HO17+HS17+HW17+IA17+IE17+II17+IM17+IQ17+IU17+IY17+JC17+JG17+JK17+JO17+JS17+JW17+KA17+KE17+KI17+KM17+KQ17+KU17+KY17+LC17+LG17+LK17+LO17+LS17+LW17+MA17+ME17+MI17+MM17+MQ17+MU17+MY17+NC17+NG17+NK17+NO17+NS17+NW17+OA17+OE17+OI17+OM17+OQ17</f>
        <v>0</v>
      </c>
      <c r="E17">
        <f t="shared" ref="E17" si="80">L17+P17+T17+X17+AB17+AF17+AJ17+AN17+AR17+AV17+AZ17+BD17+BH17+BL17+BP17+BT17+BX17+CB17+CF17+CJ17+CN17+CR17+CV17+CZ17+DD17+DH17+DL17+DP17+DT17+DX17+EB17+EF17+EJ17+EN17+ER17+EV17+EZ17+FD17+FH17+FL17+FP17+FT17+FX17+GB17+GF17+GJ17+GN17+GR17+GV17+GZ17+HD17+HH17+HL17+HP17+HT17+HX17+IB17+IF17+IJ17+IN17+IR17+IV17+IZ17+JD17+JH17+JL17+JP17+JT17+JX17+KB17+KF17+KJ17+KN17+KR17+KV17+KZ17+LD17+LH17+LL17+LP17+LT17+LX17+MB17+MF17+MJ17+MN17+MR17+MV17+MZ17+ND17+NH17+NL17+NP17+NT17+NX17+OB17+OF17+OJ17+ON17+OR17</f>
        <v>0</v>
      </c>
      <c r="F17">
        <f>SUM(C17:E17)</f>
        <v>0</v>
      </c>
      <c r="G17">
        <f>F17/'Refrigeration &amp; Weather'!$C$22</f>
        <v>0</v>
      </c>
      <c r="H17">
        <f>G17*3*'Refrigeration &amp; Weather'!$C$23</f>
        <v>0</v>
      </c>
    </row>
    <row r="18" spans="1:20">
      <c r="A18">
        <v>1</v>
      </c>
      <c r="B18" s="16">
        <f>B17+1/8</f>
        <v>40909.125</v>
      </c>
      <c r="C18">
        <f t="shared" si="78"/>
        <v>0</v>
      </c>
      <c r="D18">
        <f t="shared" ref="D18:D81" si="81">K18+O18+S18+W18+AA18+AE18+AI18+AM18+AQ18+AU18+AY18+BC18+BG18+BK18+BO18+BS18+BW18+CA18+CE18+CI18+CM18+CQ18+CU18+CY18+DC18+DG18+DK18+DO18+DS18+DW18+EA18+EE18+EI18+EM18+EQ18+EU18+EY18+FC18+FG18+FK18+FO18+FS18+FW18+GA18+GE18+GI18+GM18+GQ18+GU18+GY18+HC18+HG18+HK18+HO18+HS18+HW18+IA18+IE18+II18+IM18+IQ18+IU18+IY18+JC18+JG18+JK18+JO18+JS18+JW18+KA18+KE18+KI18+KM18+KQ18+KU18+KY18+LC18+LG18+LK18+LO18+LS18+LW18+MA18+ME18+MI18+MM18+MQ18+MU18+MY18+NC18+NG18+NK18+NO18+NS18+NW18+OA18+OE18+OI18+OM18+OQ18</f>
        <v>0</v>
      </c>
      <c r="E18">
        <f t="shared" ref="E18:E81" si="82">L18+P18+T18+X18+AB18+AF18+AJ18+AN18+AR18+AV18+AZ18+BD18+BH18+BL18+BP18+BT18+BX18+CB18+CF18+CJ18+CN18+CR18+CV18+CZ18+DD18+DH18+DL18+DP18+DT18+DX18+EB18+EF18+EJ18+EN18+ER18+EV18+EZ18+FD18+FH18+FL18+FP18+FT18+FX18+GB18+GF18+GJ18+GN18+GR18+GV18+GZ18+HD18+HH18+HL18+HP18+HT18+HX18+IB18+IF18+IJ18+IN18+IR18+IV18+IZ18+JD18+JH18+JL18+JP18+JT18+JX18+KB18+KF18+KJ18+KN18+KR18+KV18+KZ18+LD18+LH18+LL18+LP18+LT18+LX18+MB18+MF18+MJ18+MN18+MR18+MV18+MZ18+ND18+NH18+NL18+NP18+NT18+NX18+OB18+OF18+OJ18+ON18+OR18</f>
        <v>0</v>
      </c>
      <c r="F18">
        <f t="shared" ref="F18:F81" si="83">SUM(C18:E18)</f>
        <v>0</v>
      </c>
      <c r="G18">
        <f>F18/'Refrigeration &amp; Weather'!$C$22</f>
        <v>0</v>
      </c>
      <c r="H18">
        <f>G18*3*'Refrigeration &amp; Weather'!$C$23</f>
        <v>0</v>
      </c>
    </row>
    <row r="19" spans="1:20">
      <c r="A19">
        <v>2</v>
      </c>
      <c r="B19" s="16">
        <f>B18+1/8</f>
        <v>40909.25</v>
      </c>
      <c r="C19">
        <f t="shared" si="78"/>
        <v>0</v>
      </c>
      <c r="D19">
        <f t="shared" si="81"/>
        <v>0</v>
      </c>
      <c r="E19">
        <f t="shared" si="82"/>
        <v>0</v>
      </c>
      <c r="F19">
        <f t="shared" si="83"/>
        <v>0</v>
      </c>
      <c r="G19">
        <f>F19/'Refrigeration &amp; Weather'!$C$22</f>
        <v>0</v>
      </c>
      <c r="H19">
        <f>G19*3*'Refrigeration &amp; Weather'!$C$23</f>
        <v>0</v>
      </c>
    </row>
    <row r="20" spans="1:20">
      <c r="A20">
        <v>3</v>
      </c>
      <c r="B20" s="16">
        <f t="shared" ref="B20:B83" si="84">B19+1/8</f>
        <v>40909.375</v>
      </c>
      <c r="C20">
        <f t="shared" si="78"/>
        <v>0</v>
      </c>
      <c r="D20">
        <f t="shared" si="81"/>
        <v>1229.4117647058824</v>
      </c>
      <c r="E20">
        <f t="shared" si="82"/>
        <v>0</v>
      </c>
      <c r="F20">
        <f t="shared" si="83"/>
        <v>1229.4117647058824</v>
      </c>
      <c r="G20">
        <f>F20/'Refrigeration &amp; Weather'!$C$22</f>
        <v>552.54461335095846</v>
      </c>
      <c r="H20">
        <f>G20*3*'Refrigeration &amp; Weather'!$C$23</f>
        <v>414.40846001321881</v>
      </c>
      <c r="K20">
        <v>409.80392156862752</v>
      </c>
      <c r="O20">
        <v>409.80392156862752</v>
      </c>
      <c r="S20">
        <v>409.80392156862752</v>
      </c>
    </row>
    <row r="21" spans="1:20">
      <c r="A21">
        <v>4</v>
      </c>
      <c r="B21" s="16">
        <f t="shared" si="84"/>
        <v>40909.5</v>
      </c>
      <c r="C21">
        <f t="shared" si="78"/>
        <v>0</v>
      </c>
      <c r="D21">
        <f t="shared" si="81"/>
        <v>1229.4117647058824</v>
      </c>
      <c r="E21">
        <f t="shared" si="82"/>
        <v>0</v>
      </c>
      <c r="F21">
        <f t="shared" si="83"/>
        <v>1229.4117647058824</v>
      </c>
      <c r="G21">
        <f>F21/'Refrigeration &amp; Weather'!$C$22</f>
        <v>552.54461335095846</v>
      </c>
      <c r="H21">
        <f>G21*3*'Refrigeration &amp; Weather'!$C$23</f>
        <v>414.40846001321881</v>
      </c>
      <c r="K21">
        <v>409.80392156862752</v>
      </c>
      <c r="O21">
        <v>409.80392156862752</v>
      </c>
      <c r="S21">
        <v>409.80392156862752</v>
      </c>
    </row>
    <row r="22" spans="1:20">
      <c r="A22">
        <v>5</v>
      </c>
      <c r="B22" s="16">
        <f t="shared" si="84"/>
        <v>40909.625</v>
      </c>
      <c r="C22">
        <f t="shared" si="78"/>
        <v>0</v>
      </c>
      <c r="D22">
        <f t="shared" si="81"/>
        <v>1229.4117647058824</v>
      </c>
      <c r="E22">
        <f t="shared" si="82"/>
        <v>0</v>
      </c>
      <c r="F22">
        <f t="shared" si="83"/>
        <v>1229.4117647058824</v>
      </c>
      <c r="G22">
        <f>F22/'Refrigeration &amp; Weather'!$C$22</f>
        <v>552.54461335095846</v>
      </c>
      <c r="H22">
        <f>G22*3*'Refrigeration &amp; Weather'!$C$23</f>
        <v>414.40846001321881</v>
      </c>
      <c r="K22">
        <v>409.80392156862752</v>
      </c>
      <c r="O22">
        <v>409.80392156862752</v>
      </c>
      <c r="S22">
        <v>409.80392156862752</v>
      </c>
    </row>
    <row r="23" spans="1:20">
      <c r="A23">
        <v>6</v>
      </c>
      <c r="B23" s="16">
        <f t="shared" si="84"/>
        <v>40909.75</v>
      </c>
      <c r="C23">
        <f t="shared" si="78"/>
        <v>0</v>
      </c>
      <c r="D23">
        <f t="shared" si="81"/>
        <v>1229.4117647058824</v>
      </c>
      <c r="E23">
        <f t="shared" si="82"/>
        <v>0</v>
      </c>
      <c r="F23">
        <f t="shared" si="83"/>
        <v>1229.4117647058824</v>
      </c>
      <c r="G23">
        <f>F23/'Refrigeration &amp; Weather'!$C$22</f>
        <v>552.54461335095846</v>
      </c>
      <c r="H23">
        <f>G23*3*'Refrigeration &amp; Weather'!$C$23</f>
        <v>414.40846001321881</v>
      </c>
      <c r="K23">
        <v>409.80392156862752</v>
      </c>
      <c r="O23">
        <v>409.80392156862752</v>
      </c>
      <c r="S23">
        <v>409.80392156862752</v>
      </c>
    </row>
    <row r="24" spans="1:20">
      <c r="A24">
        <v>7</v>
      </c>
      <c r="B24" s="16">
        <f t="shared" si="84"/>
        <v>40909.875</v>
      </c>
      <c r="C24">
        <f t="shared" si="78"/>
        <v>0</v>
      </c>
      <c r="D24">
        <f t="shared" si="81"/>
        <v>0</v>
      </c>
      <c r="E24">
        <f t="shared" si="82"/>
        <v>0</v>
      </c>
      <c r="F24">
        <f t="shared" si="83"/>
        <v>0</v>
      </c>
      <c r="G24">
        <f>F24/'Refrigeration &amp; Weather'!$C$22</f>
        <v>0</v>
      </c>
      <c r="H24">
        <f>G24*3*'Refrigeration &amp; Weather'!$C$23</f>
        <v>0</v>
      </c>
    </row>
    <row r="25" spans="1:20">
      <c r="A25">
        <v>8</v>
      </c>
      <c r="B25" s="16">
        <f t="shared" si="84"/>
        <v>40910</v>
      </c>
      <c r="C25">
        <f t="shared" si="78"/>
        <v>0</v>
      </c>
      <c r="D25">
        <f t="shared" si="81"/>
        <v>0</v>
      </c>
      <c r="E25">
        <f t="shared" si="82"/>
        <v>0</v>
      </c>
      <c r="F25">
        <f t="shared" si="83"/>
        <v>0</v>
      </c>
      <c r="G25">
        <f>F25/'Refrigeration &amp; Weather'!$C$22</f>
        <v>0</v>
      </c>
      <c r="H25">
        <f>G25*3*'Refrigeration &amp; Weather'!$C$23</f>
        <v>0</v>
      </c>
    </row>
    <row r="26" spans="1:20">
      <c r="A26">
        <v>9</v>
      </c>
      <c r="B26" s="16">
        <f t="shared" si="84"/>
        <v>40910.125</v>
      </c>
      <c r="C26">
        <f t="shared" si="78"/>
        <v>0</v>
      </c>
      <c r="D26">
        <f t="shared" si="81"/>
        <v>0</v>
      </c>
      <c r="E26">
        <f t="shared" si="82"/>
        <v>0</v>
      </c>
      <c r="F26">
        <f t="shared" si="83"/>
        <v>0</v>
      </c>
      <c r="G26">
        <f>F26/'Refrigeration &amp; Weather'!$C$22</f>
        <v>0</v>
      </c>
      <c r="H26">
        <f>G26*3*'Refrigeration &amp; Weather'!$C$23</f>
        <v>0</v>
      </c>
    </row>
    <row r="27" spans="1:20">
      <c r="A27">
        <v>10</v>
      </c>
      <c r="B27" s="16">
        <f t="shared" si="84"/>
        <v>40910.25</v>
      </c>
      <c r="C27">
        <f t="shared" si="78"/>
        <v>0</v>
      </c>
      <c r="D27">
        <f t="shared" si="81"/>
        <v>0</v>
      </c>
      <c r="E27">
        <f t="shared" si="82"/>
        <v>0</v>
      </c>
      <c r="F27">
        <f t="shared" si="83"/>
        <v>0</v>
      </c>
      <c r="G27">
        <f>F27/'Refrigeration &amp; Weather'!$C$22</f>
        <v>0</v>
      </c>
      <c r="H27">
        <f>G27*3*'Refrigeration &amp; Weather'!$C$23</f>
        <v>0</v>
      </c>
    </row>
    <row r="28" spans="1:20">
      <c r="A28">
        <v>11</v>
      </c>
      <c r="B28" s="16">
        <f t="shared" si="84"/>
        <v>40910.375</v>
      </c>
      <c r="C28">
        <f t="shared" si="78"/>
        <v>0</v>
      </c>
      <c r="D28">
        <f t="shared" si="81"/>
        <v>0</v>
      </c>
      <c r="E28">
        <f t="shared" si="82"/>
        <v>47.195754470662813</v>
      </c>
      <c r="F28">
        <f t="shared" si="83"/>
        <v>47.195754470662813</v>
      </c>
      <c r="G28">
        <f>F28/'Refrigeration &amp; Weather'!$C$22</f>
        <v>21.211575042994525</v>
      </c>
      <c r="H28">
        <f>G28*3*'Refrigeration &amp; Weather'!$C$23</f>
        <v>15.908681282245894</v>
      </c>
      <c r="L28">
        <v>16.195215973443162</v>
      </c>
      <c r="P28">
        <v>15.500269248609827</v>
      </c>
      <c r="T28">
        <v>15.500269248609827</v>
      </c>
    </row>
    <row r="29" spans="1:20">
      <c r="A29">
        <v>12</v>
      </c>
      <c r="B29" s="16">
        <f t="shared" si="84"/>
        <v>40910.5</v>
      </c>
      <c r="C29">
        <f t="shared" si="78"/>
        <v>0</v>
      </c>
      <c r="D29">
        <f t="shared" si="81"/>
        <v>0</v>
      </c>
      <c r="E29">
        <f t="shared" si="82"/>
        <v>47.195754470662813</v>
      </c>
      <c r="F29">
        <f t="shared" si="83"/>
        <v>47.195754470662813</v>
      </c>
      <c r="G29">
        <f>F29/'Refrigeration &amp; Weather'!$C$22</f>
        <v>21.211575042994525</v>
      </c>
      <c r="H29">
        <f>G29*3*'Refrigeration &amp; Weather'!$C$23</f>
        <v>15.908681282245894</v>
      </c>
      <c r="L29">
        <v>16.195215973443162</v>
      </c>
      <c r="P29">
        <v>15.500269248609827</v>
      </c>
      <c r="T29">
        <v>15.500269248609827</v>
      </c>
    </row>
    <row r="30" spans="1:20">
      <c r="A30">
        <v>13</v>
      </c>
      <c r="B30" s="16">
        <f t="shared" si="84"/>
        <v>40910.625</v>
      </c>
      <c r="C30">
        <f t="shared" si="78"/>
        <v>0</v>
      </c>
      <c r="D30">
        <f t="shared" si="81"/>
        <v>0</v>
      </c>
      <c r="E30">
        <f t="shared" si="82"/>
        <v>47.195754470662813</v>
      </c>
      <c r="F30">
        <f t="shared" si="83"/>
        <v>47.195754470662813</v>
      </c>
      <c r="G30">
        <f>F30/'Refrigeration &amp; Weather'!$C$22</f>
        <v>21.211575042994525</v>
      </c>
      <c r="H30">
        <f>G30*3*'Refrigeration &amp; Weather'!$C$23</f>
        <v>15.908681282245894</v>
      </c>
      <c r="L30">
        <v>16.195215973443162</v>
      </c>
      <c r="P30">
        <v>15.500269248609827</v>
      </c>
      <c r="T30">
        <v>15.500269248609827</v>
      </c>
    </row>
    <row r="31" spans="1:20">
      <c r="A31">
        <v>14</v>
      </c>
      <c r="B31" s="16">
        <f t="shared" si="84"/>
        <v>40910.75</v>
      </c>
      <c r="C31">
        <f t="shared" si="78"/>
        <v>0</v>
      </c>
      <c r="D31">
        <f t="shared" si="81"/>
        <v>0</v>
      </c>
      <c r="E31">
        <f t="shared" si="82"/>
        <v>47.195754470662813</v>
      </c>
      <c r="F31">
        <f t="shared" si="83"/>
        <v>47.195754470662813</v>
      </c>
      <c r="G31">
        <f>F31/'Refrigeration &amp; Weather'!$C$22</f>
        <v>21.211575042994525</v>
      </c>
      <c r="H31">
        <f>G31*3*'Refrigeration &amp; Weather'!$C$23</f>
        <v>15.908681282245894</v>
      </c>
      <c r="L31">
        <v>16.195215973443162</v>
      </c>
      <c r="P31">
        <v>15.500269248609827</v>
      </c>
      <c r="T31">
        <v>15.500269248609827</v>
      </c>
    </row>
    <row r="32" spans="1:20">
      <c r="A32">
        <v>15</v>
      </c>
      <c r="B32" s="16">
        <f t="shared" si="84"/>
        <v>40910.875</v>
      </c>
      <c r="C32">
        <f t="shared" si="78"/>
        <v>0</v>
      </c>
      <c r="D32">
        <f t="shared" si="81"/>
        <v>0</v>
      </c>
      <c r="E32">
        <f t="shared" si="82"/>
        <v>47.195754470662813</v>
      </c>
      <c r="F32">
        <f t="shared" si="83"/>
        <v>47.195754470662813</v>
      </c>
      <c r="G32">
        <f>F32/'Refrigeration &amp; Weather'!$C$22</f>
        <v>21.211575042994525</v>
      </c>
      <c r="H32">
        <f>G32*3*'Refrigeration &amp; Weather'!$C$23</f>
        <v>15.908681282245894</v>
      </c>
      <c r="L32">
        <v>16.195215973443162</v>
      </c>
      <c r="P32">
        <v>15.500269248609827</v>
      </c>
      <c r="T32">
        <v>15.500269248609827</v>
      </c>
    </row>
    <row r="33" spans="1:90">
      <c r="A33">
        <v>16</v>
      </c>
      <c r="B33" s="16">
        <f t="shared" si="84"/>
        <v>40911</v>
      </c>
      <c r="C33">
        <f t="shared" si="78"/>
        <v>0</v>
      </c>
      <c r="D33">
        <f t="shared" si="81"/>
        <v>0</v>
      </c>
      <c r="E33">
        <f t="shared" si="82"/>
        <v>47.195754470662813</v>
      </c>
      <c r="F33">
        <f t="shared" si="83"/>
        <v>47.195754470662813</v>
      </c>
      <c r="G33">
        <f>F33/'Refrigeration &amp; Weather'!$C$22</f>
        <v>21.211575042994525</v>
      </c>
      <c r="H33">
        <f>G33*3*'Refrigeration &amp; Weather'!$C$23</f>
        <v>15.908681282245894</v>
      </c>
      <c r="L33">
        <v>16.195215973443162</v>
      </c>
      <c r="P33">
        <v>15.500269248609827</v>
      </c>
      <c r="T33">
        <v>15.500269248609827</v>
      </c>
    </row>
    <row r="34" spans="1:90">
      <c r="A34">
        <v>17</v>
      </c>
      <c r="B34" s="16">
        <f t="shared" si="84"/>
        <v>40911.125</v>
      </c>
      <c r="C34">
        <f t="shared" si="78"/>
        <v>0</v>
      </c>
      <c r="D34">
        <f t="shared" si="81"/>
        <v>0</v>
      </c>
      <c r="E34">
        <f t="shared" si="82"/>
        <v>47.195754470662813</v>
      </c>
      <c r="F34">
        <f t="shared" si="83"/>
        <v>47.195754470662813</v>
      </c>
      <c r="G34">
        <f>F34/'Refrigeration &amp; Weather'!$C$22</f>
        <v>21.211575042994525</v>
      </c>
      <c r="H34">
        <f>G34*3*'Refrigeration &amp; Weather'!$C$23</f>
        <v>15.908681282245894</v>
      </c>
      <c r="L34">
        <v>16.195215973443162</v>
      </c>
      <c r="P34">
        <v>15.500269248609827</v>
      </c>
      <c r="T34">
        <v>15.500269248609827</v>
      </c>
    </row>
    <row r="35" spans="1:90">
      <c r="A35">
        <v>18</v>
      </c>
      <c r="B35" s="16">
        <f t="shared" si="84"/>
        <v>40911.25</v>
      </c>
      <c r="C35">
        <f t="shared" si="78"/>
        <v>0</v>
      </c>
      <c r="D35">
        <f t="shared" si="81"/>
        <v>0</v>
      </c>
      <c r="E35">
        <f t="shared" si="82"/>
        <v>47.195754470662813</v>
      </c>
      <c r="F35">
        <f t="shared" si="83"/>
        <v>47.195754470662813</v>
      </c>
      <c r="G35">
        <f>F35/'Refrigeration &amp; Weather'!$C$22</f>
        <v>21.211575042994525</v>
      </c>
      <c r="H35">
        <f>G35*3*'Refrigeration &amp; Weather'!$C$23</f>
        <v>15.908681282245894</v>
      </c>
      <c r="L35">
        <v>16.195215973443162</v>
      </c>
      <c r="P35">
        <v>15.500269248609827</v>
      </c>
      <c r="T35">
        <v>15.500269248609827</v>
      </c>
    </row>
    <row r="36" spans="1:90">
      <c r="A36">
        <v>19</v>
      </c>
      <c r="B36" s="16">
        <f t="shared" si="84"/>
        <v>40911.375</v>
      </c>
      <c r="C36">
        <f t="shared" si="78"/>
        <v>0</v>
      </c>
      <c r="D36">
        <f t="shared" si="81"/>
        <v>0</v>
      </c>
      <c r="E36">
        <f t="shared" si="82"/>
        <v>47.195754470662813</v>
      </c>
      <c r="F36">
        <f t="shared" si="83"/>
        <v>47.195754470662813</v>
      </c>
      <c r="G36">
        <f>F36/'Refrigeration &amp; Weather'!$C$22</f>
        <v>21.211575042994525</v>
      </c>
      <c r="H36">
        <f>G36*3*'Refrigeration &amp; Weather'!$C$23</f>
        <v>15.908681282245894</v>
      </c>
      <c r="L36">
        <v>16.195215973443162</v>
      </c>
      <c r="P36">
        <v>15.500269248609827</v>
      </c>
      <c r="T36">
        <v>15.500269248609827</v>
      </c>
    </row>
    <row r="37" spans="1:90">
      <c r="A37">
        <v>20</v>
      </c>
      <c r="B37" s="16">
        <f t="shared" si="84"/>
        <v>40911.5</v>
      </c>
      <c r="C37">
        <f t="shared" si="78"/>
        <v>0</v>
      </c>
      <c r="D37">
        <f t="shared" si="81"/>
        <v>0</v>
      </c>
      <c r="E37">
        <f t="shared" si="82"/>
        <v>47.195754470662813</v>
      </c>
      <c r="F37">
        <f t="shared" si="83"/>
        <v>47.195754470662813</v>
      </c>
      <c r="G37">
        <f>F37/'Refrigeration &amp; Weather'!$C$22</f>
        <v>21.211575042994525</v>
      </c>
      <c r="H37">
        <f>G37*3*'Refrigeration &amp; Weather'!$C$23</f>
        <v>15.908681282245894</v>
      </c>
      <c r="L37">
        <v>16.195215973443162</v>
      </c>
      <c r="P37">
        <v>15.500269248609827</v>
      </c>
      <c r="T37">
        <v>15.500269248609827</v>
      </c>
    </row>
    <row r="38" spans="1:90">
      <c r="A38">
        <v>21</v>
      </c>
      <c r="B38" s="16">
        <f t="shared" si="84"/>
        <v>40911.625</v>
      </c>
      <c r="C38">
        <f t="shared" si="78"/>
        <v>0</v>
      </c>
      <c r="D38">
        <f t="shared" si="81"/>
        <v>0</v>
      </c>
      <c r="E38">
        <f t="shared" si="82"/>
        <v>47.195754470662813</v>
      </c>
      <c r="F38">
        <f t="shared" si="83"/>
        <v>47.195754470662813</v>
      </c>
      <c r="G38">
        <f>F38/'Refrigeration &amp; Weather'!$C$22</f>
        <v>21.211575042994525</v>
      </c>
      <c r="H38">
        <f>G38*3*'Refrigeration &amp; Weather'!$C$23</f>
        <v>15.908681282245894</v>
      </c>
      <c r="L38">
        <v>16.195215973443162</v>
      </c>
      <c r="P38">
        <v>15.500269248609827</v>
      </c>
      <c r="T38">
        <v>15.500269248609827</v>
      </c>
    </row>
    <row r="39" spans="1:90">
      <c r="A39">
        <v>22</v>
      </c>
      <c r="B39" s="16">
        <f t="shared" si="84"/>
        <v>40911.75</v>
      </c>
      <c r="C39">
        <f t="shared" si="78"/>
        <v>0</v>
      </c>
      <c r="D39">
        <f t="shared" si="81"/>
        <v>0</v>
      </c>
      <c r="E39">
        <f t="shared" si="82"/>
        <v>47.195754470662813</v>
      </c>
      <c r="F39">
        <f t="shared" si="83"/>
        <v>47.195754470662813</v>
      </c>
      <c r="G39">
        <f>F39/'Refrigeration &amp; Weather'!$C$22</f>
        <v>21.211575042994525</v>
      </c>
      <c r="H39">
        <f>G39*3*'Refrigeration &amp; Weather'!$C$23</f>
        <v>15.908681282245894</v>
      </c>
      <c r="L39">
        <v>16.195215973443162</v>
      </c>
      <c r="P39">
        <v>15.500269248609827</v>
      </c>
      <c r="T39">
        <v>15.500269248609827</v>
      </c>
    </row>
    <row r="40" spans="1:90">
      <c r="A40">
        <v>23</v>
      </c>
      <c r="B40" s="16">
        <f t="shared" si="84"/>
        <v>40911.875</v>
      </c>
      <c r="C40">
        <f t="shared" si="78"/>
        <v>0</v>
      </c>
      <c r="D40">
        <f t="shared" si="81"/>
        <v>0</v>
      </c>
      <c r="E40">
        <f t="shared" si="82"/>
        <v>47.195754470662813</v>
      </c>
      <c r="F40">
        <f t="shared" si="83"/>
        <v>47.195754470662813</v>
      </c>
      <c r="G40">
        <f>F40/'Refrigeration &amp; Weather'!$C$22</f>
        <v>21.211575042994525</v>
      </c>
      <c r="H40">
        <f>G40*3*'Refrigeration &amp; Weather'!$C$23</f>
        <v>15.908681282245894</v>
      </c>
      <c r="L40">
        <v>16.195215973443162</v>
      </c>
      <c r="P40">
        <v>15.500269248609827</v>
      </c>
      <c r="T40">
        <v>15.500269248609827</v>
      </c>
    </row>
    <row r="41" spans="1:90">
      <c r="A41">
        <v>24</v>
      </c>
      <c r="B41" s="16">
        <f t="shared" si="84"/>
        <v>40912</v>
      </c>
      <c r="C41">
        <f t="shared" si="78"/>
        <v>0</v>
      </c>
      <c r="D41">
        <f t="shared" si="81"/>
        <v>0</v>
      </c>
      <c r="E41">
        <f t="shared" si="82"/>
        <v>47.195754470662813</v>
      </c>
      <c r="F41">
        <f t="shared" si="83"/>
        <v>47.195754470662813</v>
      </c>
      <c r="G41">
        <f>F41/'Refrigeration &amp; Weather'!$C$22</f>
        <v>21.211575042994525</v>
      </c>
      <c r="H41">
        <f>G41*3*'Refrigeration &amp; Weather'!$C$23</f>
        <v>15.908681282245894</v>
      </c>
      <c r="I41" s="40"/>
      <c r="J41" s="40"/>
      <c r="K41" s="40"/>
      <c r="L41" s="40">
        <v>16.195215973443162</v>
      </c>
      <c r="M41" s="40"/>
      <c r="N41" s="40"/>
      <c r="O41" s="40"/>
      <c r="P41" s="40">
        <v>15.500269248609827</v>
      </c>
      <c r="Q41" s="40"/>
      <c r="T41">
        <v>15.500269248609827</v>
      </c>
    </row>
    <row r="42" spans="1:90">
      <c r="A42">
        <v>25</v>
      </c>
      <c r="B42" s="16">
        <f t="shared" si="84"/>
        <v>40912.125</v>
      </c>
      <c r="C42">
        <f t="shared" si="78"/>
        <v>0</v>
      </c>
      <c r="D42">
        <f t="shared" si="81"/>
        <v>0</v>
      </c>
      <c r="E42">
        <f t="shared" si="82"/>
        <v>47.195754470662813</v>
      </c>
      <c r="F42">
        <f t="shared" si="83"/>
        <v>47.195754470662813</v>
      </c>
      <c r="G42">
        <f>F42/'Refrigeration &amp; Weather'!$C$22</f>
        <v>21.211575042994525</v>
      </c>
      <c r="H42">
        <f>G42*3*'Refrigeration &amp; Weather'!$C$23</f>
        <v>15.908681282245894</v>
      </c>
      <c r="I42" s="40"/>
      <c r="J42" s="40"/>
      <c r="K42" s="40"/>
      <c r="L42" s="40">
        <v>16.195215973443162</v>
      </c>
      <c r="M42" s="40"/>
      <c r="N42" s="40"/>
      <c r="O42" s="40"/>
      <c r="P42" s="40">
        <v>15.500269248609827</v>
      </c>
      <c r="Q42" s="40"/>
      <c r="T42">
        <v>15.500269248609827</v>
      </c>
    </row>
    <row r="43" spans="1:90">
      <c r="A43">
        <v>26</v>
      </c>
      <c r="B43" s="16">
        <f t="shared" si="84"/>
        <v>40912.25</v>
      </c>
      <c r="C43">
        <f t="shared" si="78"/>
        <v>0</v>
      </c>
      <c r="D43">
        <f t="shared" si="81"/>
        <v>0</v>
      </c>
      <c r="E43">
        <f t="shared" si="82"/>
        <v>47.195754470662813</v>
      </c>
      <c r="F43">
        <f t="shared" si="83"/>
        <v>47.195754470662813</v>
      </c>
      <c r="G43">
        <f>F43/'Refrigeration &amp; Weather'!$C$22</f>
        <v>21.211575042994525</v>
      </c>
      <c r="H43">
        <f>G43*3*'Refrigeration &amp; Weather'!$C$23</f>
        <v>15.908681282245894</v>
      </c>
      <c r="I43" s="40"/>
      <c r="J43" s="40"/>
      <c r="K43" s="40"/>
      <c r="L43" s="40">
        <v>16.195215973443162</v>
      </c>
      <c r="M43" s="40"/>
      <c r="N43" s="40"/>
      <c r="O43" s="40"/>
      <c r="P43" s="40">
        <v>15.500269248609827</v>
      </c>
      <c r="Q43" s="40"/>
      <c r="T43">
        <v>15.500269248609827</v>
      </c>
    </row>
    <row r="44" spans="1:90">
      <c r="A44">
        <v>27</v>
      </c>
      <c r="B44" s="16">
        <f t="shared" si="84"/>
        <v>40912.375</v>
      </c>
      <c r="C44">
        <f t="shared" si="78"/>
        <v>0</v>
      </c>
      <c r="D44">
        <f t="shared" si="81"/>
        <v>0</v>
      </c>
      <c r="E44">
        <f t="shared" si="82"/>
        <v>47.195754470662813</v>
      </c>
      <c r="F44">
        <f t="shared" si="83"/>
        <v>47.195754470662813</v>
      </c>
      <c r="G44">
        <f>F44/'Refrigeration &amp; Weather'!$C$22</f>
        <v>21.211575042994525</v>
      </c>
      <c r="H44">
        <f>G44*3*'Refrigeration &amp; Weather'!$C$23</f>
        <v>15.908681282245894</v>
      </c>
      <c r="I44" s="40"/>
      <c r="J44" s="40"/>
      <c r="K44" s="40"/>
      <c r="L44" s="40">
        <v>16.195215973443162</v>
      </c>
      <c r="M44" s="40"/>
      <c r="N44" s="40"/>
      <c r="O44" s="40"/>
      <c r="P44" s="40">
        <v>15.500269248609827</v>
      </c>
      <c r="Q44" s="40"/>
      <c r="T44">
        <v>15.500269248609827</v>
      </c>
    </row>
    <row r="45" spans="1:90">
      <c r="A45">
        <v>28</v>
      </c>
      <c r="B45" s="16">
        <f t="shared" si="84"/>
        <v>40912.5</v>
      </c>
      <c r="C45">
        <f t="shared" si="78"/>
        <v>16.454738444934165</v>
      </c>
      <c r="D45">
        <f t="shared" si="81"/>
        <v>0</v>
      </c>
      <c r="E45">
        <f t="shared" si="82"/>
        <v>0</v>
      </c>
      <c r="F45">
        <f t="shared" si="83"/>
        <v>16.454738444934165</v>
      </c>
      <c r="G45">
        <f>F45/'Refrigeration &amp; Weather'!$C$22</f>
        <v>7.3953880651389516</v>
      </c>
      <c r="H45">
        <f>G45*3*'Refrigeration &amp; Weather'!$C$23</f>
        <v>5.5465410488542135</v>
      </c>
      <c r="I45" s="40">
        <v>10.1</v>
      </c>
      <c r="J45" s="40">
        <v>2.8920028524005645</v>
      </c>
      <c r="K45" s="40"/>
      <c r="L45" s="40"/>
      <c r="M45" s="40">
        <v>11.466666666666665</v>
      </c>
      <c r="N45" s="40">
        <v>0.55358104459320823</v>
      </c>
      <c r="O45" s="40"/>
      <c r="P45" s="40"/>
      <c r="Q45" s="40">
        <v>12.133333333333333</v>
      </c>
      <c r="R45">
        <v>7.1965535797117068</v>
      </c>
      <c r="U45">
        <v>13.133333333333331</v>
      </c>
      <c r="V45">
        <v>5.8126009682286863</v>
      </c>
    </row>
    <row r="46" spans="1:90">
      <c r="A46">
        <v>29</v>
      </c>
      <c r="B46" s="16">
        <f t="shared" si="84"/>
        <v>40912.625</v>
      </c>
      <c r="C46">
        <f t="shared" si="78"/>
        <v>29.474469677708136</v>
      </c>
      <c r="D46">
        <f t="shared" si="81"/>
        <v>0</v>
      </c>
      <c r="E46">
        <f t="shared" si="82"/>
        <v>0</v>
      </c>
      <c r="F46">
        <f t="shared" si="83"/>
        <v>29.474469677708136</v>
      </c>
      <c r="G46">
        <f>F46/'Refrigeration &amp; Weather'!$C$22</f>
        <v>13.24695266413849</v>
      </c>
      <c r="H46">
        <f>G46*3*'Refrigeration &amp; Weather'!$C$23</f>
        <v>9.9352144981038677</v>
      </c>
      <c r="I46" s="40">
        <v>10.035260525279583</v>
      </c>
      <c r="J46" s="40">
        <v>7.9194760958140495</v>
      </c>
      <c r="K46" s="40"/>
      <c r="L46" s="40"/>
      <c r="M46" s="40">
        <v>11.362155432881982</v>
      </c>
      <c r="N46" s="40">
        <v>11.110546558665868</v>
      </c>
      <c r="O46" s="40"/>
      <c r="P46" s="40"/>
      <c r="Q46" s="40">
        <v>12.10016206067899</v>
      </c>
      <c r="R46">
        <v>4.868688706153093</v>
      </c>
      <c r="U46">
        <v>13.0651734515668</v>
      </c>
      <c r="V46">
        <v>5.5757583170751239</v>
      </c>
      <c r="CK46" s="56"/>
      <c r="CL46" s="56"/>
    </row>
    <row r="47" spans="1:90">
      <c r="A47">
        <v>30</v>
      </c>
      <c r="B47" s="16">
        <f t="shared" si="84"/>
        <v>40912.75</v>
      </c>
      <c r="C47">
        <f t="shared" si="78"/>
        <v>30.460557658121878</v>
      </c>
      <c r="D47">
        <f t="shared" si="81"/>
        <v>0</v>
      </c>
      <c r="E47">
        <f t="shared" si="82"/>
        <v>0</v>
      </c>
      <c r="F47">
        <f t="shared" si="83"/>
        <v>30.460557658121878</v>
      </c>
      <c r="G47">
        <f>F47/'Refrigeration &amp; Weather'!$C$22</f>
        <v>13.690138273313206</v>
      </c>
      <c r="H47">
        <f>G47*3*'Refrigeration &amp; Weather'!$C$23</f>
        <v>10.267603704984904</v>
      </c>
      <c r="I47" s="40">
        <v>9.9791395602815705</v>
      </c>
      <c r="J47" s="40">
        <v>6.9845261758417587</v>
      </c>
      <c r="K47" s="40"/>
      <c r="L47" s="40"/>
      <c r="M47" s="40">
        <v>11.258997007220236</v>
      </c>
      <c r="N47" s="40">
        <v>8.0437976827258595</v>
      </c>
      <c r="O47" s="40"/>
      <c r="P47" s="40"/>
      <c r="Q47" s="40">
        <v>12.086585027842425</v>
      </c>
      <c r="R47">
        <v>6.2641420847145062</v>
      </c>
      <c r="U47">
        <v>13.003536957494836</v>
      </c>
      <c r="V47">
        <v>9.1680917148397523</v>
      </c>
    </row>
    <row r="48" spans="1:90">
      <c r="A48">
        <v>31</v>
      </c>
      <c r="B48" s="16">
        <f t="shared" si="84"/>
        <v>40912.875</v>
      </c>
      <c r="C48">
        <f t="shared" si="78"/>
        <v>53.911182802121985</v>
      </c>
      <c r="D48">
        <f t="shared" si="81"/>
        <v>0</v>
      </c>
      <c r="E48">
        <f t="shared" si="82"/>
        <v>0</v>
      </c>
      <c r="F48">
        <f t="shared" si="83"/>
        <v>53.911182802121985</v>
      </c>
      <c r="G48">
        <f>F48/'Refrigeration &amp; Weather'!$C$22</f>
        <v>24.22974507960539</v>
      </c>
      <c r="H48">
        <f>G48*3*'Refrigeration &amp; Weather'!$C$23</f>
        <v>18.172308809704042</v>
      </c>
      <c r="I48" s="40">
        <v>9.8691990489696106</v>
      </c>
      <c r="J48" s="40">
        <v>13.497781482486666</v>
      </c>
      <c r="K48" s="40"/>
      <c r="L48" s="40"/>
      <c r="M48" s="40">
        <v>11.056496238004538</v>
      </c>
      <c r="N48" s="40">
        <v>22.441471934857351</v>
      </c>
      <c r="O48" s="40"/>
      <c r="P48" s="40"/>
      <c r="Q48" s="40">
        <v>12.065513743938707</v>
      </c>
      <c r="R48">
        <v>4.4257048261490386</v>
      </c>
      <c r="U48">
        <v>12.873744152580533</v>
      </c>
      <c r="V48">
        <v>13.546224558628925</v>
      </c>
    </row>
    <row r="49" spans="1:22">
      <c r="A49">
        <v>32</v>
      </c>
      <c r="B49" s="16">
        <f t="shared" si="84"/>
        <v>40913</v>
      </c>
      <c r="C49">
        <f t="shared" si="78"/>
        <v>98.081399353302828</v>
      </c>
      <c r="D49">
        <f t="shared" si="81"/>
        <v>0</v>
      </c>
      <c r="E49">
        <f t="shared" si="82"/>
        <v>0</v>
      </c>
      <c r="F49">
        <f t="shared" si="83"/>
        <v>98.081399353302828</v>
      </c>
      <c r="G49">
        <f>F49/'Refrigeration &amp; Weather'!$C$22</f>
        <v>44.081527799237236</v>
      </c>
      <c r="H49">
        <f>G49*3*'Refrigeration &amp; Weather'!$C$23</f>
        <v>33.06114584942793</v>
      </c>
      <c r="I49" s="40">
        <v>9.5889045460769005</v>
      </c>
      <c r="J49" s="40">
        <v>28.507170986261741</v>
      </c>
      <c r="K49" s="40"/>
      <c r="L49" s="40"/>
      <c r="M49" s="40">
        <v>10.636319173067484</v>
      </c>
      <c r="N49" s="40">
        <v>37.75131515605301</v>
      </c>
      <c r="O49" s="40"/>
      <c r="P49" s="40"/>
      <c r="Q49" s="40">
        <v>12.032681156152833</v>
      </c>
      <c r="R49">
        <v>7.3123215842193838</v>
      </c>
      <c r="U49">
        <v>12.623162087483673</v>
      </c>
      <c r="V49">
        <v>24.510591626768683</v>
      </c>
    </row>
    <row r="50" spans="1:22">
      <c r="A50">
        <v>33</v>
      </c>
      <c r="B50" s="16">
        <f t="shared" si="84"/>
        <v>40913.125</v>
      </c>
      <c r="C50">
        <f t="shared" si="78"/>
        <v>117.59345206047806</v>
      </c>
      <c r="D50">
        <f t="shared" si="81"/>
        <v>0</v>
      </c>
      <c r="E50">
        <f t="shared" si="82"/>
        <v>0</v>
      </c>
      <c r="F50">
        <f t="shared" si="83"/>
        <v>117.59345206047806</v>
      </c>
      <c r="G50">
        <f>F50/'Refrigeration &amp; Weather'!$C$22</f>
        <v>52.850989690102509</v>
      </c>
      <c r="H50">
        <f>G50*3*'Refrigeration &amp; Weather'!$C$23</f>
        <v>39.638242267576885</v>
      </c>
      <c r="I50" s="40">
        <v>8.9865785118043089</v>
      </c>
      <c r="J50" s="40">
        <v>51.197532391937102</v>
      </c>
      <c r="K50" s="40"/>
      <c r="L50" s="40"/>
      <c r="M50" s="40">
        <v>10.261931420497726</v>
      </c>
      <c r="N50" s="40">
        <v>26.380360843277039</v>
      </c>
      <c r="O50" s="40"/>
      <c r="P50" s="40"/>
      <c r="Q50" s="40">
        <v>11.979712981466164</v>
      </c>
      <c r="R50">
        <v>6.5061185161135384</v>
      </c>
      <c r="U50">
        <v>12.200555837031953</v>
      </c>
      <c r="V50">
        <v>33.509440309150399</v>
      </c>
    </row>
    <row r="51" spans="1:22">
      <c r="A51">
        <v>34</v>
      </c>
      <c r="B51" s="16">
        <f t="shared" si="84"/>
        <v>40913.25</v>
      </c>
      <c r="C51">
        <f t="shared" si="78"/>
        <v>130.89098839927829</v>
      </c>
      <c r="D51">
        <f t="shared" si="81"/>
        <v>0</v>
      </c>
      <c r="E51">
        <f t="shared" si="82"/>
        <v>0</v>
      </c>
      <c r="F51">
        <f t="shared" si="83"/>
        <v>130.89098839927829</v>
      </c>
      <c r="G51">
        <f>F51/'Refrigeration &amp; Weather'!$C$22</f>
        <v>58.827410516529575</v>
      </c>
      <c r="H51">
        <f>G51*3*'Refrigeration &amp; Weather'!$C$23</f>
        <v>44.120557887397183</v>
      </c>
      <c r="I51" s="40">
        <v>8.2976793493830385</v>
      </c>
      <c r="J51" s="40">
        <v>48.886553299577997</v>
      </c>
      <c r="K51" s="40"/>
      <c r="L51" s="40"/>
      <c r="M51" s="40">
        <v>9.986883725084077</v>
      </c>
      <c r="N51" s="40">
        <v>22.749848256811365</v>
      </c>
      <c r="O51" s="40"/>
      <c r="P51" s="40"/>
      <c r="Q51" s="40">
        <v>11.889471031628927</v>
      </c>
      <c r="R51">
        <v>11.457382652145823</v>
      </c>
      <c r="U51">
        <v>11.55623035249887</v>
      </c>
      <c r="V51">
        <v>47.797204190743116</v>
      </c>
    </row>
    <row r="52" spans="1:22">
      <c r="A52">
        <v>35</v>
      </c>
      <c r="B52" s="16">
        <f t="shared" si="84"/>
        <v>40913.375</v>
      </c>
      <c r="C52">
        <f t="shared" si="78"/>
        <v>154.31294972226391</v>
      </c>
      <c r="D52">
        <f t="shared" si="81"/>
        <v>0</v>
      </c>
      <c r="E52">
        <f t="shared" si="82"/>
        <v>0</v>
      </c>
      <c r="F52">
        <f t="shared" si="83"/>
        <v>154.31294972226391</v>
      </c>
      <c r="G52">
        <f>F52/'Refrigeration &amp; Weather'!$C$22</f>
        <v>69.354134706635477</v>
      </c>
      <c r="H52">
        <f>G52*3*'Refrigeration &amp; Weather'!$C$23</f>
        <v>52.015601029976608</v>
      </c>
      <c r="I52" s="40">
        <v>7.5974145435363711</v>
      </c>
      <c r="J52" s="40">
        <v>50.306400538433223</v>
      </c>
      <c r="K52" s="40"/>
      <c r="L52" s="40"/>
      <c r="M52" s="40">
        <v>9.3321767470431887</v>
      </c>
      <c r="N52" s="40">
        <v>48.949880182593724</v>
      </c>
      <c r="O52" s="40"/>
      <c r="P52" s="40"/>
      <c r="Q52" s="40">
        <v>11.723047132376264</v>
      </c>
      <c r="R52">
        <v>14.988990324116012</v>
      </c>
      <c r="U52">
        <v>10.903432380374435</v>
      </c>
      <c r="V52">
        <v>40.067678677120938</v>
      </c>
    </row>
    <row r="53" spans="1:22">
      <c r="A53">
        <v>36</v>
      </c>
      <c r="B53" s="16">
        <f t="shared" si="84"/>
        <v>40913.5</v>
      </c>
      <c r="C53">
        <f t="shared" si="78"/>
        <v>178.1156483788435</v>
      </c>
      <c r="D53">
        <f t="shared" si="81"/>
        <v>0</v>
      </c>
      <c r="E53">
        <f t="shared" si="82"/>
        <v>0</v>
      </c>
      <c r="F53">
        <f t="shared" si="83"/>
        <v>178.1156483788435</v>
      </c>
      <c r="G53">
        <f>F53/'Refrigeration &amp; Weather'!$C$22</f>
        <v>80.051976799480244</v>
      </c>
      <c r="H53">
        <f>G53*3*'Refrigeration &amp; Weather'!$C$23</f>
        <v>60.038982599610179</v>
      </c>
      <c r="I53" s="40">
        <v>6.8200392502192129</v>
      </c>
      <c r="J53" s="40">
        <v>57.301458634169443</v>
      </c>
      <c r="K53" s="40"/>
      <c r="L53" s="40"/>
      <c r="M53" s="40">
        <v>8.5634179375076389</v>
      </c>
      <c r="N53" s="40">
        <v>49.44944823976715</v>
      </c>
      <c r="O53" s="40"/>
      <c r="P53" s="40"/>
      <c r="Q53" s="40">
        <v>11.382170862973803</v>
      </c>
      <c r="R53">
        <v>31.436633083979096</v>
      </c>
      <c r="U53">
        <v>10.337398625286125</v>
      </c>
      <c r="V53">
        <v>39.928108420927813</v>
      </c>
    </row>
    <row r="54" spans="1:22">
      <c r="A54">
        <v>37</v>
      </c>
      <c r="B54" s="16">
        <f t="shared" si="84"/>
        <v>40913.625</v>
      </c>
      <c r="C54">
        <f t="shared" si="78"/>
        <v>173.61340338189206</v>
      </c>
      <c r="D54">
        <f t="shared" si="81"/>
        <v>0</v>
      </c>
      <c r="E54">
        <f t="shared" si="82"/>
        <v>0</v>
      </c>
      <c r="F54">
        <f t="shared" si="83"/>
        <v>173.61340338189206</v>
      </c>
      <c r="G54">
        <f>F54/'Refrigeration &amp; Weather'!$C$22</f>
        <v>78.028495901973969</v>
      </c>
      <c r="H54">
        <f>G54*3*'Refrigeration &amp; Weather'!$C$23</f>
        <v>58.521371926480477</v>
      </c>
      <c r="I54" s="40">
        <v>6.0701538938666912</v>
      </c>
      <c r="J54" s="40">
        <v>48.806933137708725</v>
      </c>
      <c r="K54" s="40"/>
      <c r="L54" s="40"/>
      <c r="M54" s="40">
        <v>7.8311283344874782</v>
      </c>
      <c r="N54" s="40">
        <v>47.052013141722405</v>
      </c>
      <c r="O54" s="40"/>
      <c r="P54" s="40"/>
      <c r="Q54" s="40">
        <v>10.853101308539156</v>
      </c>
      <c r="R54">
        <v>36.332344084629703</v>
      </c>
      <c r="U54">
        <v>9.7146385073135679</v>
      </c>
      <c r="V54">
        <v>41.422113017831194</v>
      </c>
    </row>
    <row r="55" spans="1:22">
      <c r="A55">
        <v>38</v>
      </c>
      <c r="B55" s="16">
        <f t="shared" si="84"/>
        <v>40913.75</v>
      </c>
      <c r="C55">
        <f t="shared" si="78"/>
        <v>163.1190829129234</v>
      </c>
      <c r="D55">
        <f t="shared" si="81"/>
        <v>0</v>
      </c>
      <c r="E55">
        <f t="shared" si="82"/>
        <v>0</v>
      </c>
      <c r="F55">
        <f t="shared" si="83"/>
        <v>163.1190829129234</v>
      </c>
      <c r="G55">
        <f>F55/'Refrigeration &amp; Weather'!$C$22</f>
        <v>73.311947376594802</v>
      </c>
      <c r="H55">
        <f>G55*3*'Refrigeration &amp; Weather'!$C$23</f>
        <v>54.983960532446105</v>
      </c>
      <c r="I55" s="40">
        <v>5.4675110219203411</v>
      </c>
      <c r="J55" s="40">
        <v>42.76833264750384</v>
      </c>
      <c r="K55" s="40"/>
      <c r="L55" s="40"/>
      <c r="M55" s="40">
        <v>7.2385708815623575</v>
      </c>
      <c r="N55" s="40">
        <v>36.071633630029496</v>
      </c>
      <c r="O55" s="40"/>
      <c r="P55" s="40"/>
      <c r="Q55" s="40">
        <v>10.345578473589446</v>
      </c>
      <c r="R55">
        <v>35.648475375023942</v>
      </c>
      <c r="U55">
        <v>9.0161639725894691</v>
      </c>
      <c r="V55">
        <v>48.630641260366133</v>
      </c>
    </row>
    <row r="56" spans="1:22">
      <c r="A56">
        <v>39</v>
      </c>
      <c r="B56" s="16">
        <f t="shared" si="84"/>
        <v>40913.875</v>
      </c>
      <c r="C56">
        <f t="shared" si="78"/>
        <v>172.67774821153569</v>
      </c>
      <c r="D56">
        <f t="shared" si="81"/>
        <v>0</v>
      </c>
      <c r="E56">
        <f t="shared" si="82"/>
        <v>0</v>
      </c>
      <c r="F56">
        <f t="shared" si="83"/>
        <v>172.67774821153569</v>
      </c>
      <c r="G56">
        <f>F56/'Refrigeration &amp; Weather'!$C$22</f>
        <v>77.60797672428572</v>
      </c>
      <c r="H56">
        <f>G56*3*'Refrigeration &amp; Weather'!$C$23</f>
        <v>58.20598254321429</v>
      </c>
      <c r="I56" s="40">
        <v>4.7848441794338603</v>
      </c>
      <c r="J56" s="40">
        <v>50.986558828624567</v>
      </c>
      <c r="K56" s="40"/>
      <c r="L56" s="40"/>
      <c r="M56" s="40">
        <v>6.5910247170299483</v>
      </c>
      <c r="N56" s="40">
        <v>47.234374943568227</v>
      </c>
      <c r="O56" s="40"/>
      <c r="P56" s="40"/>
      <c r="Q56" s="40">
        <v>9.8404148827000704</v>
      </c>
      <c r="R56">
        <v>33.845709304485837</v>
      </c>
      <c r="U56">
        <v>8.3489496705457569</v>
      </c>
      <c r="V56">
        <v>40.611105134857056</v>
      </c>
    </row>
    <row r="57" spans="1:22">
      <c r="A57">
        <v>40</v>
      </c>
      <c r="B57" s="16">
        <f t="shared" si="84"/>
        <v>40914</v>
      </c>
      <c r="C57">
        <f t="shared" si="78"/>
        <v>165.27993219037239</v>
      </c>
      <c r="D57">
        <f t="shared" si="81"/>
        <v>0</v>
      </c>
      <c r="E57">
        <f t="shared" si="82"/>
        <v>0</v>
      </c>
      <c r="F57">
        <f t="shared" si="83"/>
        <v>165.27993219037239</v>
      </c>
      <c r="G57">
        <f>F57/'Refrigeration &amp; Weather'!$C$22</f>
        <v>74.283115591178614</v>
      </c>
      <c r="H57">
        <f>G57*3*'Refrigeration &amp; Weather'!$C$23</f>
        <v>55.712336693383961</v>
      </c>
      <c r="I57" s="40">
        <v>4.0572390571514365</v>
      </c>
      <c r="J57" s="40">
        <v>48.703804440675192</v>
      </c>
      <c r="K57" s="40"/>
      <c r="L57" s="40"/>
      <c r="M57" s="40">
        <v>5.9196254041899738</v>
      </c>
      <c r="N57" s="40">
        <v>39.132229609139841</v>
      </c>
      <c r="O57" s="40"/>
      <c r="P57" s="40"/>
      <c r="Q57" s="40">
        <v>9.329041623242043</v>
      </c>
      <c r="R57">
        <v>35.722527473426481</v>
      </c>
      <c r="U57">
        <v>7.7561165363174878</v>
      </c>
      <c r="V57">
        <v>41.721370667130891</v>
      </c>
    </row>
    <row r="58" spans="1:22">
      <c r="A58">
        <v>41</v>
      </c>
      <c r="B58" s="16">
        <f t="shared" si="84"/>
        <v>40914.125</v>
      </c>
      <c r="C58">
        <f t="shared" si="78"/>
        <v>167.0451404743327</v>
      </c>
      <c r="D58">
        <f t="shared" si="81"/>
        <v>0</v>
      </c>
      <c r="E58">
        <f t="shared" si="82"/>
        <v>0</v>
      </c>
      <c r="F58">
        <f t="shared" si="83"/>
        <v>167.0451404743327</v>
      </c>
      <c r="G58">
        <f>F58/'Refrigeration &amp; Weather'!$C$22</f>
        <v>75.076467628913591</v>
      </c>
      <c r="H58">
        <f>G58*3*'Refrigeration &amp; Weather'!$C$23</f>
        <v>56.307350721685197</v>
      </c>
      <c r="I58" s="40">
        <v>3.336629580319534</v>
      </c>
      <c r="J58" s="40">
        <v>50.965697562159434</v>
      </c>
      <c r="K58" s="40"/>
      <c r="L58" s="40"/>
      <c r="M58" s="40">
        <v>5.2749038931820911</v>
      </c>
      <c r="N58" s="40">
        <v>45.174979967205665</v>
      </c>
      <c r="O58" s="40"/>
      <c r="P58" s="40"/>
      <c r="Q58" s="40">
        <v>8.8030109719109362</v>
      </c>
      <c r="R58">
        <v>35.181406960246505</v>
      </c>
      <c r="U58">
        <v>7.1881818599732785</v>
      </c>
      <c r="V58">
        <v>35.723055984721086</v>
      </c>
    </row>
    <row r="59" spans="1:22">
      <c r="A59">
        <v>42</v>
      </c>
      <c r="B59" s="16">
        <f t="shared" si="84"/>
        <v>40914.25</v>
      </c>
      <c r="C59">
        <f t="shared" si="78"/>
        <v>166.8166292586489</v>
      </c>
      <c r="D59">
        <f t="shared" si="81"/>
        <v>0</v>
      </c>
      <c r="E59">
        <f t="shared" si="82"/>
        <v>0</v>
      </c>
      <c r="F59">
        <f t="shared" si="83"/>
        <v>166.8166292586489</v>
      </c>
      <c r="G59">
        <f>F59/'Refrigeration &amp; Weather'!$C$22</f>
        <v>74.973765958943332</v>
      </c>
      <c r="H59">
        <f>G59*3*'Refrigeration &amp; Weather'!$C$23</f>
        <v>56.230324469207503</v>
      </c>
      <c r="I59" s="40">
        <v>2.5687768402604743</v>
      </c>
      <c r="J59" s="40">
        <v>51.794797698519034</v>
      </c>
      <c r="K59" s="40"/>
      <c r="L59" s="40"/>
      <c r="M59" s="40">
        <v>4.5979803134927417</v>
      </c>
      <c r="N59" s="40">
        <v>40.088657883607503</v>
      </c>
      <c r="O59" s="40"/>
      <c r="P59" s="40"/>
      <c r="Q59" s="40">
        <v>8.2677662076570062</v>
      </c>
      <c r="R59">
        <v>36.377812285223186</v>
      </c>
      <c r="U59">
        <v>6.6511735358368709</v>
      </c>
      <c r="V59">
        <v>38.555361391299193</v>
      </c>
    </row>
    <row r="60" spans="1:22">
      <c r="A60">
        <v>43</v>
      </c>
      <c r="B60" s="16">
        <f t="shared" si="84"/>
        <v>40914.375</v>
      </c>
      <c r="C60">
        <f t="shared" si="78"/>
        <v>172.44814424386925</v>
      </c>
      <c r="D60">
        <f t="shared" si="81"/>
        <v>0</v>
      </c>
      <c r="E60">
        <f t="shared" si="82"/>
        <v>0</v>
      </c>
      <c r="F60">
        <f t="shared" si="83"/>
        <v>172.44814424386925</v>
      </c>
      <c r="G60">
        <f>F60/'Refrigeration &amp; Weather'!$C$22</f>
        <v>77.504783929828889</v>
      </c>
      <c r="H60">
        <f>G60*3*'Refrigeration &amp; Weather'!$C$23</f>
        <v>58.12858794737167</v>
      </c>
      <c r="I60" s="40">
        <v>1.7821307670411368</v>
      </c>
      <c r="J60" s="40">
        <v>52.543388661157813</v>
      </c>
      <c r="K60" s="40"/>
      <c r="L60" s="40"/>
      <c r="M60" s="40">
        <v>3.8931583485865855</v>
      </c>
      <c r="N60" s="40">
        <v>47.577564960632301</v>
      </c>
      <c r="O60" s="40"/>
      <c r="P60" s="40"/>
      <c r="Q60" s="40">
        <v>7.7395036220771498</v>
      </c>
      <c r="R60">
        <v>34.745639228631234</v>
      </c>
      <c r="U60">
        <v>6.0739971956438072</v>
      </c>
      <c r="V60">
        <v>37.58155139344791</v>
      </c>
    </row>
    <row r="61" spans="1:22">
      <c r="A61">
        <v>44</v>
      </c>
      <c r="B61" s="16">
        <f t="shared" si="84"/>
        <v>40914.5</v>
      </c>
      <c r="C61">
        <f t="shared" si="78"/>
        <v>168.24839317840835</v>
      </c>
      <c r="D61">
        <f t="shared" si="81"/>
        <v>0</v>
      </c>
      <c r="E61">
        <f t="shared" si="82"/>
        <v>0</v>
      </c>
      <c r="F61">
        <f t="shared" si="83"/>
        <v>168.24839317840835</v>
      </c>
      <c r="G61">
        <f>F61/'Refrigeration &amp; Weather'!$C$22</f>
        <v>75.617255361082414</v>
      </c>
      <c r="H61">
        <f>G61*3*'Refrigeration &amp; Weather'!$C$23</f>
        <v>56.71294152081181</v>
      </c>
      <c r="I61" s="40">
        <v>1.0206908193760125</v>
      </c>
      <c r="J61" s="40">
        <v>48.597103587038475</v>
      </c>
      <c r="K61" s="40"/>
      <c r="L61" s="40"/>
      <c r="M61" s="40">
        <v>3.1763785584541679</v>
      </c>
      <c r="N61" s="40">
        <v>40.697412761323477</v>
      </c>
      <c r="O61" s="40"/>
      <c r="P61" s="40"/>
      <c r="Q61" s="40">
        <v>7.193623238614097</v>
      </c>
      <c r="R61">
        <v>37.161480638860823</v>
      </c>
      <c r="U61">
        <v>5.511371774367225</v>
      </c>
      <c r="V61">
        <v>41.792396191185574</v>
      </c>
    </row>
    <row r="62" spans="1:22">
      <c r="A62">
        <v>45</v>
      </c>
      <c r="B62" s="16">
        <f t="shared" si="84"/>
        <v>40914.625</v>
      </c>
      <c r="C62">
        <f t="shared" si="78"/>
        <v>142.50359729558596</v>
      </c>
      <c r="D62">
        <f t="shared" si="81"/>
        <v>0</v>
      </c>
      <c r="E62">
        <f t="shared" si="82"/>
        <v>0</v>
      </c>
      <c r="F62">
        <f t="shared" si="83"/>
        <v>142.50359729558596</v>
      </c>
      <c r="G62">
        <f>F62/'Refrigeration &amp; Weather'!$C$22</f>
        <v>64.046560582285835</v>
      </c>
      <c r="H62">
        <f>G62*3*'Refrigeration &amp; Weather'!$C$23</f>
        <v>48.034920436714373</v>
      </c>
      <c r="I62" s="40">
        <v>0.29208312006444465</v>
      </c>
      <c r="J62" s="40">
        <v>46.529051532741477</v>
      </c>
      <c r="K62" s="40"/>
      <c r="L62" s="40"/>
      <c r="M62" s="40">
        <v>2.4686165390585955</v>
      </c>
      <c r="N62" s="40">
        <v>45.74286201389679</v>
      </c>
      <c r="O62" s="40"/>
      <c r="P62" s="40"/>
      <c r="Q62" s="40">
        <v>6.6672780299563748</v>
      </c>
      <c r="R62">
        <v>33.316566368845862</v>
      </c>
      <c r="U62">
        <v>5.2461964381300774</v>
      </c>
      <c r="V62">
        <v>16.915117380101847</v>
      </c>
    </row>
    <row r="63" spans="1:22">
      <c r="A63">
        <v>46</v>
      </c>
      <c r="B63" s="16">
        <f t="shared" si="84"/>
        <v>40914.75</v>
      </c>
      <c r="C63">
        <f t="shared" si="78"/>
        <v>130.92955101742493</v>
      </c>
      <c r="D63">
        <f t="shared" si="81"/>
        <v>0</v>
      </c>
      <c r="E63">
        <f t="shared" si="82"/>
        <v>0</v>
      </c>
      <c r="F63">
        <f t="shared" si="83"/>
        <v>130.92955101742493</v>
      </c>
      <c r="G63">
        <f>F63/'Refrigeration &amp; Weather'!$C$22</f>
        <v>58.844742030303351</v>
      </c>
      <c r="H63">
        <f>G63*3*'Refrigeration &amp; Weather'!$C$23</f>
        <v>44.133556522727517</v>
      </c>
      <c r="I63" s="40">
        <v>-0.33943974821803957</v>
      </c>
      <c r="J63" s="40">
        <v>36.592176557854955</v>
      </c>
      <c r="K63" s="40"/>
      <c r="L63" s="40"/>
      <c r="M63" s="40">
        <v>1.7942817517865466</v>
      </c>
      <c r="N63" s="40">
        <v>35.989113611973742</v>
      </c>
      <c r="O63" s="40"/>
      <c r="P63" s="40"/>
      <c r="Q63" s="40">
        <v>6.1381038067293581</v>
      </c>
      <c r="R63">
        <v>36.412853269222559</v>
      </c>
      <c r="U63">
        <v>5.0459915323255853</v>
      </c>
      <c r="V63">
        <v>21.935407578373695</v>
      </c>
    </row>
    <row r="64" spans="1:22">
      <c r="A64">
        <v>47</v>
      </c>
      <c r="B64" s="16">
        <f t="shared" si="84"/>
        <v>40914.875</v>
      </c>
      <c r="C64">
        <f t="shared" si="78"/>
        <v>144.54059127969145</v>
      </c>
      <c r="D64">
        <f t="shared" si="81"/>
        <v>0</v>
      </c>
      <c r="E64">
        <f t="shared" si="82"/>
        <v>0</v>
      </c>
      <c r="F64">
        <f t="shared" si="83"/>
        <v>144.54059127969145</v>
      </c>
      <c r="G64">
        <f>F64/'Refrigeration &amp; Weather'!$C$22</f>
        <v>64.962063496490558</v>
      </c>
      <c r="H64">
        <f>G64*3*'Refrigeration &amp; Weather'!$C$23</f>
        <v>48.721547622367922</v>
      </c>
      <c r="I64" s="40">
        <v>-0.82461414910929653</v>
      </c>
      <c r="J64" s="40">
        <v>28.434627125343088</v>
      </c>
      <c r="K64" s="40"/>
      <c r="L64" s="40"/>
      <c r="M64" s="40">
        <v>1.178036847033108</v>
      </c>
      <c r="N64" s="40">
        <v>38.15335768394835</v>
      </c>
      <c r="O64" s="40"/>
      <c r="P64" s="40"/>
      <c r="Q64" s="40">
        <v>5.5975855211042242</v>
      </c>
      <c r="R64">
        <v>33.665798186781295</v>
      </c>
      <c r="U64">
        <v>4.407954235394274</v>
      </c>
      <c r="V64">
        <v>44.286808283618726</v>
      </c>
    </row>
    <row r="65" spans="1:22">
      <c r="A65">
        <v>48</v>
      </c>
      <c r="B65" s="16">
        <f t="shared" si="84"/>
        <v>40915</v>
      </c>
      <c r="C65">
        <f t="shared" si="78"/>
        <v>125.44743360808521</v>
      </c>
      <c r="D65">
        <f t="shared" si="81"/>
        <v>0</v>
      </c>
      <c r="E65">
        <f t="shared" si="82"/>
        <v>0</v>
      </c>
      <c r="F65">
        <f t="shared" si="83"/>
        <v>125.44743360808521</v>
      </c>
      <c r="G65">
        <f>F65/'Refrigeration &amp; Weather'!$C$22</f>
        <v>56.380869037341675</v>
      </c>
      <c r="H65">
        <f>G65*3*'Refrigeration &amp; Weather'!$C$23</f>
        <v>42.285651778006255</v>
      </c>
      <c r="I65" s="40">
        <v>-1.1581216075648679</v>
      </c>
      <c r="J65" s="40">
        <v>17.39172486266629</v>
      </c>
      <c r="K65" s="40"/>
      <c r="L65" s="40"/>
      <c r="M65" s="40">
        <v>0.65225198150185182</v>
      </c>
      <c r="N65" s="40">
        <v>25.140671210995123</v>
      </c>
      <c r="O65" s="40"/>
      <c r="P65" s="40"/>
      <c r="Q65" s="40">
        <v>5.0579317280210576</v>
      </c>
      <c r="R65">
        <v>36.959905570058829</v>
      </c>
      <c r="U65">
        <v>3.6868053897144524</v>
      </c>
      <c r="V65">
        <v>45.955131964364952</v>
      </c>
    </row>
    <row r="66" spans="1:22">
      <c r="A66">
        <v>49</v>
      </c>
      <c r="B66" s="16">
        <f t="shared" si="84"/>
        <v>40915.125</v>
      </c>
      <c r="C66">
        <f t="shared" si="78"/>
        <v>109.11128429619615</v>
      </c>
      <c r="D66">
        <f t="shared" si="81"/>
        <v>0</v>
      </c>
      <c r="E66">
        <f t="shared" si="82"/>
        <v>0</v>
      </c>
      <c r="F66">
        <f t="shared" si="83"/>
        <v>109.11128429619615</v>
      </c>
      <c r="G66">
        <f>F66/'Refrigeration &amp; Weather'!$C$22</f>
        <v>49.038779458964569</v>
      </c>
      <c r="H66">
        <f>G66*3*'Refrigeration &amp; Weather'!$C$23</f>
        <v>36.779084594223427</v>
      </c>
      <c r="I66" s="40">
        <v>-1.3854700312268451</v>
      </c>
      <c r="J66" s="40">
        <v>13.858453239498981</v>
      </c>
      <c r="K66" s="40"/>
      <c r="L66" s="40"/>
      <c r="M66" s="40">
        <v>0.25234672708401601</v>
      </c>
      <c r="N66" s="40">
        <v>24.006950897870091</v>
      </c>
      <c r="O66" s="40"/>
      <c r="P66" s="40"/>
      <c r="Q66" s="40">
        <v>4.5903299606421326</v>
      </c>
      <c r="R66">
        <v>27.932521334615899</v>
      </c>
      <c r="U66">
        <v>2.980335900418408</v>
      </c>
      <c r="V66">
        <v>43.313358824211178</v>
      </c>
    </row>
    <row r="67" spans="1:22">
      <c r="A67">
        <v>50</v>
      </c>
      <c r="B67" s="16">
        <f t="shared" si="84"/>
        <v>40915.25</v>
      </c>
      <c r="C67">
        <f t="shared" si="78"/>
        <v>87.547375322111179</v>
      </c>
      <c r="D67">
        <f t="shared" si="81"/>
        <v>0</v>
      </c>
      <c r="E67">
        <f t="shared" si="82"/>
        <v>0</v>
      </c>
      <c r="F67">
        <f t="shared" si="83"/>
        <v>87.547375322111179</v>
      </c>
      <c r="G67">
        <f>F67/'Refrigeration &amp; Weather'!$C$22</f>
        <v>39.347134976229746</v>
      </c>
      <c r="H67">
        <f>G67*3*'Refrigeration &amp; Weather'!$C$23</f>
        <v>29.510351232172312</v>
      </c>
      <c r="I67" s="40">
        <v>-1.542957719329445</v>
      </c>
      <c r="J67" s="40">
        <v>7.7207141795315382</v>
      </c>
      <c r="K67" s="40"/>
      <c r="L67" s="40"/>
      <c r="M67" s="40">
        <v>-3.6486201820371565E-2</v>
      </c>
      <c r="N67" s="40">
        <v>11.535028673066611</v>
      </c>
      <c r="O67" s="40"/>
      <c r="P67" s="40"/>
      <c r="Q67" s="40">
        <v>4.2552708867658415</v>
      </c>
      <c r="R67">
        <v>24.190709392478109</v>
      </c>
      <c r="U67">
        <v>2.276243187015381</v>
      </c>
      <c r="V67">
        <v>44.100923077034913</v>
      </c>
    </row>
    <row r="68" spans="1:22">
      <c r="A68">
        <v>51</v>
      </c>
      <c r="B68" s="16">
        <f t="shared" si="84"/>
        <v>40915.375</v>
      </c>
      <c r="C68">
        <f t="shared" si="78"/>
        <v>84.581430336923333</v>
      </c>
      <c r="D68">
        <f t="shared" si="81"/>
        <v>0</v>
      </c>
      <c r="E68">
        <f t="shared" si="82"/>
        <v>0</v>
      </c>
      <c r="F68">
        <f t="shared" si="83"/>
        <v>84.581430336923333</v>
      </c>
      <c r="G68">
        <f>F68/'Refrigeration &amp; Weather'!$C$22</f>
        <v>38.01412599412285</v>
      </c>
      <c r="H68">
        <f>G68*3*'Refrigeration &amp; Weather'!$C$23</f>
        <v>28.510594495592137</v>
      </c>
      <c r="I68" s="40">
        <v>-1.6547082387328653</v>
      </c>
      <c r="J68" s="40">
        <v>7.5226770365309266</v>
      </c>
      <c r="K68" s="40"/>
      <c r="L68" s="40"/>
      <c r="M68" s="40">
        <v>-0.27515677991389448</v>
      </c>
      <c r="N68" s="40">
        <v>15.679009740631177</v>
      </c>
      <c r="O68" s="40"/>
      <c r="P68" s="40"/>
      <c r="Q68" s="40">
        <v>3.9511802631572399</v>
      </c>
      <c r="R68">
        <v>21.339737754000357</v>
      </c>
      <c r="U68">
        <v>1.5981601006344428</v>
      </c>
      <c r="V68">
        <v>40.04000580576087</v>
      </c>
    </row>
    <row r="69" spans="1:22">
      <c r="A69">
        <v>52</v>
      </c>
      <c r="B69" s="16">
        <f t="shared" si="84"/>
        <v>40915.5</v>
      </c>
      <c r="C69">
        <f t="shared" si="78"/>
        <v>69.296973410796198</v>
      </c>
      <c r="D69">
        <f t="shared" si="81"/>
        <v>0</v>
      </c>
      <c r="E69">
        <f t="shared" si="82"/>
        <v>0</v>
      </c>
      <c r="F69">
        <f t="shared" si="83"/>
        <v>69.296973410796198</v>
      </c>
      <c r="G69">
        <f>F69/'Refrigeration &amp; Weather'!$C$22</f>
        <v>31.144707150919643</v>
      </c>
      <c r="H69">
        <f>G69*3*'Refrigeration &amp; Weather'!$C$23</f>
        <v>23.358530363189733</v>
      </c>
      <c r="I69" s="40">
        <v>-1.7361305974472256</v>
      </c>
      <c r="J69" s="40">
        <v>3.5305971138735934</v>
      </c>
      <c r="K69" s="40"/>
      <c r="L69" s="40"/>
      <c r="M69" s="40">
        <v>-0.46893598881160264</v>
      </c>
      <c r="N69" s="40">
        <v>5.6983750215339279</v>
      </c>
      <c r="O69" s="40"/>
      <c r="P69" s="40"/>
      <c r="Q69" s="40">
        <v>3.6424893961572309</v>
      </c>
      <c r="R69">
        <v>23.213091308963087</v>
      </c>
      <c r="U69">
        <v>0.98062062793246063</v>
      </c>
      <c r="V69">
        <v>36.854909966425602</v>
      </c>
    </row>
    <row r="70" spans="1:22">
      <c r="A70">
        <v>53</v>
      </c>
      <c r="B70" s="16">
        <f t="shared" si="84"/>
        <v>40915.625</v>
      </c>
      <c r="C70">
        <f t="shared" si="78"/>
        <v>63.033904866070451</v>
      </c>
      <c r="D70">
        <f t="shared" si="81"/>
        <v>0</v>
      </c>
      <c r="E70">
        <f t="shared" si="82"/>
        <v>0</v>
      </c>
      <c r="F70">
        <f t="shared" si="83"/>
        <v>63.033904866070451</v>
      </c>
      <c r="G70">
        <f>F70/'Refrigeration &amp; Weather'!$C$22</f>
        <v>28.329844883627175</v>
      </c>
      <c r="H70">
        <f>G70*3*'Refrigeration &amp; Weather'!$C$23</f>
        <v>21.247383662720381</v>
      </c>
      <c r="I70" s="40">
        <v>-1.7970093030161407</v>
      </c>
      <c r="J70" s="40">
        <v>4.6961890280448566</v>
      </c>
      <c r="K70" s="40"/>
      <c r="L70" s="40"/>
      <c r="M70" s="40">
        <v>-0.60471143762342972</v>
      </c>
      <c r="N70" s="40">
        <v>9.5635002388508177</v>
      </c>
      <c r="O70" s="40"/>
      <c r="P70" s="40"/>
      <c r="Q70" s="40">
        <v>3.3333668813850683</v>
      </c>
      <c r="R70">
        <v>21.067068873087429</v>
      </c>
      <c r="U70">
        <v>0.47610832893523192</v>
      </c>
      <c r="V70">
        <v>27.707146726087352</v>
      </c>
    </row>
    <row r="71" spans="1:22">
      <c r="A71">
        <v>54</v>
      </c>
      <c r="B71" s="16">
        <f t="shared" si="84"/>
        <v>40915.75</v>
      </c>
      <c r="C71">
        <f t="shared" si="78"/>
        <v>49.615959242124262</v>
      </c>
      <c r="D71">
        <f t="shared" si="81"/>
        <v>0</v>
      </c>
      <c r="E71">
        <f t="shared" si="82"/>
        <v>0</v>
      </c>
      <c r="F71">
        <f t="shared" si="83"/>
        <v>49.615959242124262</v>
      </c>
      <c r="G71">
        <f>F71/'Refrigeration &amp; Weather'!$C$22</f>
        <v>22.299307524550233</v>
      </c>
      <c r="H71">
        <f>G71*3*'Refrigeration &amp; Weather'!$C$23</f>
        <v>16.724480643412676</v>
      </c>
      <c r="I71" s="40">
        <v>-1.8436277554540359</v>
      </c>
      <c r="J71" s="40">
        <v>1.5776698656031185</v>
      </c>
      <c r="K71" s="40"/>
      <c r="L71" s="40"/>
      <c r="M71" s="40">
        <v>-0.70806358831359162</v>
      </c>
      <c r="N71" s="40">
        <v>1.2473179931602116</v>
      </c>
      <c r="O71" s="40"/>
      <c r="P71" s="40"/>
      <c r="Q71" s="40">
        <v>3.0127663159521494</v>
      </c>
      <c r="R71">
        <v>23.090156224648108</v>
      </c>
      <c r="U71">
        <v>7.9354123016961195E-2</v>
      </c>
      <c r="V71">
        <v>23.700815158712825</v>
      </c>
    </row>
    <row r="72" spans="1:22">
      <c r="A72">
        <v>55</v>
      </c>
      <c r="B72" s="16">
        <f t="shared" si="84"/>
        <v>40915.875</v>
      </c>
      <c r="C72">
        <f t="shared" si="78"/>
        <v>49.480980941984981</v>
      </c>
      <c r="D72">
        <f t="shared" si="81"/>
        <v>0</v>
      </c>
      <c r="E72">
        <f t="shared" si="82"/>
        <v>0</v>
      </c>
      <c r="F72">
        <f t="shared" si="83"/>
        <v>49.480980941984981</v>
      </c>
      <c r="G72">
        <f>F72/'Refrigeration &amp; Weather'!$C$22</f>
        <v>22.238643119993252</v>
      </c>
      <c r="H72">
        <f>G72*3*'Refrigeration &amp; Weather'!$C$23</f>
        <v>16.678982339994938</v>
      </c>
      <c r="I72" s="40">
        <v>-1.8801006192319869</v>
      </c>
      <c r="J72" s="40">
        <v>3.3130615889722232</v>
      </c>
      <c r="K72" s="40"/>
      <c r="L72" s="40"/>
      <c r="M72" s="40">
        <v>-0.78885835698831364</v>
      </c>
      <c r="N72" s="40">
        <v>6.6835347846427986</v>
      </c>
      <c r="O72" s="40"/>
      <c r="P72" s="40"/>
      <c r="Q72" s="40">
        <v>2.6585116844227161</v>
      </c>
      <c r="R72">
        <v>23.206387509670257</v>
      </c>
      <c r="U72">
        <v>-0.22489818589492847</v>
      </c>
      <c r="V72">
        <v>16.277997058699704</v>
      </c>
    </row>
    <row r="73" spans="1:22">
      <c r="A73">
        <v>56</v>
      </c>
      <c r="B73" s="16">
        <f t="shared" si="84"/>
        <v>40916</v>
      </c>
      <c r="C73">
        <f t="shared" si="78"/>
        <v>40.405496200477131</v>
      </c>
      <c r="D73">
        <f t="shared" si="81"/>
        <v>0</v>
      </c>
      <c r="E73">
        <f t="shared" si="82"/>
        <v>0</v>
      </c>
      <c r="F73">
        <f t="shared" si="83"/>
        <v>40.405496200477131</v>
      </c>
      <c r="G73">
        <f>F73/'Refrigeration &amp; Weather'!$C$22</f>
        <v>18.159773573248152</v>
      </c>
      <c r="H73">
        <f>G73*3*'Refrigeration &amp; Weather'!$C$23</f>
        <v>13.619830179936114</v>
      </c>
      <c r="I73" s="40">
        <v>-1.9091843930833943</v>
      </c>
      <c r="J73" s="40">
        <v>0.57457172837296655</v>
      </c>
      <c r="K73" s="40"/>
      <c r="L73" s="40"/>
      <c r="M73" s="40">
        <v>-0.85313078275037557</v>
      </c>
      <c r="N73" s="40">
        <v>-0.85047151862787906</v>
      </c>
      <c r="O73" s="40"/>
      <c r="P73" s="40"/>
      <c r="Q73" s="40">
        <v>2.2603430685796</v>
      </c>
      <c r="R73">
        <v>26.313805971378407</v>
      </c>
      <c r="U73">
        <v>-0.45434770853702305</v>
      </c>
      <c r="V73">
        <v>14.367590019353637</v>
      </c>
    </row>
    <row r="74" spans="1:22">
      <c r="A74">
        <v>57</v>
      </c>
      <c r="B74" s="16">
        <f t="shared" si="84"/>
        <v>40916.125</v>
      </c>
      <c r="C74">
        <f t="shared" si="78"/>
        <v>39.352878447703851</v>
      </c>
      <c r="D74">
        <f t="shared" si="81"/>
        <v>0</v>
      </c>
      <c r="E74">
        <f t="shared" si="82"/>
        <v>0</v>
      </c>
      <c r="F74">
        <f t="shared" si="83"/>
        <v>39.352878447703851</v>
      </c>
      <c r="G74">
        <f>F74/'Refrigeration &amp; Weather'!$C$22</f>
        <v>17.686686942788249</v>
      </c>
      <c r="H74">
        <f>G74*3*'Refrigeration &amp; Weather'!$C$23</f>
        <v>13.265015207091187</v>
      </c>
      <c r="I74" s="40">
        <v>-1.9327692334889428</v>
      </c>
      <c r="J74" s="40">
        <v>2.5694002598271855</v>
      </c>
      <c r="K74" s="40"/>
      <c r="L74" s="40"/>
      <c r="M74" s="40">
        <v>-0.90507187091942953</v>
      </c>
      <c r="N74" s="40">
        <v>5.1228523549538858</v>
      </c>
      <c r="O74" s="40"/>
      <c r="P74" s="40"/>
      <c r="Q74" s="40">
        <v>1.8766478281001722</v>
      </c>
      <c r="R74">
        <v>22.637971909511073</v>
      </c>
      <c r="U74">
        <v>-0.62613095372693428</v>
      </c>
      <c r="V74">
        <v>9.022653923411708</v>
      </c>
    </row>
    <row r="75" spans="1:22">
      <c r="A75">
        <v>58</v>
      </c>
      <c r="B75" s="16">
        <f t="shared" si="84"/>
        <v>40916.25</v>
      </c>
      <c r="C75">
        <f t="shared" si="78"/>
        <v>29.386277969995078</v>
      </c>
      <c r="D75">
        <f t="shared" si="81"/>
        <v>0</v>
      </c>
      <c r="E75">
        <f t="shared" si="82"/>
        <v>0</v>
      </c>
      <c r="F75">
        <f t="shared" si="83"/>
        <v>29.386277969995078</v>
      </c>
      <c r="G75">
        <f>F75/'Refrigeration &amp; Weather'!$C$22</f>
        <v>13.207315941570824</v>
      </c>
      <c r="H75">
        <f>G75*3*'Refrigeration &amp; Weather'!$C$23</f>
        <v>9.9054869561781178</v>
      </c>
      <c r="I75" s="40">
        <v>-1.9521807237250997</v>
      </c>
      <c r="J75" s="40">
        <v>1.2094965040243988E-2</v>
      </c>
      <c r="K75" s="40"/>
      <c r="L75" s="40"/>
      <c r="M75" s="40">
        <v>-0.94765093107203646</v>
      </c>
      <c r="N75" s="40">
        <v>-2.0318524144674028</v>
      </c>
      <c r="O75" s="40"/>
      <c r="P75" s="40"/>
      <c r="Q75" s="40">
        <v>1.5254658567402288</v>
      </c>
      <c r="R75">
        <v>22.481380644514179</v>
      </c>
      <c r="U75">
        <v>-0.75491029276136135</v>
      </c>
      <c r="V75">
        <v>8.9246547749080563</v>
      </c>
    </row>
    <row r="76" spans="1:22">
      <c r="A76">
        <v>59</v>
      </c>
      <c r="B76" s="16">
        <f t="shared" si="84"/>
        <v>40916.375</v>
      </c>
      <c r="C76">
        <f t="shared" si="78"/>
        <v>29.106633522779539</v>
      </c>
      <c r="D76">
        <f t="shared" si="81"/>
        <v>0</v>
      </c>
      <c r="E76">
        <f t="shared" si="82"/>
        <v>0</v>
      </c>
      <c r="F76">
        <f t="shared" si="83"/>
        <v>29.106633522779539</v>
      </c>
      <c r="G76">
        <f>F76/'Refrigeration &amp; Weather'!$C$22</f>
        <v>13.081633043945862</v>
      </c>
      <c r="H76">
        <f>G76*3*'Refrigeration &amp; Weather'!$C$23</f>
        <v>9.8112247829593962</v>
      </c>
      <c r="I76" s="40">
        <v>-1.968368325299968</v>
      </c>
      <c r="J76" s="40">
        <v>2.136199556408243</v>
      </c>
      <c r="K76" s="40"/>
      <c r="L76" s="40"/>
      <c r="M76" s="40">
        <v>-0.98300731170360955</v>
      </c>
      <c r="N76" s="40">
        <v>4.2139241145324124</v>
      </c>
      <c r="O76" s="40"/>
      <c r="P76" s="40"/>
      <c r="Q76" s="40">
        <v>1.217972554927037</v>
      </c>
      <c r="R76">
        <v>17.731798664889947</v>
      </c>
      <c r="U76">
        <v>-0.85220849349106687</v>
      </c>
      <c r="V76">
        <v>5.0247111869489354</v>
      </c>
    </row>
    <row r="77" spans="1:22">
      <c r="A77">
        <v>60</v>
      </c>
      <c r="B77" s="16">
        <f t="shared" si="84"/>
        <v>40916.5</v>
      </c>
      <c r="C77">
        <f t="shared" si="78"/>
        <v>20.296078091118851</v>
      </c>
      <c r="D77">
        <f t="shared" si="81"/>
        <v>0</v>
      </c>
      <c r="E77">
        <f t="shared" si="82"/>
        <v>0</v>
      </c>
      <c r="F77">
        <f t="shared" si="83"/>
        <v>20.296078091118851</v>
      </c>
      <c r="G77">
        <f>F77/'Refrigeration &amp; Weather'!$C$22</f>
        <v>9.1218328499410575</v>
      </c>
      <c r="H77">
        <f>G77*3*'Refrigeration &amp; Weather'!$C$23</f>
        <v>6.8413746374557931</v>
      </c>
      <c r="I77" s="40">
        <v>-1.9820254765571199</v>
      </c>
      <c r="J77" s="40">
        <v>-0.32701853744681064</v>
      </c>
      <c r="K77" s="40"/>
      <c r="L77" s="40"/>
      <c r="M77" s="4">
        <v>-1.0127079273845194</v>
      </c>
      <c r="N77" s="4">
        <v>-2.7418154551075933</v>
      </c>
      <c r="O77" s="75"/>
      <c r="P77" s="75"/>
      <c r="Q77" s="40">
        <v>0.95684199492309074</v>
      </c>
      <c r="R77">
        <v>17.35198728340589</v>
      </c>
      <c r="U77">
        <v>-0.92660480669694112</v>
      </c>
      <c r="V77">
        <v>6.0129248002673652</v>
      </c>
    </row>
    <row r="78" spans="1:22">
      <c r="A78">
        <v>61</v>
      </c>
      <c r="B78" s="16">
        <f t="shared" si="84"/>
        <v>40916.625</v>
      </c>
      <c r="C78">
        <f t="shared" si="78"/>
        <v>20.850940482133822</v>
      </c>
      <c r="D78">
        <f t="shared" si="81"/>
        <v>0</v>
      </c>
      <c r="E78">
        <f t="shared" si="82"/>
        <v>0</v>
      </c>
      <c r="F78">
        <f t="shared" si="83"/>
        <v>20.850940482133822</v>
      </c>
      <c r="G78">
        <f>F78/'Refrigeration &amp; Weather'!$C$22</f>
        <v>9.371209205453404</v>
      </c>
      <c r="H78">
        <f>G78*3*'Refrigeration &amp; Weather'!$C$23</f>
        <v>7.028406904090053</v>
      </c>
      <c r="I78" s="40">
        <v>-1.9936677507260792</v>
      </c>
      <c r="J78" s="40">
        <v>1.866820087742644</v>
      </c>
      <c r="K78" s="40"/>
      <c r="L78" s="40"/>
      <c r="M78" s="4">
        <v>-1.037918656901738</v>
      </c>
      <c r="N78" s="4">
        <v>3.6515922555019902</v>
      </c>
      <c r="O78" s="75"/>
      <c r="P78" s="75"/>
      <c r="Q78" s="40">
        <v>0.7474637140980378</v>
      </c>
      <c r="R78">
        <v>12.430611620259528</v>
      </c>
      <c r="U78">
        <v>-0.98429653147354768</v>
      </c>
      <c r="V78">
        <v>2.9019165186296618</v>
      </c>
    </row>
    <row r="79" spans="1:22">
      <c r="A79">
        <v>62</v>
      </c>
      <c r="B79" s="16">
        <f t="shared" si="84"/>
        <v>40916.75</v>
      </c>
      <c r="C79">
        <f t="shared" si="78"/>
        <v>13.614367798513696</v>
      </c>
      <c r="D79">
        <f t="shared" si="81"/>
        <v>0</v>
      </c>
      <c r="E79">
        <f t="shared" si="82"/>
        <v>0</v>
      </c>
      <c r="F79">
        <f t="shared" si="83"/>
        <v>13.614367798513696</v>
      </c>
      <c r="G79">
        <f>F79/'Refrigeration &amp; Weather'!$C$22</f>
        <v>6.1188169880960439</v>
      </c>
      <c r="H79">
        <f>G79*3*'Refrigeration &amp; Weather'!$C$23</f>
        <v>4.5891127410720332</v>
      </c>
      <c r="I79" s="40">
        <v>-2.0036847763841359</v>
      </c>
      <c r="J79" s="40">
        <v>-0.543847751147854</v>
      </c>
      <c r="K79" s="40"/>
      <c r="L79" s="40"/>
      <c r="M79" s="4">
        <v>-1.0595199795931773</v>
      </c>
      <c r="N79" s="4">
        <v>-3.1929431863051079</v>
      </c>
      <c r="O79" s="75"/>
      <c r="P79" s="75"/>
      <c r="Q79" s="40">
        <v>0.57625868064217367</v>
      </c>
      <c r="R79">
        <v>12.897298280820593</v>
      </c>
      <c r="U79">
        <v>-1.0297013113332807</v>
      </c>
      <c r="V79">
        <v>4.4538604551460654</v>
      </c>
    </row>
    <row r="80" spans="1:22">
      <c r="A80">
        <v>63</v>
      </c>
      <c r="B80" s="16">
        <f t="shared" si="84"/>
        <v>40916.875</v>
      </c>
      <c r="C80">
        <f t="shared" si="78"/>
        <v>16.315062194751231</v>
      </c>
      <c r="D80">
        <f t="shared" si="81"/>
        <v>0</v>
      </c>
      <c r="E80">
        <f t="shared" si="82"/>
        <v>0</v>
      </c>
      <c r="F80">
        <f t="shared" si="83"/>
        <v>16.315062194751231</v>
      </c>
      <c r="G80">
        <f>F80/'Refrigeration &amp; Weather'!$C$22</f>
        <v>7.3326122223601056</v>
      </c>
      <c r="H80">
        <f>G80*3*'Refrigeration &amp; Weather'!$C$23</f>
        <v>5.4994591667700794</v>
      </c>
      <c r="I80" s="40">
        <v>-2.0123754129047478</v>
      </c>
      <c r="J80" s="40">
        <v>1.690196276194267</v>
      </c>
      <c r="K80" s="40"/>
      <c r="L80" s="40"/>
      <c r="M80" s="4">
        <v>-1.0781861439504159</v>
      </c>
      <c r="N80" s="4">
        <v>3.2854189701343759</v>
      </c>
      <c r="O80" s="75"/>
      <c r="P80" s="75"/>
      <c r="Q80" s="40">
        <v>0.42499072729927256</v>
      </c>
      <c r="R80">
        <v>9.5953894269126945</v>
      </c>
      <c r="U80">
        <v>-1.0659621571447127</v>
      </c>
      <c r="V80">
        <v>1.7440575215098961</v>
      </c>
    </row>
    <row r="81" spans="1:22">
      <c r="A81">
        <v>64</v>
      </c>
      <c r="B81" s="16">
        <f t="shared" si="84"/>
        <v>40917</v>
      </c>
      <c r="C81">
        <f t="shared" ref="C81:C144" si="85">J81+N81+R81+V81+Z81+AD81+AH81+AL81+AP81+AT81+AX81+BB81+BF81+BJ81+BN81+BR81+BV81+BZ81+CD81+CH81+CL81+CP81+CT81+CX81+DB81+DF81+DJ81+DN81+DR81+DV81+DZ81+ED81+EH81+EL81+EP81+ET81+EX81+FB81+FF81+FJ81+FN81+FR81+FV81+FZ81+GD81+GH81+GL81+GP81+GT81+GX81+HB81+HF81+HJ81+HN81+HR81+HV81+HZ81+ID81+IH81+IL81+IP81+IT81+IX81+JB81+JF81+JJ81+JN81+JR81+JV81+JZ81+KD81+KH81+KL81+KP81+KT81+KX81+LB81+LF81+LJ81+LN81+LR81+LV81+LZ81+MD81+MH81+ML81+MP81+MT81+MX81+NB81+NF81+NJ81+NN81+NR81+NV81+NZ81+OD81+OH81+OL81+OP81</f>
        <v>10.258669987534958</v>
      </c>
      <c r="D81">
        <f t="shared" si="81"/>
        <v>0</v>
      </c>
      <c r="E81">
        <f t="shared" si="82"/>
        <v>0</v>
      </c>
      <c r="F81">
        <f t="shared" si="83"/>
        <v>10.258669987534958</v>
      </c>
      <c r="G81">
        <f>F81/'Refrigeration &amp; Weather'!$C$22</f>
        <v>4.6106381966449259</v>
      </c>
      <c r="H81">
        <f>G81*3*'Refrigeration &amp; Weather'!$C$23</f>
        <v>3.4579786474836944</v>
      </c>
      <c r="I81" s="40">
        <v>-2.0199720268219052</v>
      </c>
      <c r="J81" s="40">
        <v>-0.68928305486912533</v>
      </c>
      <c r="K81" s="40"/>
      <c r="L81" s="40"/>
      <c r="M81" s="4">
        <v>-1.0944401844771849</v>
      </c>
      <c r="N81" s="4">
        <v>-3.4933588923940624</v>
      </c>
      <c r="O81" s="75"/>
      <c r="P81" s="75"/>
      <c r="Q81" s="40">
        <v>0.29021089412564327</v>
      </c>
      <c r="R81">
        <v>10.858649876747474</v>
      </c>
      <c r="U81">
        <v>-1.095326933365373</v>
      </c>
      <c r="V81">
        <v>3.582662058050671</v>
      </c>
    </row>
    <row r="82" spans="1:22">
      <c r="A82">
        <v>65</v>
      </c>
      <c r="B82" s="16">
        <f t="shared" si="84"/>
        <v>40917.125</v>
      </c>
      <c r="C82">
        <f t="shared" si="85"/>
        <v>13.490690089872452</v>
      </c>
      <c r="D82">
        <f t="shared" ref="D82:D145" si="86">K82+O82+S82+W82+AA82+AE82+AI82+AM82+AQ82+AU82+AY82+BC82+BG82+BK82+BO82+BS82+BW82+CA82+CE82+CI82+CM82+CQ82+CU82+CY82+DC82+DG82+DK82+DO82+DS82+DW82+EA82+EE82+EI82+EM82+EQ82+EU82+EY82+FC82+FG82+FK82+FO82+FS82+FW82+GA82+GE82+GI82+GM82+GQ82+GU82+GY82+HC82+HG82+HK82+HO82+HS82+HW82+IA82+IE82+II82+IM82+IQ82+IU82+IY82+JC82+JG82+JK82+JO82+JS82+JW82+KA82+KE82+KI82+KM82+KQ82+KU82+KY82+LC82+LG82+LK82+LO82+LS82+LW82+MA82+ME82+MI82+MM82+MQ82+MU82+MY82+NC82+NG82+NK82+NO82+NS82+NW82+OA82+OE82+OI82+OM82+OQ82</f>
        <v>0</v>
      </c>
      <c r="E82">
        <f t="shared" ref="E82:E145" si="87">L82+P82+T82+X82+AB82+AF82+AJ82+AN82+AR82+AV82+AZ82+BD82+BH82+BL82+BP82+BT82+BX82+CB82+CF82+CJ82+CN82+CR82+CV82+CZ82+DD82+DH82+DL82+DP82+DT82+DX82+EB82+EF82+EJ82+EN82+ER82+EV82+EZ82+FD82+FH82+FL82+FP82+FT82+FX82+GB82+GF82+GJ82+GN82+GR82+GV82+GZ82+HD82+HH82+HL82+HP82+HT82+HX82+IB82+IF82+IJ82+IN82+IR82+IV82+IZ82+JD82+JH82+JL82+JP82+JT82+JX82+KB82+KF82+KJ82+KN82+KR82+KV82+KZ82+LD82+LH82+LL82+LP82+LT82+LX82+MB82+MF82+MJ82+MN82+MR82+MV82+MZ82+ND82+NH82+NL82+NP82+NT82+NX82+OB82+OF82+OJ82+ON82+OR82</f>
        <v>0</v>
      </c>
      <c r="F82">
        <f t="shared" ref="F82:F145" si="88">SUM(C82:E82)</f>
        <v>13.490690089872452</v>
      </c>
      <c r="G82">
        <f>F82/'Refrigeration &amp; Weather'!$C$22</f>
        <v>6.0632315010662712</v>
      </c>
      <c r="H82">
        <f>G82*3*'Refrigeration &amp; Weather'!$C$23</f>
        <v>4.5474236257997038</v>
      </c>
      <c r="I82" s="40">
        <v>-2.0266575386897707</v>
      </c>
      <c r="J82" s="40">
        <v>1.56926198517475</v>
      </c>
      <c r="K82" s="40"/>
      <c r="L82" s="40"/>
      <c r="M82" s="4">
        <v>-1.1086927209634052</v>
      </c>
      <c r="N82" s="4">
        <v>3.0365242923830591</v>
      </c>
      <c r="O82" s="75"/>
      <c r="P82" s="75"/>
      <c r="Q82" s="40">
        <v>0.16996245043765279</v>
      </c>
      <c r="R82">
        <v>7.8054391484386967</v>
      </c>
      <c r="U82">
        <v>-1.1194185364828992</v>
      </c>
      <c r="V82">
        <v>1.0794646638759466</v>
      </c>
    </row>
    <row r="83" spans="1:22">
      <c r="A83">
        <v>66</v>
      </c>
      <c r="B83" s="16">
        <f t="shared" si="84"/>
        <v>40917.25</v>
      </c>
      <c r="C83">
        <f t="shared" si="85"/>
        <v>7.8571722716549681</v>
      </c>
      <c r="D83">
        <f t="shared" si="86"/>
        <v>0</v>
      </c>
      <c r="E83">
        <f t="shared" si="87"/>
        <v>0</v>
      </c>
      <c r="F83">
        <f t="shared" si="88"/>
        <v>7.8571722716549681</v>
      </c>
      <c r="G83">
        <f>F83/'Refrigeration &amp; Weather'!$C$22</f>
        <v>3.5313133805190873</v>
      </c>
      <c r="H83">
        <f>G83*3*'Refrigeration &amp; Weather'!$C$23</f>
        <v>2.6484850353893155</v>
      </c>
      <c r="I83" s="40">
        <v>-2.0325775877241186</v>
      </c>
      <c r="J83" s="40">
        <v>-0.79074645861193393</v>
      </c>
      <c r="K83" s="40"/>
      <c r="L83" s="40"/>
      <c r="M83" s="4">
        <v>-1.1212697120100836</v>
      </c>
      <c r="N83" s="4">
        <v>-3.7014301141016048</v>
      </c>
      <c r="O83" s="75"/>
      <c r="P83" s="75"/>
      <c r="Q83" s="40">
        <v>6.2522468924149546E-2</v>
      </c>
      <c r="R83">
        <v>9.280677914384416</v>
      </c>
      <c r="U83">
        <v>-1.1394224393394485</v>
      </c>
      <c r="V83">
        <v>3.0686709299840906</v>
      </c>
    </row>
    <row r="84" spans="1:22">
      <c r="A84">
        <v>67</v>
      </c>
      <c r="B84" s="16">
        <f t="shared" ref="B84:B147" si="89">B83+1/8</f>
        <v>40917.375</v>
      </c>
      <c r="C84">
        <f t="shared" si="85"/>
        <v>11.436899442117163</v>
      </c>
      <c r="D84">
        <f t="shared" si="86"/>
        <v>0</v>
      </c>
      <c r="E84">
        <f t="shared" si="87"/>
        <v>0</v>
      </c>
      <c r="F84">
        <f t="shared" si="88"/>
        <v>11.436899442117163</v>
      </c>
      <c r="G84">
        <f>F84/'Refrigeration &amp; Weather'!$C$22</f>
        <v>5.1401795245470403</v>
      </c>
      <c r="H84">
        <f>G84*3*'Refrigeration &amp; Weather'!$C$23</f>
        <v>3.8551346434102802</v>
      </c>
      <c r="I84" s="40">
        <v>-2.0378493432731042</v>
      </c>
      <c r="J84" s="40">
        <v>1.4834366247803259</v>
      </c>
      <c r="K84" s="40"/>
      <c r="L84" s="40"/>
      <c r="M84" s="4">
        <v>-1.1324325783166864</v>
      </c>
      <c r="N84" s="4">
        <v>2.8611387025429869</v>
      </c>
      <c r="O84" s="75"/>
      <c r="P84" s="75"/>
      <c r="Q84" s="40">
        <v>-3.3638612107682563E-2</v>
      </c>
      <c r="R84">
        <v>6.4156834357531194</v>
      </c>
      <c r="U84">
        <v>-1.1562156788616635</v>
      </c>
      <c r="V84">
        <v>0.67664067904073089</v>
      </c>
    </row>
    <row r="85" spans="1:22">
      <c r="A85">
        <v>68</v>
      </c>
      <c r="B85" s="16">
        <f t="shared" si="89"/>
        <v>40917.5</v>
      </c>
      <c r="C85">
        <f t="shared" si="85"/>
        <v>6.0919554136155885</v>
      </c>
      <c r="D85">
        <f t="shared" si="86"/>
        <v>0</v>
      </c>
      <c r="E85">
        <f t="shared" si="87"/>
        <v>0</v>
      </c>
      <c r="F85">
        <f t="shared" si="88"/>
        <v>6.0919554136155885</v>
      </c>
      <c r="G85">
        <f>F85/'Refrigeration &amp; Weather'!$C$22</f>
        <v>2.7379574892654333</v>
      </c>
      <c r="H85">
        <f>G85*3*'Refrigeration &amp; Weather'!$C$23</f>
        <v>2.0534681169490749</v>
      </c>
      <c r="I85" s="40">
        <v>-2.0425679765881872</v>
      </c>
      <c r="J85" s="40">
        <v>-0.86388942295978965</v>
      </c>
      <c r="K85" s="40"/>
      <c r="L85" s="40"/>
      <c r="M85" s="4">
        <v>-1.1423929821065835</v>
      </c>
      <c r="N85" s="4">
        <v>-3.8503922032427784</v>
      </c>
      <c r="O85" s="75"/>
      <c r="P85" s="75"/>
      <c r="Q85" s="40">
        <v>-0.11987141357120198</v>
      </c>
      <c r="R85">
        <v>8.0572608604475455</v>
      </c>
      <c r="U85">
        <v>-1.1704555833483437</v>
      </c>
      <c r="V85">
        <v>2.7489761793706102</v>
      </c>
    </row>
    <row r="86" spans="1:22">
      <c r="A86">
        <v>69</v>
      </c>
      <c r="B86" s="16">
        <f t="shared" si="89"/>
        <v>40917.625</v>
      </c>
      <c r="C86">
        <f t="shared" si="85"/>
        <v>9.9129094280807539</v>
      </c>
      <c r="D86">
        <f t="shared" si="86"/>
        <v>0</v>
      </c>
      <c r="E86">
        <f t="shared" si="87"/>
        <v>0</v>
      </c>
      <c r="F86">
        <f t="shared" si="88"/>
        <v>9.9129094280807539</v>
      </c>
      <c r="G86">
        <f>F86/'Refrigeration &amp; Weather'!$C$22</f>
        <v>4.4552401923958449</v>
      </c>
      <c r="H86">
        <f>G86*3*'Refrigeration &amp; Weather'!$C$23</f>
        <v>3.3414301442968837</v>
      </c>
      <c r="I86" s="40">
        <v>-2.0468114757531359</v>
      </c>
      <c r="J86" s="40">
        <v>1.4206715556459508</v>
      </c>
      <c r="K86" s="40"/>
      <c r="L86" s="40"/>
      <c r="M86" s="4">
        <v>-1.1513238141081195</v>
      </c>
      <c r="N86" s="4">
        <v>2.7337293932062616</v>
      </c>
      <c r="O86" s="75"/>
      <c r="P86" s="75"/>
      <c r="Q86" s="40">
        <v>-0.19736328637815931</v>
      </c>
      <c r="R86">
        <v>5.338595967771651</v>
      </c>
      <c r="U86">
        <v>-1.1826411508019539</v>
      </c>
      <c r="V86">
        <v>0.4199125114568904</v>
      </c>
    </row>
    <row r="87" spans="1:22">
      <c r="A87">
        <v>70</v>
      </c>
      <c r="B87" s="16">
        <f t="shared" si="89"/>
        <v>40917.75</v>
      </c>
      <c r="C87">
        <f t="shared" si="85"/>
        <v>4.770831354112663</v>
      </c>
      <c r="D87">
        <f t="shared" si="86"/>
        <v>0</v>
      </c>
      <c r="E87">
        <f t="shared" si="87"/>
        <v>0</v>
      </c>
      <c r="F87">
        <f t="shared" si="88"/>
        <v>4.770831354112663</v>
      </c>
      <c r="G87">
        <f>F87/'Refrigeration &amp; Weather'!$C$22</f>
        <v>2.1441938670169276</v>
      </c>
      <c r="H87">
        <f>G87*3*'Refrigeration &amp; Weather'!$C$23</f>
        <v>1.6081454002626958</v>
      </c>
      <c r="I87" s="40">
        <v>-2.0506442710367572</v>
      </c>
      <c r="J87" s="40">
        <v>-0.91809184370124486</v>
      </c>
      <c r="K87" s="40"/>
      <c r="L87" s="40"/>
      <c r="M87" s="4">
        <v>-1.1593674548983528</v>
      </c>
      <c r="N87" s="4">
        <v>-3.960075300606781</v>
      </c>
      <c r="O87" s="75"/>
      <c r="P87" s="75"/>
      <c r="Q87" s="40">
        <v>-0.26715465273021471</v>
      </c>
      <c r="R87">
        <v>7.1084596993105347</v>
      </c>
      <c r="U87">
        <v>-1.1931558832419702</v>
      </c>
      <c r="V87">
        <v>2.5405387991101547</v>
      </c>
    </row>
    <row r="88" spans="1:22">
      <c r="A88">
        <v>71</v>
      </c>
      <c r="B88" s="16">
        <f t="shared" si="89"/>
        <v>40917.875</v>
      </c>
      <c r="C88">
        <f t="shared" si="85"/>
        <v>8.7632708806805564</v>
      </c>
      <c r="D88">
        <f t="shared" si="86"/>
        <v>0</v>
      </c>
      <c r="E88">
        <f t="shared" si="87"/>
        <v>0</v>
      </c>
      <c r="F88">
        <f t="shared" si="88"/>
        <v>8.7632708806805564</v>
      </c>
      <c r="G88">
        <f>F88/'Refrigeration &amp; Weather'!$C$22</f>
        <v>3.9385487104182282</v>
      </c>
      <c r="H88">
        <f>G88*3*'Refrigeration &amp; Weather'!$C$23</f>
        <v>2.9539115328136711</v>
      </c>
      <c r="I88" s="40">
        <v>-2.0541199950880094</v>
      </c>
      <c r="J88" s="40">
        <v>1.3735883212095132</v>
      </c>
      <c r="K88" s="40"/>
      <c r="L88" s="40"/>
      <c r="M88" s="4">
        <v>-1.1666420536887083</v>
      </c>
      <c r="N88" s="4">
        <v>2.6387380510438616</v>
      </c>
      <c r="O88" s="75"/>
      <c r="P88" s="75"/>
      <c r="Q88" s="40">
        <v>-0.33015513313797051</v>
      </c>
      <c r="R88">
        <v>4.5019923233628099</v>
      </c>
      <c r="U88">
        <v>-1.2022979955470294</v>
      </c>
      <c r="V88">
        <v>0.24895218506437194</v>
      </c>
    </row>
    <row r="89" spans="1:22">
      <c r="A89">
        <v>72</v>
      </c>
      <c r="B89" s="16">
        <f t="shared" si="89"/>
        <v>40918</v>
      </c>
      <c r="C89">
        <f t="shared" si="85"/>
        <v>3.7668065593013464</v>
      </c>
      <c r="D89">
        <f t="shared" si="86"/>
        <v>0</v>
      </c>
      <c r="E89">
        <f t="shared" si="87"/>
        <v>0</v>
      </c>
      <c r="F89">
        <f t="shared" si="88"/>
        <v>3.7668065593013464</v>
      </c>
      <c r="G89">
        <f>F89/'Refrigeration &amp; Weather'!$C$22</f>
        <v>1.6929467682253245</v>
      </c>
      <c r="H89">
        <f>G89*3*'Refrigeration &amp; Weather'!$C$23</f>
        <v>1.2697100761689935</v>
      </c>
      <c r="I89" s="40">
        <v>-2.0572836063060547</v>
      </c>
      <c r="J89" s="40">
        <v>-0.95921385128120784</v>
      </c>
      <c r="K89" s="40"/>
      <c r="L89" s="40"/>
      <c r="M89" s="4">
        <v>-1.1732463485797557</v>
      </c>
      <c r="N89" s="4">
        <v>-4.0428022817079263</v>
      </c>
      <c r="O89" s="75"/>
      <c r="P89" s="75"/>
      <c r="Q89" s="40">
        <v>-0.3871588711088968</v>
      </c>
      <c r="R89">
        <v>6.3698318356600616</v>
      </c>
      <c r="U89">
        <v>-1.2103019632086223</v>
      </c>
      <c r="V89">
        <v>2.3989908566304186</v>
      </c>
    </row>
    <row r="90" spans="1:22">
      <c r="A90">
        <v>73</v>
      </c>
      <c r="B90" s="16">
        <f t="shared" si="89"/>
        <v>40918.125</v>
      </c>
      <c r="C90">
        <f t="shared" si="85"/>
        <v>7.883392579271872</v>
      </c>
      <c r="D90">
        <f t="shared" si="86"/>
        <v>0</v>
      </c>
      <c r="E90">
        <f t="shared" si="87"/>
        <v>0</v>
      </c>
      <c r="F90">
        <f t="shared" si="88"/>
        <v>7.883392579271872</v>
      </c>
      <c r="G90">
        <f>F90/'Refrigeration &amp; Weather'!$C$22</f>
        <v>3.5430977884367971</v>
      </c>
      <c r="H90">
        <f>G90*3*'Refrigeration &amp; Weather'!$C$23</f>
        <v>2.6573233413275981</v>
      </c>
      <c r="I90" s="40">
        <v>-2.0601730381585832</v>
      </c>
      <c r="J90" s="40">
        <v>1.3374909822998124</v>
      </c>
      <c r="K90" s="40"/>
      <c r="L90" s="40"/>
      <c r="M90" s="4">
        <v>-1.1792634022241035</v>
      </c>
      <c r="N90" s="4">
        <v>2.566317753728752</v>
      </c>
      <c r="O90" s="75"/>
      <c r="P90" s="75"/>
      <c r="Q90" s="40">
        <v>-0.43885870896787621</v>
      </c>
      <c r="R90">
        <v>3.8488522561812646</v>
      </c>
      <c r="U90">
        <v>-1.2173540717926772</v>
      </c>
      <c r="V90">
        <v>0.13073158706204246</v>
      </c>
    </row>
    <row r="91" spans="1:22">
      <c r="A91">
        <v>74</v>
      </c>
      <c r="B91" s="16">
        <f t="shared" si="89"/>
        <v>40918.25</v>
      </c>
      <c r="C91">
        <f t="shared" si="85"/>
        <v>2.9931666593018749</v>
      </c>
      <c r="D91">
        <f t="shared" si="86"/>
        <v>0</v>
      </c>
      <c r="E91">
        <f t="shared" si="87"/>
        <v>0</v>
      </c>
      <c r="F91">
        <f t="shared" si="88"/>
        <v>2.9931666593018749</v>
      </c>
      <c r="G91">
        <f>F91/'Refrigeration &amp; Weather'!$C$22</f>
        <v>1.3452434423828654</v>
      </c>
      <c r="H91">
        <f>G91*3*'Refrigeration &amp; Weather'!$C$23</f>
        <v>1.0089325817871491</v>
      </c>
      <c r="I91" s="40">
        <v>-2.0628204918866189</v>
      </c>
      <c r="J91" s="40">
        <v>-0.99104981153092153</v>
      </c>
      <c r="K91" s="40"/>
      <c r="L91" s="40"/>
      <c r="M91" s="4">
        <v>-1.1847635227513409</v>
      </c>
      <c r="N91" s="4">
        <v>-4.1065068466183945</v>
      </c>
      <c r="O91" s="75"/>
      <c r="P91" s="75"/>
      <c r="Q91" s="40">
        <v>-0.48585904491192677</v>
      </c>
      <c r="R91">
        <v>5.7912685875567842</v>
      </c>
      <c r="U91">
        <v>-1.2236037682365406</v>
      </c>
      <c r="V91">
        <v>2.299454729894407</v>
      </c>
    </row>
    <row r="92" spans="1:22">
      <c r="A92">
        <v>75</v>
      </c>
      <c r="B92" s="16">
        <f t="shared" si="89"/>
        <v>40918.375</v>
      </c>
      <c r="C92">
        <f t="shared" si="85"/>
        <v>7.2009836087863413</v>
      </c>
      <c r="D92">
        <f t="shared" si="86"/>
        <v>0</v>
      </c>
      <c r="E92">
        <f t="shared" si="87"/>
        <v>0</v>
      </c>
      <c r="F92">
        <f t="shared" si="88"/>
        <v>7.2009836087863413</v>
      </c>
      <c r="G92">
        <f>F92/'Refrigeration &amp; Weather'!$C$22</f>
        <v>3.2363971275444237</v>
      </c>
      <c r="H92">
        <f>G92*3*'Refrigeration &amp; Weather'!$C$23</f>
        <v>2.4272978456583179</v>
      </c>
      <c r="I92" s="40">
        <v>-2.0652534582852127</v>
      </c>
      <c r="J92" s="40">
        <v>1.3092898736470424</v>
      </c>
      <c r="K92" s="40"/>
      <c r="L92" s="40"/>
      <c r="M92" s="4">
        <v>-1.189806566785651</v>
      </c>
      <c r="N92" s="4">
        <v>2.5100267151529727</v>
      </c>
      <c r="O92" s="75"/>
      <c r="P92" s="75"/>
      <c r="Q92" s="40">
        <v>-0.5286873236871712</v>
      </c>
      <c r="R92">
        <v>3.3353673487080422</v>
      </c>
      <c r="U92">
        <v>-1.2291720414224283</v>
      </c>
      <c r="V92">
        <v>4.6299671278283827E-2</v>
      </c>
    </row>
    <row r="93" spans="1:22">
      <c r="A93">
        <v>76</v>
      </c>
      <c r="B93" s="16">
        <f t="shared" si="89"/>
        <v>40918.5</v>
      </c>
      <c r="C93">
        <f t="shared" si="85"/>
        <v>2.3893612907672663</v>
      </c>
      <c r="D93">
        <f t="shared" si="86"/>
        <v>0</v>
      </c>
      <c r="E93">
        <f t="shared" si="87"/>
        <v>0</v>
      </c>
      <c r="F93">
        <f t="shared" si="88"/>
        <v>2.3893612907672663</v>
      </c>
      <c r="G93">
        <f>F93/'Refrigeration &amp; Weather'!$C$22</f>
        <v>1.0738702430414682</v>
      </c>
      <c r="H93">
        <f>G93*3*'Refrigeration &amp; Weather'!$C$23</f>
        <v>0.80540268228110112</v>
      </c>
      <c r="I93" s="40">
        <v>-2.0674955317489747</v>
      </c>
      <c r="J93" s="40">
        <v>-1.0161337794243199</v>
      </c>
      <c r="K93" s="40"/>
      <c r="L93" s="40"/>
      <c r="M93" s="4">
        <v>-1.1944437695848638</v>
      </c>
      <c r="N93" s="4">
        <v>-4.1564574051445176</v>
      </c>
      <c r="O93" s="75"/>
      <c r="P93" s="75"/>
      <c r="Q93" s="40">
        <v>-0.56780419309691876</v>
      </c>
      <c r="R93">
        <v>5.3346141200709125</v>
      </c>
      <c r="U93">
        <v>-1.2341576771998348</v>
      </c>
      <c r="V93">
        <v>2.2273383552651911</v>
      </c>
    </row>
    <row r="94" spans="1:22">
      <c r="A94">
        <v>77</v>
      </c>
      <c r="B94" s="16">
        <f t="shared" si="89"/>
        <v>40918.625</v>
      </c>
      <c r="C94">
        <f t="shared" si="85"/>
        <v>6.6651185152113754</v>
      </c>
      <c r="D94">
        <f t="shared" si="86"/>
        <v>0</v>
      </c>
      <c r="E94">
        <f t="shared" si="87"/>
        <v>0</v>
      </c>
      <c r="F94">
        <f t="shared" si="88"/>
        <v>6.6651185152113754</v>
      </c>
      <c r="G94">
        <f>F94/'Refrigeration &amp; Weather'!$C$22</f>
        <v>2.9955588832410682</v>
      </c>
      <c r="H94">
        <f>G94*3*'Refrigeration &amp; Weather'!$C$23</f>
        <v>2.2466691624308011</v>
      </c>
      <c r="I94" s="40">
        <v>-2.0695670636452288</v>
      </c>
      <c r="J94" s="40">
        <v>1.2868925683631109</v>
      </c>
      <c r="K94" s="40"/>
      <c r="L94" s="40"/>
      <c r="M94" s="4">
        <v>-1.1987192101917652</v>
      </c>
      <c r="N94" s="4">
        <v>2.4655268261311196</v>
      </c>
      <c r="O94" s="75"/>
      <c r="P94" s="75"/>
      <c r="Q94" s="40">
        <v>-0.60361240683652784</v>
      </c>
      <c r="R94">
        <v>2.9283930216462566</v>
      </c>
      <c r="U94">
        <v>-1.2386419758769738</v>
      </c>
      <c r="V94">
        <v>-1.5693900929111826E-2</v>
      </c>
    </row>
    <row r="95" spans="1:22">
      <c r="A95">
        <v>78</v>
      </c>
      <c r="B95" s="16">
        <f t="shared" si="89"/>
        <v>40918.75</v>
      </c>
      <c r="C95">
        <f t="shared" si="85"/>
        <v>1.9124013478929283</v>
      </c>
      <c r="D95">
        <f t="shared" si="86"/>
        <v>0</v>
      </c>
      <c r="E95">
        <f t="shared" si="87"/>
        <v>0</v>
      </c>
      <c r="F95">
        <f t="shared" si="88"/>
        <v>1.9124013478929283</v>
      </c>
      <c r="G95">
        <f>F95/'Refrigeration &amp; Weather'!$C$22</f>
        <v>0.85950622377210273</v>
      </c>
      <c r="H95">
        <f>G95*3*'Refrigeration &amp; Weather'!$C$23</f>
        <v>0.64462966782907705</v>
      </c>
      <c r="I95" s="40">
        <v>-2.0714856903969072</v>
      </c>
      <c r="J95" s="40">
        <v>-1.0362044750204289</v>
      </c>
      <c r="K95" s="40"/>
      <c r="L95" s="40"/>
      <c r="M95" s="4">
        <v>-1.2026709925941317</v>
      </c>
      <c r="N95" s="4">
        <v>-4.196248883749627</v>
      </c>
      <c r="O95" s="75"/>
      <c r="P95" s="75"/>
      <c r="Q95" s="40">
        <v>-0.63646458004079964</v>
      </c>
      <c r="R95">
        <v>4.9711267017805572</v>
      </c>
      <c r="U95">
        <v>-1.242692345638009</v>
      </c>
      <c r="V95">
        <v>2.173728004882427</v>
      </c>
    </row>
    <row r="96" spans="1:22">
      <c r="A96">
        <v>79</v>
      </c>
      <c r="B96" s="16">
        <f t="shared" si="89"/>
        <v>40918.875</v>
      </c>
      <c r="C96">
        <f t="shared" si="85"/>
        <v>6.2393838535401498</v>
      </c>
      <c r="D96">
        <f t="shared" si="86"/>
        <v>0</v>
      </c>
      <c r="E96">
        <f t="shared" si="87"/>
        <v>0</v>
      </c>
      <c r="F96">
        <f t="shared" si="88"/>
        <v>6.2393838535401498</v>
      </c>
      <c r="G96">
        <f>F96/'Refrigeration &amp; Weather'!$C$22</f>
        <v>2.8042174622652363</v>
      </c>
      <c r="H96">
        <f>G96*3*'Refrigeration &amp; Weather'!$C$23</f>
        <v>2.1031630966989274</v>
      </c>
      <c r="I96" s="40">
        <v>-2.0732667631117199</v>
      </c>
      <c r="J96" s="40">
        <v>1.268845664321874</v>
      </c>
      <c r="K96" s="40"/>
      <c r="L96" s="40"/>
      <c r="M96" s="4">
        <v>-1.206332204226338</v>
      </c>
      <c r="N96" s="4">
        <v>2.4298211083098997</v>
      </c>
      <c r="O96" s="75"/>
      <c r="P96" s="75"/>
      <c r="Q96" s="40">
        <v>-0.66666991458957336</v>
      </c>
      <c r="R96">
        <v>2.603029798299934</v>
      </c>
      <c r="U96">
        <v>-1.2463650656797685</v>
      </c>
      <c r="V96">
        <v>-6.2312717391558359E-2</v>
      </c>
    </row>
    <row r="97" spans="1:22">
      <c r="A97">
        <v>80</v>
      </c>
      <c r="B97" s="16">
        <f t="shared" si="89"/>
        <v>40919</v>
      </c>
      <c r="C97">
        <f t="shared" si="85"/>
        <v>1.5313441888401154</v>
      </c>
      <c r="D97">
        <f t="shared" si="86"/>
        <v>0</v>
      </c>
      <c r="E97">
        <f t="shared" si="87"/>
        <v>0</v>
      </c>
      <c r="F97">
        <f t="shared" si="88"/>
        <v>1.5313441888401154</v>
      </c>
      <c r="G97">
        <f>F97/'Refrigeration &amp; Weather'!$C$22</f>
        <v>0.68824457925398452</v>
      </c>
      <c r="H97">
        <f>G97*3*'Refrigeration &amp; Weather'!$C$23</f>
        <v>0.51618343444048842</v>
      </c>
      <c r="I97" s="40">
        <v>-2.074923699282873</v>
      </c>
      <c r="J97" s="40">
        <v>-1.052483598850374</v>
      </c>
      <c r="K97" s="40"/>
      <c r="L97" s="40"/>
      <c r="M97" s="4">
        <v>-1.2097316986369162</v>
      </c>
      <c r="N97" s="4">
        <v>-4.2283939204449981</v>
      </c>
      <c r="O97" s="75"/>
      <c r="P97" s="75"/>
      <c r="Q97" s="40">
        <v>-0.69450001200569278</v>
      </c>
      <c r="R97">
        <v>4.6792431679586617</v>
      </c>
      <c r="U97">
        <v>-1.2497074300015258</v>
      </c>
      <c r="V97">
        <v>2.132978540176826</v>
      </c>
    </row>
    <row r="98" spans="1:22">
      <c r="A98">
        <v>81</v>
      </c>
      <c r="B98" s="16">
        <f t="shared" si="89"/>
        <v>40919.125</v>
      </c>
      <c r="C98">
        <f t="shared" si="85"/>
        <v>5.8974051720334408</v>
      </c>
      <c r="D98">
        <f t="shared" si="86"/>
        <v>0</v>
      </c>
      <c r="E98">
        <f t="shared" si="87"/>
        <v>0</v>
      </c>
      <c r="F98">
        <f t="shared" si="88"/>
        <v>5.8974051720334408</v>
      </c>
      <c r="G98">
        <f>F98/'Refrigeration &amp; Weather'!$C$22</f>
        <v>2.6505191784419964</v>
      </c>
      <c r="H98">
        <f>G98*3*'Refrigeration &amp; Weather'!$C$23</f>
        <v>1.9878893838314973</v>
      </c>
      <c r="I98" s="40">
        <v>-2.0764682723837367</v>
      </c>
      <c r="J98" s="40">
        <v>1.2541168147907704</v>
      </c>
      <c r="K98" s="40"/>
      <c r="L98" s="40"/>
      <c r="M98" s="4">
        <v>-1.2128947383484281</v>
      </c>
      <c r="N98" s="4">
        <v>2.4007917389388846</v>
      </c>
      <c r="O98" s="75"/>
      <c r="P98" s="75"/>
      <c r="Q98" s="40">
        <v>-0.72019388654878891</v>
      </c>
      <c r="R98">
        <v>2.3406010544890239</v>
      </c>
      <c r="U98">
        <v>-1.252759424820902</v>
      </c>
      <c r="V98">
        <v>-9.8104436185238036E-2</v>
      </c>
    </row>
    <row r="99" spans="1:22">
      <c r="A99">
        <v>82</v>
      </c>
      <c r="B99" s="16">
        <f t="shared" si="89"/>
        <v>40919.25</v>
      </c>
      <c r="C99">
        <f t="shared" si="85"/>
        <v>1.2236424847293947</v>
      </c>
      <c r="D99">
        <f t="shared" si="86"/>
        <v>0</v>
      </c>
      <c r="E99">
        <f t="shared" si="87"/>
        <v>0</v>
      </c>
      <c r="F99">
        <f t="shared" si="88"/>
        <v>1.2236424847293947</v>
      </c>
      <c r="G99">
        <f>F99/'Refrigeration &amp; Weather'!$C$22</f>
        <v>0.5499516785300651</v>
      </c>
      <c r="H99">
        <f>G99*3*'Refrigeration &amp; Weather'!$C$23</f>
        <v>0.41246375889754883</v>
      </c>
      <c r="I99" s="40">
        <v>-2.0779108516447522</v>
      </c>
      <c r="J99" s="40">
        <v>-1.0658478263673132</v>
      </c>
      <c r="K99" s="40"/>
      <c r="L99" s="40"/>
      <c r="M99" s="4">
        <v>-1.2158435258330356</v>
      </c>
      <c r="N99" s="4">
        <v>-4.2546865636573763</v>
      </c>
      <c r="O99" s="75"/>
      <c r="P99" s="75"/>
      <c r="Q99" s="40">
        <v>-0.74396228253048613</v>
      </c>
      <c r="R99">
        <v>4.4427780424398868</v>
      </c>
      <c r="U99">
        <v>-1.2555550516372291</v>
      </c>
      <c r="V99">
        <v>2.1013988323141972</v>
      </c>
    </row>
    <row r="100" spans="1:22">
      <c r="A100">
        <v>83</v>
      </c>
      <c r="B100" s="16">
        <f t="shared" si="89"/>
        <v>40919.375</v>
      </c>
      <c r="C100">
        <f t="shared" si="85"/>
        <v>5.6198512876696576</v>
      </c>
      <c r="D100">
        <f t="shared" si="86"/>
        <v>0</v>
      </c>
      <c r="E100">
        <f t="shared" si="87"/>
        <v>0</v>
      </c>
      <c r="F100">
        <f t="shared" si="88"/>
        <v>5.6198512876696576</v>
      </c>
      <c r="G100">
        <f>F100/'Refrigeration &amp; Weather'!$C$22</f>
        <v>2.5257758596268127</v>
      </c>
      <c r="H100">
        <f>G100*3*'Refrigeration &amp; Weather'!$C$23</f>
        <v>1.8943318947201095</v>
      </c>
      <c r="I100" s="40">
        <v>-2.0792606016237256</v>
      </c>
      <c r="J100" s="40">
        <v>1.2419580474823342</v>
      </c>
      <c r="K100" s="40"/>
      <c r="L100" s="40"/>
      <c r="M100" s="4">
        <v>-1.2185976443986568</v>
      </c>
      <c r="N100" s="4">
        <v>2.3769116972561588</v>
      </c>
      <c r="O100" s="75"/>
      <c r="P100" s="75"/>
      <c r="Q100" s="40">
        <v>-0.76599138974015946</v>
      </c>
      <c r="R100">
        <v>2.1270677491530936</v>
      </c>
      <c r="U100">
        <v>-1.2581233787443389</v>
      </c>
      <c r="V100">
        <v>-0.12608620622192887</v>
      </c>
    </row>
    <row r="101" spans="1:22">
      <c r="A101">
        <v>84</v>
      </c>
      <c r="B101" s="16">
        <f t="shared" si="89"/>
        <v>40919.5</v>
      </c>
      <c r="C101">
        <f t="shared" si="85"/>
        <v>0.97267565549990831</v>
      </c>
      <c r="D101">
        <f t="shared" si="86"/>
        <v>0</v>
      </c>
      <c r="E101">
        <f t="shared" si="87"/>
        <v>0</v>
      </c>
      <c r="F101">
        <f t="shared" si="88"/>
        <v>0.97267565549990831</v>
      </c>
      <c r="G101">
        <f>F101/'Refrigeration &amp; Weather'!$C$22</f>
        <v>0.43715759797748693</v>
      </c>
      <c r="H101">
        <f>G101*3*'Refrigeration &amp; Weather'!$C$23</f>
        <v>0.32786819848311521</v>
      </c>
      <c r="I101" s="40">
        <v>-2.0805256491372282</v>
      </c>
      <c r="J101" s="40">
        <v>-1.0769381543998278</v>
      </c>
      <c r="K101" s="40"/>
      <c r="L101" s="40"/>
      <c r="M101" s="4">
        <v>-1.2211744261107187</v>
      </c>
      <c r="N101" s="4">
        <v>-4.2764324197363042</v>
      </c>
      <c r="O101" s="75"/>
      <c r="P101" s="75"/>
      <c r="Q101" s="40">
        <v>-0.78644604032517762</v>
      </c>
      <c r="R101">
        <v>4.2495400337096143</v>
      </c>
      <c r="U101">
        <v>-1.2604893829469623</v>
      </c>
      <c r="V101">
        <v>2.0765061959264264</v>
      </c>
    </row>
    <row r="102" spans="1:22">
      <c r="A102">
        <v>85</v>
      </c>
      <c r="B102" s="16">
        <f t="shared" si="89"/>
        <v>40919.625</v>
      </c>
      <c r="C102">
        <f t="shared" si="85"/>
        <v>5.3923925725819428</v>
      </c>
      <c r="D102">
        <f t="shared" si="86"/>
        <v>0</v>
      </c>
      <c r="E102">
        <f t="shared" si="87"/>
        <v>0</v>
      </c>
      <c r="F102">
        <f t="shared" si="88"/>
        <v>5.3923925725819428</v>
      </c>
      <c r="G102">
        <f>F102/'Refrigeration &amp; Weather'!$C$22</f>
        <v>2.4235472236323341</v>
      </c>
      <c r="H102">
        <f>G102*3*'Refrigeration &amp; Weather'!$C$23</f>
        <v>1.8176604177242506</v>
      </c>
      <c r="I102" s="40">
        <v>-2.0817132235498121</v>
      </c>
      <c r="J102" s="40">
        <v>1.2318177313546661</v>
      </c>
      <c r="K102" s="40"/>
      <c r="L102" s="40"/>
      <c r="M102" s="4">
        <v>-1.2235892602906815</v>
      </c>
      <c r="N102" s="4">
        <v>2.3570599086294064</v>
      </c>
      <c r="O102" s="75"/>
      <c r="P102" s="75"/>
      <c r="Q102" s="40">
        <v>-0.80547246021802588</v>
      </c>
      <c r="R102">
        <v>1.951828699156688</v>
      </c>
      <c r="U102">
        <v>-1.2626746279332448</v>
      </c>
      <c r="V102">
        <v>-0.14831376655881726</v>
      </c>
    </row>
    <row r="103" spans="1:22">
      <c r="A103">
        <v>86</v>
      </c>
      <c r="B103" s="16">
        <f t="shared" si="89"/>
        <v>40919.75</v>
      </c>
      <c r="C103">
        <f t="shared" si="85"/>
        <v>0.76605564367870604</v>
      </c>
      <c r="D103">
        <f t="shared" si="86"/>
        <v>0</v>
      </c>
      <c r="E103">
        <f t="shared" si="87"/>
        <v>0</v>
      </c>
      <c r="F103">
        <f t="shared" si="88"/>
        <v>0.76605564367870604</v>
      </c>
      <c r="G103">
        <f>F103/'Refrigeration &amp; Weather'!$C$22</f>
        <v>0.34429467131627245</v>
      </c>
      <c r="H103">
        <f>G103*3*'Refrigeration &amp; Weather'!$C$23</f>
        <v>0.25822100348720434</v>
      </c>
      <c r="I103" s="40">
        <v>-2.0828297752016578</v>
      </c>
      <c r="J103" s="40">
        <v>-1.0862312007857589</v>
      </c>
      <c r="K103" s="40"/>
      <c r="L103" s="40"/>
      <c r="M103" s="4">
        <v>-1.2258558533634347</v>
      </c>
      <c r="N103" s="4">
        <v>-4.2945980236591019</v>
      </c>
      <c r="O103" s="75"/>
      <c r="P103" s="75"/>
      <c r="Q103" s="40">
        <v>-0.82320063864249782</v>
      </c>
      <c r="R103">
        <v>4.0902965439232721</v>
      </c>
      <c r="U103">
        <v>-1.2646978145325696</v>
      </c>
      <c r="V103">
        <v>2.0565883242002951</v>
      </c>
    </row>
    <row r="104" spans="1:22">
      <c r="A104">
        <v>87</v>
      </c>
      <c r="B104" s="16">
        <f t="shared" si="89"/>
        <v>40919.875</v>
      </c>
      <c r="C104">
        <f t="shared" si="85"/>
        <v>5.2042908520003621</v>
      </c>
      <c r="D104">
        <f t="shared" si="86"/>
        <v>0</v>
      </c>
      <c r="E104">
        <f t="shared" si="87"/>
        <v>0</v>
      </c>
      <c r="F104">
        <f t="shared" si="88"/>
        <v>5.2042908520003621</v>
      </c>
      <c r="G104">
        <f>F104/'Refrigeration &amp; Weather'!$C$22</f>
        <v>2.339007124494545</v>
      </c>
      <c r="H104">
        <f>G104*3*'Refrigeration &amp; Weather'!$C$23</f>
        <v>1.7542553433709087</v>
      </c>
      <c r="I104" s="40">
        <v>-2.08388107580772</v>
      </c>
      <c r="J104" s="40">
        <v>1.223282501235027</v>
      </c>
      <c r="K104" s="40"/>
      <c r="L104" s="40"/>
      <c r="M104" s="4">
        <v>-1.2279864486722178</v>
      </c>
      <c r="N104" s="4">
        <v>2.3403998576483405</v>
      </c>
      <c r="O104" s="75"/>
      <c r="P104" s="75"/>
      <c r="Q104" s="40">
        <v>-0.83974637055857815</v>
      </c>
      <c r="R104">
        <v>1.8068298428688629</v>
      </c>
      <c r="U104">
        <v>-1.2665752297855228</v>
      </c>
      <c r="V104">
        <v>-0.16622134975186875</v>
      </c>
    </row>
    <row r="105" spans="1:22">
      <c r="A105">
        <v>88</v>
      </c>
      <c r="B105" s="16">
        <f t="shared" si="89"/>
        <v>40920</v>
      </c>
      <c r="C105">
        <f t="shared" si="85"/>
        <v>0.59444998813741279</v>
      </c>
      <c r="D105">
        <f t="shared" si="86"/>
        <v>0</v>
      </c>
      <c r="E105">
        <f t="shared" si="87"/>
        <v>0</v>
      </c>
      <c r="F105">
        <f t="shared" si="88"/>
        <v>0.59444998813741279</v>
      </c>
      <c r="G105">
        <f>F105/'Refrigeration &amp; Weather'!$C$22</f>
        <v>0.26716853399434287</v>
      </c>
      <c r="H105">
        <f>G105*3*'Refrigeration &amp; Weather'!$C$23</f>
        <v>0.20037640049575717</v>
      </c>
      <c r="I105" s="40">
        <v>-2.0848723039185768</v>
      </c>
      <c r="J105" s="40">
        <v>-1.0940867636772738</v>
      </c>
      <c r="K105" s="40"/>
      <c r="L105" s="40"/>
      <c r="M105" s="4">
        <v>-1.2299920131946784</v>
      </c>
      <c r="N105" s="4">
        <v>-4.3099100204654039</v>
      </c>
      <c r="O105" s="75"/>
      <c r="P105" s="75"/>
      <c r="Q105" s="40">
        <v>-0.85521301918843218</v>
      </c>
      <c r="R105">
        <v>3.9580092283154906</v>
      </c>
      <c r="U105">
        <v>-1.2683211155608869</v>
      </c>
      <c r="V105">
        <v>2.0404375439645994</v>
      </c>
    </row>
    <row r="106" spans="1:22">
      <c r="A106">
        <v>89</v>
      </c>
      <c r="B106" s="16">
        <f t="shared" si="89"/>
        <v>40920.125</v>
      </c>
      <c r="C106">
        <f t="shared" si="85"/>
        <v>0</v>
      </c>
      <c r="D106">
        <f t="shared" si="86"/>
        <v>0</v>
      </c>
      <c r="E106">
        <f t="shared" si="87"/>
        <v>0</v>
      </c>
      <c r="F106">
        <f t="shared" si="88"/>
        <v>0</v>
      </c>
      <c r="G106">
        <f>F106/'Refrigeration &amp; Weather'!$C$22</f>
        <v>0</v>
      </c>
      <c r="H106">
        <f>G106*3*'Refrigeration &amp; Weather'!$C$23</f>
        <v>0</v>
      </c>
      <c r="I106" s="40"/>
      <c r="J106" s="40"/>
      <c r="K106" s="40"/>
      <c r="L106" s="40"/>
      <c r="M106" s="4"/>
      <c r="N106" s="4"/>
      <c r="O106" s="75"/>
      <c r="P106" s="75"/>
      <c r="Q106" s="40"/>
    </row>
    <row r="107" spans="1:22">
      <c r="A107">
        <v>90</v>
      </c>
      <c r="B107" s="16">
        <f t="shared" si="89"/>
        <v>40920.25</v>
      </c>
      <c r="C107">
        <f t="shared" si="85"/>
        <v>0</v>
      </c>
      <c r="D107">
        <f t="shared" si="86"/>
        <v>0</v>
      </c>
      <c r="E107">
        <f t="shared" si="87"/>
        <v>0</v>
      </c>
      <c r="F107">
        <f t="shared" si="88"/>
        <v>0</v>
      </c>
      <c r="G107">
        <f>F107/'Refrigeration &amp; Weather'!$C$22</f>
        <v>0</v>
      </c>
      <c r="H107">
        <f>G107*3*'Refrigeration &amp; Weather'!$C$23</f>
        <v>0</v>
      </c>
      <c r="I107" s="40"/>
      <c r="J107" s="40"/>
      <c r="K107" s="40"/>
      <c r="L107" s="40"/>
      <c r="M107" s="4"/>
      <c r="N107" s="4"/>
      <c r="O107" s="75"/>
      <c r="P107" s="75"/>
      <c r="Q107" s="40"/>
    </row>
    <row r="108" spans="1:22">
      <c r="A108">
        <v>91</v>
      </c>
      <c r="B108" s="16">
        <f t="shared" si="89"/>
        <v>40920.375</v>
      </c>
      <c r="C108">
        <f t="shared" si="85"/>
        <v>0</v>
      </c>
      <c r="D108">
        <f t="shared" si="86"/>
        <v>0</v>
      </c>
      <c r="E108">
        <f t="shared" si="87"/>
        <v>0</v>
      </c>
      <c r="F108">
        <f t="shared" si="88"/>
        <v>0</v>
      </c>
      <c r="G108">
        <f>F108/'Refrigeration &amp; Weather'!$C$22</f>
        <v>0</v>
      </c>
      <c r="H108">
        <f>G108*3*'Refrigeration &amp; Weather'!$C$23</f>
        <v>0</v>
      </c>
      <c r="I108" s="40"/>
      <c r="J108" s="40"/>
      <c r="K108" s="40"/>
      <c r="L108" s="40"/>
      <c r="M108" s="4"/>
      <c r="N108" s="4"/>
      <c r="O108" s="75"/>
      <c r="P108" s="75"/>
      <c r="Q108" s="40"/>
    </row>
    <row r="109" spans="1:22">
      <c r="A109">
        <v>92</v>
      </c>
      <c r="B109" s="16">
        <f t="shared" si="89"/>
        <v>40920.5</v>
      </c>
      <c r="C109">
        <f t="shared" si="85"/>
        <v>0</v>
      </c>
      <c r="D109">
        <f t="shared" si="86"/>
        <v>0</v>
      </c>
      <c r="E109">
        <f t="shared" si="87"/>
        <v>0</v>
      </c>
      <c r="F109">
        <f t="shared" si="88"/>
        <v>0</v>
      </c>
      <c r="G109">
        <f>F109/'Refrigeration &amp; Weather'!$C$22</f>
        <v>0</v>
      </c>
      <c r="H109">
        <f>G109*3*'Refrigeration &amp; Weather'!$C$23</f>
        <v>0</v>
      </c>
      <c r="I109" s="40"/>
      <c r="J109" s="40"/>
      <c r="K109" s="40"/>
      <c r="L109" s="40"/>
      <c r="M109" s="4"/>
      <c r="N109" s="4"/>
      <c r="O109" s="75"/>
      <c r="P109" s="75"/>
      <c r="Q109" s="40"/>
    </row>
    <row r="110" spans="1:22">
      <c r="A110">
        <v>93</v>
      </c>
      <c r="B110" s="16">
        <f t="shared" si="89"/>
        <v>40920.625</v>
      </c>
      <c r="C110">
        <f t="shared" si="85"/>
        <v>0</v>
      </c>
      <c r="D110">
        <f t="shared" si="86"/>
        <v>0</v>
      </c>
      <c r="E110">
        <f t="shared" si="87"/>
        <v>0</v>
      </c>
      <c r="F110">
        <f t="shared" si="88"/>
        <v>0</v>
      </c>
      <c r="G110">
        <f>F110/'Refrigeration &amp; Weather'!$C$22</f>
        <v>0</v>
      </c>
      <c r="H110">
        <f>G110*3*'Refrigeration &amp; Weather'!$C$23</f>
        <v>0</v>
      </c>
      <c r="I110" s="40"/>
      <c r="J110" s="40"/>
      <c r="K110" s="40"/>
      <c r="L110" s="40"/>
      <c r="M110" s="4"/>
      <c r="N110" s="4"/>
      <c r="O110" s="75"/>
      <c r="P110" s="75"/>
      <c r="Q110" s="40"/>
    </row>
    <row r="111" spans="1:22">
      <c r="A111">
        <v>94</v>
      </c>
      <c r="B111" s="16">
        <f t="shared" si="89"/>
        <v>40920.75</v>
      </c>
      <c r="C111">
        <f t="shared" si="85"/>
        <v>0</v>
      </c>
      <c r="D111">
        <f t="shared" si="86"/>
        <v>0</v>
      </c>
      <c r="E111">
        <f t="shared" si="87"/>
        <v>0</v>
      </c>
      <c r="F111">
        <f t="shared" si="88"/>
        <v>0</v>
      </c>
      <c r="G111">
        <f>F111/'Refrigeration &amp; Weather'!$C$22</f>
        <v>0</v>
      </c>
      <c r="H111">
        <f>G111*3*'Refrigeration &amp; Weather'!$C$23</f>
        <v>0</v>
      </c>
      <c r="I111" s="40"/>
      <c r="J111" s="40"/>
      <c r="K111" s="40"/>
      <c r="L111" s="40"/>
      <c r="M111" s="4"/>
      <c r="N111" s="4"/>
      <c r="O111" s="75"/>
      <c r="P111" s="75"/>
      <c r="Q111" s="40"/>
    </row>
    <row r="112" spans="1:22">
      <c r="A112">
        <v>95</v>
      </c>
      <c r="B112" s="16">
        <f t="shared" si="89"/>
        <v>40920.875</v>
      </c>
      <c r="C112">
        <f t="shared" si="85"/>
        <v>0</v>
      </c>
      <c r="D112">
        <f t="shared" si="86"/>
        <v>0</v>
      </c>
      <c r="E112">
        <f t="shared" si="87"/>
        <v>0</v>
      </c>
      <c r="F112">
        <f t="shared" si="88"/>
        <v>0</v>
      </c>
      <c r="G112">
        <f>F112/'Refrigeration &amp; Weather'!$C$22</f>
        <v>0</v>
      </c>
      <c r="H112">
        <f>G112*3*'Refrigeration &amp; Weather'!$C$23</f>
        <v>0</v>
      </c>
      <c r="I112" s="40"/>
      <c r="J112" s="40"/>
      <c r="K112" s="40"/>
      <c r="L112" s="40"/>
      <c r="M112" s="4"/>
      <c r="N112" s="4"/>
      <c r="O112" s="75"/>
      <c r="P112" s="75"/>
      <c r="Q112" s="40"/>
    </row>
    <row r="113" spans="1:17">
      <c r="A113">
        <v>96</v>
      </c>
      <c r="B113" s="16">
        <f t="shared" si="89"/>
        <v>40921</v>
      </c>
      <c r="C113">
        <f t="shared" si="85"/>
        <v>0</v>
      </c>
      <c r="D113">
        <f t="shared" si="86"/>
        <v>0</v>
      </c>
      <c r="E113">
        <f t="shared" si="87"/>
        <v>0</v>
      </c>
      <c r="F113">
        <f t="shared" si="88"/>
        <v>0</v>
      </c>
      <c r="G113">
        <f>F113/'Refrigeration &amp; Weather'!$C$22</f>
        <v>0</v>
      </c>
      <c r="H113">
        <f>G113*3*'Refrigeration &amp; Weather'!$C$23</f>
        <v>0</v>
      </c>
      <c r="I113" s="40"/>
      <c r="J113" s="40"/>
      <c r="K113" s="40"/>
      <c r="L113" s="40"/>
      <c r="M113" s="4"/>
      <c r="N113" s="4"/>
      <c r="O113" s="75"/>
      <c r="P113" s="75"/>
      <c r="Q113" s="40"/>
    </row>
    <row r="114" spans="1:17">
      <c r="A114">
        <v>97</v>
      </c>
      <c r="B114" s="16">
        <f t="shared" si="89"/>
        <v>40921.125</v>
      </c>
      <c r="C114">
        <f t="shared" si="85"/>
        <v>0</v>
      </c>
      <c r="D114">
        <f t="shared" si="86"/>
        <v>0</v>
      </c>
      <c r="E114">
        <f t="shared" si="87"/>
        <v>0</v>
      </c>
      <c r="F114">
        <f t="shared" si="88"/>
        <v>0</v>
      </c>
      <c r="G114">
        <f>F114/'Refrigeration &amp; Weather'!$C$22</f>
        <v>0</v>
      </c>
      <c r="H114">
        <f>G114*3*'Refrigeration &amp; Weather'!$C$23</f>
        <v>0</v>
      </c>
      <c r="I114" s="40"/>
      <c r="J114" s="40"/>
      <c r="K114" s="40"/>
      <c r="L114" s="40"/>
      <c r="M114" s="4"/>
      <c r="N114" s="4"/>
      <c r="O114" s="75"/>
      <c r="P114" s="75"/>
      <c r="Q114" s="40"/>
    </row>
    <row r="115" spans="1:17">
      <c r="A115">
        <v>98</v>
      </c>
      <c r="B115" s="16">
        <f t="shared" si="89"/>
        <v>40921.25</v>
      </c>
      <c r="C115">
        <f t="shared" si="85"/>
        <v>0</v>
      </c>
      <c r="D115">
        <f t="shared" si="86"/>
        <v>0</v>
      </c>
      <c r="E115">
        <f t="shared" si="87"/>
        <v>0</v>
      </c>
      <c r="F115">
        <f t="shared" si="88"/>
        <v>0</v>
      </c>
      <c r="G115">
        <f>F115/'Refrigeration &amp; Weather'!$C$22</f>
        <v>0</v>
      </c>
      <c r="H115">
        <f>G115*3*'Refrigeration &amp; Weather'!$C$23</f>
        <v>0</v>
      </c>
      <c r="I115" s="40"/>
      <c r="J115" s="40"/>
      <c r="K115" s="40"/>
      <c r="L115" s="40"/>
      <c r="M115" s="4"/>
      <c r="N115" s="4"/>
      <c r="O115" s="75"/>
      <c r="P115" s="75"/>
      <c r="Q115" s="40"/>
    </row>
    <row r="116" spans="1:17">
      <c r="A116">
        <v>99</v>
      </c>
      <c r="B116" s="16">
        <f t="shared" si="89"/>
        <v>40921.375</v>
      </c>
      <c r="C116">
        <f t="shared" si="85"/>
        <v>0</v>
      </c>
      <c r="D116">
        <f t="shared" si="86"/>
        <v>0</v>
      </c>
      <c r="E116">
        <f t="shared" si="87"/>
        <v>0</v>
      </c>
      <c r="F116">
        <f t="shared" si="88"/>
        <v>0</v>
      </c>
      <c r="G116">
        <f>F116/'Refrigeration &amp; Weather'!$C$22</f>
        <v>0</v>
      </c>
      <c r="H116">
        <f>G116*3*'Refrigeration &amp; Weather'!$C$23</f>
        <v>0</v>
      </c>
      <c r="I116" s="40"/>
      <c r="J116" s="40"/>
      <c r="K116" s="40"/>
      <c r="L116" s="40"/>
      <c r="M116" s="4"/>
      <c r="N116" s="4"/>
      <c r="O116" s="75"/>
      <c r="P116" s="75"/>
      <c r="Q116" s="40"/>
    </row>
    <row r="117" spans="1:17">
      <c r="A117">
        <v>100</v>
      </c>
      <c r="B117" s="16">
        <f t="shared" si="89"/>
        <v>40921.5</v>
      </c>
      <c r="C117">
        <f t="shared" si="85"/>
        <v>0</v>
      </c>
      <c r="D117">
        <f t="shared" si="86"/>
        <v>0</v>
      </c>
      <c r="E117">
        <f t="shared" si="87"/>
        <v>0</v>
      </c>
      <c r="F117">
        <f t="shared" si="88"/>
        <v>0</v>
      </c>
      <c r="G117">
        <f>F117/'Refrigeration &amp; Weather'!$C$22</f>
        <v>0</v>
      </c>
      <c r="H117">
        <f>G117*3*'Refrigeration &amp; Weather'!$C$23</f>
        <v>0</v>
      </c>
      <c r="I117" s="40"/>
      <c r="J117" s="40"/>
      <c r="K117" s="40"/>
      <c r="L117" s="40"/>
      <c r="M117" s="4"/>
      <c r="N117" s="4"/>
      <c r="O117" s="75"/>
      <c r="P117" s="75"/>
      <c r="Q117" s="40"/>
    </row>
    <row r="118" spans="1:17">
      <c r="A118">
        <v>101</v>
      </c>
      <c r="B118" s="16">
        <f t="shared" si="89"/>
        <v>40921.625</v>
      </c>
      <c r="C118">
        <f t="shared" si="85"/>
        <v>0</v>
      </c>
      <c r="D118">
        <f t="shared" si="86"/>
        <v>0</v>
      </c>
      <c r="E118">
        <f t="shared" si="87"/>
        <v>0</v>
      </c>
      <c r="F118">
        <f t="shared" si="88"/>
        <v>0</v>
      </c>
      <c r="G118">
        <f>F118/'Refrigeration &amp; Weather'!$C$22</f>
        <v>0</v>
      </c>
      <c r="H118">
        <f>G118*3*'Refrigeration &amp; Weather'!$C$23</f>
        <v>0</v>
      </c>
      <c r="I118" s="40"/>
      <c r="J118" s="40"/>
      <c r="K118" s="40"/>
      <c r="L118" s="40"/>
      <c r="M118" s="4"/>
      <c r="N118" s="4"/>
      <c r="O118" s="75"/>
      <c r="P118" s="75"/>
      <c r="Q118" s="40"/>
    </row>
    <row r="119" spans="1:17">
      <c r="A119">
        <v>102</v>
      </c>
      <c r="B119" s="16">
        <f t="shared" si="89"/>
        <v>40921.75</v>
      </c>
      <c r="C119">
        <f t="shared" si="85"/>
        <v>0</v>
      </c>
      <c r="D119">
        <f t="shared" si="86"/>
        <v>0</v>
      </c>
      <c r="E119">
        <f t="shared" si="87"/>
        <v>0</v>
      </c>
      <c r="F119">
        <f t="shared" si="88"/>
        <v>0</v>
      </c>
      <c r="G119">
        <f>F119/'Refrigeration &amp; Weather'!$C$22</f>
        <v>0</v>
      </c>
      <c r="H119">
        <f>G119*3*'Refrigeration &amp; Weather'!$C$23</f>
        <v>0</v>
      </c>
      <c r="I119" s="40"/>
      <c r="J119" s="40"/>
      <c r="K119" s="40"/>
      <c r="L119" s="40"/>
      <c r="M119" s="4"/>
      <c r="N119" s="4"/>
      <c r="O119" s="75"/>
      <c r="P119" s="75"/>
      <c r="Q119" s="40"/>
    </row>
    <row r="120" spans="1:17">
      <c r="A120">
        <v>103</v>
      </c>
      <c r="B120" s="16">
        <f t="shared" si="89"/>
        <v>40921.875</v>
      </c>
      <c r="C120">
        <f t="shared" si="85"/>
        <v>0</v>
      </c>
      <c r="D120">
        <f t="shared" si="86"/>
        <v>0</v>
      </c>
      <c r="E120">
        <f t="shared" si="87"/>
        <v>0</v>
      </c>
      <c r="F120">
        <f t="shared" si="88"/>
        <v>0</v>
      </c>
      <c r="G120">
        <f>F120/'Refrigeration &amp; Weather'!$C$22</f>
        <v>0</v>
      </c>
      <c r="H120">
        <f>G120*3*'Refrigeration &amp; Weather'!$C$23</f>
        <v>0</v>
      </c>
      <c r="I120" s="40"/>
      <c r="J120" s="40"/>
      <c r="K120" s="40"/>
      <c r="L120" s="40"/>
      <c r="M120" s="4"/>
      <c r="N120" s="4"/>
      <c r="O120" s="75"/>
      <c r="P120" s="75"/>
      <c r="Q120" s="40"/>
    </row>
    <row r="121" spans="1:17">
      <c r="A121">
        <v>104</v>
      </c>
      <c r="B121" s="16">
        <f t="shared" si="89"/>
        <v>40922</v>
      </c>
      <c r="C121">
        <f t="shared" si="85"/>
        <v>0</v>
      </c>
      <c r="D121">
        <f t="shared" si="86"/>
        <v>0</v>
      </c>
      <c r="E121">
        <f t="shared" si="87"/>
        <v>0</v>
      </c>
      <c r="F121">
        <f t="shared" si="88"/>
        <v>0</v>
      </c>
      <c r="G121">
        <f>F121/'Refrigeration &amp; Weather'!$C$22</f>
        <v>0</v>
      </c>
      <c r="H121">
        <f>G121*3*'Refrigeration &amp; Weather'!$C$23</f>
        <v>0</v>
      </c>
      <c r="I121" s="40"/>
      <c r="J121" s="40"/>
      <c r="K121" s="40"/>
      <c r="L121" s="40"/>
      <c r="M121" s="4"/>
      <c r="N121" s="4"/>
      <c r="O121" s="75"/>
      <c r="P121" s="75"/>
      <c r="Q121" s="40"/>
    </row>
    <row r="122" spans="1:17">
      <c r="A122">
        <v>105</v>
      </c>
      <c r="B122" s="16">
        <f t="shared" si="89"/>
        <v>40922.125</v>
      </c>
      <c r="C122">
        <f t="shared" si="85"/>
        <v>0</v>
      </c>
      <c r="D122">
        <f t="shared" si="86"/>
        <v>0</v>
      </c>
      <c r="E122">
        <f t="shared" si="87"/>
        <v>0</v>
      </c>
      <c r="F122">
        <f t="shared" si="88"/>
        <v>0</v>
      </c>
      <c r="G122">
        <f>F122/'Refrigeration &amp; Weather'!$C$22</f>
        <v>0</v>
      </c>
      <c r="H122">
        <f>G122*3*'Refrigeration &amp; Weather'!$C$23</f>
        <v>0</v>
      </c>
      <c r="I122" s="40"/>
      <c r="J122" s="40"/>
      <c r="K122" s="40"/>
      <c r="L122" s="40"/>
      <c r="M122" s="4"/>
      <c r="N122" s="4"/>
      <c r="O122" s="75"/>
      <c r="P122" s="75"/>
      <c r="Q122" s="40"/>
    </row>
    <row r="123" spans="1:17">
      <c r="A123">
        <v>106</v>
      </c>
      <c r="B123" s="16">
        <f t="shared" si="89"/>
        <v>40922.25</v>
      </c>
      <c r="C123">
        <f t="shared" si="85"/>
        <v>0</v>
      </c>
      <c r="D123">
        <f t="shared" si="86"/>
        <v>0</v>
      </c>
      <c r="E123">
        <f t="shared" si="87"/>
        <v>0</v>
      </c>
      <c r="F123">
        <f t="shared" si="88"/>
        <v>0</v>
      </c>
      <c r="G123">
        <f>F123/'Refrigeration &amp; Weather'!$C$22</f>
        <v>0</v>
      </c>
      <c r="H123">
        <f>G123*3*'Refrigeration &amp; Weather'!$C$23</f>
        <v>0</v>
      </c>
      <c r="I123" s="40"/>
      <c r="J123" s="40"/>
      <c r="K123" s="40"/>
      <c r="L123" s="40"/>
      <c r="M123" s="4"/>
      <c r="N123" s="4"/>
      <c r="O123" s="75"/>
      <c r="P123" s="75"/>
      <c r="Q123" s="40"/>
    </row>
    <row r="124" spans="1:17">
      <c r="A124">
        <v>107</v>
      </c>
      <c r="B124" s="16">
        <f t="shared" si="89"/>
        <v>40922.375</v>
      </c>
      <c r="C124">
        <f t="shared" si="85"/>
        <v>0</v>
      </c>
      <c r="D124">
        <f t="shared" si="86"/>
        <v>0</v>
      </c>
      <c r="E124">
        <f t="shared" si="87"/>
        <v>0</v>
      </c>
      <c r="F124">
        <f t="shared" si="88"/>
        <v>0</v>
      </c>
      <c r="G124">
        <f>F124/'Refrigeration &amp; Weather'!$C$22</f>
        <v>0</v>
      </c>
      <c r="H124">
        <f>G124*3*'Refrigeration &amp; Weather'!$C$23</f>
        <v>0</v>
      </c>
      <c r="I124" s="40"/>
      <c r="J124" s="40"/>
      <c r="K124" s="40"/>
      <c r="L124" s="40"/>
      <c r="M124" s="4"/>
      <c r="N124" s="4"/>
      <c r="O124" s="75"/>
      <c r="P124" s="75"/>
      <c r="Q124" s="40"/>
    </row>
    <row r="125" spans="1:17">
      <c r="A125">
        <v>108</v>
      </c>
      <c r="B125" s="16">
        <f t="shared" si="89"/>
        <v>40922.5</v>
      </c>
      <c r="C125">
        <f t="shared" si="85"/>
        <v>0</v>
      </c>
      <c r="D125">
        <f t="shared" si="86"/>
        <v>0</v>
      </c>
      <c r="E125">
        <f t="shared" si="87"/>
        <v>0</v>
      </c>
      <c r="F125">
        <f t="shared" si="88"/>
        <v>0</v>
      </c>
      <c r="G125">
        <f>F125/'Refrigeration &amp; Weather'!$C$22</f>
        <v>0</v>
      </c>
      <c r="H125">
        <f>G125*3*'Refrigeration &amp; Weather'!$C$23</f>
        <v>0</v>
      </c>
      <c r="I125" s="40"/>
      <c r="J125" s="40"/>
      <c r="K125" s="40"/>
      <c r="L125" s="40"/>
      <c r="M125" s="4"/>
      <c r="N125" s="4"/>
      <c r="O125" s="75"/>
      <c r="P125" s="75"/>
      <c r="Q125" s="40"/>
    </row>
    <row r="126" spans="1:17">
      <c r="A126">
        <v>109</v>
      </c>
      <c r="B126" s="16">
        <f t="shared" si="89"/>
        <v>40922.625</v>
      </c>
      <c r="C126">
        <f t="shared" si="85"/>
        <v>0</v>
      </c>
      <c r="D126">
        <f t="shared" si="86"/>
        <v>0</v>
      </c>
      <c r="E126">
        <f t="shared" si="87"/>
        <v>0</v>
      </c>
      <c r="F126">
        <f t="shared" si="88"/>
        <v>0</v>
      </c>
      <c r="G126">
        <f>F126/'Refrigeration &amp; Weather'!$C$22</f>
        <v>0</v>
      </c>
      <c r="H126">
        <f>G126*3*'Refrigeration &amp; Weather'!$C$23</f>
        <v>0</v>
      </c>
      <c r="I126" s="40"/>
      <c r="J126" s="40"/>
      <c r="K126" s="40"/>
      <c r="L126" s="40"/>
      <c r="M126" s="4"/>
      <c r="N126" s="4"/>
      <c r="O126" s="75"/>
      <c r="P126" s="75"/>
      <c r="Q126" s="40"/>
    </row>
    <row r="127" spans="1:17">
      <c r="A127">
        <v>110</v>
      </c>
      <c r="B127" s="16">
        <f t="shared" si="89"/>
        <v>40922.75</v>
      </c>
      <c r="C127">
        <f t="shared" si="85"/>
        <v>0</v>
      </c>
      <c r="D127">
        <f t="shared" si="86"/>
        <v>0</v>
      </c>
      <c r="E127">
        <f t="shared" si="87"/>
        <v>0</v>
      </c>
      <c r="F127">
        <f t="shared" si="88"/>
        <v>0</v>
      </c>
      <c r="G127">
        <f>F127/'Refrigeration &amp; Weather'!$C$22</f>
        <v>0</v>
      </c>
      <c r="H127">
        <f>G127*3*'Refrigeration &amp; Weather'!$C$23</f>
        <v>0</v>
      </c>
      <c r="I127" s="40"/>
      <c r="J127" s="40"/>
      <c r="K127" s="40"/>
      <c r="L127" s="40"/>
      <c r="M127" s="4"/>
      <c r="N127" s="4"/>
      <c r="O127" s="75"/>
      <c r="P127" s="75"/>
      <c r="Q127" s="40"/>
    </row>
    <row r="128" spans="1:17">
      <c r="A128">
        <v>111</v>
      </c>
      <c r="B128" s="16">
        <f t="shared" si="89"/>
        <v>40922.875</v>
      </c>
      <c r="C128">
        <f t="shared" si="85"/>
        <v>0</v>
      </c>
      <c r="D128">
        <f t="shared" si="86"/>
        <v>0</v>
      </c>
      <c r="E128">
        <f t="shared" si="87"/>
        <v>0</v>
      </c>
      <c r="F128">
        <f t="shared" si="88"/>
        <v>0</v>
      </c>
      <c r="G128">
        <f>F128/'Refrigeration &amp; Weather'!$C$22</f>
        <v>0</v>
      </c>
      <c r="H128">
        <f>G128*3*'Refrigeration &amp; Weather'!$C$23</f>
        <v>0</v>
      </c>
      <c r="I128" s="40"/>
      <c r="J128" s="40"/>
      <c r="K128" s="40"/>
      <c r="L128" s="40"/>
      <c r="M128" s="4"/>
      <c r="N128" s="4"/>
      <c r="O128" s="75"/>
      <c r="P128" s="75"/>
      <c r="Q128" s="40"/>
    </row>
    <row r="129" spans="1:17">
      <c r="A129">
        <v>112</v>
      </c>
      <c r="B129" s="16">
        <f t="shared" si="89"/>
        <v>40923</v>
      </c>
      <c r="C129">
        <f t="shared" si="85"/>
        <v>0</v>
      </c>
      <c r="D129">
        <f t="shared" si="86"/>
        <v>0</v>
      </c>
      <c r="E129">
        <f t="shared" si="87"/>
        <v>0</v>
      </c>
      <c r="F129">
        <f t="shared" si="88"/>
        <v>0</v>
      </c>
      <c r="G129">
        <f>F129/'Refrigeration &amp; Weather'!$C$22</f>
        <v>0</v>
      </c>
      <c r="H129">
        <f>G129*3*'Refrigeration &amp; Weather'!$C$23</f>
        <v>0</v>
      </c>
      <c r="I129" s="40"/>
      <c r="J129" s="40"/>
      <c r="K129" s="40"/>
      <c r="L129" s="40"/>
      <c r="M129" s="4"/>
      <c r="N129" s="4"/>
      <c r="O129" s="75"/>
      <c r="P129" s="75"/>
      <c r="Q129" s="40"/>
    </row>
    <row r="130" spans="1:17">
      <c r="A130">
        <v>113</v>
      </c>
      <c r="B130" s="16">
        <f t="shared" si="89"/>
        <v>40923.125</v>
      </c>
      <c r="C130">
        <f t="shared" si="85"/>
        <v>0</v>
      </c>
      <c r="D130">
        <f t="shared" si="86"/>
        <v>0</v>
      </c>
      <c r="E130">
        <f t="shared" si="87"/>
        <v>0</v>
      </c>
      <c r="F130">
        <f t="shared" si="88"/>
        <v>0</v>
      </c>
      <c r="G130">
        <f>F130/'Refrigeration &amp; Weather'!$C$22</f>
        <v>0</v>
      </c>
      <c r="H130">
        <f>G130*3*'Refrigeration &amp; Weather'!$C$23</f>
        <v>0</v>
      </c>
      <c r="I130" s="40"/>
      <c r="J130" s="40"/>
      <c r="K130" s="40"/>
      <c r="L130" s="40"/>
      <c r="M130" s="4"/>
      <c r="N130" s="4"/>
      <c r="O130" s="75"/>
      <c r="P130" s="75"/>
      <c r="Q130" s="40"/>
    </row>
    <row r="131" spans="1:17">
      <c r="A131">
        <v>114</v>
      </c>
      <c r="B131" s="16">
        <f t="shared" si="89"/>
        <v>40923.25</v>
      </c>
      <c r="C131">
        <f t="shared" si="85"/>
        <v>0</v>
      </c>
      <c r="D131">
        <f t="shared" si="86"/>
        <v>0</v>
      </c>
      <c r="E131">
        <f t="shared" si="87"/>
        <v>0</v>
      </c>
      <c r="F131">
        <f t="shared" si="88"/>
        <v>0</v>
      </c>
      <c r="G131">
        <f>F131/'Refrigeration &amp; Weather'!$C$22</f>
        <v>0</v>
      </c>
      <c r="H131">
        <f>G131*3*'Refrigeration &amp; Weather'!$C$23</f>
        <v>0</v>
      </c>
      <c r="I131" s="40"/>
      <c r="J131" s="40"/>
      <c r="K131" s="40"/>
      <c r="L131" s="40"/>
      <c r="M131" s="4"/>
      <c r="N131" s="4"/>
      <c r="O131" s="75"/>
      <c r="P131" s="75"/>
      <c r="Q131" s="40"/>
    </row>
    <row r="132" spans="1:17">
      <c r="A132">
        <v>115</v>
      </c>
      <c r="B132" s="16">
        <f t="shared" si="89"/>
        <v>40923.375</v>
      </c>
      <c r="C132">
        <f t="shared" si="85"/>
        <v>0</v>
      </c>
      <c r="D132">
        <f t="shared" si="86"/>
        <v>0</v>
      </c>
      <c r="E132">
        <f t="shared" si="87"/>
        <v>0</v>
      </c>
      <c r="F132">
        <f t="shared" si="88"/>
        <v>0</v>
      </c>
      <c r="G132">
        <f>F132/'Refrigeration &amp; Weather'!$C$22</f>
        <v>0</v>
      </c>
      <c r="H132">
        <f>G132*3*'Refrigeration &amp; Weather'!$C$23</f>
        <v>0</v>
      </c>
      <c r="I132" s="40"/>
      <c r="J132" s="40"/>
      <c r="K132" s="40"/>
      <c r="L132" s="40"/>
      <c r="M132" s="4"/>
      <c r="N132" s="4"/>
      <c r="O132" s="75"/>
      <c r="P132" s="75"/>
      <c r="Q132" s="40"/>
    </row>
    <row r="133" spans="1:17">
      <c r="A133">
        <v>116</v>
      </c>
      <c r="B133" s="16">
        <f t="shared" si="89"/>
        <v>40923.5</v>
      </c>
      <c r="C133">
        <f t="shared" si="85"/>
        <v>0</v>
      </c>
      <c r="D133">
        <f t="shared" si="86"/>
        <v>0</v>
      </c>
      <c r="E133">
        <f t="shared" si="87"/>
        <v>0</v>
      </c>
      <c r="F133">
        <f t="shared" si="88"/>
        <v>0</v>
      </c>
      <c r="G133">
        <f>F133/'Refrigeration &amp; Weather'!$C$22</f>
        <v>0</v>
      </c>
      <c r="H133">
        <f>G133*3*'Refrigeration &amp; Weather'!$C$23</f>
        <v>0</v>
      </c>
      <c r="I133" s="40"/>
      <c r="J133" s="40"/>
      <c r="K133" s="40"/>
      <c r="L133" s="40"/>
      <c r="M133" s="4"/>
      <c r="N133" s="4"/>
      <c r="O133" s="75"/>
      <c r="P133" s="75"/>
      <c r="Q133" s="40"/>
    </row>
    <row r="134" spans="1:17">
      <c r="A134">
        <v>117</v>
      </c>
      <c r="B134" s="16">
        <f t="shared" si="89"/>
        <v>40923.625</v>
      </c>
      <c r="C134">
        <f t="shared" si="85"/>
        <v>0</v>
      </c>
      <c r="D134">
        <f t="shared" si="86"/>
        <v>0</v>
      </c>
      <c r="E134">
        <f t="shared" si="87"/>
        <v>0</v>
      </c>
      <c r="F134">
        <f t="shared" si="88"/>
        <v>0</v>
      </c>
      <c r="G134">
        <f>F134/'Refrigeration &amp; Weather'!$C$22</f>
        <v>0</v>
      </c>
      <c r="H134">
        <f>G134*3*'Refrigeration &amp; Weather'!$C$23</f>
        <v>0</v>
      </c>
      <c r="I134" s="40"/>
      <c r="J134" s="40"/>
      <c r="K134" s="40"/>
      <c r="L134" s="40"/>
      <c r="M134" s="4"/>
      <c r="N134" s="4"/>
      <c r="O134" s="75"/>
      <c r="P134" s="75"/>
      <c r="Q134" s="40"/>
    </row>
    <row r="135" spans="1:17">
      <c r="A135">
        <v>118</v>
      </c>
      <c r="B135" s="16">
        <f t="shared" si="89"/>
        <v>40923.75</v>
      </c>
      <c r="C135">
        <f t="shared" si="85"/>
        <v>0</v>
      </c>
      <c r="D135">
        <f t="shared" si="86"/>
        <v>0</v>
      </c>
      <c r="E135">
        <f t="shared" si="87"/>
        <v>0</v>
      </c>
      <c r="F135">
        <f t="shared" si="88"/>
        <v>0</v>
      </c>
      <c r="G135">
        <f>F135/'Refrigeration &amp; Weather'!$C$22</f>
        <v>0</v>
      </c>
      <c r="H135">
        <f>G135*3*'Refrigeration &amp; Weather'!$C$23</f>
        <v>0</v>
      </c>
      <c r="I135" s="40"/>
      <c r="J135" s="40"/>
      <c r="K135" s="40"/>
      <c r="L135" s="40"/>
      <c r="M135" s="4"/>
      <c r="N135" s="4"/>
      <c r="O135" s="75"/>
      <c r="P135" s="75"/>
      <c r="Q135" s="40"/>
    </row>
    <row r="136" spans="1:17">
      <c r="A136">
        <v>119</v>
      </c>
      <c r="B136" s="16">
        <f t="shared" si="89"/>
        <v>40923.875</v>
      </c>
      <c r="C136">
        <f t="shared" si="85"/>
        <v>0</v>
      </c>
      <c r="D136">
        <f t="shared" si="86"/>
        <v>0</v>
      </c>
      <c r="E136">
        <f t="shared" si="87"/>
        <v>0</v>
      </c>
      <c r="F136">
        <f t="shared" si="88"/>
        <v>0</v>
      </c>
      <c r="G136">
        <f>F136/'Refrigeration &amp; Weather'!$C$22</f>
        <v>0</v>
      </c>
      <c r="H136">
        <f>G136*3*'Refrigeration &amp; Weather'!$C$23</f>
        <v>0</v>
      </c>
      <c r="I136" s="40"/>
      <c r="J136" s="40"/>
      <c r="K136" s="40"/>
      <c r="L136" s="40"/>
      <c r="M136" s="4"/>
      <c r="N136" s="4"/>
      <c r="O136" s="75"/>
      <c r="P136" s="75"/>
      <c r="Q136" s="40"/>
    </row>
    <row r="137" spans="1:17">
      <c r="A137">
        <v>120</v>
      </c>
      <c r="B137" s="16">
        <f t="shared" si="89"/>
        <v>40924</v>
      </c>
      <c r="C137">
        <f t="shared" si="85"/>
        <v>0</v>
      </c>
      <c r="D137">
        <f t="shared" si="86"/>
        <v>0</v>
      </c>
      <c r="E137">
        <f t="shared" si="87"/>
        <v>0</v>
      </c>
      <c r="F137">
        <f t="shared" si="88"/>
        <v>0</v>
      </c>
      <c r="G137">
        <f>F137/'Refrigeration &amp; Weather'!$C$22</f>
        <v>0</v>
      </c>
      <c r="H137">
        <f>G137*3*'Refrigeration &amp; Weather'!$C$23</f>
        <v>0</v>
      </c>
      <c r="I137" s="40"/>
      <c r="J137" s="40"/>
      <c r="K137" s="40"/>
      <c r="L137" s="40"/>
      <c r="M137" s="4"/>
      <c r="N137" s="4"/>
      <c r="O137" s="75"/>
      <c r="P137" s="75"/>
      <c r="Q137" s="40"/>
    </row>
    <row r="138" spans="1:17">
      <c r="A138">
        <v>121</v>
      </c>
      <c r="B138" s="16">
        <f t="shared" si="89"/>
        <v>40924.125</v>
      </c>
      <c r="C138">
        <f t="shared" si="85"/>
        <v>0</v>
      </c>
      <c r="D138">
        <f t="shared" si="86"/>
        <v>0</v>
      </c>
      <c r="E138">
        <f t="shared" si="87"/>
        <v>0</v>
      </c>
      <c r="F138">
        <f t="shared" si="88"/>
        <v>0</v>
      </c>
      <c r="G138">
        <f>F138/'Refrigeration &amp; Weather'!$C$22</f>
        <v>0</v>
      </c>
      <c r="H138">
        <f>G138*3*'Refrigeration &amp; Weather'!$C$23</f>
        <v>0</v>
      </c>
      <c r="I138" s="40"/>
      <c r="J138" s="40"/>
      <c r="K138" s="40"/>
      <c r="L138" s="40"/>
      <c r="M138" s="40"/>
      <c r="N138" s="40"/>
      <c r="O138" s="40"/>
      <c r="P138" s="40"/>
      <c r="Q138" s="40"/>
    </row>
    <row r="139" spans="1:17">
      <c r="A139">
        <v>122</v>
      </c>
      <c r="B139" s="16">
        <f t="shared" si="89"/>
        <v>40924.25</v>
      </c>
      <c r="C139">
        <f t="shared" si="85"/>
        <v>0</v>
      </c>
      <c r="D139">
        <f t="shared" si="86"/>
        <v>0</v>
      </c>
      <c r="E139">
        <f t="shared" si="87"/>
        <v>0</v>
      </c>
      <c r="F139">
        <f t="shared" si="88"/>
        <v>0</v>
      </c>
      <c r="G139">
        <f>F139/'Refrigeration &amp; Weather'!$C$22</f>
        <v>0</v>
      </c>
      <c r="H139">
        <f>G139*3*'Refrigeration &amp; Weather'!$C$23</f>
        <v>0</v>
      </c>
      <c r="I139" s="40"/>
      <c r="J139" s="40"/>
      <c r="K139" s="40"/>
      <c r="L139" s="40"/>
      <c r="M139" s="40"/>
      <c r="N139" s="40"/>
      <c r="O139" s="40"/>
      <c r="P139" s="40"/>
      <c r="Q139" s="40"/>
    </row>
    <row r="140" spans="1:17">
      <c r="A140">
        <v>123</v>
      </c>
      <c r="B140" s="16">
        <f t="shared" si="89"/>
        <v>40924.375</v>
      </c>
      <c r="C140">
        <f t="shared" si="85"/>
        <v>0</v>
      </c>
      <c r="D140">
        <f t="shared" si="86"/>
        <v>0</v>
      </c>
      <c r="E140">
        <f t="shared" si="87"/>
        <v>0</v>
      </c>
      <c r="F140">
        <f t="shared" si="88"/>
        <v>0</v>
      </c>
      <c r="G140">
        <f>F140/'Refrigeration &amp; Weather'!$C$22</f>
        <v>0</v>
      </c>
      <c r="H140">
        <f>G140*3*'Refrigeration &amp; Weather'!$C$23</f>
        <v>0</v>
      </c>
      <c r="I140" s="40"/>
      <c r="J140" s="40"/>
      <c r="K140" s="40"/>
      <c r="L140" s="40"/>
      <c r="M140" s="40"/>
      <c r="N140" s="40"/>
      <c r="O140" s="40"/>
      <c r="P140" s="40"/>
      <c r="Q140" s="40"/>
    </row>
    <row r="141" spans="1:17">
      <c r="A141">
        <v>124</v>
      </c>
      <c r="B141" s="16">
        <f t="shared" si="89"/>
        <v>40924.5</v>
      </c>
      <c r="C141">
        <f t="shared" si="85"/>
        <v>0</v>
      </c>
      <c r="D141">
        <f t="shared" si="86"/>
        <v>0</v>
      </c>
      <c r="E141">
        <f t="shared" si="87"/>
        <v>0</v>
      </c>
      <c r="F141">
        <f t="shared" si="88"/>
        <v>0</v>
      </c>
      <c r="G141">
        <f>F141/'Refrigeration &amp; Weather'!$C$22</f>
        <v>0</v>
      </c>
      <c r="H141">
        <f>G141*3*'Refrigeration &amp; Weather'!$C$23</f>
        <v>0</v>
      </c>
      <c r="I141" s="40"/>
      <c r="J141" s="40"/>
      <c r="K141" s="40"/>
      <c r="L141" s="40"/>
      <c r="M141" s="40"/>
      <c r="N141" s="40"/>
      <c r="O141" s="40"/>
      <c r="P141" s="40"/>
      <c r="Q141" s="40"/>
    </row>
    <row r="142" spans="1:17">
      <c r="A142">
        <v>125</v>
      </c>
      <c r="B142" s="16">
        <f t="shared" si="89"/>
        <v>40924.625</v>
      </c>
      <c r="C142">
        <f t="shared" si="85"/>
        <v>0</v>
      </c>
      <c r="D142">
        <f t="shared" si="86"/>
        <v>0</v>
      </c>
      <c r="E142">
        <f t="shared" si="87"/>
        <v>0</v>
      </c>
      <c r="F142">
        <f t="shared" si="88"/>
        <v>0</v>
      </c>
      <c r="G142">
        <f>F142/'Refrigeration &amp; Weather'!$C$22</f>
        <v>0</v>
      </c>
      <c r="H142">
        <f>G142*3*'Refrigeration &amp; Weather'!$C$23</f>
        <v>0</v>
      </c>
      <c r="I142" s="40"/>
      <c r="J142" s="40"/>
      <c r="K142" s="40"/>
      <c r="L142" s="40"/>
      <c r="M142" s="40"/>
      <c r="N142" s="40"/>
      <c r="O142" s="40"/>
      <c r="P142" s="40"/>
      <c r="Q142" s="40"/>
    </row>
    <row r="143" spans="1:17">
      <c r="A143">
        <v>126</v>
      </c>
      <c r="B143" s="16">
        <f t="shared" si="89"/>
        <v>40924.75</v>
      </c>
      <c r="C143">
        <f t="shared" si="85"/>
        <v>0</v>
      </c>
      <c r="D143">
        <f t="shared" si="86"/>
        <v>0</v>
      </c>
      <c r="E143">
        <f t="shared" si="87"/>
        <v>0</v>
      </c>
      <c r="F143">
        <f t="shared" si="88"/>
        <v>0</v>
      </c>
      <c r="G143">
        <f>F143/'Refrigeration &amp; Weather'!$C$22</f>
        <v>0</v>
      </c>
      <c r="H143">
        <f>G143*3*'Refrigeration &amp; Weather'!$C$23</f>
        <v>0</v>
      </c>
      <c r="I143" s="40"/>
      <c r="J143" s="40"/>
      <c r="K143" s="40"/>
      <c r="L143" s="40"/>
      <c r="M143" s="40"/>
      <c r="N143" s="40"/>
      <c r="O143" s="40"/>
      <c r="P143" s="40"/>
      <c r="Q143" s="40"/>
    </row>
    <row r="144" spans="1:17">
      <c r="A144">
        <v>127</v>
      </c>
      <c r="B144" s="16">
        <f t="shared" si="89"/>
        <v>40924.875</v>
      </c>
      <c r="C144">
        <f t="shared" si="85"/>
        <v>0</v>
      </c>
      <c r="D144">
        <f t="shared" si="86"/>
        <v>0</v>
      </c>
      <c r="E144">
        <f t="shared" si="87"/>
        <v>0</v>
      </c>
      <c r="F144">
        <f t="shared" si="88"/>
        <v>0</v>
      </c>
      <c r="G144">
        <f>F144/'Refrigeration &amp; Weather'!$C$22</f>
        <v>0</v>
      </c>
      <c r="H144">
        <f>G144*3*'Refrigeration &amp; Weather'!$C$23</f>
        <v>0</v>
      </c>
      <c r="I144" s="40"/>
      <c r="J144" s="40"/>
      <c r="K144" s="40"/>
      <c r="L144" s="40"/>
      <c r="M144" s="40"/>
      <c r="N144" s="40"/>
      <c r="O144" s="40"/>
      <c r="P144" s="40"/>
      <c r="Q144" s="40"/>
    </row>
    <row r="145" spans="1:17">
      <c r="A145">
        <v>128</v>
      </c>
      <c r="B145" s="16">
        <f t="shared" si="89"/>
        <v>40925</v>
      </c>
      <c r="C145">
        <f t="shared" ref="C145:C208" si="90">J145+N145+R145+V145+Z145+AD145+AH145+AL145+AP145+AT145+AX145+BB145+BF145+BJ145+BN145+BR145+BV145+BZ145+CD145+CH145+CL145+CP145+CT145+CX145+DB145+DF145+DJ145+DN145+DR145+DV145+DZ145+ED145+EH145+EL145+EP145+ET145+EX145+FB145+FF145+FJ145+FN145+FR145+FV145+FZ145+GD145+GH145+GL145+GP145+GT145+GX145+HB145+HF145+HJ145+HN145+HR145+HV145+HZ145+ID145+IH145+IL145+IP145+IT145+IX145+JB145+JF145+JJ145+JN145+JR145+JV145+JZ145+KD145+KH145+KL145+KP145+KT145+KX145+LB145+LF145+LJ145+LN145+LR145+LV145+LZ145+MD145+MH145+ML145+MP145+MT145+MX145+NB145+NF145+NJ145+NN145+NR145+NV145+NZ145+OD145+OH145+OL145+OP145</f>
        <v>0</v>
      </c>
      <c r="D145">
        <f t="shared" si="86"/>
        <v>0</v>
      </c>
      <c r="E145">
        <f t="shared" si="87"/>
        <v>0</v>
      </c>
      <c r="F145">
        <f t="shared" si="88"/>
        <v>0</v>
      </c>
      <c r="G145">
        <f>F145/'Refrigeration &amp; Weather'!$C$22</f>
        <v>0</v>
      </c>
      <c r="H145">
        <f>G145*3*'Refrigeration &amp; Weather'!$C$23</f>
        <v>0</v>
      </c>
      <c r="I145" s="40"/>
      <c r="J145" s="40"/>
      <c r="K145" s="40"/>
      <c r="L145" s="40"/>
      <c r="M145" s="40"/>
      <c r="N145" s="40"/>
      <c r="O145" s="40"/>
      <c r="P145" s="40"/>
      <c r="Q145" s="40"/>
    </row>
    <row r="146" spans="1:17">
      <c r="A146">
        <v>129</v>
      </c>
      <c r="B146" s="16">
        <f t="shared" si="89"/>
        <v>40925.125</v>
      </c>
      <c r="C146">
        <f t="shared" si="90"/>
        <v>0</v>
      </c>
      <c r="D146">
        <f t="shared" ref="D146:D209" si="91">K146+O146+S146+W146+AA146+AE146+AI146+AM146+AQ146+AU146+AY146+BC146+BG146+BK146+BO146+BS146+BW146+CA146+CE146+CI146+CM146+CQ146+CU146+CY146+DC146+DG146+DK146+DO146+DS146+DW146+EA146+EE146+EI146+EM146+EQ146+EU146+EY146+FC146+FG146+FK146+FO146+FS146+FW146+GA146+GE146+GI146+GM146+GQ146+GU146+GY146+HC146+HG146+HK146+HO146+HS146+HW146+IA146+IE146+II146+IM146+IQ146+IU146+IY146+JC146+JG146+JK146+JO146+JS146+JW146+KA146+KE146+KI146+KM146+KQ146+KU146+KY146+LC146+LG146+LK146+LO146+LS146+LW146+MA146+ME146+MI146+MM146+MQ146+MU146+MY146+NC146+NG146+NK146+NO146+NS146+NW146+OA146+OE146+OI146+OM146+OQ146</f>
        <v>0</v>
      </c>
      <c r="E146">
        <f t="shared" ref="E146:E209" si="92">L146+P146+T146+X146+AB146+AF146+AJ146+AN146+AR146+AV146+AZ146+BD146+BH146+BL146+BP146+BT146+BX146+CB146+CF146+CJ146+CN146+CR146+CV146+CZ146+DD146+DH146+DL146+DP146+DT146+DX146+EB146+EF146+EJ146+EN146+ER146+EV146+EZ146+FD146+FH146+FL146+FP146+FT146+FX146+GB146+GF146+GJ146+GN146+GR146+GV146+GZ146+HD146+HH146+HL146+HP146+HT146+HX146+IB146+IF146+IJ146+IN146+IR146+IV146+IZ146+JD146+JH146+JL146+JP146+JT146+JX146+KB146+KF146+KJ146+KN146+KR146+KV146+KZ146+LD146+LH146+LL146+LP146+LT146+LX146+MB146+MF146+MJ146+MN146+MR146+MV146+MZ146+ND146+NH146+NL146+NP146+NT146+NX146+OB146+OF146+OJ146+ON146+OR146</f>
        <v>0</v>
      </c>
      <c r="F146">
        <f t="shared" ref="F146:F209" si="93">SUM(C146:E146)</f>
        <v>0</v>
      </c>
      <c r="G146">
        <f>F146/'Refrigeration &amp; Weather'!$C$22</f>
        <v>0</v>
      </c>
      <c r="H146">
        <f>G146*3*'Refrigeration &amp; Weather'!$C$23</f>
        <v>0</v>
      </c>
      <c r="I146" s="40"/>
      <c r="J146" s="40"/>
      <c r="K146" s="40"/>
      <c r="L146" s="40"/>
      <c r="M146" s="40"/>
      <c r="N146" s="40"/>
      <c r="O146" s="40"/>
      <c r="P146" s="40"/>
      <c r="Q146" s="40"/>
    </row>
    <row r="147" spans="1:17">
      <c r="A147">
        <v>130</v>
      </c>
      <c r="B147" s="16">
        <f t="shared" si="89"/>
        <v>40925.25</v>
      </c>
      <c r="C147">
        <f t="shared" si="90"/>
        <v>0</v>
      </c>
      <c r="D147">
        <f t="shared" si="91"/>
        <v>0</v>
      </c>
      <c r="E147">
        <f t="shared" si="92"/>
        <v>0</v>
      </c>
      <c r="F147">
        <f t="shared" si="93"/>
        <v>0</v>
      </c>
      <c r="G147">
        <f>F147/'Refrigeration &amp; Weather'!$C$22</f>
        <v>0</v>
      </c>
      <c r="H147">
        <f>G147*3*'Refrigeration &amp; Weather'!$C$23</f>
        <v>0</v>
      </c>
      <c r="I147" s="40"/>
      <c r="J147" s="40"/>
      <c r="K147" s="40"/>
      <c r="L147" s="40"/>
      <c r="M147" s="40"/>
      <c r="N147" s="40"/>
      <c r="O147" s="40"/>
      <c r="P147" s="40"/>
      <c r="Q147" s="40"/>
    </row>
    <row r="148" spans="1:17">
      <c r="A148">
        <v>131</v>
      </c>
      <c r="B148" s="16">
        <f t="shared" ref="B148:B211" si="94">B147+1/8</f>
        <v>40925.375</v>
      </c>
      <c r="C148">
        <f t="shared" si="90"/>
        <v>0</v>
      </c>
      <c r="D148">
        <f t="shared" si="91"/>
        <v>0</v>
      </c>
      <c r="E148">
        <f t="shared" si="92"/>
        <v>0</v>
      </c>
      <c r="F148">
        <f t="shared" si="93"/>
        <v>0</v>
      </c>
      <c r="G148">
        <f>F148/'Refrigeration &amp; Weather'!$C$22</f>
        <v>0</v>
      </c>
      <c r="H148">
        <f>G148*3*'Refrigeration &amp; Weather'!$C$23</f>
        <v>0</v>
      </c>
      <c r="I148" s="40"/>
      <c r="J148" s="40"/>
      <c r="K148" s="40"/>
      <c r="L148" s="40"/>
      <c r="M148" s="40"/>
      <c r="N148" s="40"/>
      <c r="O148" s="40"/>
      <c r="P148" s="40"/>
      <c r="Q148" s="40"/>
    </row>
    <row r="149" spans="1:17">
      <c r="A149">
        <v>132</v>
      </c>
      <c r="B149" s="16">
        <f t="shared" si="94"/>
        <v>40925.5</v>
      </c>
      <c r="C149">
        <f t="shared" si="90"/>
        <v>0</v>
      </c>
      <c r="D149">
        <f t="shared" si="91"/>
        <v>0</v>
      </c>
      <c r="E149">
        <f t="shared" si="92"/>
        <v>0</v>
      </c>
      <c r="F149">
        <f t="shared" si="93"/>
        <v>0</v>
      </c>
      <c r="G149">
        <f>F149/'Refrigeration &amp; Weather'!$C$22</f>
        <v>0</v>
      </c>
      <c r="H149">
        <f>G149*3*'Refrigeration &amp; Weather'!$C$23</f>
        <v>0</v>
      </c>
      <c r="I149" s="40"/>
      <c r="J149" s="40"/>
      <c r="K149" s="40"/>
      <c r="L149" s="40"/>
      <c r="M149" s="40"/>
      <c r="N149" s="40"/>
      <c r="O149" s="40"/>
      <c r="P149" s="40"/>
      <c r="Q149" s="40"/>
    </row>
    <row r="150" spans="1:17">
      <c r="A150">
        <v>133</v>
      </c>
      <c r="B150" s="16">
        <f t="shared" si="94"/>
        <v>40925.625</v>
      </c>
      <c r="C150">
        <f t="shared" si="90"/>
        <v>0</v>
      </c>
      <c r="D150">
        <f t="shared" si="91"/>
        <v>0</v>
      </c>
      <c r="E150">
        <f t="shared" si="92"/>
        <v>0</v>
      </c>
      <c r="F150">
        <f t="shared" si="93"/>
        <v>0</v>
      </c>
      <c r="G150">
        <f>F150/'Refrigeration &amp; Weather'!$C$22</f>
        <v>0</v>
      </c>
      <c r="H150">
        <f>G150*3*'Refrigeration &amp; Weather'!$C$23</f>
        <v>0</v>
      </c>
      <c r="I150" s="40"/>
      <c r="J150" s="40"/>
      <c r="K150" s="40"/>
      <c r="L150" s="40"/>
      <c r="M150" s="40"/>
      <c r="N150" s="40"/>
      <c r="O150" s="40"/>
      <c r="P150" s="40"/>
      <c r="Q150" s="40"/>
    </row>
    <row r="151" spans="1:17">
      <c r="A151">
        <v>134</v>
      </c>
      <c r="B151" s="16">
        <f t="shared" si="94"/>
        <v>40925.75</v>
      </c>
      <c r="C151">
        <f t="shared" si="90"/>
        <v>0</v>
      </c>
      <c r="D151">
        <f t="shared" si="91"/>
        <v>0</v>
      </c>
      <c r="E151">
        <f t="shared" si="92"/>
        <v>0</v>
      </c>
      <c r="F151">
        <f t="shared" si="93"/>
        <v>0</v>
      </c>
      <c r="G151">
        <f>F151/'Refrigeration &amp; Weather'!$C$22</f>
        <v>0</v>
      </c>
      <c r="H151">
        <f>G151*3*'Refrigeration &amp; Weather'!$C$23</f>
        <v>0</v>
      </c>
      <c r="I151" s="40"/>
      <c r="J151" s="40"/>
      <c r="K151" s="40"/>
      <c r="L151" s="40"/>
      <c r="M151" s="40"/>
      <c r="N151" s="40"/>
      <c r="O151" s="40"/>
      <c r="P151" s="40"/>
      <c r="Q151" s="40"/>
    </row>
    <row r="152" spans="1:17">
      <c r="A152">
        <v>135</v>
      </c>
      <c r="B152" s="16">
        <f t="shared" si="94"/>
        <v>40925.875</v>
      </c>
      <c r="C152">
        <f t="shared" si="90"/>
        <v>0</v>
      </c>
      <c r="D152">
        <f t="shared" si="91"/>
        <v>0</v>
      </c>
      <c r="E152">
        <f t="shared" si="92"/>
        <v>0</v>
      </c>
      <c r="F152">
        <f t="shared" si="93"/>
        <v>0</v>
      </c>
      <c r="G152">
        <f>F152/'Refrigeration &amp; Weather'!$C$22</f>
        <v>0</v>
      </c>
      <c r="H152">
        <f>G152*3*'Refrigeration &amp; Weather'!$C$23</f>
        <v>0</v>
      </c>
      <c r="I152" s="40"/>
      <c r="J152" s="40"/>
      <c r="K152" s="40"/>
      <c r="L152" s="40"/>
      <c r="M152" s="40"/>
      <c r="N152" s="40"/>
      <c r="O152" s="40"/>
      <c r="P152" s="40"/>
      <c r="Q152" s="40"/>
    </row>
    <row r="153" spans="1:17">
      <c r="A153">
        <v>136</v>
      </c>
      <c r="B153" s="16">
        <f t="shared" si="94"/>
        <v>40926</v>
      </c>
      <c r="C153">
        <f t="shared" si="90"/>
        <v>0</v>
      </c>
      <c r="D153">
        <f t="shared" si="91"/>
        <v>0</v>
      </c>
      <c r="E153">
        <f t="shared" si="92"/>
        <v>0</v>
      </c>
      <c r="F153">
        <f t="shared" si="93"/>
        <v>0</v>
      </c>
      <c r="G153">
        <f>F153/'Refrigeration &amp; Weather'!$C$22</f>
        <v>0</v>
      </c>
      <c r="H153">
        <f>G153*3*'Refrigeration &amp; Weather'!$C$23</f>
        <v>0</v>
      </c>
      <c r="I153" s="40"/>
      <c r="J153" s="40"/>
      <c r="K153" s="40"/>
      <c r="L153" s="40"/>
      <c r="M153" s="40"/>
      <c r="N153" s="40"/>
      <c r="O153" s="40"/>
      <c r="P153" s="40"/>
      <c r="Q153" s="40"/>
    </row>
    <row r="154" spans="1:17">
      <c r="A154">
        <v>137</v>
      </c>
      <c r="B154" s="16">
        <f t="shared" si="94"/>
        <v>40926.125</v>
      </c>
      <c r="C154">
        <f t="shared" si="90"/>
        <v>0</v>
      </c>
      <c r="D154">
        <f t="shared" si="91"/>
        <v>0</v>
      </c>
      <c r="E154">
        <f t="shared" si="92"/>
        <v>0</v>
      </c>
      <c r="F154">
        <f t="shared" si="93"/>
        <v>0</v>
      </c>
      <c r="G154">
        <f>F154/'Refrigeration &amp; Weather'!$C$22</f>
        <v>0</v>
      </c>
      <c r="H154">
        <f>G154*3*'Refrigeration &amp; Weather'!$C$23</f>
        <v>0</v>
      </c>
      <c r="I154" s="40"/>
      <c r="J154" s="40"/>
      <c r="K154" s="40"/>
      <c r="L154" s="40"/>
      <c r="M154" s="40"/>
      <c r="N154" s="40"/>
      <c r="O154" s="40"/>
      <c r="P154" s="40"/>
      <c r="Q154" s="40"/>
    </row>
    <row r="155" spans="1:17">
      <c r="A155">
        <v>138</v>
      </c>
      <c r="B155" s="16">
        <f t="shared" si="94"/>
        <v>40926.25</v>
      </c>
      <c r="C155">
        <f t="shared" si="90"/>
        <v>0</v>
      </c>
      <c r="D155">
        <f t="shared" si="91"/>
        <v>0</v>
      </c>
      <c r="E155">
        <f t="shared" si="92"/>
        <v>0</v>
      </c>
      <c r="F155">
        <f t="shared" si="93"/>
        <v>0</v>
      </c>
      <c r="G155">
        <f>F155/'Refrigeration &amp; Weather'!$C$22</f>
        <v>0</v>
      </c>
      <c r="H155">
        <f>G155*3*'Refrigeration &amp; Weather'!$C$23</f>
        <v>0</v>
      </c>
    </row>
    <row r="156" spans="1:17">
      <c r="A156">
        <v>139</v>
      </c>
      <c r="B156" s="16">
        <f t="shared" si="94"/>
        <v>40926.375</v>
      </c>
      <c r="C156">
        <f t="shared" si="90"/>
        <v>0</v>
      </c>
      <c r="D156">
        <f t="shared" si="91"/>
        <v>0</v>
      </c>
      <c r="E156">
        <f t="shared" si="92"/>
        <v>0</v>
      </c>
      <c r="F156">
        <f t="shared" si="93"/>
        <v>0</v>
      </c>
      <c r="G156">
        <f>F156/'Refrigeration &amp; Weather'!$C$22</f>
        <v>0</v>
      </c>
      <c r="H156">
        <f>G156*3*'Refrigeration &amp; Weather'!$C$23</f>
        <v>0</v>
      </c>
    </row>
    <row r="157" spans="1:17">
      <c r="A157">
        <v>140</v>
      </c>
      <c r="B157" s="16">
        <f t="shared" si="94"/>
        <v>40926.5</v>
      </c>
      <c r="C157">
        <f t="shared" si="90"/>
        <v>0</v>
      </c>
      <c r="D157">
        <f t="shared" si="91"/>
        <v>0</v>
      </c>
      <c r="E157">
        <f t="shared" si="92"/>
        <v>0</v>
      </c>
      <c r="F157">
        <f t="shared" si="93"/>
        <v>0</v>
      </c>
      <c r="G157">
        <f>F157/'Refrigeration &amp; Weather'!$C$22</f>
        <v>0</v>
      </c>
      <c r="H157">
        <f>G157*3*'Refrigeration &amp; Weather'!$C$23</f>
        <v>0</v>
      </c>
    </row>
    <row r="158" spans="1:17">
      <c r="A158">
        <v>141</v>
      </c>
      <c r="B158" s="16">
        <f t="shared" si="94"/>
        <v>40926.625</v>
      </c>
      <c r="C158">
        <f t="shared" si="90"/>
        <v>0</v>
      </c>
      <c r="D158">
        <f t="shared" si="91"/>
        <v>0</v>
      </c>
      <c r="E158">
        <f t="shared" si="92"/>
        <v>0</v>
      </c>
      <c r="F158">
        <f t="shared" si="93"/>
        <v>0</v>
      </c>
      <c r="G158">
        <f>F158/'Refrigeration &amp; Weather'!$C$22</f>
        <v>0</v>
      </c>
      <c r="H158">
        <f>G158*3*'Refrigeration &amp; Weather'!$C$23</f>
        <v>0</v>
      </c>
    </row>
    <row r="159" spans="1:17">
      <c r="A159">
        <v>142</v>
      </c>
      <c r="B159" s="16">
        <f t="shared" si="94"/>
        <v>40926.75</v>
      </c>
      <c r="C159">
        <f t="shared" si="90"/>
        <v>0</v>
      </c>
      <c r="D159">
        <f t="shared" si="91"/>
        <v>0</v>
      </c>
      <c r="E159">
        <f t="shared" si="92"/>
        <v>0</v>
      </c>
      <c r="F159">
        <f t="shared" si="93"/>
        <v>0</v>
      </c>
      <c r="G159">
        <f>F159/'Refrigeration &amp; Weather'!$C$22</f>
        <v>0</v>
      </c>
      <c r="H159">
        <f>G159*3*'Refrigeration &amp; Weather'!$C$23</f>
        <v>0</v>
      </c>
    </row>
    <row r="160" spans="1:17">
      <c r="A160">
        <v>143</v>
      </c>
      <c r="B160" s="16">
        <f t="shared" si="94"/>
        <v>40926.875</v>
      </c>
      <c r="C160">
        <f t="shared" si="90"/>
        <v>0</v>
      </c>
      <c r="D160">
        <f t="shared" si="91"/>
        <v>0</v>
      </c>
      <c r="E160">
        <f t="shared" si="92"/>
        <v>0</v>
      </c>
      <c r="F160">
        <f t="shared" si="93"/>
        <v>0</v>
      </c>
      <c r="G160">
        <f>F160/'Refrigeration &amp; Weather'!$C$22</f>
        <v>0</v>
      </c>
      <c r="H160">
        <f>G160*3*'Refrigeration &amp; Weather'!$C$23</f>
        <v>0</v>
      </c>
    </row>
    <row r="161" spans="1:8">
      <c r="A161">
        <v>144</v>
      </c>
      <c r="B161" s="16">
        <f t="shared" si="94"/>
        <v>40927</v>
      </c>
      <c r="C161">
        <f t="shared" si="90"/>
        <v>0</v>
      </c>
      <c r="D161">
        <f t="shared" si="91"/>
        <v>0</v>
      </c>
      <c r="E161">
        <f t="shared" si="92"/>
        <v>0</v>
      </c>
      <c r="F161">
        <f t="shared" si="93"/>
        <v>0</v>
      </c>
      <c r="G161">
        <f>F161/'Refrigeration &amp; Weather'!$C$22</f>
        <v>0</v>
      </c>
      <c r="H161">
        <f>G161*3*'Refrigeration &amp; Weather'!$C$23</f>
        <v>0</v>
      </c>
    </row>
    <row r="162" spans="1:8">
      <c r="A162">
        <v>145</v>
      </c>
      <c r="B162" s="16">
        <f t="shared" si="94"/>
        <v>40927.125</v>
      </c>
      <c r="C162">
        <f t="shared" si="90"/>
        <v>0</v>
      </c>
      <c r="D162">
        <f t="shared" si="91"/>
        <v>0</v>
      </c>
      <c r="E162">
        <f t="shared" si="92"/>
        <v>0</v>
      </c>
      <c r="F162">
        <f t="shared" si="93"/>
        <v>0</v>
      </c>
      <c r="G162">
        <f>F162/'Refrigeration &amp; Weather'!$C$22</f>
        <v>0</v>
      </c>
      <c r="H162">
        <f>G162*3*'Refrigeration &amp; Weather'!$C$23</f>
        <v>0</v>
      </c>
    </row>
    <row r="163" spans="1:8">
      <c r="A163">
        <v>146</v>
      </c>
      <c r="B163" s="16">
        <f t="shared" si="94"/>
        <v>40927.25</v>
      </c>
      <c r="C163">
        <f t="shared" si="90"/>
        <v>0</v>
      </c>
      <c r="D163">
        <f t="shared" si="91"/>
        <v>0</v>
      </c>
      <c r="E163">
        <f t="shared" si="92"/>
        <v>0</v>
      </c>
      <c r="F163">
        <f t="shared" si="93"/>
        <v>0</v>
      </c>
      <c r="G163">
        <f>F163/'Refrigeration &amp; Weather'!$C$22</f>
        <v>0</v>
      </c>
      <c r="H163">
        <f>G163*3*'Refrigeration &amp; Weather'!$C$23</f>
        <v>0</v>
      </c>
    </row>
    <row r="164" spans="1:8">
      <c r="A164">
        <v>147</v>
      </c>
      <c r="B164" s="16">
        <f t="shared" si="94"/>
        <v>40927.375</v>
      </c>
      <c r="C164">
        <f t="shared" si="90"/>
        <v>0</v>
      </c>
      <c r="D164">
        <f t="shared" si="91"/>
        <v>0</v>
      </c>
      <c r="E164">
        <f t="shared" si="92"/>
        <v>0</v>
      </c>
      <c r="F164">
        <f t="shared" si="93"/>
        <v>0</v>
      </c>
      <c r="G164">
        <f>F164/'Refrigeration &amp; Weather'!$C$22</f>
        <v>0</v>
      </c>
      <c r="H164">
        <f>G164*3*'Refrigeration &amp; Weather'!$C$23</f>
        <v>0</v>
      </c>
    </row>
    <row r="165" spans="1:8">
      <c r="A165">
        <v>148</v>
      </c>
      <c r="B165" s="16">
        <f t="shared" si="94"/>
        <v>40927.5</v>
      </c>
      <c r="C165">
        <f t="shared" si="90"/>
        <v>0</v>
      </c>
      <c r="D165">
        <f t="shared" si="91"/>
        <v>0</v>
      </c>
      <c r="E165">
        <f t="shared" si="92"/>
        <v>0</v>
      </c>
      <c r="F165">
        <f t="shared" si="93"/>
        <v>0</v>
      </c>
      <c r="G165">
        <f>F165/'Refrigeration &amp; Weather'!$C$22</f>
        <v>0</v>
      </c>
      <c r="H165">
        <f>G165*3*'Refrigeration &amp; Weather'!$C$23</f>
        <v>0</v>
      </c>
    </row>
    <row r="166" spans="1:8">
      <c r="A166">
        <v>149</v>
      </c>
      <c r="B166" s="16">
        <f t="shared" si="94"/>
        <v>40927.625</v>
      </c>
      <c r="C166">
        <f t="shared" si="90"/>
        <v>0</v>
      </c>
      <c r="D166">
        <f t="shared" si="91"/>
        <v>0</v>
      </c>
      <c r="E166">
        <f t="shared" si="92"/>
        <v>0</v>
      </c>
      <c r="F166">
        <f t="shared" si="93"/>
        <v>0</v>
      </c>
      <c r="G166">
        <f>F166/'Refrigeration &amp; Weather'!$C$22</f>
        <v>0</v>
      </c>
      <c r="H166">
        <f>G166*3*'Refrigeration &amp; Weather'!$C$23</f>
        <v>0</v>
      </c>
    </row>
    <row r="167" spans="1:8">
      <c r="A167">
        <v>150</v>
      </c>
      <c r="B167" s="16">
        <f t="shared" si="94"/>
        <v>40927.75</v>
      </c>
      <c r="C167">
        <f t="shared" si="90"/>
        <v>0</v>
      </c>
      <c r="D167">
        <f t="shared" si="91"/>
        <v>0</v>
      </c>
      <c r="E167">
        <f t="shared" si="92"/>
        <v>0</v>
      </c>
      <c r="F167">
        <f t="shared" si="93"/>
        <v>0</v>
      </c>
      <c r="G167">
        <f>F167/'Refrigeration &amp; Weather'!$C$22</f>
        <v>0</v>
      </c>
      <c r="H167">
        <f>G167*3*'Refrigeration &amp; Weather'!$C$23</f>
        <v>0</v>
      </c>
    </row>
    <row r="168" spans="1:8">
      <c r="A168">
        <v>151</v>
      </c>
      <c r="B168" s="16">
        <f t="shared" si="94"/>
        <v>40927.875</v>
      </c>
      <c r="C168">
        <f t="shared" si="90"/>
        <v>0</v>
      </c>
      <c r="D168">
        <f t="shared" si="91"/>
        <v>0</v>
      </c>
      <c r="E168">
        <f t="shared" si="92"/>
        <v>0</v>
      </c>
      <c r="F168">
        <f t="shared" si="93"/>
        <v>0</v>
      </c>
      <c r="G168">
        <f>F168/'Refrigeration &amp; Weather'!$C$22</f>
        <v>0</v>
      </c>
      <c r="H168">
        <f>G168*3*'Refrigeration &amp; Weather'!$C$23</f>
        <v>0</v>
      </c>
    </row>
    <row r="169" spans="1:8">
      <c r="A169">
        <v>152</v>
      </c>
      <c r="B169" s="16">
        <f t="shared" si="94"/>
        <v>40928</v>
      </c>
      <c r="C169">
        <f t="shared" si="90"/>
        <v>0</v>
      </c>
      <c r="D169">
        <f t="shared" si="91"/>
        <v>0</v>
      </c>
      <c r="E169">
        <f t="shared" si="92"/>
        <v>0</v>
      </c>
      <c r="F169">
        <f t="shared" si="93"/>
        <v>0</v>
      </c>
      <c r="G169">
        <f>F169/'Refrigeration &amp; Weather'!$C$22</f>
        <v>0</v>
      </c>
      <c r="H169">
        <f>G169*3*'Refrigeration &amp; Weather'!$C$23</f>
        <v>0</v>
      </c>
    </row>
    <row r="170" spans="1:8">
      <c r="A170">
        <v>153</v>
      </c>
      <c r="B170" s="16">
        <f t="shared" si="94"/>
        <v>40928.125</v>
      </c>
      <c r="C170">
        <f t="shared" si="90"/>
        <v>0</v>
      </c>
      <c r="D170">
        <f t="shared" si="91"/>
        <v>0</v>
      </c>
      <c r="E170">
        <f t="shared" si="92"/>
        <v>0</v>
      </c>
      <c r="F170">
        <f t="shared" si="93"/>
        <v>0</v>
      </c>
      <c r="G170">
        <f>F170/'Refrigeration &amp; Weather'!$C$22</f>
        <v>0</v>
      </c>
      <c r="H170">
        <f>G170*3*'Refrigeration &amp; Weather'!$C$23</f>
        <v>0</v>
      </c>
    </row>
    <row r="171" spans="1:8">
      <c r="A171">
        <v>154</v>
      </c>
      <c r="B171" s="16">
        <f t="shared" si="94"/>
        <v>40928.25</v>
      </c>
      <c r="C171">
        <f t="shared" si="90"/>
        <v>0</v>
      </c>
      <c r="D171">
        <f t="shared" si="91"/>
        <v>0</v>
      </c>
      <c r="E171">
        <f t="shared" si="92"/>
        <v>0</v>
      </c>
      <c r="F171">
        <f t="shared" si="93"/>
        <v>0</v>
      </c>
      <c r="G171">
        <f>F171/'Refrigeration &amp; Weather'!$C$22</f>
        <v>0</v>
      </c>
      <c r="H171">
        <f>G171*3*'Refrigeration &amp; Weather'!$C$23</f>
        <v>0</v>
      </c>
    </row>
    <row r="172" spans="1:8">
      <c r="A172">
        <v>155</v>
      </c>
      <c r="B172" s="16">
        <f t="shared" si="94"/>
        <v>40928.375</v>
      </c>
      <c r="C172">
        <f t="shared" si="90"/>
        <v>0</v>
      </c>
      <c r="D172">
        <f t="shared" si="91"/>
        <v>0</v>
      </c>
      <c r="E172">
        <f t="shared" si="92"/>
        <v>0</v>
      </c>
      <c r="F172">
        <f t="shared" si="93"/>
        <v>0</v>
      </c>
      <c r="G172">
        <f>F172/'Refrigeration &amp; Weather'!$C$22</f>
        <v>0</v>
      </c>
      <c r="H172">
        <f>G172*3*'Refrigeration &amp; Weather'!$C$23</f>
        <v>0</v>
      </c>
    </row>
    <row r="173" spans="1:8">
      <c r="A173">
        <v>156</v>
      </c>
      <c r="B173" s="16">
        <f t="shared" si="94"/>
        <v>40928.5</v>
      </c>
      <c r="C173">
        <f t="shared" si="90"/>
        <v>0</v>
      </c>
      <c r="D173">
        <f t="shared" si="91"/>
        <v>0</v>
      </c>
      <c r="E173">
        <f t="shared" si="92"/>
        <v>0</v>
      </c>
      <c r="F173">
        <f t="shared" si="93"/>
        <v>0</v>
      </c>
      <c r="G173">
        <f>F173/'Refrigeration &amp; Weather'!$C$22</f>
        <v>0</v>
      </c>
      <c r="H173">
        <f>G173*3*'Refrigeration &amp; Weather'!$C$23</f>
        <v>0</v>
      </c>
    </row>
    <row r="174" spans="1:8">
      <c r="A174">
        <v>157</v>
      </c>
      <c r="B174" s="16">
        <f t="shared" si="94"/>
        <v>40928.625</v>
      </c>
      <c r="C174">
        <f t="shared" si="90"/>
        <v>0</v>
      </c>
      <c r="D174">
        <f t="shared" si="91"/>
        <v>0</v>
      </c>
      <c r="E174">
        <f t="shared" si="92"/>
        <v>0</v>
      </c>
      <c r="F174">
        <f t="shared" si="93"/>
        <v>0</v>
      </c>
      <c r="G174">
        <f>F174/'Refrigeration &amp; Weather'!$C$22</f>
        <v>0</v>
      </c>
      <c r="H174">
        <f>G174*3*'Refrigeration &amp; Weather'!$C$23</f>
        <v>0</v>
      </c>
    </row>
    <row r="175" spans="1:8">
      <c r="A175">
        <v>158</v>
      </c>
      <c r="B175" s="16">
        <f t="shared" si="94"/>
        <v>40928.75</v>
      </c>
      <c r="C175">
        <f t="shared" si="90"/>
        <v>0</v>
      </c>
      <c r="D175">
        <f t="shared" si="91"/>
        <v>0</v>
      </c>
      <c r="E175">
        <f t="shared" si="92"/>
        <v>0</v>
      </c>
      <c r="F175">
        <f t="shared" si="93"/>
        <v>0</v>
      </c>
      <c r="G175">
        <f>F175/'Refrigeration &amp; Weather'!$C$22</f>
        <v>0</v>
      </c>
      <c r="H175">
        <f>G175*3*'Refrigeration &amp; Weather'!$C$23</f>
        <v>0</v>
      </c>
    </row>
    <row r="176" spans="1:8">
      <c r="A176">
        <v>159</v>
      </c>
      <c r="B176" s="16">
        <f t="shared" si="94"/>
        <v>40928.875</v>
      </c>
      <c r="C176">
        <f t="shared" si="90"/>
        <v>0</v>
      </c>
      <c r="D176">
        <f t="shared" si="91"/>
        <v>0</v>
      </c>
      <c r="E176">
        <f t="shared" si="92"/>
        <v>0</v>
      </c>
      <c r="F176">
        <f t="shared" si="93"/>
        <v>0</v>
      </c>
      <c r="G176">
        <f>F176/'Refrigeration &amp; Weather'!$C$22</f>
        <v>0</v>
      </c>
      <c r="H176">
        <f>G176*3*'Refrigeration &amp; Weather'!$C$23</f>
        <v>0</v>
      </c>
    </row>
    <row r="177" spans="1:8">
      <c r="A177">
        <v>160</v>
      </c>
      <c r="B177" s="16">
        <f t="shared" si="94"/>
        <v>40929</v>
      </c>
      <c r="C177">
        <f t="shared" si="90"/>
        <v>0</v>
      </c>
      <c r="D177">
        <f t="shared" si="91"/>
        <v>0</v>
      </c>
      <c r="E177">
        <f t="shared" si="92"/>
        <v>0</v>
      </c>
      <c r="F177">
        <f t="shared" si="93"/>
        <v>0</v>
      </c>
      <c r="G177">
        <f>F177/'Refrigeration &amp; Weather'!$C$22</f>
        <v>0</v>
      </c>
      <c r="H177">
        <f>G177*3*'Refrigeration &amp; Weather'!$C$23</f>
        <v>0</v>
      </c>
    </row>
    <row r="178" spans="1:8">
      <c r="A178">
        <v>161</v>
      </c>
      <c r="B178" s="16">
        <f t="shared" si="94"/>
        <v>40929.125</v>
      </c>
      <c r="C178">
        <f t="shared" si="90"/>
        <v>0</v>
      </c>
      <c r="D178">
        <f t="shared" si="91"/>
        <v>0</v>
      </c>
      <c r="E178">
        <f t="shared" si="92"/>
        <v>0</v>
      </c>
      <c r="F178">
        <f t="shared" si="93"/>
        <v>0</v>
      </c>
      <c r="G178">
        <f>F178/'Refrigeration &amp; Weather'!$C$22</f>
        <v>0</v>
      </c>
      <c r="H178">
        <f>G178*3*'Refrigeration &amp; Weather'!$C$23</f>
        <v>0</v>
      </c>
    </row>
    <row r="179" spans="1:8">
      <c r="A179">
        <v>162</v>
      </c>
      <c r="B179" s="16">
        <f t="shared" si="94"/>
        <v>40929.25</v>
      </c>
      <c r="C179">
        <f t="shared" si="90"/>
        <v>0</v>
      </c>
      <c r="D179">
        <f t="shared" si="91"/>
        <v>0</v>
      </c>
      <c r="E179">
        <f t="shared" si="92"/>
        <v>0</v>
      </c>
      <c r="F179">
        <f t="shared" si="93"/>
        <v>0</v>
      </c>
      <c r="G179">
        <f>F179/'Refrigeration &amp; Weather'!$C$22</f>
        <v>0</v>
      </c>
      <c r="H179">
        <f>G179*3*'Refrigeration &amp; Weather'!$C$23</f>
        <v>0</v>
      </c>
    </row>
    <row r="180" spans="1:8">
      <c r="A180">
        <v>163</v>
      </c>
      <c r="B180" s="16">
        <f t="shared" si="94"/>
        <v>40929.375</v>
      </c>
      <c r="C180">
        <f t="shared" si="90"/>
        <v>0</v>
      </c>
      <c r="D180">
        <f t="shared" si="91"/>
        <v>0</v>
      </c>
      <c r="E180">
        <f t="shared" si="92"/>
        <v>0</v>
      </c>
      <c r="F180">
        <f t="shared" si="93"/>
        <v>0</v>
      </c>
      <c r="G180">
        <f>F180/'Refrigeration &amp; Weather'!$C$22</f>
        <v>0</v>
      </c>
      <c r="H180">
        <f>G180*3*'Refrigeration &amp; Weather'!$C$23</f>
        <v>0</v>
      </c>
    </row>
    <row r="181" spans="1:8">
      <c r="A181">
        <v>164</v>
      </c>
      <c r="B181" s="16">
        <f t="shared" si="94"/>
        <v>40929.5</v>
      </c>
      <c r="C181">
        <f t="shared" si="90"/>
        <v>0</v>
      </c>
      <c r="D181">
        <f t="shared" si="91"/>
        <v>0</v>
      </c>
      <c r="E181">
        <f t="shared" si="92"/>
        <v>0</v>
      </c>
      <c r="F181">
        <f t="shared" si="93"/>
        <v>0</v>
      </c>
      <c r="G181">
        <f>F181/'Refrigeration &amp; Weather'!$C$22</f>
        <v>0</v>
      </c>
      <c r="H181">
        <f>G181*3*'Refrigeration &amp; Weather'!$C$23</f>
        <v>0</v>
      </c>
    </row>
    <row r="182" spans="1:8">
      <c r="A182">
        <v>165</v>
      </c>
      <c r="B182" s="16">
        <f t="shared" si="94"/>
        <v>40929.625</v>
      </c>
      <c r="C182">
        <f t="shared" si="90"/>
        <v>0</v>
      </c>
      <c r="D182">
        <f t="shared" si="91"/>
        <v>0</v>
      </c>
      <c r="E182">
        <f t="shared" si="92"/>
        <v>0</v>
      </c>
      <c r="F182">
        <f t="shared" si="93"/>
        <v>0</v>
      </c>
      <c r="G182">
        <f>F182/'Refrigeration &amp; Weather'!$C$22</f>
        <v>0</v>
      </c>
      <c r="H182">
        <f>G182*3*'Refrigeration &amp; Weather'!$C$23</f>
        <v>0</v>
      </c>
    </row>
    <row r="183" spans="1:8">
      <c r="A183">
        <v>166</v>
      </c>
      <c r="B183" s="16">
        <f t="shared" si="94"/>
        <v>40929.75</v>
      </c>
      <c r="C183">
        <f t="shared" si="90"/>
        <v>0</v>
      </c>
      <c r="D183">
        <f t="shared" si="91"/>
        <v>0</v>
      </c>
      <c r="E183">
        <f t="shared" si="92"/>
        <v>0</v>
      </c>
      <c r="F183">
        <f t="shared" si="93"/>
        <v>0</v>
      </c>
      <c r="G183">
        <f>F183/'Refrigeration &amp; Weather'!$C$22</f>
        <v>0</v>
      </c>
      <c r="H183">
        <f>G183*3*'Refrigeration &amp; Weather'!$C$23</f>
        <v>0</v>
      </c>
    </row>
    <row r="184" spans="1:8">
      <c r="A184">
        <v>167</v>
      </c>
      <c r="B184" s="16">
        <f t="shared" si="94"/>
        <v>40929.875</v>
      </c>
      <c r="C184">
        <f t="shared" si="90"/>
        <v>0</v>
      </c>
      <c r="D184">
        <f t="shared" si="91"/>
        <v>0</v>
      </c>
      <c r="E184">
        <f t="shared" si="92"/>
        <v>0</v>
      </c>
      <c r="F184">
        <f t="shared" si="93"/>
        <v>0</v>
      </c>
      <c r="G184">
        <f>F184/'Refrigeration &amp; Weather'!$C$22</f>
        <v>0</v>
      </c>
      <c r="H184">
        <f>G184*3*'Refrigeration &amp; Weather'!$C$23</f>
        <v>0</v>
      </c>
    </row>
    <row r="185" spans="1:8">
      <c r="A185">
        <v>168</v>
      </c>
      <c r="B185" s="16">
        <f t="shared" si="94"/>
        <v>40930</v>
      </c>
      <c r="C185">
        <f t="shared" si="90"/>
        <v>0</v>
      </c>
      <c r="D185">
        <f t="shared" si="91"/>
        <v>0</v>
      </c>
      <c r="E185">
        <f t="shared" si="92"/>
        <v>0</v>
      </c>
      <c r="F185">
        <f t="shared" si="93"/>
        <v>0</v>
      </c>
      <c r="G185">
        <f>F185/'Refrigeration &amp; Weather'!$C$22</f>
        <v>0</v>
      </c>
      <c r="H185">
        <f>G185*3*'Refrigeration &amp; Weather'!$C$23</f>
        <v>0</v>
      </c>
    </row>
    <row r="186" spans="1:8">
      <c r="A186">
        <v>169</v>
      </c>
      <c r="B186" s="16">
        <f t="shared" si="94"/>
        <v>40930.125</v>
      </c>
      <c r="C186">
        <f t="shared" si="90"/>
        <v>0</v>
      </c>
      <c r="D186">
        <f t="shared" si="91"/>
        <v>0</v>
      </c>
      <c r="E186">
        <f t="shared" si="92"/>
        <v>0</v>
      </c>
      <c r="F186">
        <f t="shared" si="93"/>
        <v>0</v>
      </c>
      <c r="G186">
        <f>F186/'Refrigeration &amp; Weather'!$C$22</f>
        <v>0</v>
      </c>
      <c r="H186">
        <f>G186*3*'Refrigeration &amp; Weather'!$C$23</f>
        <v>0</v>
      </c>
    </row>
    <row r="187" spans="1:8">
      <c r="A187">
        <v>170</v>
      </c>
      <c r="B187" s="16">
        <f t="shared" si="94"/>
        <v>40930.25</v>
      </c>
      <c r="C187">
        <f t="shared" si="90"/>
        <v>0</v>
      </c>
      <c r="D187">
        <f t="shared" si="91"/>
        <v>0</v>
      </c>
      <c r="E187">
        <f t="shared" si="92"/>
        <v>0</v>
      </c>
      <c r="F187">
        <f t="shared" si="93"/>
        <v>0</v>
      </c>
      <c r="G187">
        <f>F187/'Refrigeration &amp; Weather'!$C$22</f>
        <v>0</v>
      </c>
      <c r="H187">
        <f>G187*3*'Refrigeration &amp; Weather'!$C$23</f>
        <v>0</v>
      </c>
    </row>
    <row r="188" spans="1:8">
      <c r="A188">
        <v>171</v>
      </c>
      <c r="B188" s="16">
        <f t="shared" si="94"/>
        <v>40930.375</v>
      </c>
      <c r="C188">
        <f t="shared" si="90"/>
        <v>0</v>
      </c>
      <c r="D188">
        <f t="shared" si="91"/>
        <v>0</v>
      </c>
      <c r="E188">
        <f t="shared" si="92"/>
        <v>0</v>
      </c>
      <c r="F188">
        <f t="shared" si="93"/>
        <v>0</v>
      </c>
      <c r="G188">
        <f>F188/'Refrigeration &amp; Weather'!$C$22</f>
        <v>0</v>
      </c>
      <c r="H188">
        <f>G188*3*'Refrigeration &amp; Weather'!$C$23</f>
        <v>0</v>
      </c>
    </row>
    <row r="189" spans="1:8">
      <c r="A189">
        <v>172</v>
      </c>
      <c r="B189" s="16">
        <f t="shared" si="94"/>
        <v>40930.5</v>
      </c>
      <c r="C189">
        <f t="shared" si="90"/>
        <v>0</v>
      </c>
      <c r="D189">
        <f t="shared" si="91"/>
        <v>0</v>
      </c>
      <c r="E189">
        <f t="shared" si="92"/>
        <v>0</v>
      </c>
      <c r="F189">
        <f t="shared" si="93"/>
        <v>0</v>
      </c>
      <c r="G189">
        <f>F189/'Refrigeration &amp; Weather'!$C$22</f>
        <v>0</v>
      </c>
      <c r="H189">
        <f>G189*3*'Refrigeration &amp; Weather'!$C$23</f>
        <v>0</v>
      </c>
    </row>
    <row r="190" spans="1:8">
      <c r="A190">
        <v>173</v>
      </c>
      <c r="B190" s="16">
        <f t="shared" si="94"/>
        <v>40930.625</v>
      </c>
      <c r="C190">
        <f t="shared" si="90"/>
        <v>0</v>
      </c>
      <c r="D190">
        <f t="shared" si="91"/>
        <v>0</v>
      </c>
      <c r="E190">
        <f t="shared" si="92"/>
        <v>0</v>
      </c>
      <c r="F190">
        <f t="shared" si="93"/>
        <v>0</v>
      </c>
      <c r="G190">
        <f>F190/'Refrigeration &amp; Weather'!$C$22</f>
        <v>0</v>
      </c>
      <c r="H190">
        <f>G190*3*'Refrigeration &amp; Weather'!$C$23</f>
        <v>0</v>
      </c>
    </row>
    <row r="191" spans="1:8">
      <c r="A191">
        <v>174</v>
      </c>
      <c r="B191" s="16">
        <f t="shared" si="94"/>
        <v>40930.75</v>
      </c>
      <c r="C191">
        <f t="shared" si="90"/>
        <v>0</v>
      </c>
      <c r="D191">
        <f t="shared" si="91"/>
        <v>0</v>
      </c>
      <c r="E191">
        <f t="shared" si="92"/>
        <v>0</v>
      </c>
      <c r="F191">
        <f t="shared" si="93"/>
        <v>0</v>
      </c>
      <c r="G191">
        <f>F191/'Refrigeration &amp; Weather'!$C$22</f>
        <v>0</v>
      </c>
      <c r="H191">
        <f>G191*3*'Refrigeration &amp; Weather'!$C$23</f>
        <v>0</v>
      </c>
    </row>
    <row r="192" spans="1:8">
      <c r="A192">
        <v>175</v>
      </c>
      <c r="B192" s="16">
        <f t="shared" si="94"/>
        <v>40930.875</v>
      </c>
      <c r="C192">
        <f t="shared" si="90"/>
        <v>0</v>
      </c>
      <c r="D192">
        <f t="shared" si="91"/>
        <v>0</v>
      </c>
      <c r="E192">
        <f t="shared" si="92"/>
        <v>0</v>
      </c>
      <c r="F192">
        <f t="shared" si="93"/>
        <v>0</v>
      </c>
      <c r="G192">
        <f>F192/'Refrigeration &amp; Weather'!$C$22</f>
        <v>0</v>
      </c>
      <c r="H192">
        <f>G192*3*'Refrigeration &amp; Weather'!$C$23</f>
        <v>0</v>
      </c>
    </row>
    <row r="193" spans="1:8">
      <c r="A193">
        <v>176</v>
      </c>
      <c r="B193" s="16">
        <f t="shared" si="94"/>
        <v>40931</v>
      </c>
      <c r="C193">
        <f t="shared" si="90"/>
        <v>0</v>
      </c>
      <c r="D193">
        <f t="shared" si="91"/>
        <v>0</v>
      </c>
      <c r="E193">
        <f t="shared" si="92"/>
        <v>0</v>
      </c>
      <c r="F193">
        <f t="shared" si="93"/>
        <v>0</v>
      </c>
      <c r="G193">
        <f>F193/'Refrigeration &amp; Weather'!$C$22</f>
        <v>0</v>
      </c>
      <c r="H193">
        <f>G193*3*'Refrigeration &amp; Weather'!$C$23</f>
        <v>0</v>
      </c>
    </row>
    <row r="194" spans="1:8">
      <c r="A194">
        <v>177</v>
      </c>
      <c r="B194" s="16">
        <f t="shared" si="94"/>
        <v>40931.125</v>
      </c>
      <c r="C194">
        <f t="shared" si="90"/>
        <v>0</v>
      </c>
      <c r="D194">
        <f t="shared" si="91"/>
        <v>0</v>
      </c>
      <c r="E194">
        <f t="shared" si="92"/>
        <v>0</v>
      </c>
      <c r="F194">
        <f t="shared" si="93"/>
        <v>0</v>
      </c>
      <c r="G194">
        <f>F194/'Refrigeration &amp; Weather'!$C$22</f>
        <v>0</v>
      </c>
      <c r="H194">
        <f>G194*3*'Refrigeration &amp; Weather'!$C$23</f>
        <v>0</v>
      </c>
    </row>
    <row r="195" spans="1:8">
      <c r="A195">
        <v>178</v>
      </c>
      <c r="B195" s="16">
        <f t="shared" si="94"/>
        <v>40931.25</v>
      </c>
      <c r="C195">
        <f t="shared" si="90"/>
        <v>0</v>
      </c>
      <c r="D195">
        <f t="shared" si="91"/>
        <v>0</v>
      </c>
      <c r="E195">
        <f t="shared" si="92"/>
        <v>0</v>
      </c>
      <c r="F195">
        <f t="shared" si="93"/>
        <v>0</v>
      </c>
      <c r="G195">
        <f>F195/'Refrigeration &amp; Weather'!$C$22</f>
        <v>0</v>
      </c>
      <c r="H195">
        <f>G195*3*'Refrigeration &amp; Weather'!$C$23</f>
        <v>0</v>
      </c>
    </row>
    <row r="196" spans="1:8">
      <c r="A196">
        <v>179</v>
      </c>
      <c r="B196" s="16">
        <f t="shared" si="94"/>
        <v>40931.375</v>
      </c>
      <c r="C196">
        <f t="shared" si="90"/>
        <v>0</v>
      </c>
      <c r="D196">
        <f t="shared" si="91"/>
        <v>0</v>
      </c>
      <c r="E196">
        <f t="shared" si="92"/>
        <v>0</v>
      </c>
      <c r="F196">
        <f t="shared" si="93"/>
        <v>0</v>
      </c>
      <c r="G196">
        <f>F196/'Refrigeration &amp; Weather'!$C$22</f>
        <v>0</v>
      </c>
      <c r="H196">
        <f>G196*3*'Refrigeration &amp; Weather'!$C$23</f>
        <v>0</v>
      </c>
    </row>
    <row r="197" spans="1:8">
      <c r="A197">
        <v>180</v>
      </c>
      <c r="B197" s="16">
        <f t="shared" si="94"/>
        <v>40931.5</v>
      </c>
      <c r="C197">
        <f t="shared" si="90"/>
        <v>0</v>
      </c>
      <c r="D197">
        <f t="shared" si="91"/>
        <v>0</v>
      </c>
      <c r="E197">
        <f t="shared" si="92"/>
        <v>0</v>
      </c>
      <c r="F197">
        <f t="shared" si="93"/>
        <v>0</v>
      </c>
      <c r="G197">
        <f>F197/'Refrigeration &amp; Weather'!$C$22</f>
        <v>0</v>
      </c>
      <c r="H197">
        <f>G197*3*'Refrigeration &amp; Weather'!$C$23</f>
        <v>0</v>
      </c>
    </row>
    <row r="198" spans="1:8">
      <c r="A198">
        <v>181</v>
      </c>
      <c r="B198" s="16">
        <f t="shared" si="94"/>
        <v>40931.625</v>
      </c>
      <c r="C198">
        <f t="shared" si="90"/>
        <v>0</v>
      </c>
      <c r="D198">
        <f t="shared" si="91"/>
        <v>0</v>
      </c>
      <c r="E198">
        <f t="shared" si="92"/>
        <v>0</v>
      </c>
      <c r="F198">
        <f t="shared" si="93"/>
        <v>0</v>
      </c>
      <c r="G198">
        <f>F198/'Refrigeration &amp; Weather'!$C$22</f>
        <v>0</v>
      </c>
      <c r="H198">
        <f>G198*3*'Refrigeration &amp; Weather'!$C$23</f>
        <v>0</v>
      </c>
    </row>
    <row r="199" spans="1:8">
      <c r="A199">
        <v>182</v>
      </c>
      <c r="B199" s="16">
        <f t="shared" si="94"/>
        <v>40931.75</v>
      </c>
      <c r="C199">
        <f t="shared" si="90"/>
        <v>0</v>
      </c>
      <c r="D199">
        <f t="shared" si="91"/>
        <v>0</v>
      </c>
      <c r="E199">
        <f t="shared" si="92"/>
        <v>0</v>
      </c>
      <c r="F199">
        <f t="shared" si="93"/>
        <v>0</v>
      </c>
      <c r="G199">
        <f>F199/'Refrigeration &amp; Weather'!$C$22</f>
        <v>0</v>
      </c>
      <c r="H199">
        <f>G199*3*'Refrigeration &amp; Weather'!$C$23</f>
        <v>0</v>
      </c>
    </row>
    <row r="200" spans="1:8">
      <c r="A200">
        <v>183</v>
      </c>
      <c r="B200" s="16">
        <f t="shared" si="94"/>
        <v>40931.875</v>
      </c>
      <c r="C200">
        <f t="shared" si="90"/>
        <v>0</v>
      </c>
      <c r="D200">
        <f t="shared" si="91"/>
        <v>0</v>
      </c>
      <c r="E200">
        <f t="shared" si="92"/>
        <v>0</v>
      </c>
      <c r="F200">
        <f t="shared" si="93"/>
        <v>0</v>
      </c>
      <c r="G200">
        <f>F200/'Refrigeration &amp; Weather'!$C$22</f>
        <v>0</v>
      </c>
      <c r="H200">
        <f>G200*3*'Refrigeration &amp; Weather'!$C$23</f>
        <v>0</v>
      </c>
    </row>
    <row r="201" spans="1:8">
      <c r="A201">
        <v>184</v>
      </c>
      <c r="B201" s="16">
        <f t="shared" si="94"/>
        <v>40932</v>
      </c>
      <c r="C201">
        <f t="shared" si="90"/>
        <v>0</v>
      </c>
      <c r="D201">
        <f t="shared" si="91"/>
        <v>0</v>
      </c>
      <c r="E201">
        <f t="shared" si="92"/>
        <v>0</v>
      </c>
      <c r="F201">
        <f t="shared" si="93"/>
        <v>0</v>
      </c>
      <c r="G201">
        <f>F201/'Refrigeration &amp; Weather'!$C$22</f>
        <v>0</v>
      </c>
      <c r="H201">
        <f>G201*3*'Refrigeration &amp; Weather'!$C$23</f>
        <v>0</v>
      </c>
    </row>
    <row r="202" spans="1:8">
      <c r="A202">
        <v>185</v>
      </c>
      <c r="B202" s="16">
        <f t="shared" si="94"/>
        <v>40932.125</v>
      </c>
      <c r="C202">
        <f t="shared" si="90"/>
        <v>0</v>
      </c>
      <c r="D202">
        <f t="shared" si="91"/>
        <v>0</v>
      </c>
      <c r="E202">
        <f t="shared" si="92"/>
        <v>0</v>
      </c>
      <c r="F202">
        <f t="shared" si="93"/>
        <v>0</v>
      </c>
      <c r="G202">
        <f>F202/'Refrigeration &amp; Weather'!$C$22</f>
        <v>0</v>
      </c>
      <c r="H202">
        <f>G202*3*'Refrigeration &amp; Weather'!$C$23</f>
        <v>0</v>
      </c>
    </row>
    <row r="203" spans="1:8">
      <c r="A203">
        <v>186</v>
      </c>
      <c r="B203" s="16">
        <f t="shared" si="94"/>
        <v>40932.25</v>
      </c>
      <c r="C203">
        <f t="shared" si="90"/>
        <v>0</v>
      </c>
      <c r="D203">
        <f t="shared" si="91"/>
        <v>0</v>
      </c>
      <c r="E203">
        <f t="shared" si="92"/>
        <v>0</v>
      </c>
      <c r="F203">
        <f t="shared" si="93"/>
        <v>0</v>
      </c>
      <c r="G203">
        <f>F203/'Refrigeration &amp; Weather'!$C$22</f>
        <v>0</v>
      </c>
      <c r="H203">
        <f>G203*3*'Refrigeration &amp; Weather'!$C$23</f>
        <v>0</v>
      </c>
    </row>
    <row r="204" spans="1:8">
      <c r="A204">
        <v>187</v>
      </c>
      <c r="B204" s="16">
        <f t="shared" si="94"/>
        <v>40932.375</v>
      </c>
      <c r="C204">
        <f t="shared" si="90"/>
        <v>0</v>
      </c>
      <c r="D204">
        <f t="shared" si="91"/>
        <v>0</v>
      </c>
      <c r="E204">
        <f t="shared" si="92"/>
        <v>0</v>
      </c>
      <c r="F204">
        <f t="shared" si="93"/>
        <v>0</v>
      </c>
      <c r="G204">
        <f>F204/'Refrigeration &amp; Weather'!$C$22</f>
        <v>0</v>
      </c>
      <c r="H204">
        <f>G204*3*'Refrigeration &amp; Weather'!$C$23</f>
        <v>0</v>
      </c>
    </row>
    <row r="205" spans="1:8">
      <c r="A205">
        <v>188</v>
      </c>
      <c r="B205" s="16">
        <f t="shared" si="94"/>
        <v>40932.5</v>
      </c>
      <c r="C205">
        <f t="shared" si="90"/>
        <v>0</v>
      </c>
      <c r="D205">
        <f t="shared" si="91"/>
        <v>0</v>
      </c>
      <c r="E205">
        <f t="shared" si="92"/>
        <v>0</v>
      </c>
      <c r="F205">
        <f t="shared" si="93"/>
        <v>0</v>
      </c>
      <c r="G205">
        <f>F205/'Refrigeration &amp; Weather'!$C$22</f>
        <v>0</v>
      </c>
      <c r="H205">
        <f>G205*3*'Refrigeration &amp; Weather'!$C$23</f>
        <v>0</v>
      </c>
    </row>
    <row r="206" spans="1:8">
      <c r="A206">
        <v>189</v>
      </c>
      <c r="B206" s="16">
        <f t="shared" si="94"/>
        <v>40932.625</v>
      </c>
      <c r="C206">
        <f t="shared" si="90"/>
        <v>0</v>
      </c>
      <c r="D206">
        <f t="shared" si="91"/>
        <v>0</v>
      </c>
      <c r="E206">
        <f t="shared" si="92"/>
        <v>0</v>
      </c>
      <c r="F206">
        <f t="shared" si="93"/>
        <v>0</v>
      </c>
      <c r="G206">
        <f>F206/'Refrigeration &amp; Weather'!$C$22</f>
        <v>0</v>
      </c>
      <c r="H206">
        <f>G206*3*'Refrigeration &amp; Weather'!$C$23</f>
        <v>0</v>
      </c>
    </row>
    <row r="207" spans="1:8">
      <c r="A207">
        <v>190</v>
      </c>
      <c r="B207" s="16">
        <f t="shared" si="94"/>
        <v>40932.75</v>
      </c>
      <c r="C207">
        <f t="shared" si="90"/>
        <v>0</v>
      </c>
      <c r="D207">
        <f t="shared" si="91"/>
        <v>0</v>
      </c>
      <c r="E207">
        <f t="shared" si="92"/>
        <v>0</v>
      </c>
      <c r="F207">
        <f t="shared" si="93"/>
        <v>0</v>
      </c>
      <c r="G207">
        <f>F207/'Refrigeration &amp; Weather'!$C$22</f>
        <v>0</v>
      </c>
      <c r="H207">
        <f>G207*3*'Refrigeration &amp; Weather'!$C$23</f>
        <v>0</v>
      </c>
    </row>
    <row r="208" spans="1:8">
      <c r="A208">
        <v>191</v>
      </c>
      <c r="B208" s="16">
        <f t="shared" si="94"/>
        <v>40932.875</v>
      </c>
      <c r="C208">
        <f t="shared" si="90"/>
        <v>0</v>
      </c>
      <c r="D208">
        <f t="shared" si="91"/>
        <v>0</v>
      </c>
      <c r="E208">
        <f t="shared" si="92"/>
        <v>0</v>
      </c>
      <c r="F208">
        <f t="shared" si="93"/>
        <v>0</v>
      </c>
      <c r="G208">
        <f>F208/'Refrigeration &amp; Weather'!$C$22</f>
        <v>0</v>
      </c>
      <c r="H208">
        <f>G208*3*'Refrigeration &amp; Weather'!$C$23</f>
        <v>0</v>
      </c>
    </row>
    <row r="209" spans="1:8">
      <c r="A209">
        <v>192</v>
      </c>
      <c r="B209" s="16">
        <f t="shared" si="94"/>
        <v>40933</v>
      </c>
      <c r="C209">
        <f t="shared" ref="C209:C272" si="95">J209+N209+R209+V209+Z209+AD209+AH209+AL209+AP209+AT209+AX209+BB209+BF209+BJ209+BN209+BR209+BV209+BZ209+CD209+CH209+CL209+CP209+CT209+CX209+DB209+DF209+DJ209+DN209+DR209+DV209+DZ209+ED209+EH209+EL209+EP209+ET209+EX209+FB209+FF209+FJ209+FN209+FR209+FV209+FZ209+GD209+GH209+GL209+GP209+GT209+GX209+HB209+HF209+HJ209+HN209+HR209+HV209+HZ209+ID209+IH209+IL209+IP209+IT209+IX209+JB209+JF209+JJ209+JN209+JR209+JV209+JZ209+KD209+KH209+KL209+KP209+KT209+KX209+LB209+LF209+LJ209+LN209+LR209+LV209+LZ209+MD209+MH209+ML209+MP209+MT209+MX209+NB209+NF209+NJ209+NN209+NR209+NV209+NZ209+OD209+OH209+OL209+OP209</f>
        <v>0</v>
      </c>
      <c r="D209">
        <f t="shared" si="91"/>
        <v>0</v>
      </c>
      <c r="E209">
        <f t="shared" si="92"/>
        <v>0</v>
      </c>
      <c r="F209">
        <f t="shared" si="93"/>
        <v>0</v>
      </c>
      <c r="G209">
        <f>F209/'Refrigeration &amp; Weather'!$C$22</f>
        <v>0</v>
      </c>
      <c r="H209">
        <f>G209*3*'Refrigeration &amp; Weather'!$C$23</f>
        <v>0</v>
      </c>
    </row>
    <row r="210" spans="1:8">
      <c r="A210">
        <v>193</v>
      </c>
      <c r="B210" s="16">
        <f t="shared" si="94"/>
        <v>40933.125</v>
      </c>
      <c r="C210">
        <f t="shared" si="95"/>
        <v>0</v>
      </c>
      <c r="D210">
        <f t="shared" ref="D210:D273" si="96">K210+O210+S210+W210+AA210+AE210+AI210+AM210+AQ210+AU210+AY210+BC210+BG210+BK210+BO210+BS210+BW210+CA210+CE210+CI210+CM210+CQ210+CU210+CY210+DC210+DG210+DK210+DO210+DS210+DW210+EA210+EE210+EI210+EM210+EQ210+EU210+EY210+FC210+FG210+FK210+FO210+FS210+FW210+GA210+GE210+GI210+GM210+GQ210+GU210+GY210+HC210+HG210+HK210+HO210+HS210+HW210+IA210+IE210+II210+IM210+IQ210+IU210+IY210+JC210+JG210+JK210+JO210+JS210+JW210+KA210+KE210+KI210+KM210+KQ210+KU210+KY210+LC210+LG210+LK210+LO210+LS210+LW210+MA210+ME210+MI210+MM210+MQ210+MU210+MY210+NC210+NG210+NK210+NO210+NS210+NW210+OA210+OE210+OI210+OM210+OQ210</f>
        <v>0</v>
      </c>
      <c r="E210">
        <f t="shared" ref="E210:E273" si="97">L210+P210+T210+X210+AB210+AF210+AJ210+AN210+AR210+AV210+AZ210+BD210+BH210+BL210+BP210+BT210+BX210+CB210+CF210+CJ210+CN210+CR210+CV210+CZ210+DD210+DH210+DL210+DP210+DT210+DX210+EB210+EF210+EJ210+EN210+ER210+EV210+EZ210+FD210+FH210+FL210+FP210+FT210+FX210+GB210+GF210+GJ210+GN210+GR210+GV210+GZ210+HD210+HH210+HL210+HP210+HT210+HX210+IB210+IF210+IJ210+IN210+IR210+IV210+IZ210+JD210+JH210+JL210+JP210+JT210+JX210+KB210+KF210+KJ210+KN210+KR210+KV210+KZ210+LD210+LH210+LL210+LP210+LT210+LX210+MB210+MF210+MJ210+MN210+MR210+MV210+MZ210+ND210+NH210+NL210+NP210+NT210+NX210+OB210+OF210+OJ210+ON210+OR210</f>
        <v>0</v>
      </c>
      <c r="F210">
        <f t="shared" ref="F210:F273" si="98">SUM(C210:E210)</f>
        <v>0</v>
      </c>
      <c r="G210">
        <f>F210/'Refrigeration &amp; Weather'!$C$22</f>
        <v>0</v>
      </c>
      <c r="H210">
        <f>G210*3*'Refrigeration &amp; Weather'!$C$23</f>
        <v>0</v>
      </c>
    </row>
    <row r="211" spans="1:8">
      <c r="A211">
        <v>194</v>
      </c>
      <c r="B211" s="16">
        <f t="shared" si="94"/>
        <v>40933.25</v>
      </c>
      <c r="C211">
        <f t="shared" si="95"/>
        <v>0</v>
      </c>
      <c r="D211">
        <f t="shared" si="96"/>
        <v>0</v>
      </c>
      <c r="E211">
        <f t="shared" si="97"/>
        <v>0</v>
      </c>
      <c r="F211">
        <f t="shared" si="98"/>
        <v>0</v>
      </c>
      <c r="G211">
        <f>F211/'Refrigeration &amp; Weather'!$C$22</f>
        <v>0</v>
      </c>
      <c r="H211">
        <f>G211*3*'Refrigeration &amp; Weather'!$C$23</f>
        <v>0</v>
      </c>
    </row>
    <row r="212" spans="1:8">
      <c r="A212">
        <v>195</v>
      </c>
      <c r="B212" s="16">
        <f t="shared" ref="B212:B275" si="99">B211+1/8</f>
        <v>40933.375</v>
      </c>
      <c r="C212">
        <f t="shared" si="95"/>
        <v>0</v>
      </c>
      <c r="D212">
        <f t="shared" si="96"/>
        <v>0</v>
      </c>
      <c r="E212">
        <f t="shared" si="97"/>
        <v>0</v>
      </c>
      <c r="F212">
        <f t="shared" si="98"/>
        <v>0</v>
      </c>
      <c r="G212">
        <f>F212/'Refrigeration &amp; Weather'!$C$22</f>
        <v>0</v>
      </c>
      <c r="H212">
        <f>G212*3*'Refrigeration &amp; Weather'!$C$23</f>
        <v>0</v>
      </c>
    </row>
    <row r="213" spans="1:8">
      <c r="A213">
        <v>196</v>
      </c>
      <c r="B213" s="16">
        <f t="shared" si="99"/>
        <v>40933.5</v>
      </c>
      <c r="C213">
        <f t="shared" si="95"/>
        <v>0</v>
      </c>
      <c r="D213">
        <f t="shared" si="96"/>
        <v>0</v>
      </c>
      <c r="E213">
        <f t="shared" si="97"/>
        <v>0</v>
      </c>
      <c r="F213">
        <f t="shared" si="98"/>
        <v>0</v>
      </c>
      <c r="G213">
        <f>F213/'Refrigeration &amp; Weather'!$C$22</f>
        <v>0</v>
      </c>
      <c r="H213">
        <f>G213*3*'Refrigeration &amp; Weather'!$C$23</f>
        <v>0</v>
      </c>
    </row>
    <row r="214" spans="1:8">
      <c r="A214">
        <v>197</v>
      </c>
      <c r="B214" s="16">
        <f t="shared" si="99"/>
        <v>40933.625</v>
      </c>
      <c r="C214">
        <f t="shared" si="95"/>
        <v>0</v>
      </c>
      <c r="D214">
        <f t="shared" si="96"/>
        <v>0</v>
      </c>
      <c r="E214">
        <f t="shared" si="97"/>
        <v>0</v>
      </c>
      <c r="F214">
        <f t="shared" si="98"/>
        <v>0</v>
      </c>
      <c r="G214">
        <f>F214/'Refrigeration &amp; Weather'!$C$22</f>
        <v>0</v>
      </c>
      <c r="H214">
        <f>G214*3*'Refrigeration &amp; Weather'!$C$23</f>
        <v>0</v>
      </c>
    </row>
    <row r="215" spans="1:8">
      <c r="A215">
        <v>198</v>
      </c>
      <c r="B215" s="16">
        <f t="shared" si="99"/>
        <v>40933.75</v>
      </c>
      <c r="C215">
        <f t="shared" si="95"/>
        <v>0</v>
      </c>
      <c r="D215">
        <f t="shared" si="96"/>
        <v>0</v>
      </c>
      <c r="E215">
        <f t="shared" si="97"/>
        <v>0</v>
      </c>
      <c r="F215">
        <f t="shared" si="98"/>
        <v>0</v>
      </c>
      <c r="G215">
        <f>F215/'Refrigeration &amp; Weather'!$C$22</f>
        <v>0</v>
      </c>
      <c r="H215">
        <f>G215*3*'Refrigeration &amp; Weather'!$C$23</f>
        <v>0</v>
      </c>
    </row>
    <row r="216" spans="1:8">
      <c r="A216">
        <v>199</v>
      </c>
      <c r="B216" s="16">
        <f t="shared" si="99"/>
        <v>40933.875</v>
      </c>
      <c r="C216">
        <f t="shared" si="95"/>
        <v>0</v>
      </c>
      <c r="D216">
        <f t="shared" si="96"/>
        <v>0</v>
      </c>
      <c r="E216">
        <f t="shared" si="97"/>
        <v>0</v>
      </c>
      <c r="F216">
        <f t="shared" si="98"/>
        <v>0</v>
      </c>
      <c r="G216">
        <f>F216/'Refrigeration &amp; Weather'!$C$22</f>
        <v>0</v>
      </c>
      <c r="H216">
        <f>G216*3*'Refrigeration &amp; Weather'!$C$23</f>
        <v>0</v>
      </c>
    </row>
    <row r="217" spans="1:8">
      <c r="A217">
        <v>200</v>
      </c>
      <c r="B217" s="16">
        <f t="shared" si="99"/>
        <v>40934</v>
      </c>
      <c r="C217">
        <f t="shared" si="95"/>
        <v>0</v>
      </c>
      <c r="D217">
        <f t="shared" si="96"/>
        <v>0</v>
      </c>
      <c r="E217">
        <f t="shared" si="97"/>
        <v>0</v>
      </c>
      <c r="F217">
        <f t="shared" si="98"/>
        <v>0</v>
      </c>
      <c r="G217">
        <f>F217/'Refrigeration &amp; Weather'!$C$22</f>
        <v>0</v>
      </c>
      <c r="H217">
        <f>G217*3*'Refrigeration &amp; Weather'!$C$23</f>
        <v>0</v>
      </c>
    </row>
    <row r="218" spans="1:8">
      <c r="A218">
        <v>201</v>
      </c>
      <c r="B218" s="16">
        <f t="shared" si="99"/>
        <v>40934.125</v>
      </c>
      <c r="C218">
        <f t="shared" si="95"/>
        <v>0</v>
      </c>
      <c r="D218">
        <f t="shared" si="96"/>
        <v>0</v>
      </c>
      <c r="E218">
        <f t="shared" si="97"/>
        <v>0</v>
      </c>
      <c r="F218">
        <f t="shared" si="98"/>
        <v>0</v>
      </c>
      <c r="G218">
        <f>F218/'Refrigeration &amp; Weather'!$C$22</f>
        <v>0</v>
      </c>
      <c r="H218">
        <f>G218*3*'Refrigeration &amp; Weather'!$C$23</f>
        <v>0</v>
      </c>
    </row>
    <row r="219" spans="1:8">
      <c r="A219">
        <v>202</v>
      </c>
      <c r="B219" s="16">
        <f t="shared" si="99"/>
        <v>40934.25</v>
      </c>
      <c r="C219">
        <f t="shared" si="95"/>
        <v>0</v>
      </c>
      <c r="D219">
        <f t="shared" si="96"/>
        <v>0</v>
      </c>
      <c r="E219">
        <f t="shared" si="97"/>
        <v>0</v>
      </c>
      <c r="F219">
        <f t="shared" si="98"/>
        <v>0</v>
      </c>
      <c r="G219">
        <f>F219/'Refrigeration &amp; Weather'!$C$22</f>
        <v>0</v>
      </c>
      <c r="H219">
        <f>G219*3*'Refrigeration &amp; Weather'!$C$23</f>
        <v>0</v>
      </c>
    </row>
    <row r="220" spans="1:8">
      <c r="A220">
        <v>203</v>
      </c>
      <c r="B220" s="16">
        <f t="shared" si="99"/>
        <v>40934.375</v>
      </c>
      <c r="C220">
        <f t="shared" si="95"/>
        <v>0</v>
      </c>
      <c r="D220">
        <f t="shared" si="96"/>
        <v>0</v>
      </c>
      <c r="E220">
        <f t="shared" si="97"/>
        <v>0</v>
      </c>
      <c r="F220">
        <f t="shared" si="98"/>
        <v>0</v>
      </c>
      <c r="G220">
        <f>F220/'Refrigeration &amp; Weather'!$C$22</f>
        <v>0</v>
      </c>
      <c r="H220">
        <f>G220*3*'Refrigeration &amp; Weather'!$C$23</f>
        <v>0</v>
      </c>
    </row>
    <row r="221" spans="1:8">
      <c r="A221">
        <v>204</v>
      </c>
      <c r="B221" s="16">
        <f t="shared" si="99"/>
        <v>40934.5</v>
      </c>
      <c r="C221">
        <f t="shared" si="95"/>
        <v>0</v>
      </c>
      <c r="D221">
        <f t="shared" si="96"/>
        <v>0</v>
      </c>
      <c r="E221">
        <f t="shared" si="97"/>
        <v>0</v>
      </c>
      <c r="F221">
        <f t="shared" si="98"/>
        <v>0</v>
      </c>
      <c r="G221">
        <f>F221/'Refrigeration &amp; Weather'!$C$22</f>
        <v>0</v>
      </c>
      <c r="H221">
        <f>G221*3*'Refrigeration &amp; Weather'!$C$23</f>
        <v>0</v>
      </c>
    </row>
    <row r="222" spans="1:8">
      <c r="A222">
        <v>205</v>
      </c>
      <c r="B222" s="16">
        <f t="shared" si="99"/>
        <v>40934.625</v>
      </c>
      <c r="C222">
        <f t="shared" si="95"/>
        <v>0</v>
      </c>
      <c r="D222">
        <f t="shared" si="96"/>
        <v>0</v>
      </c>
      <c r="E222">
        <f t="shared" si="97"/>
        <v>0</v>
      </c>
      <c r="F222">
        <f t="shared" si="98"/>
        <v>0</v>
      </c>
      <c r="G222">
        <f>F222/'Refrigeration &amp; Weather'!$C$22</f>
        <v>0</v>
      </c>
      <c r="H222">
        <f>G222*3*'Refrigeration &amp; Weather'!$C$23</f>
        <v>0</v>
      </c>
    </row>
    <row r="223" spans="1:8">
      <c r="A223">
        <v>206</v>
      </c>
      <c r="B223" s="16">
        <f t="shared" si="99"/>
        <v>40934.75</v>
      </c>
      <c r="C223">
        <f t="shared" si="95"/>
        <v>0</v>
      </c>
      <c r="D223">
        <f t="shared" si="96"/>
        <v>0</v>
      </c>
      <c r="E223">
        <f t="shared" si="97"/>
        <v>0</v>
      </c>
      <c r="F223">
        <f t="shared" si="98"/>
        <v>0</v>
      </c>
      <c r="G223">
        <f>F223/'Refrigeration &amp; Weather'!$C$22</f>
        <v>0</v>
      </c>
      <c r="H223">
        <f>G223*3*'Refrigeration &amp; Weather'!$C$23</f>
        <v>0</v>
      </c>
    </row>
    <row r="224" spans="1:8">
      <c r="A224">
        <v>207</v>
      </c>
      <c r="B224" s="16">
        <f t="shared" si="99"/>
        <v>40934.875</v>
      </c>
      <c r="C224">
        <f t="shared" si="95"/>
        <v>0</v>
      </c>
      <c r="D224">
        <f t="shared" si="96"/>
        <v>0</v>
      </c>
      <c r="E224">
        <f t="shared" si="97"/>
        <v>0</v>
      </c>
      <c r="F224">
        <f t="shared" si="98"/>
        <v>0</v>
      </c>
      <c r="G224">
        <f>F224/'Refrigeration &amp; Weather'!$C$22</f>
        <v>0</v>
      </c>
      <c r="H224">
        <f>G224*3*'Refrigeration &amp; Weather'!$C$23</f>
        <v>0</v>
      </c>
    </row>
    <row r="225" spans="1:8">
      <c r="A225">
        <v>208</v>
      </c>
      <c r="B225" s="16">
        <f t="shared" si="99"/>
        <v>40935</v>
      </c>
      <c r="C225">
        <f t="shared" si="95"/>
        <v>0</v>
      </c>
      <c r="D225">
        <f t="shared" si="96"/>
        <v>0</v>
      </c>
      <c r="E225">
        <f t="shared" si="97"/>
        <v>0</v>
      </c>
      <c r="F225">
        <f t="shared" si="98"/>
        <v>0</v>
      </c>
      <c r="G225">
        <f>F225/'Refrigeration &amp; Weather'!$C$22</f>
        <v>0</v>
      </c>
      <c r="H225">
        <f>G225*3*'Refrigeration &amp; Weather'!$C$23</f>
        <v>0</v>
      </c>
    </row>
    <row r="226" spans="1:8">
      <c r="A226">
        <v>209</v>
      </c>
      <c r="B226" s="16">
        <f t="shared" si="99"/>
        <v>40935.125</v>
      </c>
      <c r="C226">
        <f t="shared" si="95"/>
        <v>0</v>
      </c>
      <c r="D226">
        <f t="shared" si="96"/>
        <v>0</v>
      </c>
      <c r="E226">
        <f t="shared" si="97"/>
        <v>0</v>
      </c>
      <c r="F226">
        <f t="shared" si="98"/>
        <v>0</v>
      </c>
      <c r="G226">
        <f>F226/'Refrigeration &amp; Weather'!$C$22</f>
        <v>0</v>
      </c>
      <c r="H226">
        <f>G226*3*'Refrigeration &amp; Weather'!$C$23</f>
        <v>0</v>
      </c>
    </row>
    <row r="227" spans="1:8">
      <c r="A227">
        <v>210</v>
      </c>
      <c r="B227" s="16">
        <f t="shared" si="99"/>
        <v>40935.25</v>
      </c>
      <c r="C227">
        <f t="shared" si="95"/>
        <v>0</v>
      </c>
      <c r="D227">
        <f t="shared" si="96"/>
        <v>0</v>
      </c>
      <c r="E227">
        <f t="shared" si="97"/>
        <v>0</v>
      </c>
      <c r="F227">
        <f t="shared" si="98"/>
        <v>0</v>
      </c>
      <c r="G227">
        <f>F227/'Refrigeration &amp; Weather'!$C$22</f>
        <v>0</v>
      </c>
      <c r="H227">
        <f>G227*3*'Refrigeration &amp; Weather'!$C$23</f>
        <v>0</v>
      </c>
    </row>
    <row r="228" spans="1:8">
      <c r="A228">
        <v>211</v>
      </c>
      <c r="B228" s="16">
        <f t="shared" si="99"/>
        <v>40935.375</v>
      </c>
      <c r="C228">
        <f t="shared" si="95"/>
        <v>0</v>
      </c>
      <c r="D228">
        <f t="shared" si="96"/>
        <v>0</v>
      </c>
      <c r="E228">
        <f t="shared" si="97"/>
        <v>0</v>
      </c>
      <c r="F228">
        <f t="shared" si="98"/>
        <v>0</v>
      </c>
      <c r="G228">
        <f>F228/'Refrigeration &amp; Weather'!$C$22</f>
        <v>0</v>
      </c>
      <c r="H228">
        <f>G228*3*'Refrigeration &amp; Weather'!$C$23</f>
        <v>0</v>
      </c>
    </row>
    <row r="229" spans="1:8">
      <c r="A229">
        <v>212</v>
      </c>
      <c r="B229" s="16">
        <f t="shared" si="99"/>
        <v>40935.5</v>
      </c>
      <c r="C229">
        <f t="shared" si="95"/>
        <v>0</v>
      </c>
      <c r="D229">
        <f t="shared" si="96"/>
        <v>0</v>
      </c>
      <c r="E229">
        <f t="shared" si="97"/>
        <v>0</v>
      </c>
      <c r="F229">
        <f t="shared" si="98"/>
        <v>0</v>
      </c>
      <c r="G229">
        <f>F229/'Refrigeration &amp; Weather'!$C$22</f>
        <v>0</v>
      </c>
      <c r="H229">
        <f>G229*3*'Refrigeration &amp; Weather'!$C$23</f>
        <v>0</v>
      </c>
    </row>
    <row r="230" spans="1:8">
      <c r="A230">
        <v>213</v>
      </c>
      <c r="B230" s="16">
        <f t="shared" si="99"/>
        <v>40935.625</v>
      </c>
      <c r="C230">
        <f t="shared" si="95"/>
        <v>0</v>
      </c>
      <c r="D230">
        <f t="shared" si="96"/>
        <v>0</v>
      </c>
      <c r="E230">
        <f t="shared" si="97"/>
        <v>0</v>
      </c>
      <c r="F230">
        <f t="shared" si="98"/>
        <v>0</v>
      </c>
      <c r="G230">
        <f>F230/'Refrigeration &amp; Weather'!$C$22</f>
        <v>0</v>
      </c>
      <c r="H230">
        <f>G230*3*'Refrigeration &amp; Weather'!$C$23</f>
        <v>0</v>
      </c>
    </row>
    <row r="231" spans="1:8">
      <c r="A231">
        <v>214</v>
      </c>
      <c r="B231" s="16">
        <f t="shared" si="99"/>
        <v>40935.75</v>
      </c>
      <c r="C231">
        <f t="shared" si="95"/>
        <v>0</v>
      </c>
      <c r="D231">
        <f t="shared" si="96"/>
        <v>0</v>
      </c>
      <c r="E231">
        <f t="shared" si="97"/>
        <v>0</v>
      </c>
      <c r="F231">
        <f t="shared" si="98"/>
        <v>0</v>
      </c>
      <c r="G231">
        <f>F231/'Refrigeration &amp; Weather'!$C$22</f>
        <v>0</v>
      </c>
      <c r="H231">
        <f>G231*3*'Refrigeration &amp; Weather'!$C$23</f>
        <v>0</v>
      </c>
    </row>
    <row r="232" spans="1:8">
      <c r="A232">
        <v>215</v>
      </c>
      <c r="B232" s="16">
        <f t="shared" si="99"/>
        <v>40935.875</v>
      </c>
      <c r="C232">
        <f t="shared" si="95"/>
        <v>0</v>
      </c>
      <c r="D232">
        <f t="shared" si="96"/>
        <v>0</v>
      </c>
      <c r="E232">
        <f t="shared" si="97"/>
        <v>0</v>
      </c>
      <c r="F232">
        <f t="shared" si="98"/>
        <v>0</v>
      </c>
      <c r="G232">
        <f>F232/'Refrigeration &amp; Weather'!$C$22</f>
        <v>0</v>
      </c>
      <c r="H232">
        <f>G232*3*'Refrigeration &amp; Weather'!$C$23</f>
        <v>0</v>
      </c>
    </row>
    <row r="233" spans="1:8">
      <c r="A233">
        <v>216</v>
      </c>
      <c r="B233" s="16">
        <f t="shared" si="99"/>
        <v>40936</v>
      </c>
      <c r="C233">
        <f t="shared" si="95"/>
        <v>0</v>
      </c>
      <c r="D233">
        <f t="shared" si="96"/>
        <v>0</v>
      </c>
      <c r="E233">
        <f t="shared" si="97"/>
        <v>0</v>
      </c>
      <c r="F233">
        <f t="shared" si="98"/>
        <v>0</v>
      </c>
      <c r="G233">
        <f>F233/'Refrigeration &amp; Weather'!$C$22</f>
        <v>0</v>
      </c>
      <c r="H233">
        <f>G233*3*'Refrigeration &amp; Weather'!$C$23</f>
        <v>0</v>
      </c>
    </row>
    <row r="234" spans="1:8">
      <c r="A234">
        <v>217</v>
      </c>
      <c r="B234" s="16">
        <f t="shared" si="99"/>
        <v>40936.125</v>
      </c>
      <c r="C234">
        <f t="shared" si="95"/>
        <v>0</v>
      </c>
      <c r="D234">
        <f t="shared" si="96"/>
        <v>0</v>
      </c>
      <c r="E234">
        <f t="shared" si="97"/>
        <v>0</v>
      </c>
      <c r="F234">
        <f t="shared" si="98"/>
        <v>0</v>
      </c>
      <c r="G234">
        <f>F234/'Refrigeration &amp; Weather'!$C$22</f>
        <v>0</v>
      </c>
      <c r="H234">
        <f>G234*3*'Refrigeration &amp; Weather'!$C$23</f>
        <v>0</v>
      </c>
    </row>
    <row r="235" spans="1:8">
      <c r="A235">
        <v>218</v>
      </c>
      <c r="B235" s="16">
        <f t="shared" si="99"/>
        <v>40936.25</v>
      </c>
      <c r="C235">
        <f t="shared" si="95"/>
        <v>0</v>
      </c>
      <c r="D235">
        <f t="shared" si="96"/>
        <v>0</v>
      </c>
      <c r="E235">
        <f t="shared" si="97"/>
        <v>0</v>
      </c>
      <c r="F235">
        <f t="shared" si="98"/>
        <v>0</v>
      </c>
      <c r="G235">
        <f>F235/'Refrigeration &amp; Weather'!$C$22</f>
        <v>0</v>
      </c>
      <c r="H235">
        <f>G235*3*'Refrigeration &amp; Weather'!$C$23</f>
        <v>0</v>
      </c>
    </row>
    <row r="236" spans="1:8">
      <c r="A236">
        <v>219</v>
      </c>
      <c r="B236" s="16">
        <f t="shared" si="99"/>
        <v>40936.375</v>
      </c>
      <c r="C236">
        <f t="shared" si="95"/>
        <v>0</v>
      </c>
      <c r="D236">
        <f t="shared" si="96"/>
        <v>0</v>
      </c>
      <c r="E236">
        <f t="shared" si="97"/>
        <v>0</v>
      </c>
      <c r="F236">
        <f t="shared" si="98"/>
        <v>0</v>
      </c>
      <c r="G236">
        <f>F236/'Refrigeration &amp; Weather'!$C$22</f>
        <v>0</v>
      </c>
      <c r="H236">
        <f>G236*3*'Refrigeration &amp; Weather'!$C$23</f>
        <v>0</v>
      </c>
    </row>
    <row r="237" spans="1:8">
      <c r="A237">
        <v>220</v>
      </c>
      <c r="B237" s="16">
        <f t="shared" si="99"/>
        <v>40936.5</v>
      </c>
      <c r="C237">
        <f t="shared" si="95"/>
        <v>0</v>
      </c>
      <c r="D237">
        <f t="shared" si="96"/>
        <v>0</v>
      </c>
      <c r="E237">
        <f t="shared" si="97"/>
        <v>0</v>
      </c>
      <c r="F237">
        <f t="shared" si="98"/>
        <v>0</v>
      </c>
      <c r="G237">
        <f>F237/'Refrigeration &amp; Weather'!$C$22</f>
        <v>0</v>
      </c>
      <c r="H237">
        <f>G237*3*'Refrigeration &amp; Weather'!$C$23</f>
        <v>0</v>
      </c>
    </row>
    <row r="238" spans="1:8">
      <c r="A238">
        <v>221</v>
      </c>
      <c r="B238" s="16">
        <f t="shared" si="99"/>
        <v>40936.625</v>
      </c>
      <c r="C238">
        <f t="shared" si="95"/>
        <v>0</v>
      </c>
      <c r="D238">
        <f t="shared" si="96"/>
        <v>0</v>
      </c>
      <c r="E238">
        <f t="shared" si="97"/>
        <v>0</v>
      </c>
      <c r="F238">
        <f t="shared" si="98"/>
        <v>0</v>
      </c>
      <c r="G238">
        <f>F238/'Refrigeration &amp; Weather'!$C$22</f>
        <v>0</v>
      </c>
      <c r="H238">
        <f>G238*3*'Refrigeration &amp; Weather'!$C$23</f>
        <v>0</v>
      </c>
    </row>
    <row r="239" spans="1:8">
      <c r="A239">
        <v>222</v>
      </c>
      <c r="B239" s="16">
        <f t="shared" si="99"/>
        <v>40936.75</v>
      </c>
      <c r="C239">
        <f t="shared" si="95"/>
        <v>0</v>
      </c>
      <c r="D239">
        <f t="shared" si="96"/>
        <v>0</v>
      </c>
      <c r="E239">
        <f t="shared" si="97"/>
        <v>0</v>
      </c>
      <c r="F239">
        <f t="shared" si="98"/>
        <v>0</v>
      </c>
      <c r="G239">
        <f>F239/'Refrigeration &amp; Weather'!$C$22</f>
        <v>0</v>
      </c>
      <c r="H239">
        <f>G239*3*'Refrigeration &amp; Weather'!$C$23</f>
        <v>0</v>
      </c>
    </row>
    <row r="240" spans="1:8">
      <c r="A240">
        <v>223</v>
      </c>
      <c r="B240" s="16">
        <f t="shared" si="99"/>
        <v>40936.875</v>
      </c>
      <c r="C240">
        <f t="shared" si="95"/>
        <v>0</v>
      </c>
      <c r="D240">
        <f t="shared" si="96"/>
        <v>0</v>
      </c>
      <c r="E240">
        <f t="shared" si="97"/>
        <v>0</v>
      </c>
      <c r="F240">
        <f t="shared" si="98"/>
        <v>0</v>
      </c>
      <c r="G240">
        <f>F240/'Refrigeration &amp; Weather'!$C$22</f>
        <v>0</v>
      </c>
      <c r="H240">
        <f>G240*3*'Refrigeration &amp; Weather'!$C$23</f>
        <v>0</v>
      </c>
    </row>
    <row r="241" spans="1:8">
      <c r="A241">
        <v>224</v>
      </c>
      <c r="B241" s="16">
        <f t="shared" si="99"/>
        <v>40937</v>
      </c>
      <c r="C241">
        <f t="shared" si="95"/>
        <v>0</v>
      </c>
      <c r="D241">
        <f t="shared" si="96"/>
        <v>0</v>
      </c>
      <c r="E241">
        <f t="shared" si="97"/>
        <v>0</v>
      </c>
      <c r="F241">
        <f t="shared" si="98"/>
        <v>0</v>
      </c>
      <c r="G241">
        <f>F241/'Refrigeration &amp; Weather'!$C$22</f>
        <v>0</v>
      </c>
      <c r="H241">
        <f>G241*3*'Refrigeration &amp; Weather'!$C$23</f>
        <v>0</v>
      </c>
    </row>
    <row r="242" spans="1:8">
      <c r="A242">
        <v>225</v>
      </c>
      <c r="B242" s="16">
        <f t="shared" si="99"/>
        <v>40937.125</v>
      </c>
      <c r="C242">
        <f t="shared" si="95"/>
        <v>0</v>
      </c>
      <c r="D242">
        <f t="shared" si="96"/>
        <v>0</v>
      </c>
      <c r="E242">
        <f t="shared" si="97"/>
        <v>0</v>
      </c>
      <c r="F242">
        <f t="shared" si="98"/>
        <v>0</v>
      </c>
      <c r="G242">
        <f>F242/'Refrigeration &amp; Weather'!$C$22</f>
        <v>0</v>
      </c>
      <c r="H242">
        <f>G242*3*'Refrigeration &amp; Weather'!$C$23</f>
        <v>0</v>
      </c>
    </row>
    <row r="243" spans="1:8">
      <c r="A243">
        <v>226</v>
      </c>
      <c r="B243" s="16">
        <f t="shared" si="99"/>
        <v>40937.25</v>
      </c>
      <c r="C243">
        <f t="shared" si="95"/>
        <v>0</v>
      </c>
      <c r="D243">
        <f t="shared" si="96"/>
        <v>0</v>
      </c>
      <c r="E243">
        <f t="shared" si="97"/>
        <v>0</v>
      </c>
      <c r="F243">
        <f t="shared" si="98"/>
        <v>0</v>
      </c>
      <c r="G243">
        <f>F243/'Refrigeration &amp; Weather'!$C$22</f>
        <v>0</v>
      </c>
      <c r="H243">
        <f>G243*3*'Refrigeration &amp; Weather'!$C$23</f>
        <v>0</v>
      </c>
    </row>
    <row r="244" spans="1:8">
      <c r="A244">
        <v>227</v>
      </c>
      <c r="B244" s="16">
        <f t="shared" si="99"/>
        <v>40937.375</v>
      </c>
      <c r="C244">
        <f t="shared" si="95"/>
        <v>0</v>
      </c>
      <c r="D244">
        <f t="shared" si="96"/>
        <v>0</v>
      </c>
      <c r="E244">
        <f t="shared" si="97"/>
        <v>0</v>
      </c>
      <c r="F244">
        <f t="shared" si="98"/>
        <v>0</v>
      </c>
      <c r="G244">
        <f>F244/'Refrigeration &amp; Weather'!$C$22</f>
        <v>0</v>
      </c>
      <c r="H244">
        <f>G244*3*'Refrigeration &amp; Weather'!$C$23</f>
        <v>0</v>
      </c>
    </row>
    <row r="245" spans="1:8">
      <c r="A245">
        <v>228</v>
      </c>
      <c r="B245" s="16">
        <f t="shared" si="99"/>
        <v>40937.5</v>
      </c>
      <c r="C245">
        <f t="shared" si="95"/>
        <v>0</v>
      </c>
      <c r="D245">
        <f t="shared" si="96"/>
        <v>0</v>
      </c>
      <c r="E245">
        <f t="shared" si="97"/>
        <v>0</v>
      </c>
      <c r="F245">
        <f t="shared" si="98"/>
        <v>0</v>
      </c>
      <c r="G245">
        <f>F245/'Refrigeration &amp; Weather'!$C$22</f>
        <v>0</v>
      </c>
      <c r="H245">
        <f>G245*3*'Refrigeration &amp; Weather'!$C$23</f>
        <v>0</v>
      </c>
    </row>
    <row r="246" spans="1:8">
      <c r="A246">
        <v>229</v>
      </c>
      <c r="B246" s="16">
        <f t="shared" si="99"/>
        <v>40937.625</v>
      </c>
      <c r="C246">
        <f t="shared" si="95"/>
        <v>0</v>
      </c>
      <c r="D246">
        <f t="shared" si="96"/>
        <v>0</v>
      </c>
      <c r="E246">
        <f t="shared" si="97"/>
        <v>0</v>
      </c>
      <c r="F246">
        <f t="shared" si="98"/>
        <v>0</v>
      </c>
      <c r="G246">
        <f>F246/'Refrigeration &amp; Weather'!$C$22</f>
        <v>0</v>
      </c>
      <c r="H246">
        <f>G246*3*'Refrigeration &amp; Weather'!$C$23</f>
        <v>0</v>
      </c>
    </row>
    <row r="247" spans="1:8">
      <c r="A247">
        <v>230</v>
      </c>
      <c r="B247" s="16">
        <f t="shared" si="99"/>
        <v>40937.75</v>
      </c>
      <c r="C247">
        <f t="shared" si="95"/>
        <v>0</v>
      </c>
      <c r="D247">
        <f t="shared" si="96"/>
        <v>0</v>
      </c>
      <c r="E247">
        <f t="shared" si="97"/>
        <v>0</v>
      </c>
      <c r="F247">
        <f t="shared" si="98"/>
        <v>0</v>
      </c>
      <c r="G247">
        <f>F247/'Refrigeration &amp; Weather'!$C$22</f>
        <v>0</v>
      </c>
      <c r="H247">
        <f>G247*3*'Refrigeration &amp; Weather'!$C$23</f>
        <v>0</v>
      </c>
    </row>
    <row r="248" spans="1:8">
      <c r="A248">
        <v>231</v>
      </c>
      <c r="B248" s="16">
        <f t="shared" si="99"/>
        <v>40937.875</v>
      </c>
      <c r="C248">
        <f t="shared" si="95"/>
        <v>0</v>
      </c>
      <c r="D248">
        <f t="shared" si="96"/>
        <v>0</v>
      </c>
      <c r="E248">
        <f t="shared" si="97"/>
        <v>0</v>
      </c>
      <c r="F248">
        <f t="shared" si="98"/>
        <v>0</v>
      </c>
      <c r="G248">
        <f>F248/'Refrigeration &amp; Weather'!$C$22</f>
        <v>0</v>
      </c>
      <c r="H248">
        <f>G248*3*'Refrigeration &amp; Weather'!$C$23</f>
        <v>0</v>
      </c>
    </row>
    <row r="249" spans="1:8">
      <c r="A249">
        <v>232</v>
      </c>
      <c r="B249" s="16">
        <f t="shared" si="99"/>
        <v>40938</v>
      </c>
      <c r="C249">
        <f t="shared" si="95"/>
        <v>0</v>
      </c>
      <c r="D249">
        <f t="shared" si="96"/>
        <v>0</v>
      </c>
      <c r="E249">
        <f t="shared" si="97"/>
        <v>0</v>
      </c>
      <c r="F249">
        <f t="shared" si="98"/>
        <v>0</v>
      </c>
      <c r="G249">
        <f>F249/'Refrigeration &amp; Weather'!$C$22</f>
        <v>0</v>
      </c>
      <c r="H249">
        <f>G249*3*'Refrigeration &amp; Weather'!$C$23</f>
        <v>0</v>
      </c>
    </row>
    <row r="250" spans="1:8">
      <c r="A250">
        <v>233</v>
      </c>
      <c r="B250" s="16">
        <f t="shared" si="99"/>
        <v>40938.125</v>
      </c>
      <c r="C250">
        <f t="shared" si="95"/>
        <v>0</v>
      </c>
      <c r="D250">
        <f t="shared" si="96"/>
        <v>0</v>
      </c>
      <c r="E250">
        <f t="shared" si="97"/>
        <v>0</v>
      </c>
      <c r="F250">
        <f t="shared" si="98"/>
        <v>0</v>
      </c>
      <c r="G250">
        <f>F250/'Refrigeration &amp; Weather'!$C$22</f>
        <v>0</v>
      </c>
      <c r="H250">
        <f>G250*3*'Refrigeration &amp; Weather'!$C$23</f>
        <v>0</v>
      </c>
    </row>
    <row r="251" spans="1:8">
      <c r="A251">
        <v>234</v>
      </c>
      <c r="B251" s="16">
        <f t="shared" si="99"/>
        <v>40938.25</v>
      </c>
      <c r="C251">
        <f t="shared" si="95"/>
        <v>0</v>
      </c>
      <c r="D251">
        <f t="shared" si="96"/>
        <v>0</v>
      </c>
      <c r="E251">
        <f t="shared" si="97"/>
        <v>0</v>
      </c>
      <c r="F251">
        <f t="shared" si="98"/>
        <v>0</v>
      </c>
      <c r="G251">
        <f>F251/'Refrigeration &amp; Weather'!$C$22</f>
        <v>0</v>
      </c>
      <c r="H251">
        <f>G251*3*'Refrigeration &amp; Weather'!$C$23</f>
        <v>0</v>
      </c>
    </row>
    <row r="252" spans="1:8">
      <c r="A252">
        <v>235</v>
      </c>
      <c r="B252" s="16">
        <f t="shared" si="99"/>
        <v>40938.375</v>
      </c>
      <c r="C252">
        <f t="shared" si="95"/>
        <v>0</v>
      </c>
      <c r="D252">
        <f t="shared" si="96"/>
        <v>0</v>
      </c>
      <c r="E252">
        <f t="shared" si="97"/>
        <v>0</v>
      </c>
      <c r="F252">
        <f t="shared" si="98"/>
        <v>0</v>
      </c>
      <c r="G252">
        <f>F252/'Refrigeration &amp; Weather'!$C$22</f>
        <v>0</v>
      </c>
      <c r="H252">
        <f>G252*3*'Refrigeration &amp; Weather'!$C$23</f>
        <v>0</v>
      </c>
    </row>
    <row r="253" spans="1:8">
      <c r="A253">
        <v>236</v>
      </c>
      <c r="B253" s="16">
        <f t="shared" si="99"/>
        <v>40938.5</v>
      </c>
      <c r="C253">
        <f t="shared" si="95"/>
        <v>0</v>
      </c>
      <c r="D253">
        <f t="shared" si="96"/>
        <v>0</v>
      </c>
      <c r="E253">
        <f t="shared" si="97"/>
        <v>0</v>
      </c>
      <c r="F253">
        <f t="shared" si="98"/>
        <v>0</v>
      </c>
      <c r="G253">
        <f>F253/'Refrigeration &amp; Weather'!$C$22</f>
        <v>0</v>
      </c>
      <c r="H253">
        <f>G253*3*'Refrigeration &amp; Weather'!$C$23</f>
        <v>0</v>
      </c>
    </row>
    <row r="254" spans="1:8">
      <c r="A254">
        <v>237</v>
      </c>
      <c r="B254" s="16">
        <f t="shared" si="99"/>
        <v>40938.625</v>
      </c>
      <c r="C254">
        <f t="shared" si="95"/>
        <v>0</v>
      </c>
      <c r="D254">
        <f t="shared" si="96"/>
        <v>0</v>
      </c>
      <c r="E254">
        <f t="shared" si="97"/>
        <v>0</v>
      </c>
      <c r="F254">
        <f t="shared" si="98"/>
        <v>0</v>
      </c>
      <c r="G254">
        <f>F254/'Refrigeration &amp; Weather'!$C$22</f>
        <v>0</v>
      </c>
      <c r="H254">
        <f>G254*3*'Refrigeration &amp; Weather'!$C$23</f>
        <v>0</v>
      </c>
    </row>
    <row r="255" spans="1:8">
      <c r="A255">
        <v>238</v>
      </c>
      <c r="B255" s="16">
        <f t="shared" si="99"/>
        <v>40938.75</v>
      </c>
      <c r="C255">
        <f t="shared" si="95"/>
        <v>0</v>
      </c>
      <c r="D255">
        <f t="shared" si="96"/>
        <v>0</v>
      </c>
      <c r="E255">
        <f t="shared" si="97"/>
        <v>0</v>
      </c>
      <c r="F255">
        <f t="shared" si="98"/>
        <v>0</v>
      </c>
      <c r="G255">
        <f>F255/'Refrigeration &amp; Weather'!$C$22</f>
        <v>0</v>
      </c>
      <c r="H255">
        <f>G255*3*'Refrigeration &amp; Weather'!$C$23</f>
        <v>0</v>
      </c>
    </row>
    <row r="256" spans="1:8">
      <c r="A256">
        <v>239</v>
      </c>
      <c r="B256" s="16">
        <f t="shared" si="99"/>
        <v>40938.875</v>
      </c>
      <c r="C256">
        <f t="shared" si="95"/>
        <v>0</v>
      </c>
      <c r="D256">
        <f t="shared" si="96"/>
        <v>0</v>
      </c>
      <c r="E256">
        <f t="shared" si="97"/>
        <v>0</v>
      </c>
      <c r="F256">
        <f t="shared" si="98"/>
        <v>0</v>
      </c>
      <c r="G256">
        <f>F256/'Refrigeration &amp; Weather'!$C$22</f>
        <v>0</v>
      </c>
      <c r="H256">
        <f>G256*3*'Refrigeration &amp; Weather'!$C$23</f>
        <v>0</v>
      </c>
    </row>
    <row r="257" spans="1:406">
      <c r="A257">
        <v>240</v>
      </c>
      <c r="B257" s="16">
        <f t="shared" si="99"/>
        <v>40939</v>
      </c>
      <c r="C257">
        <f t="shared" si="95"/>
        <v>0</v>
      </c>
      <c r="D257">
        <f t="shared" si="96"/>
        <v>0</v>
      </c>
      <c r="E257">
        <f t="shared" si="97"/>
        <v>0</v>
      </c>
      <c r="F257">
        <f t="shared" si="98"/>
        <v>0</v>
      </c>
      <c r="G257">
        <f>F257/'Refrigeration &amp; Weather'!$C$22</f>
        <v>0</v>
      </c>
      <c r="H257">
        <f>G257*3*'Refrigeration &amp; Weather'!$C$23</f>
        <v>0</v>
      </c>
    </row>
    <row r="258" spans="1:406">
      <c r="A258">
        <v>241</v>
      </c>
      <c r="B258" s="16">
        <f t="shared" si="99"/>
        <v>40939.125</v>
      </c>
      <c r="C258">
        <f t="shared" si="95"/>
        <v>0</v>
      </c>
      <c r="D258">
        <f t="shared" si="96"/>
        <v>0</v>
      </c>
      <c r="E258">
        <f t="shared" si="97"/>
        <v>0</v>
      </c>
      <c r="F258">
        <f t="shared" si="98"/>
        <v>0</v>
      </c>
      <c r="G258">
        <f>F258/'Refrigeration &amp; Weather'!$C$22</f>
        <v>0</v>
      </c>
      <c r="H258">
        <f>G258*3*'Refrigeration &amp; Weather'!$C$23</f>
        <v>0</v>
      </c>
    </row>
    <row r="259" spans="1:406">
      <c r="A259">
        <v>242</v>
      </c>
      <c r="B259" s="16">
        <f t="shared" si="99"/>
        <v>40939.25</v>
      </c>
      <c r="C259">
        <f t="shared" si="95"/>
        <v>0</v>
      </c>
      <c r="D259">
        <f t="shared" si="96"/>
        <v>0</v>
      </c>
      <c r="E259">
        <f t="shared" si="97"/>
        <v>0</v>
      </c>
      <c r="F259">
        <f t="shared" si="98"/>
        <v>0</v>
      </c>
      <c r="G259">
        <f>F259/'Refrigeration &amp; Weather'!$C$22</f>
        <v>0</v>
      </c>
      <c r="H259">
        <f>G259*3*'Refrigeration &amp; Weather'!$C$23</f>
        <v>0</v>
      </c>
    </row>
    <row r="260" spans="1:406">
      <c r="A260">
        <v>243</v>
      </c>
      <c r="B260" s="16">
        <f t="shared" si="99"/>
        <v>40939.375</v>
      </c>
      <c r="C260">
        <f t="shared" si="95"/>
        <v>0</v>
      </c>
      <c r="D260">
        <f t="shared" si="96"/>
        <v>0</v>
      </c>
      <c r="E260">
        <f t="shared" si="97"/>
        <v>0</v>
      </c>
      <c r="F260">
        <f t="shared" si="98"/>
        <v>0</v>
      </c>
      <c r="G260">
        <f>F260/'Refrigeration &amp; Weather'!$C$22</f>
        <v>0</v>
      </c>
      <c r="H260">
        <f>G260*3*'Refrigeration &amp; Weather'!$C$23</f>
        <v>0</v>
      </c>
    </row>
    <row r="261" spans="1:406">
      <c r="A261">
        <v>244</v>
      </c>
      <c r="B261" s="16">
        <f t="shared" si="99"/>
        <v>40939.5</v>
      </c>
      <c r="C261">
        <f t="shared" si="95"/>
        <v>0</v>
      </c>
      <c r="D261">
        <f t="shared" si="96"/>
        <v>0</v>
      </c>
      <c r="E261">
        <f t="shared" si="97"/>
        <v>0</v>
      </c>
      <c r="F261">
        <f t="shared" si="98"/>
        <v>0</v>
      </c>
      <c r="G261">
        <f>F261/'Refrigeration &amp; Weather'!$C$22</f>
        <v>0</v>
      </c>
      <c r="H261">
        <f>G261*3*'Refrigeration &amp; Weather'!$C$23</f>
        <v>0</v>
      </c>
    </row>
    <row r="262" spans="1:406">
      <c r="A262">
        <v>245</v>
      </c>
      <c r="B262" s="16">
        <f t="shared" si="99"/>
        <v>40939.625</v>
      </c>
      <c r="C262">
        <f t="shared" si="95"/>
        <v>0</v>
      </c>
      <c r="D262">
        <f t="shared" si="96"/>
        <v>0</v>
      </c>
      <c r="E262">
        <f t="shared" si="97"/>
        <v>0</v>
      </c>
      <c r="F262">
        <f t="shared" si="98"/>
        <v>0</v>
      </c>
      <c r="G262">
        <f>F262/'Refrigeration &amp; Weather'!$C$22</f>
        <v>0</v>
      </c>
      <c r="H262">
        <f>G262*3*'Refrigeration &amp; Weather'!$C$23</f>
        <v>0</v>
      </c>
    </row>
    <row r="263" spans="1:406">
      <c r="A263">
        <v>246</v>
      </c>
      <c r="B263" s="16">
        <f t="shared" si="99"/>
        <v>40939.75</v>
      </c>
      <c r="C263">
        <f t="shared" si="95"/>
        <v>0</v>
      </c>
      <c r="D263">
        <f t="shared" si="96"/>
        <v>0</v>
      </c>
      <c r="E263">
        <f t="shared" si="97"/>
        <v>0</v>
      </c>
      <c r="F263">
        <f t="shared" si="98"/>
        <v>0</v>
      </c>
      <c r="G263">
        <f>F263/'Refrigeration &amp; Weather'!$C$22</f>
        <v>0</v>
      </c>
      <c r="H263">
        <f>G263*3*'Refrigeration &amp; Weather'!$C$23</f>
        <v>0</v>
      </c>
    </row>
    <row r="264" spans="1:406">
      <c r="A264">
        <v>247</v>
      </c>
      <c r="B264" s="16">
        <f t="shared" si="99"/>
        <v>40939.875</v>
      </c>
      <c r="C264">
        <f t="shared" si="95"/>
        <v>0</v>
      </c>
      <c r="D264">
        <f t="shared" si="96"/>
        <v>0</v>
      </c>
      <c r="E264">
        <f t="shared" si="97"/>
        <v>0</v>
      </c>
      <c r="F264">
        <f t="shared" si="98"/>
        <v>0</v>
      </c>
      <c r="G264">
        <f>F264/'Refrigeration &amp; Weather'!$C$22</f>
        <v>0</v>
      </c>
      <c r="H264">
        <f>G264*3*'Refrigeration &amp; Weather'!$C$23</f>
        <v>0</v>
      </c>
    </row>
    <row r="265" spans="1:406">
      <c r="A265">
        <v>248</v>
      </c>
      <c r="B265" s="16">
        <f t="shared" si="99"/>
        <v>40940</v>
      </c>
      <c r="C265">
        <f t="shared" si="95"/>
        <v>0</v>
      </c>
      <c r="D265">
        <f t="shared" si="96"/>
        <v>0</v>
      </c>
      <c r="E265">
        <f t="shared" si="97"/>
        <v>0</v>
      </c>
      <c r="F265">
        <f t="shared" si="98"/>
        <v>0</v>
      </c>
      <c r="G265">
        <f>F265/'Refrigeration &amp; Weather'!$C$22</f>
        <v>0</v>
      </c>
      <c r="H265">
        <f>G265*3*'Refrigeration &amp; Weather'!$C$23</f>
        <v>0</v>
      </c>
    </row>
    <row r="266" spans="1:406">
      <c r="A266">
        <v>249</v>
      </c>
      <c r="B266" s="16">
        <f t="shared" si="99"/>
        <v>40940.125</v>
      </c>
      <c r="C266">
        <f t="shared" si="95"/>
        <v>0</v>
      </c>
      <c r="D266">
        <f t="shared" si="96"/>
        <v>0</v>
      </c>
      <c r="E266">
        <f t="shared" si="97"/>
        <v>0</v>
      </c>
      <c r="F266">
        <f t="shared" si="98"/>
        <v>0</v>
      </c>
      <c r="G266">
        <f>F266/'Refrigeration &amp; Weather'!$C$22</f>
        <v>0</v>
      </c>
      <c r="H266">
        <f>G266*3*'Refrigeration &amp; Weather'!$C$23</f>
        <v>0</v>
      </c>
    </row>
    <row r="267" spans="1:406">
      <c r="A267">
        <v>250</v>
      </c>
      <c r="B267" s="16">
        <f t="shared" si="99"/>
        <v>40940.25</v>
      </c>
      <c r="C267">
        <f t="shared" si="95"/>
        <v>11.348411414160767</v>
      </c>
      <c r="D267">
        <f t="shared" si="96"/>
        <v>0</v>
      </c>
      <c r="E267">
        <f t="shared" si="97"/>
        <v>0</v>
      </c>
      <c r="F267">
        <f t="shared" si="98"/>
        <v>11.348411414160767</v>
      </c>
      <c r="G267">
        <f>F267/'Refrigeration &amp; Weather'!$C$22</f>
        <v>5.1004096243419186</v>
      </c>
      <c r="H267">
        <f>G267*3*'Refrigeration &amp; Weather'!$C$23</f>
        <v>3.8253072182564392</v>
      </c>
      <c r="CG267">
        <v>10.8</v>
      </c>
      <c r="CH267">
        <v>2.2696822828321532</v>
      </c>
      <c r="FI267">
        <v>10.8</v>
      </c>
      <c r="FJ267">
        <v>2.2696822828321532</v>
      </c>
      <c r="IK267">
        <v>10.8</v>
      </c>
      <c r="IL267">
        <v>2.2696822828321532</v>
      </c>
      <c r="LM267">
        <v>10.8</v>
      </c>
      <c r="LN267">
        <v>2.2696822828321532</v>
      </c>
      <c r="OO267">
        <v>10.8</v>
      </c>
      <c r="OP267">
        <v>2.2696822828321532</v>
      </c>
    </row>
    <row r="268" spans="1:406">
      <c r="A268">
        <v>251</v>
      </c>
      <c r="B268" s="16">
        <f t="shared" si="99"/>
        <v>40940.375</v>
      </c>
      <c r="C268">
        <f t="shared" si="95"/>
        <v>55.864460762562793</v>
      </c>
      <c r="D268">
        <f t="shared" si="96"/>
        <v>0</v>
      </c>
      <c r="E268">
        <f t="shared" si="97"/>
        <v>0</v>
      </c>
      <c r="F268">
        <f t="shared" si="98"/>
        <v>55.864460762562793</v>
      </c>
      <c r="G268">
        <f>F268/'Refrigeration &amp; Weather'!$C$22</f>
        <v>25.107622814634968</v>
      </c>
      <c r="H268">
        <f>G268*3*'Refrigeration &amp; Weather'!$C$23</f>
        <v>18.830717110976227</v>
      </c>
      <c r="CG268">
        <v>10.710748934764673</v>
      </c>
      <c r="CH268">
        <v>12.421122824377875</v>
      </c>
      <c r="FI268">
        <v>10.74389739516735</v>
      </c>
      <c r="FJ268">
        <v>10.753458257877966</v>
      </c>
      <c r="IK268">
        <v>10.730076571355125</v>
      </c>
      <c r="IL268">
        <v>11.4089192012833</v>
      </c>
      <c r="LM268">
        <v>10.745519667898897</v>
      </c>
      <c r="LN268">
        <v>10.704994903469034</v>
      </c>
      <c r="OO268">
        <v>10.747831351672053</v>
      </c>
      <c r="OP268">
        <v>10.575965575554621</v>
      </c>
    </row>
    <row r="269" spans="1:406">
      <c r="A269">
        <v>252</v>
      </c>
      <c r="B269" s="16">
        <f t="shared" si="99"/>
        <v>40940.5</v>
      </c>
      <c r="C269">
        <f t="shared" si="95"/>
        <v>27.720324451898552</v>
      </c>
      <c r="D269">
        <f t="shared" si="96"/>
        <v>0</v>
      </c>
      <c r="E269">
        <f t="shared" si="97"/>
        <v>0</v>
      </c>
      <c r="F269">
        <f t="shared" si="98"/>
        <v>27.720324451898552</v>
      </c>
      <c r="G269">
        <f>F269/'Refrigeration &amp; Weather'!$C$22</f>
        <v>12.458572787370137</v>
      </c>
      <c r="H269">
        <f>G269*3*'Refrigeration &amp; Weather'!$C$23</f>
        <v>9.343929590527603</v>
      </c>
      <c r="CG269">
        <v>10.62992417469032</v>
      </c>
      <c r="CH269">
        <v>7.8133116088901398</v>
      </c>
      <c r="FI269">
        <v>10.702939206771234</v>
      </c>
      <c r="FJ269">
        <v>4.7823401715158678</v>
      </c>
      <c r="IK269">
        <v>10.673971932347412</v>
      </c>
      <c r="IL269">
        <v>5.9160978424797461</v>
      </c>
      <c r="LM269">
        <v>10.705470439022582</v>
      </c>
      <c r="LN269">
        <v>4.7208842799698241</v>
      </c>
      <c r="OO269">
        <v>10.710861156278069</v>
      </c>
      <c r="OP269">
        <v>4.4876905490429726</v>
      </c>
    </row>
    <row r="270" spans="1:406">
      <c r="A270">
        <v>253</v>
      </c>
      <c r="B270" s="16">
        <f t="shared" si="99"/>
        <v>40940.625</v>
      </c>
      <c r="C270">
        <f t="shared" si="95"/>
        <v>70.941296980241759</v>
      </c>
      <c r="D270">
        <f t="shared" si="96"/>
        <v>0</v>
      </c>
      <c r="E270">
        <f t="shared" si="97"/>
        <v>0</v>
      </c>
      <c r="F270">
        <f t="shared" si="98"/>
        <v>70.941296980241759</v>
      </c>
      <c r="G270">
        <f>F270/'Refrigeration &amp; Weather'!$C$22</f>
        <v>31.883728979883941</v>
      </c>
      <c r="H270">
        <f>G270*3*'Refrigeration &amp; Weather'!$C$23</f>
        <v>23.912796734912956</v>
      </c>
      <c r="CG270">
        <v>10.481556761714588</v>
      </c>
      <c r="CH270">
        <v>18.969675896578291</v>
      </c>
      <c r="FI270">
        <v>10.635587520705011</v>
      </c>
      <c r="FJ270">
        <v>12.58734589069164</v>
      </c>
      <c r="IK270">
        <v>10.577290822437545</v>
      </c>
      <c r="IL270">
        <v>14.863792091704706</v>
      </c>
      <c r="LM270">
        <v>10.639380705962692</v>
      </c>
      <c r="LN270">
        <v>12.501086892563597</v>
      </c>
      <c r="OO270">
        <v>10.650923938248784</v>
      </c>
      <c r="OP270">
        <v>12.019396208703517</v>
      </c>
    </row>
    <row r="271" spans="1:406">
      <c r="A271">
        <v>254</v>
      </c>
      <c r="B271" s="16">
        <f t="shared" si="99"/>
        <v>40940.75</v>
      </c>
      <c r="C271">
        <f t="shared" si="95"/>
        <v>80.015127088253465</v>
      </c>
      <c r="D271">
        <f t="shared" si="96"/>
        <v>0</v>
      </c>
      <c r="E271">
        <f t="shared" si="97"/>
        <v>0</v>
      </c>
      <c r="F271">
        <f t="shared" si="98"/>
        <v>80.015127088253465</v>
      </c>
      <c r="G271">
        <f>F271/'Refrigeration &amp; Weather'!$C$22</f>
        <v>35.961854871125155</v>
      </c>
      <c r="H271">
        <f>G271*3*'Refrigeration &amp; Weather'!$C$23</f>
        <v>26.971391153343866</v>
      </c>
      <c r="CG271">
        <v>10.127300881712497</v>
      </c>
      <c r="CH271">
        <v>29.864543444518016</v>
      </c>
      <c r="FI271">
        <v>10.492290684089815</v>
      </c>
      <c r="FJ271">
        <v>11.343179980651678</v>
      </c>
      <c r="IK271">
        <v>10.360079278960809</v>
      </c>
      <c r="IL271">
        <v>17.834651232835061</v>
      </c>
      <c r="LM271">
        <v>10.498069035039137</v>
      </c>
      <c r="LN271">
        <v>11.197725910905262</v>
      </c>
      <c r="OO271">
        <v>10.525619383558436</v>
      </c>
      <c r="OP271">
        <v>9.7750265193434451</v>
      </c>
    </row>
    <row r="272" spans="1:406">
      <c r="A272">
        <v>255</v>
      </c>
      <c r="B272" s="16">
        <f t="shared" si="99"/>
        <v>40940.875</v>
      </c>
      <c r="C272">
        <f t="shared" si="95"/>
        <v>272.82008056552974</v>
      </c>
      <c r="D272">
        <f t="shared" si="96"/>
        <v>0</v>
      </c>
      <c r="E272">
        <f t="shared" si="97"/>
        <v>0</v>
      </c>
      <c r="F272">
        <f t="shared" si="98"/>
        <v>272.82008056552974</v>
      </c>
      <c r="G272">
        <f>F272/'Refrigeration &amp; Weather'!$C$22</f>
        <v>122.61576654630552</v>
      </c>
      <c r="H272">
        <f>G272*3*'Refrigeration &amp; Weather'!$C$23</f>
        <v>91.961824909729145</v>
      </c>
      <c r="CG272">
        <v>9.16006427080573</v>
      </c>
      <c r="CH272">
        <v>80.088782274346897</v>
      </c>
      <c r="FI272">
        <v>10.055850716980686</v>
      </c>
      <c r="FJ272">
        <v>44.881000489018774</v>
      </c>
      <c r="IK272">
        <v>9.6930719355219388</v>
      </c>
      <c r="IL272">
        <v>63.768447549013942</v>
      </c>
      <c r="LM272">
        <v>10.065099835445686</v>
      </c>
      <c r="LN272">
        <v>44.608415020201768</v>
      </c>
      <c r="OO272">
        <v>10.149528729274374</v>
      </c>
      <c r="OP272">
        <v>39.473435232948361</v>
      </c>
    </row>
    <row r="273" spans="1:406">
      <c r="A273">
        <v>256</v>
      </c>
      <c r="B273" s="16">
        <f t="shared" si="99"/>
        <v>40941</v>
      </c>
      <c r="C273">
        <f t="shared" ref="C273:C336" si="100">J273+N273+R273+V273+Z273+AD273+AH273+AL273+AP273+AT273+AX273+BB273+BF273+BJ273+BN273+BR273+BV273+BZ273+CD273+CH273+CL273+CP273+CT273+CX273+DB273+DF273+DJ273+DN273+DR273+DV273+DZ273+ED273+EH273+EL273+EP273+ET273+EX273+FB273+FF273+FJ273+FN273+FR273+FV273+FZ273+GD273+GH273+GL273+GP273+GT273+GX273+HB273+HF273+HJ273+HN273+HR273+HV273+HZ273+ID273+IH273+IL273+IP273+IT273+IX273+JB273+JF273+JJ273+JN273+JR273+JV273+JZ273+KD273+KH273+KL273+KP273+KT273+KX273+LB273+LF273+LJ273+LN273+LR273+LV273+LZ273+MD273+MH273+ML273+MP273+MT273+MX273+NB273+NF273+NJ273+NN273+NR273+NV273+NZ273+OD273+OH273+OL273+OP273</f>
        <v>401.58489103178374</v>
      </c>
      <c r="D273">
        <f t="shared" si="96"/>
        <v>0</v>
      </c>
      <c r="E273">
        <f t="shared" si="97"/>
        <v>0</v>
      </c>
      <c r="F273">
        <f t="shared" si="98"/>
        <v>401.58489103178374</v>
      </c>
      <c r="G273">
        <f>F273/'Refrigeration &amp; Weather'!$C$22</f>
        <v>180.487591474959</v>
      </c>
      <c r="H273">
        <f>G273*3*'Refrigeration &amp; Weather'!$C$23</f>
        <v>135.36569360621925</v>
      </c>
      <c r="CG273">
        <v>7.7875210311038758</v>
      </c>
      <c r="CH273">
        <v>83.608621717463066</v>
      </c>
      <c r="FI273">
        <v>8.9213695567664821</v>
      </c>
      <c r="FJ273">
        <v>80.158279680364956</v>
      </c>
      <c r="IK273">
        <v>8.4034221351040355</v>
      </c>
      <c r="IL273">
        <v>82.161403738212442</v>
      </c>
      <c r="LM273">
        <v>8.9581159565720085</v>
      </c>
      <c r="LN273">
        <v>77.343973591767622</v>
      </c>
      <c r="OO273">
        <v>9.0931404836989032</v>
      </c>
      <c r="OP273">
        <v>78.312612303975683</v>
      </c>
    </row>
    <row r="274" spans="1:406">
      <c r="A274">
        <v>257</v>
      </c>
      <c r="B274" s="16">
        <f t="shared" si="99"/>
        <v>40941.125</v>
      </c>
      <c r="C274">
        <f t="shared" si="100"/>
        <v>445.92933754146333</v>
      </c>
      <c r="D274">
        <f t="shared" ref="D274:D337" si="101">K274+O274+S274+W274+AA274+AE274+AI274+AM274+AQ274+AU274+AY274+BC274+BG274+BK274+BO274+BS274+BW274+CA274+CE274+CI274+CM274+CQ274+CU274+CY274+DC274+DG274+DK274+DO274+DS274+DW274+EA274+EE274+EI274+EM274+EQ274+EU274+EY274+FC274+FG274+FK274+FO274+FS274+FW274+GA274+GE274+GI274+GM274+GQ274+GU274+GY274+HC274+HG274+HK274+HO274+HS274+HW274+IA274+IE274+II274+IM274+IQ274+IU274+IY274+JC274+JG274+JK274+JO274+JS274+JW274+KA274+KE274+KI274+KM274+KQ274+KU274+KY274+LC274+LG274+LK274+LO274+LS274+LW274+MA274+ME274+MI274+MM274+MQ274+MU274+MY274+NC274+NG274+NK274+NO274+NS274+NW274+OA274+OE274+OI274+OM274+OQ274</f>
        <v>0</v>
      </c>
      <c r="E274">
        <f t="shared" ref="E274:E337" si="102">L274+P274+T274+X274+AB274+AF274+AJ274+AN274+AR274+AV274+AZ274+BD274+BH274+BL274+BP274+BT274+BX274+CB274+CF274+CJ274+CN274+CR274+CV274+CZ274+DD274+DH274+DL274+DP274+DT274+DX274+EB274+EF274+EJ274+EN274+ER274+EV274+EZ274+FD274+FH274+FL274+FP274+FT274+FX274+GB274+GF274+GJ274+GN274+GR274+GV274+GZ274+HD274+HH274+HL274+HP274+HT274+HX274+IB274+IF274+IJ274+IN274+IR274+IV274+IZ274+JD274+JH274+JL274+JP274+JT274+JX274+KB274+KF274+KJ274+KN274+KR274+KV274+KZ274+LD274+LH274+LL274+LP274+LT274+LX274+MB274+MF274+MJ274+MN274+MR274+MV274+MZ274+ND274+NH274+NL274+NP274+NT274+NX274+OB274+OF274+OJ274+ON274+OR274</f>
        <v>0</v>
      </c>
      <c r="F274">
        <f t="shared" ref="F274:F337" si="103">SUM(C274:E274)</f>
        <v>445.92933754146333</v>
      </c>
      <c r="G274">
        <f>F274/'Refrigeration &amp; Weather'!$C$22</f>
        <v>200.41767979391614</v>
      </c>
      <c r="H274">
        <f>G274*3*'Refrigeration &amp; Weather'!$C$23</f>
        <v>150.3132598454371</v>
      </c>
      <c r="CG274">
        <v>6.4230594480623395</v>
      </c>
      <c r="CH274">
        <v>87.477757095333857</v>
      </c>
      <c r="FI274">
        <v>7.5290368427160441</v>
      </c>
      <c r="FJ274">
        <v>90.95201966851775</v>
      </c>
      <c r="IK274">
        <v>7.0353564011907856</v>
      </c>
      <c r="IL274">
        <v>88.351630413410305</v>
      </c>
      <c r="LM274">
        <v>7.6199791230419942</v>
      </c>
      <c r="LN274">
        <v>87.655437770532359</v>
      </c>
      <c r="OO274">
        <v>7.7000523043593132</v>
      </c>
      <c r="OP274">
        <v>91.49249259366907</v>
      </c>
    </row>
    <row r="275" spans="1:406">
      <c r="A275">
        <v>258</v>
      </c>
      <c r="B275" s="16">
        <f t="shared" si="99"/>
        <v>40941.25</v>
      </c>
      <c r="C275">
        <f t="shared" si="100"/>
        <v>426.60967843848493</v>
      </c>
      <c r="D275">
        <f t="shared" si="101"/>
        <v>0</v>
      </c>
      <c r="E275">
        <f t="shared" si="102"/>
        <v>0</v>
      </c>
      <c r="F275">
        <f t="shared" si="103"/>
        <v>426.60967843848493</v>
      </c>
      <c r="G275">
        <f>F275/'Refrigeration &amp; Weather'!$C$22</f>
        <v>191.73468693864496</v>
      </c>
      <c r="H275">
        <f>G275*3*'Refrigeration &amp; Weather'!$C$23</f>
        <v>143.80101520398372</v>
      </c>
      <c r="Y275">
        <v>9.0999999999999979</v>
      </c>
      <c r="Z275">
        <v>-0.71965535797117108</v>
      </c>
      <c r="AK275">
        <v>10.466666666666667</v>
      </c>
      <c r="AL275">
        <v>4.3179321478270234</v>
      </c>
      <c r="CG275">
        <v>5.1239752618422836</v>
      </c>
      <c r="CH275">
        <v>76.286711618809733</v>
      </c>
      <c r="DM275">
        <v>10.466666666666667</v>
      </c>
      <c r="DN275">
        <v>4.3179321478270234</v>
      </c>
      <c r="FI275">
        <v>6.1338926186597762</v>
      </c>
      <c r="FJ275">
        <v>83.672960686303952</v>
      </c>
      <c r="GO275">
        <v>10.466666666666667</v>
      </c>
      <c r="GP275">
        <v>4.3179321478270234</v>
      </c>
      <c r="IK275">
        <v>5.7085648899645642</v>
      </c>
      <c r="IL275">
        <v>78.428299254111877</v>
      </c>
      <c r="JQ275">
        <v>10.466666666666667</v>
      </c>
      <c r="JR275">
        <v>4.3179321478270234</v>
      </c>
      <c r="LM275">
        <v>6.2637443234959065</v>
      </c>
      <c r="LN275">
        <v>82.417150316586287</v>
      </c>
      <c r="MS275">
        <v>10.466666666666667</v>
      </c>
      <c r="MT275">
        <v>4.3179321478270234</v>
      </c>
      <c r="OO275">
        <v>6.2889718148435696</v>
      </c>
      <c r="OP275">
        <v>84.934551181509107</v>
      </c>
    </row>
    <row r="276" spans="1:406">
      <c r="A276">
        <v>259</v>
      </c>
      <c r="B276" s="16">
        <f t="shared" ref="B276:B339" si="104">B275+1/8</f>
        <v>40941.375</v>
      </c>
      <c r="C276">
        <f t="shared" si="100"/>
        <v>530.81950133531871</v>
      </c>
      <c r="D276">
        <f t="shared" si="101"/>
        <v>0</v>
      </c>
      <c r="E276">
        <f t="shared" si="102"/>
        <v>0</v>
      </c>
      <c r="F276">
        <f t="shared" si="103"/>
        <v>530.81950133531871</v>
      </c>
      <c r="G276">
        <f>F276/'Refrigeration &amp; Weather'!$C$22</f>
        <v>238.57056239789608</v>
      </c>
      <c r="H276">
        <f>G276*3*'Refrigeration &amp; Weather'!$C$23</f>
        <v>178.92792179842206</v>
      </c>
      <c r="Y276">
        <v>8.8784406904534734</v>
      </c>
      <c r="Z276">
        <v>17.988542471830904</v>
      </c>
      <c r="AK276">
        <v>10.370402570769675</v>
      </c>
      <c r="AL276">
        <v>14.723359592275509</v>
      </c>
      <c r="CG276">
        <v>3.9161111775387876</v>
      </c>
      <c r="CH276">
        <v>76.800733961300153</v>
      </c>
      <c r="DM276">
        <v>10.368412116223711</v>
      </c>
      <c r="DN276">
        <v>14.828608600999234</v>
      </c>
      <c r="FI276">
        <v>4.733700073694127</v>
      </c>
      <c r="FJ276">
        <v>91.542209270589865</v>
      </c>
      <c r="GO276">
        <v>10.368040141930052</v>
      </c>
      <c r="GP276">
        <v>14.84637766970083</v>
      </c>
      <c r="IK276">
        <v>4.4523585950455615</v>
      </c>
      <c r="IL276">
        <v>80.206377432034515</v>
      </c>
      <c r="JQ276">
        <v>10.368948597907572</v>
      </c>
      <c r="JR276">
        <v>14.823886489467597</v>
      </c>
      <c r="LM276">
        <v>4.8252167294056676</v>
      </c>
      <c r="LN276">
        <v>95.58096934583871</v>
      </c>
      <c r="MS276">
        <v>10.368730028853768</v>
      </c>
      <c r="MT276">
        <v>14.799781113412539</v>
      </c>
      <c r="OO276">
        <v>4.8497925306610146</v>
      </c>
      <c r="OP276">
        <v>94.67865538786883</v>
      </c>
    </row>
    <row r="277" spans="1:406">
      <c r="A277">
        <v>260</v>
      </c>
      <c r="B277" s="16">
        <f t="shared" si="104"/>
        <v>40941.5</v>
      </c>
      <c r="C277">
        <f t="shared" si="100"/>
        <v>508.51886336950309</v>
      </c>
      <c r="D277">
        <f t="shared" si="101"/>
        <v>0</v>
      </c>
      <c r="E277">
        <f t="shared" si="102"/>
        <v>0</v>
      </c>
      <c r="F277">
        <f t="shared" si="103"/>
        <v>508.51886336950309</v>
      </c>
      <c r="G277">
        <f>F277/'Refrigeration &amp; Weather'!$C$22</f>
        <v>228.54780376157447</v>
      </c>
      <c r="H277">
        <f>G277*3*'Refrigeration &amp; Weather'!$C$23</f>
        <v>171.41085282118087</v>
      </c>
      <c r="Y277">
        <v>8.4690226892561036</v>
      </c>
      <c r="Z277">
        <v>34.122215758123019</v>
      </c>
      <c r="AK277">
        <v>10.290489702447374</v>
      </c>
      <c r="AL277">
        <v>9.6826628940402024</v>
      </c>
      <c r="BA277">
        <v>11.1</v>
      </c>
      <c r="BB277">
        <v>7.8054927287642357</v>
      </c>
      <c r="CG277">
        <v>2.8266552623719794</v>
      </c>
      <c r="CH277">
        <v>62.389045566484882</v>
      </c>
      <c r="DM277">
        <v>10.286074318408575</v>
      </c>
      <c r="DN277">
        <v>9.8625071417359038</v>
      </c>
      <c r="EC277">
        <v>11.1</v>
      </c>
      <c r="ED277">
        <v>7.8054927287642357</v>
      </c>
      <c r="FI277">
        <v>3.3321753780612551</v>
      </c>
      <c r="FJ277">
        <v>83.094594938044366</v>
      </c>
      <c r="GO277">
        <v>10.285378755346917</v>
      </c>
      <c r="GP277">
        <v>9.8835881781493953</v>
      </c>
      <c r="HE277">
        <v>11.1</v>
      </c>
      <c r="HF277">
        <v>7.8054927287642357</v>
      </c>
      <c r="IK277">
        <v>3.2942239308544021</v>
      </c>
      <c r="IL277">
        <v>66.960152162446391</v>
      </c>
      <c r="JQ277">
        <v>10.286504412088995</v>
      </c>
      <c r="JR277">
        <v>9.8774460856900301</v>
      </c>
      <c r="KG277">
        <v>11.1</v>
      </c>
      <c r="KH277">
        <v>7.8054927287642357</v>
      </c>
      <c r="LM277">
        <v>3.3494589570543782</v>
      </c>
      <c r="LN277">
        <v>86.294238245811314</v>
      </c>
      <c r="MS277">
        <v>10.28717427325426</v>
      </c>
      <c r="MT277">
        <v>9.8006898680058647</v>
      </c>
      <c r="NI277">
        <v>11.1</v>
      </c>
      <c r="NJ277">
        <v>7.8054927287642357</v>
      </c>
      <c r="OO277">
        <v>3.3810910825486782</v>
      </c>
      <c r="OP277">
        <v>87.524258887150509</v>
      </c>
    </row>
    <row r="278" spans="1:406">
      <c r="A278">
        <v>261</v>
      </c>
      <c r="B278" s="16">
        <f t="shared" si="104"/>
        <v>40941.625</v>
      </c>
      <c r="C278">
        <f t="shared" si="100"/>
        <v>589.21550822579684</v>
      </c>
      <c r="D278">
        <f t="shared" si="101"/>
        <v>0</v>
      </c>
      <c r="E278">
        <f t="shared" si="102"/>
        <v>0</v>
      </c>
      <c r="F278">
        <f t="shared" si="103"/>
        <v>589.21550822579684</v>
      </c>
      <c r="G278">
        <f>F278/'Refrigeration &amp; Weather'!$C$22</f>
        <v>264.81595875316714</v>
      </c>
      <c r="H278">
        <f>G278*3*'Refrigeration &amp; Weather'!$C$23</f>
        <v>198.61196906487535</v>
      </c>
      <c r="Y278">
        <v>7.4264371847090302</v>
      </c>
      <c r="Z278">
        <v>79.531909355904475</v>
      </c>
      <c r="AK278">
        <v>10.162532263383904</v>
      </c>
      <c r="AL278">
        <v>18.355506490367937</v>
      </c>
      <c r="BA278">
        <v>10.972492268025128</v>
      </c>
      <c r="BB278">
        <v>10.872023195131643</v>
      </c>
      <c r="CG278">
        <v>1.8849635657855388</v>
      </c>
      <c r="CH278">
        <v>59.474620257138248</v>
      </c>
      <c r="DM278">
        <v>10.153702530205216</v>
      </c>
      <c r="DN278">
        <v>18.687011584683802</v>
      </c>
      <c r="EC278">
        <v>10.979021993521455</v>
      </c>
      <c r="ED278">
        <v>10.57151561953115</v>
      </c>
      <c r="FI278">
        <v>2.0451773056570262</v>
      </c>
      <c r="FJ278">
        <v>79.734228416510845</v>
      </c>
      <c r="GO278">
        <v>10.152613195396929</v>
      </c>
      <c r="GP278">
        <v>18.712597829413856</v>
      </c>
      <c r="HE278">
        <v>10.980822219632596</v>
      </c>
      <c r="HF278">
        <v>10.473831414879708</v>
      </c>
      <c r="IK278">
        <v>2.2704463043477716</v>
      </c>
      <c r="IL278">
        <v>64.584164734798634</v>
      </c>
      <c r="JQ278">
        <v>10.153403190949929</v>
      </c>
      <c r="JR278">
        <v>18.755617754589533</v>
      </c>
      <c r="KG278">
        <v>10.977981566769932</v>
      </c>
      <c r="KH278">
        <v>10.611646631844431</v>
      </c>
      <c r="LM278">
        <v>2.0845378391715448</v>
      </c>
      <c r="LN278">
        <v>76.185573900869656</v>
      </c>
      <c r="MS278">
        <v>10.156503582323456</v>
      </c>
      <c r="MT278">
        <v>18.552575811689184</v>
      </c>
      <c r="NI278">
        <v>10.981710173078802</v>
      </c>
      <c r="NJ278">
        <v>10.423916497000178</v>
      </c>
      <c r="OO278">
        <v>2.022374465762343</v>
      </c>
      <c r="OP278">
        <v>83.688768731443588</v>
      </c>
    </row>
    <row r="279" spans="1:406">
      <c r="A279">
        <v>262</v>
      </c>
      <c r="B279" s="16">
        <f t="shared" si="104"/>
        <v>40941.75</v>
      </c>
      <c r="C279">
        <f t="shared" si="100"/>
        <v>582.17693738867274</v>
      </c>
      <c r="D279">
        <f t="shared" si="101"/>
        <v>0</v>
      </c>
      <c r="E279">
        <f t="shared" si="102"/>
        <v>0</v>
      </c>
      <c r="F279">
        <f t="shared" si="103"/>
        <v>582.17693738867274</v>
      </c>
      <c r="G279">
        <f>F279/'Refrigeration &amp; Weather'!$C$22</f>
        <v>261.65255612974062</v>
      </c>
      <c r="H279">
        <f>G279*3*'Refrigeration &amp; Weather'!$C$23</f>
        <v>196.23941709730548</v>
      </c>
      <c r="Y279">
        <v>5.9625959926181666</v>
      </c>
      <c r="Z279">
        <v>99.981411112323528</v>
      </c>
      <c r="AK279">
        <v>9.8612070632627677</v>
      </c>
      <c r="AL279">
        <v>26.602341089384044</v>
      </c>
      <c r="BA279">
        <v>10.842580855220184</v>
      </c>
      <c r="BB279">
        <v>16.957618716504427</v>
      </c>
      <c r="CG279">
        <v>1.1021047732274958</v>
      </c>
      <c r="CH279">
        <v>43.227514847669049</v>
      </c>
      <c r="DM279">
        <v>9.8414458650251522</v>
      </c>
      <c r="DN279">
        <v>27.55778526827093</v>
      </c>
      <c r="EC279">
        <v>10.856065869325692</v>
      </c>
      <c r="ED279">
        <v>16.438252346981926</v>
      </c>
      <c r="FI279">
        <v>0.97931901386827902</v>
      </c>
      <c r="FJ279">
        <v>58.075333254391353</v>
      </c>
      <c r="GO279">
        <v>9.8396159640918448</v>
      </c>
      <c r="GP279">
        <v>27.625974539102724</v>
      </c>
      <c r="HE279">
        <v>10.860367592083909</v>
      </c>
      <c r="HF279">
        <v>16.242110763460815</v>
      </c>
      <c r="IK279">
        <v>1.4037133568320086</v>
      </c>
      <c r="IL279">
        <v>48.219850933804679</v>
      </c>
      <c r="JQ279">
        <v>9.8374858319982224</v>
      </c>
      <c r="JR279">
        <v>27.944370679407733</v>
      </c>
      <c r="KG279">
        <v>10.854214278871863</v>
      </c>
      <c r="KH279">
        <v>16.494388810831115</v>
      </c>
      <c r="LM279">
        <v>1.1006446519248971</v>
      </c>
      <c r="LN279">
        <v>52.816105264148796</v>
      </c>
      <c r="MS279">
        <v>9.8492337439324285</v>
      </c>
      <c r="MT279">
        <v>27.098909800208336</v>
      </c>
      <c r="NI279">
        <v>10.862564619107484</v>
      </c>
      <c r="NJ279">
        <v>16.138411554949332</v>
      </c>
      <c r="OO279">
        <v>0.90156307158404025</v>
      </c>
      <c r="OP279">
        <v>60.756558407233939</v>
      </c>
    </row>
    <row r="280" spans="1:406">
      <c r="A280">
        <v>263</v>
      </c>
      <c r="B280" s="16">
        <f t="shared" si="104"/>
        <v>40941.875</v>
      </c>
      <c r="C280">
        <f t="shared" si="100"/>
        <v>817.22841126157346</v>
      </c>
      <c r="D280">
        <f t="shared" si="101"/>
        <v>0</v>
      </c>
      <c r="E280">
        <f t="shared" si="102"/>
        <v>0</v>
      </c>
      <c r="F280">
        <f t="shared" si="103"/>
        <v>817.22841126157346</v>
      </c>
      <c r="G280">
        <f>F280/'Refrigeration &amp; Weather'!$C$22</f>
        <v>367.29366798272969</v>
      </c>
      <c r="H280">
        <f>G280*3*'Refrigeration &amp; Weather'!$C$23</f>
        <v>275.47025098704728</v>
      </c>
      <c r="Y280">
        <v>4.3230767808856285</v>
      </c>
      <c r="Z280">
        <v>99.010654860748673</v>
      </c>
      <c r="AK280">
        <v>8.9871584779097855</v>
      </c>
      <c r="AL280">
        <v>72.492864014602063</v>
      </c>
      <c r="BA280">
        <v>10.592956728279855</v>
      </c>
      <c r="BB280">
        <v>24.059400230793955</v>
      </c>
      <c r="CG280">
        <v>0.44780526279030008</v>
      </c>
      <c r="CH280">
        <v>42.596648405832475</v>
      </c>
      <c r="DM280">
        <v>8.9546507419677024</v>
      </c>
      <c r="DN280">
        <v>72.566969119093741</v>
      </c>
      <c r="EC280">
        <v>10.61866057494214</v>
      </c>
      <c r="ED280">
        <v>23.190414412094889</v>
      </c>
      <c r="FI280">
        <v>0.15122506928857857</v>
      </c>
      <c r="FJ280">
        <v>50.344891937325961</v>
      </c>
      <c r="GO280">
        <v>8.9461601898837575</v>
      </c>
      <c r="GP280">
        <v>73.29012910733131</v>
      </c>
      <c r="HE280">
        <v>10.628239209925193</v>
      </c>
      <c r="HF280">
        <v>22.784216787171559</v>
      </c>
      <c r="IK280">
        <v>0.66864536676093367</v>
      </c>
      <c r="IL280">
        <v>47.380170562527319</v>
      </c>
      <c r="JQ280">
        <v>8.9341419763713539</v>
      </c>
      <c r="JR280">
        <v>73.880559030443081</v>
      </c>
      <c r="KG280">
        <v>10.615773351676893</v>
      </c>
      <c r="KH280">
        <v>23.2515373653194</v>
      </c>
      <c r="LM280">
        <v>0.34618275280508415</v>
      </c>
      <c r="LN280">
        <v>46.680635146414986</v>
      </c>
      <c r="MS280">
        <v>8.9706775846798283</v>
      </c>
      <c r="MT280">
        <v>72.311285996705749</v>
      </c>
      <c r="NI280">
        <v>10.633285950700008</v>
      </c>
      <c r="NJ280">
        <v>22.562710613389982</v>
      </c>
      <c r="OO280">
        <v>5.1884720141214313E-2</v>
      </c>
      <c r="OP280">
        <v>50.82532367177825</v>
      </c>
    </row>
    <row r="281" spans="1:406">
      <c r="A281">
        <v>264</v>
      </c>
      <c r="B281" s="16">
        <f t="shared" si="104"/>
        <v>40942</v>
      </c>
      <c r="C281">
        <f t="shared" si="100"/>
        <v>837.72593704678604</v>
      </c>
      <c r="D281">
        <f t="shared" si="101"/>
        <v>0</v>
      </c>
      <c r="E281">
        <f t="shared" si="102"/>
        <v>0</v>
      </c>
      <c r="F281">
        <f t="shared" si="103"/>
        <v>837.72593704678604</v>
      </c>
      <c r="G281">
        <f>F281/'Refrigeration &amp; Weather'!$C$22</f>
        <v>376.50603912215109</v>
      </c>
      <c r="H281">
        <f>G281*3*'Refrigeration &amp; Weather'!$C$23</f>
        <v>282.37952934161331</v>
      </c>
      <c r="Y281">
        <v>2.9536857813479354</v>
      </c>
      <c r="Z281">
        <v>74.508003317777153</v>
      </c>
      <c r="AK281">
        <v>7.6526723344432002</v>
      </c>
      <c r="AL281">
        <v>86.40609391639083</v>
      </c>
      <c r="BA281">
        <v>10.141318640486052</v>
      </c>
      <c r="BB281">
        <v>39.553524045861579</v>
      </c>
      <c r="CG281">
        <v>-7.083418192491861E-2</v>
      </c>
      <c r="CH281">
        <v>26.570577889063365</v>
      </c>
      <c r="DM281">
        <v>7.6298054442016428</v>
      </c>
      <c r="DN281">
        <v>85.593477463564966</v>
      </c>
      <c r="EC281">
        <v>10.180008420700567</v>
      </c>
      <c r="ED281">
        <v>39.022153360316906</v>
      </c>
      <c r="FI281">
        <v>-0.41870400885695475</v>
      </c>
      <c r="FJ281">
        <v>27.170093915155093</v>
      </c>
      <c r="GO281">
        <v>7.6043818199322164</v>
      </c>
      <c r="GP281">
        <v>86.730689131600698</v>
      </c>
      <c r="HE281">
        <v>10.197820277537121</v>
      </c>
      <c r="HF281">
        <v>38.538406936244677</v>
      </c>
      <c r="IK281">
        <v>7.8877254013443615E-2</v>
      </c>
      <c r="IL281">
        <v>30.480702282832912</v>
      </c>
      <c r="JQ281">
        <v>7.5806514894462058</v>
      </c>
      <c r="JR281">
        <v>87.632549185887399</v>
      </c>
      <c r="KG281">
        <v>10.176922403174064</v>
      </c>
      <c r="KH281">
        <v>38.984966227632263</v>
      </c>
      <c r="LM281">
        <v>-0.19565079798676302</v>
      </c>
      <c r="LN281">
        <v>26.654152903240263</v>
      </c>
      <c r="MS281">
        <v>7.6470600532975928</v>
      </c>
      <c r="MT281">
        <v>85.530927212894866</v>
      </c>
      <c r="NI281">
        <v>10.20741104946231</v>
      </c>
      <c r="NJ281">
        <v>38.271735676550684</v>
      </c>
      <c r="OO281">
        <v>-0.50786141414740715</v>
      </c>
      <c r="OP281">
        <v>26.077883581772358</v>
      </c>
    </row>
    <row r="282" spans="1:406">
      <c r="A282">
        <v>265</v>
      </c>
      <c r="B282" s="16">
        <f t="shared" si="104"/>
        <v>40942.125</v>
      </c>
      <c r="C282">
        <f t="shared" si="100"/>
        <v>1006.9224684221865</v>
      </c>
      <c r="D282">
        <f t="shared" si="101"/>
        <v>0</v>
      </c>
      <c r="E282">
        <f t="shared" si="102"/>
        <v>0</v>
      </c>
      <c r="F282">
        <f t="shared" si="103"/>
        <v>1006.9224684221865</v>
      </c>
      <c r="G282">
        <f>F282/'Refrigeration &amp; Weather'!$C$22</f>
        <v>452.54942400997152</v>
      </c>
      <c r="H282">
        <f>G282*3*'Refrigeration &amp; Weather'!$C$23</f>
        <v>339.41206800747864</v>
      </c>
      <c r="Y282">
        <v>1.8763399810657795</v>
      </c>
      <c r="Z282">
        <v>63.849264729992584</v>
      </c>
      <c r="AK282">
        <v>5.8818088828446164</v>
      </c>
      <c r="AL282">
        <v>130.41624318632935</v>
      </c>
      <c r="BA282">
        <v>9.5448622537098302</v>
      </c>
      <c r="BB282">
        <v>42.071842842558532</v>
      </c>
      <c r="CG282">
        <v>-0.43339854020031304</v>
      </c>
      <c r="CH282">
        <v>24.454353690214219</v>
      </c>
      <c r="DM282">
        <v>5.8892738133318616</v>
      </c>
      <c r="DN282">
        <v>127.13255357463945</v>
      </c>
      <c r="EC282">
        <v>9.5812341849588396</v>
      </c>
      <c r="ED282">
        <v>42.454092855002322</v>
      </c>
      <c r="FI282">
        <v>-0.74984492828528615</v>
      </c>
      <c r="FJ282">
        <v>21.537201416576689</v>
      </c>
      <c r="GO282">
        <v>5.8541751934306783</v>
      </c>
      <c r="GP282">
        <v>126.5395574453521</v>
      </c>
      <c r="HE282">
        <v>9.6031620394649693</v>
      </c>
      <c r="HF282">
        <v>42.308629422827302</v>
      </c>
      <c r="IK282">
        <v>-0.33618914327244059</v>
      </c>
      <c r="IL282">
        <v>27.202971539429356</v>
      </c>
      <c r="JQ282">
        <v>5.9140538296562317</v>
      </c>
      <c r="JR282">
        <v>109.06560271220835</v>
      </c>
      <c r="KG282">
        <v>9.5799552638716694</v>
      </c>
      <c r="KH282">
        <v>42.323117224632526</v>
      </c>
      <c r="LM282">
        <v>-0.54082385180884862</v>
      </c>
      <c r="LN282">
        <v>22.98066256813496</v>
      </c>
      <c r="MS282">
        <v>5.9445237397209532</v>
      </c>
      <c r="MT282">
        <v>122.1037642636804</v>
      </c>
      <c r="NI282">
        <v>9.6146779766489683</v>
      </c>
      <c r="NJ282">
        <v>42.261245542691739</v>
      </c>
      <c r="OO282">
        <v>-0.81737867800214914</v>
      </c>
      <c r="OP282">
        <v>20.221365407916622</v>
      </c>
    </row>
    <row r="283" spans="1:406">
      <c r="A283">
        <v>266</v>
      </c>
      <c r="B283" s="16">
        <f t="shared" si="104"/>
        <v>40942.25</v>
      </c>
      <c r="C283">
        <f t="shared" si="100"/>
        <v>842.85634189741836</v>
      </c>
      <c r="D283">
        <f t="shared" si="101"/>
        <v>0</v>
      </c>
      <c r="E283">
        <f t="shared" si="102"/>
        <v>0</v>
      </c>
      <c r="F283">
        <f t="shared" si="103"/>
        <v>842.85634189741836</v>
      </c>
      <c r="G283">
        <f>F283/'Refrigeration &amp; Weather'!$C$22</f>
        <v>378.81183905501956</v>
      </c>
      <c r="H283">
        <f>G283*3*'Refrigeration &amp; Weather'!$C$23</f>
        <v>284.10887929126466</v>
      </c>
      <c r="Y283">
        <v>1.0639690601286163</v>
      </c>
      <c r="Z283">
        <v>42.104439556869458</v>
      </c>
      <c r="AK283">
        <v>3.8630505399533011</v>
      </c>
      <c r="AL283">
        <v>113.25535686266186</v>
      </c>
      <c r="AW283">
        <v>11.666666666666666</v>
      </c>
      <c r="AX283">
        <v>-1.1071620891864165</v>
      </c>
      <c r="BA283">
        <v>8.9298958644457933</v>
      </c>
      <c r="BB283">
        <v>44.361610954251312</v>
      </c>
      <c r="CG283">
        <v>-0.67729983746198064</v>
      </c>
      <c r="CH283">
        <v>11.560579125033728</v>
      </c>
      <c r="CO283">
        <v>10.955</v>
      </c>
      <c r="CP283">
        <v>0.83037156688981228</v>
      </c>
      <c r="DM283">
        <v>3.9284235006252364</v>
      </c>
      <c r="DN283">
        <v>110.1739631752623</v>
      </c>
      <c r="DY283">
        <v>11.666666666666666</v>
      </c>
      <c r="DZ283">
        <v>-1.1071620891864165</v>
      </c>
      <c r="EC283">
        <v>8.9588490307997279</v>
      </c>
      <c r="ED283">
        <v>44.821449363855216</v>
      </c>
      <c r="FI283">
        <v>-0.93695805429466517</v>
      </c>
      <c r="FJ283">
        <v>8.0449981887335635</v>
      </c>
      <c r="FQ283">
        <v>10.955</v>
      </c>
      <c r="FR283">
        <v>0.83037156688981228</v>
      </c>
      <c r="GO283">
        <v>3.911212008356411</v>
      </c>
      <c r="GP283">
        <v>109.20046898523672</v>
      </c>
      <c r="HA283">
        <v>11.666666666666666</v>
      </c>
      <c r="HB283">
        <v>-1.1071620891864165</v>
      </c>
      <c r="HE283">
        <v>8.982580809535218</v>
      </c>
      <c r="HF283">
        <v>44.720287580157041</v>
      </c>
      <c r="IK283">
        <v>-0.6150829482996848</v>
      </c>
      <c r="IL283">
        <v>13.336702351094504</v>
      </c>
      <c r="IS283">
        <v>10.955</v>
      </c>
      <c r="IT283">
        <v>0.83037156688981228</v>
      </c>
      <c r="JQ283">
        <v>4.3012456687955964</v>
      </c>
      <c r="JR283">
        <v>91.160516770816017</v>
      </c>
      <c r="KC283">
        <v>11.666666666666666</v>
      </c>
      <c r="KD283">
        <v>-1.1071620891864165</v>
      </c>
      <c r="KG283">
        <v>8.9597929623328998</v>
      </c>
      <c r="KH283">
        <v>44.687150832984855</v>
      </c>
      <c r="LM283">
        <v>-0.75802271200176119</v>
      </c>
      <c r="LN283">
        <v>9.9614097366846384</v>
      </c>
      <c r="LU283">
        <v>10.955</v>
      </c>
      <c r="LV283">
        <v>0.83037156688981228</v>
      </c>
      <c r="MS283">
        <v>4.0660133326505719</v>
      </c>
      <c r="MT283">
        <v>105.93689763323461</v>
      </c>
      <c r="NE283">
        <v>11.666666666666666</v>
      </c>
      <c r="NF283">
        <v>-1.1071620891864165</v>
      </c>
      <c r="NI283">
        <v>8.9944658967068829</v>
      </c>
      <c r="NJ283">
        <v>44.703458434068246</v>
      </c>
      <c r="OO283">
        <v>-0.98577476137505216</v>
      </c>
      <c r="OP283">
        <v>7.0413765248473164</v>
      </c>
    </row>
    <row r="284" spans="1:406">
      <c r="A284">
        <v>267</v>
      </c>
      <c r="B284" s="16">
        <f t="shared" si="104"/>
        <v>40942.375</v>
      </c>
      <c r="C284">
        <f t="shared" si="100"/>
        <v>885.10015038704671</v>
      </c>
      <c r="D284">
        <f t="shared" si="101"/>
        <v>0</v>
      </c>
      <c r="E284">
        <f t="shared" si="102"/>
        <v>0</v>
      </c>
      <c r="F284">
        <f t="shared" si="103"/>
        <v>885.10015038704671</v>
      </c>
      <c r="G284">
        <f>F284/'Refrigeration &amp; Weather'!$C$22</f>
        <v>397.79782039867274</v>
      </c>
      <c r="H284">
        <f>G284*3*'Refrigeration &amp; Weather'!$C$23</f>
        <v>298.34836529900457</v>
      </c>
      <c r="Y284">
        <v>0.47927948281210186</v>
      </c>
      <c r="Z284">
        <v>35.955556782085075</v>
      </c>
      <c r="AK284">
        <v>2.2584691114104714</v>
      </c>
      <c r="AL284">
        <v>92.069683427830199</v>
      </c>
      <c r="AW284">
        <v>11.504213259005294</v>
      </c>
      <c r="AX284">
        <v>18.279924728687845</v>
      </c>
      <c r="BA284">
        <v>8.3212301735585452</v>
      </c>
      <c r="BB284">
        <v>41.568506200384405</v>
      </c>
      <c r="CG284">
        <v>-0.84048213889119927</v>
      </c>
      <c r="CH284">
        <v>14.05697507989821</v>
      </c>
      <c r="CO284">
        <v>10.92219391494636</v>
      </c>
      <c r="CP284">
        <v>9.9409069357637083</v>
      </c>
      <c r="DM284">
        <v>2.3567654822882411</v>
      </c>
      <c r="DN284">
        <v>90.735183381847065</v>
      </c>
      <c r="DY284">
        <v>11.496600410803573</v>
      </c>
      <c r="DZ284">
        <v>18.648737711977873</v>
      </c>
      <c r="EC284">
        <v>8.3426499561619849</v>
      </c>
      <c r="ED284">
        <v>42.020461740068427</v>
      </c>
      <c r="FI284">
        <v>-1.0467427440724051</v>
      </c>
      <c r="FJ284">
        <v>11.052479361335861</v>
      </c>
      <c r="FQ284">
        <v>10.922558493211483</v>
      </c>
      <c r="FR284">
        <v>9.9169674902923042</v>
      </c>
      <c r="GO284">
        <v>2.3494464264240476</v>
      </c>
      <c r="GP284">
        <v>90.346081997693886</v>
      </c>
      <c r="HA284">
        <v>11.503625052844301</v>
      </c>
      <c r="HB284">
        <v>18.28843851261519</v>
      </c>
      <c r="HE284">
        <v>8.3679754431748172</v>
      </c>
      <c r="HF284">
        <v>41.926481761117557</v>
      </c>
      <c r="IK284">
        <v>-0.80023239983970096</v>
      </c>
      <c r="IL284">
        <v>15.155830246991856</v>
      </c>
      <c r="IS284">
        <v>10.922730622552796</v>
      </c>
      <c r="IT284">
        <v>9.9052564222545154</v>
      </c>
      <c r="JQ284">
        <v>2.9474340573283473</v>
      </c>
      <c r="JR284">
        <v>81.078602449856021</v>
      </c>
      <c r="KC284">
        <v>11.489091577751147</v>
      </c>
      <c r="KD284">
        <v>19.011763522971208</v>
      </c>
      <c r="KG284">
        <v>8.3457686604144588</v>
      </c>
      <c r="KH284">
        <v>41.890705268652042</v>
      </c>
      <c r="LM284">
        <v>-0.89798595885365518</v>
      </c>
      <c r="LN284">
        <v>12.786810298660834</v>
      </c>
      <c r="LU284">
        <v>10.922900081716991</v>
      </c>
      <c r="LV284">
        <v>9.8941065312767495</v>
      </c>
      <c r="MS284">
        <v>2.536744694627068</v>
      </c>
      <c r="MT284">
        <v>89.1542954948643</v>
      </c>
      <c r="NE284">
        <v>11.488077199119775</v>
      </c>
      <c r="NF284">
        <v>19.132122073135388</v>
      </c>
      <c r="NI284">
        <v>8.3800931885086225</v>
      </c>
      <c r="NJ284">
        <v>41.913724978967039</v>
      </c>
      <c r="OO284">
        <v>-1.082418284793879</v>
      </c>
      <c r="OP284">
        <v>10.37054798781902</v>
      </c>
    </row>
    <row r="285" spans="1:406">
      <c r="A285">
        <v>268</v>
      </c>
      <c r="B285" s="16">
        <f t="shared" si="104"/>
        <v>40942.5</v>
      </c>
      <c r="C285">
        <f t="shared" si="100"/>
        <v>731.23858581465925</v>
      </c>
      <c r="D285">
        <f t="shared" si="101"/>
        <v>0</v>
      </c>
      <c r="E285">
        <f t="shared" si="102"/>
        <v>0</v>
      </c>
      <c r="F285">
        <f t="shared" si="103"/>
        <v>731.23858581465925</v>
      </c>
      <c r="G285">
        <f>F285/'Refrigeration &amp; Weather'!$C$22</f>
        <v>328.64655542231884</v>
      </c>
      <c r="H285">
        <f>G285*3*'Refrigeration &amp; Weather'!$C$23</f>
        <v>246.48491656673912</v>
      </c>
      <c r="Q285">
        <v>12.133333333333333</v>
      </c>
      <c r="R285">
        <v>7.1965535797117068</v>
      </c>
      <c r="U285">
        <v>13.133333333333331</v>
      </c>
      <c r="V285">
        <v>5.8126009682286863</v>
      </c>
      <c r="Y285">
        <v>6.1143386656228538E-2</v>
      </c>
      <c r="Z285">
        <v>20.832566494079966</v>
      </c>
      <c r="AK285">
        <v>1.0485003291864459</v>
      </c>
      <c r="AL285">
        <v>63.743709555042251</v>
      </c>
      <c r="AW285">
        <v>11.357547103171525</v>
      </c>
      <c r="AX285">
        <v>13.168911243438609</v>
      </c>
      <c r="BA285">
        <v>7.7254779354857073</v>
      </c>
      <c r="BB285">
        <v>43.006207904540673</v>
      </c>
      <c r="CG285">
        <v>-0.95119874270181037</v>
      </c>
      <c r="CH285">
        <v>4.743200895641758</v>
      </c>
      <c r="CO285">
        <v>10.903394421632719</v>
      </c>
      <c r="CP285">
        <v>2.7533122294354686</v>
      </c>
      <c r="CS285">
        <v>11.5</v>
      </c>
      <c r="CT285">
        <v>8.5805061911947274</v>
      </c>
      <c r="CW285">
        <v>11.9</v>
      </c>
      <c r="CX285">
        <v>7.860850833223556</v>
      </c>
      <c r="DM285">
        <v>1.1527120853158679</v>
      </c>
      <c r="DN285">
        <v>63.936003759619808</v>
      </c>
      <c r="DY285">
        <v>11.345305061962007</v>
      </c>
      <c r="DZ285">
        <v>13.378201885245613</v>
      </c>
      <c r="EC285">
        <v>7.7395786310139272</v>
      </c>
      <c r="ED285">
        <v>43.443919928845467</v>
      </c>
      <c r="FI285">
        <v>-1.1150013568714705</v>
      </c>
      <c r="FJ285">
        <v>2.4276226842937305</v>
      </c>
      <c r="FQ285">
        <v>10.904001072214399</v>
      </c>
      <c r="FR285">
        <v>2.7379272618814356</v>
      </c>
      <c r="FU285">
        <v>11.5</v>
      </c>
      <c r="FV285">
        <v>8.5805061911947274</v>
      </c>
      <c r="FY285">
        <v>11.9</v>
      </c>
      <c r="FZ285">
        <v>7.860850833223556</v>
      </c>
      <c r="GO285">
        <v>1.1477924642934589</v>
      </c>
      <c r="GP285">
        <v>63.908966636374537</v>
      </c>
      <c r="HA285">
        <v>11.357222711716252</v>
      </c>
      <c r="HB285">
        <v>13.141741577326394</v>
      </c>
      <c r="HE285">
        <v>7.7663855519756551</v>
      </c>
      <c r="HF285">
        <v>43.356947860090614</v>
      </c>
      <c r="IK285">
        <v>-0.92444034394681984</v>
      </c>
      <c r="IL285">
        <v>5.4173823691676759</v>
      </c>
      <c r="IS285">
        <v>10.904291387941432</v>
      </c>
      <c r="IT285">
        <v>2.7303381892935148</v>
      </c>
      <c r="IW285">
        <v>11.5</v>
      </c>
      <c r="IX285">
        <v>8.5805061911947274</v>
      </c>
      <c r="JA285">
        <v>11.9</v>
      </c>
      <c r="JB285">
        <v>7.860850833223556</v>
      </c>
      <c r="JQ285">
        <v>1.8157083652591193</v>
      </c>
      <c r="JR285">
        <v>62.611017801124319</v>
      </c>
      <c r="KC285">
        <v>11.333352406109478</v>
      </c>
      <c r="KD285">
        <v>13.575828287811774</v>
      </c>
      <c r="KG285">
        <v>7.7447802780698698</v>
      </c>
      <c r="KH285">
        <v>43.320069292935258</v>
      </c>
      <c r="LM285">
        <v>-0.99151671535539287</v>
      </c>
      <c r="LN285">
        <v>3.8329419776596128</v>
      </c>
      <c r="LU285">
        <v>10.904575570640201</v>
      </c>
      <c r="LV285">
        <v>2.7230325322206257</v>
      </c>
      <c r="LY285">
        <v>11.5</v>
      </c>
      <c r="LZ285">
        <v>8.5805061911947274</v>
      </c>
      <c r="MC285">
        <v>11.9</v>
      </c>
      <c r="MD285">
        <v>7.860850833223556</v>
      </c>
      <c r="MS285">
        <v>1.3351045893723783</v>
      </c>
      <c r="MT285">
        <v>64.590810998294387</v>
      </c>
      <c r="NE285">
        <v>11.329400170012926</v>
      </c>
      <c r="NF285">
        <v>13.766192390291218</v>
      </c>
      <c r="NI285">
        <v>7.7786793117715929</v>
      </c>
      <c r="NJ285">
        <v>43.347605261693602</v>
      </c>
      <c r="OO285">
        <v>-1.1418491841211043</v>
      </c>
      <c r="OP285">
        <v>1.9695441526975064</v>
      </c>
    </row>
    <row r="286" spans="1:406">
      <c r="A286">
        <v>269</v>
      </c>
      <c r="B286" s="16">
        <f t="shared" si="104"/>
        <v>40942.625</v>
      </c>
      <c r="C286">
        <f t="shared" si="100"/>
        <v>789.9326419104209</v>
      </c>
      <c r="D286">
        <f t="shared" si="101"/>
        <v>0</v>
      </c>
      <c r="E286">
        <f t="shared" si="102"/>
        <v>0</v>
      </c>
      <c r="F286">
        <f t="shared" si="103"/>
        <v>789.9326419104209</v>
      </c>
      <c r="G286">
        <f>F286/'Refrigeration &amp; Weather'!$C$22</f>
        <v>355.02590647659372</v>
      </c>
      <c r="H286">
        <f>G286*3*'Refrigeration &amp; Weather'!$C$23</f>
        <v>266.26942985744529</v>
      </c>
      <c r="Q286">
        <v>12.114451985008705</v>
      </c>
      <c r="R286">
        <v>4.5181311944492411</v>
      </c>
      <c r="U286">
        <v>13.065478563843218</v>
      </c>
      <c r="V286">
        <v>5.5377975441743787</v>
      </c>
      <c r="Y286">
        <v>-0.24477939540504529</v>
      </c>
      <c r="Z286">
        <v>21.295712214186079</v>
      </c>
      <c r="AK286">
        <v>0.20438222940939904</v>
      </c>
      <c r="AL286">
        <v>47.308852798869594</v>
      </c>
      <c r="AS286">
        <v>9.9</v>
      </c>
      <c r="AT286">
        <v>7.6394184153862739</v>
      </c>
      <c r="AW286">
        <v>11.212065260280447</v>
      </c>
      <c r="AX286">
        <v>18.344818996731039</v>
      </c>
      <c r="BA286">
        <v>7.1502330136613699</v>
      </c>
      <c r="BB286">
        <v>39.349195497685969</v>
      </c>
      <c r="CG286">
        <v>-1.0281892106206316</v>
      </c>
      <c r="CH286">
        <v>9.6662314635101865</v>
      </c>
      <c r="CO286">
        <v>10.889074876527943</v>
      </c>
      <c r="CP286">
        <v>8.7833595541227858</v>
      </c>
      <c r="CS286">
        <v>11.389031816326385</v>
      </c>
      <c r="CT286">
        <v>11.223630707456204</v>
      </c>
      <c r="CW286">
        <v>11.695395379837096</v>
      </c>
      <c r="CX286">
        <v>14.340290830343548</v>
      </c>
      <c r="DM286">
        <v>0.29442601840645344</v>
      </c>
      <c r="DN286">
        <v>48.443135396410071</v>
      </c>
      <c r="DU286">
        <v>9.9</v>
      </c>
      <c r="DV286">
        <v>7.6394184153862739</v>
      </c>
      <c r="DY286">
        <v>11.19727651984558</v>
      </c>
      <c r="DZ286">
        <v>18.486622582292124</v>
      </c>
      <c r="EC286">
        <v>7.1573463459331004</v>
      </c>
      <c r="ED286">
        <v>39.762896102615009</v>
      </c>
      <c r="FI286">
        <v>-1.1599439588011355</v>
      </c>
      <c r="FJ286">
        <v>7.9320370863221532</v>
      </c>
      <c r="FQ286">
        <v>10.88988959719326</v>
      </c>
      <c r="FR286">
        <v>8.7698036832793278</v>
      </c>
      <c r="FU286">
        <v>11.388627777369509</v>
      </c>
      <c r="FV286">
        <v>11.24849297374911</v>
      </c>
      <c r="FY286">
        <v>11.694278028448457</v>
      </c>
      <c r="FZ286">
        <v>14.441281746385785</v>
      </c>
      <c r="GO286">
        <v>0.28841407892061416</v>
      </c>
      <c r="GP286">
        <v>48.533856732576751</v>
      </c>
      <c r="GW286">
        <v>9.9</v>
      </c>
      <c r="GX286">
        <v>7.6394184153862739</v>
      </c>
      <c r="HA286">
        <v>11.212474816323239</v>
      </c>
      <c r="HB286">
        <v>18.283949070046631</v>
      </c>
      <c r="HE286">
        <v>7.185499830606231</v>
      </c>
      <c r="HF286">
        <v>39.684921904928274</v>
      </c>
      <c r="IK286">
        <v>-1.0097668515163609</v>
      </c>
      <c r="IL286">
        <v>10.085832964209658</v>
      </c>
      <c r="IS286">
        <v>10.890282290763496</v>
      </c>
      <c r="IT286">
        <v>8.763087973444728</v>
      </c>
      <c r="IW286">
        <v>11.39183751047559</v>
      </c>
      <c r="IX286">
        <v>11.055225558649655</v>
      </c>
      <c r="JA286">
        <v>11.704712968129607</v>
      </c>
      <c r="JB286">
        <v>14.042555967054339</v>
      </c>
      <c r="JQ286">
        <v>0.90944152516277221</v>
      </c>
      <c r="JR286">
        <v>53.360716564791815</v>
      </c>
      <c r="JY286">
        <v>9.9</v>
      </c>
      <c r="JZ286">
        <v>7.6394184153862739</v>
      </c>
      <c r="KC286">
        <v>11.182912215424878</v>
      </c>
      <c r="KD286">
        <v>18.623425381268476</v>
      </c>
      <c r="KG286">
        <v>7.164506280017779</v>
      </c>
      <c r="KH286">
        <v>39.647709504610674</v>
      </c>
      <c r="LM286">
        <v>-1.0564699660919632</v>
      </c>
      <c r="LN286">
        <v>9.0347310720990279</v>
      </c>
      <c r="LU286">
        <v>10.890666584038504</v>
      </c>
      <c r="LV286">
        <v>8.7565526025390774</v>
      </c>
      <c r="LY286">
        <v>11.386996504822386</v>
      </c>
      <c r="LZ286">
        <v>11.34682177105074</v>
      </c>
      <c r="MC286">
        <v>11.691663126504316</v>
      </c>
      <c r="MD286">
        <v>14.438284430665449</v>
      </c>
      <c r="MS286">
        <v>0.45038867583616171</v>
      </c>
      <c r="MT286">
        <v>50.424532657955965</v>
      </c>
      <c r="NA286">
        <v>9.9</v>
      </c>
      <c r="NB286">
        <v>7.6394184153862739</v>
      </c>
      <c r="NE286">
        <v>11.175186964108908</v>
      </c>
      <c r="NF286">
        <v>18.904450597150053</v>
      </c>
      <c r="NI286">
        <v>7.1979114508760826</v>
      </c>
      <c r="NJ286">
        <v>39.679187486952131</v>
      </c>
      <c r="OO286">
        <v>-1.1807911385591745</v>
      </c>
      <c r="OP286">
        <v>7.6174172209134863</v>
      </c>
    </row>
    <row r="287" spans="1:406">
      <c r="A287">
        <v>270</v>
      </c>
      <c r="B287" s="16">
        <f t="shared" si="104"/>
        <v>40942.75</v>
      </c>
      <c r="C287">
        <f t="shared" si="100"/>
        <v>832.08670377006194</v>
      </c>
      <c r="D287">
        <f t="shared" si="101"/>
        <v>0</v>
      </c>
      <c r="E287">
        <f t="shared" si="102"/>
        <v>0</v>
      </c>
      <c r="F287">
        <f t="shared" si="103"/>
        <v>832.08670377006194</v>
      </c>
      <c r="G287">
        <f>F287/'Refrigeration &amp; Weather'!$C$22</f>
        <v>373.9715522562077</v>
      </c>
      <c r="H287">
        <f>G287*3*'Refrigeration &amp; Weather'!$C$23</f>
        <v>280.47866419215575</v>
      </c>
      <c r="Q287">
        <v>12.107728153395394</v>
      </c>
      <c r="R287">
        <v>5.7812396421748868</v>
      </c>
      <c r="U287">
        <v>13.005083543104696</v>
      </c>
      <c r="V287">
        <v>9.0601679663272279</v>
      </c>
      <c r="Y287">
        <v>-0.46415837970643842</v>
      </c>
      <c r="Z287">
        <v>10.076869801961994</v>
      </c>
      <c r="AK287">
        <v>-0.30607669469457366</v>
      </c>
      <c r="AL287">
        <v>23.466622474373956</v>
      </c>
      <c r="AO287">
        <v>10.200000000000001</v>
      </c>
      <c r="AP287">
        <v>7.8054927287642357</v>
      </c>
      <c r="AS287">
        <v>9.4768711882705823</v>
      </c>
      <c r="AT287">
        <v>31.03537209054981</v>
      </c>
      <c r="AW287">
        <v>10.925536328151827</v>
      </c>
      <c r="AX287">
        <v>21.795229271742059</v>
      </c>
      <c r="BA287">
        <v>6.5985316641342964</v>
      </c>
      <c r="BB287">
        <v>40.33089836836642</v>
      </c>
      <c r="CG287">
        <v>-1.0832659042914363</v>
      </c>
      <c r="CH287">
        <v>1.8969883236171914</v>
      </c>
      <c r="CO287">
        <v>10.876140878933827</v>
      </c>
      <c r="CP287">
        <v>1.5376527542688674</v>
      </c>
      <c r="CS287">
        <v>11.271679096782085</v>
      </c>
      <c r="CT287">
        <v>16.863268091733257</v>
      </c>
      <c r="CW287">
        <v>11.486305538239801</v>
      </c>
      <c r="CX287">
        <v>21.641706983900605</v>
      </c>
      <c r="DM287">
        <v>-0.23655529104567996</v>
      </c>
      <c r="DN287">
        <v>24.698689536525091</v>
      </c>
      <c r="DQ287">
        <v>10.200000000000001</v>
      </c>
      <c r="DR287">
        <v>7.8054927287642357</v>
      </c>
      <c r="DU287">
        <v>9.4777857878007552</v>
      </c>
      <c r="DV287">
        <v>30.962582149249346</v>
      </c>
      <c r="DY287">
        <v>10.909895210106152</v>
      </c>
      <c r="DZ287">
        <v>21.744552211148285</v>
      </c>
      <c r="EC287">
        <v>6.5990429815262335</v>
      </c>
      <c r="ED287">
        <v>40.723511340396172</v>
      </c>
      <c r="FI287">
        <v>-1.1910470078970661</v>
      </c>
      <c r="FJ287">
        <v>0.59762672215242962</v>
      </c>
      <c r="FQ287">
        <v>10.877169008771006</v>
      </c>
      <c r="FR287">
        <v>1.5233919229678241</v>
      </c>
      <c r="FU287">
        <v>11.270600462260889</v>
      </c>
      <c r="FV287">
        <v>16.917388577612051</v>
      </c>
      <c r="FY287">
        <v>11.480777010059192</v>
      </c>
      <c r="FZ287">
        <v>22.047316960120007</v>
      </c>
      <c r="GO287">
        <v>-0.24370889374727536</v>
      </c>
      <c r="GP287">
        <v>24.746629101552273</v>
      </c>
      <c r="GS287">
        <v>10.200000000000001</v>
      </c>
      <c r="GT287">
        <v>7.8054927287642357</v>
      </c>
      <c r="GW287">
        <v>9.4724704469267103</v>
      </c>
      <c r="GX287">
        <v>31.424379188202732</v>
      </c>
      <c r="HA287">
        <v>10.927767150446915</v>
      </c>
      <c r="HB287">
        <v>21.657447921860772</v>
      </c>
      <c r="HE287">
        <v>6.6283954070233504</v>
      </c>
      <c r="HF287">
        <v>40.654005336662443</v>
      </c>
      <c r="IK287">
        <v>-1.0701079712894521</v>
      </c>
      <c r="IL287">
        <v>2.1649466827662938</v>
      </c>
      <c r="IS287">
        <v>10.877667057366665</v>
      </c>
      <c r="IT287">
        <v>1.516315664296489</v>
      </c>
      <c r="IW287">
        <v>11.278957767252766</v>
      </c>
      <c r="IX287">
        <v>16.507311952957753</v>
      </c>
      <c r="JA287">
        <v>11.499279708448373</v>
      </c>
      <c r="JB287">
        <v>21.485601928133285</v>
      </c>
      <c r="JQ287">
        <v>0.27247079053992018</v>
      </c>
      <c r="JR287">
        <v>31.552342889561331</v>
      </c>
      <c r="JU287">
        <v>10.200000000000001</v>
      </c>
      <c r="JV287">
        <v>7.8054927287642357</v>
      </c>
      <c r="JY287">
        <v>9.460476830690439</v>
      </c>
      <c r="JZ287">
        <v>32.209839465091171</v>
      </c>
      <c r="KC287">
        <v>10.894031155086358</v>
      </c>
      <c r="KD287">
        <v>21.787775568520853</v>
      </c>
      <c r="KG287">
        <v>6.6080212338396347</v>
      </c>
      <c r="KH287">
        <v>40.616149354544184</v>
      </c>
      <c r="LM287">
        <v>-1.1032231662631007</v>
      </c>
      <c r="LN287">
        <v>1.4601743437039898</v>
      </c>
      <c r="LU287">
        <v>10.878155453911544</v>
      </c>
      <c r="LV287">
        <v>1.5093444312526514</v>
      </c>
      <c r="LY287">
        <v>11.266337647173792</v>
      </c>
      <c r="LZ287">
        <v>17.127494644406426</v>
      </c>
      <c r="MC287">
        <v>11.481281321784088</v>
      </c>
      <c r="MD287">
        <v>21.704409092495226</v>
      </c>
      <c r="MS287">
        <v>-0.11525684644498936</v>
      </c>
      <c r="MT287">
        <v>26.756958477396129</v>
      </c>
      <c r="MW287">
        <v>10.200000000000001</v>
      </c>
      <c r="MX287">
        <v>7.8054927287642357</v>
      </c>
      <c r="NA287">
        <v>9.4615589867411369</v>
      </c>
      <c r="NB287">
        <v>32.223277699573686</v>
      </c>
      <c r="NE287">
        <v>10.87964788668625</v>
      </c>
      <c r="NF287">
        <v>22.227195917413251</v>
      </c>
      <c r="NI287">
        <v>6.6408656558355883</v>
      </c>
      <c r="NJ287">
        <v>40.651785333435527</v>
      </c>
      <c r="OO287">
        <v>-1.2076971868830797</v>
      </c>
      <c r="OP287">
        <v>0.37477994322695074</v>
      </c>
    </row>
    <row r="288" spans="1:406">
      <c r="A288">
        <v>271</v>
      </c>
      <c r="B288" s="16">
        <f t="shared" si="104"/>
        <v>40942.875</v>
      </c>
      <c r="C288">
        <f t="shared" si="100"/>
        <v>1469.349515536951</v>
      </c>
      <c r="D288">
        <f t="shared" si="101"/>
        <v>0</v>
      </c>
      <c r="E288">
        <f t="shared" si="102"/>
        <v>0</v>
      </c>
      <c r="F288">
        <f t="shared" si="103"/>
        <v>1469.349515536951</v>
      </c>
      <c r="G288">
        <f>F288/'Refrigeration &amp; Weather'!$C$22</f>
        <v>660.38180473570844</v>
      </c>
      <c r="H288">
        <f>G288*3*'Refrigeration &amp; Weather'!$C$23</f>
        <v>495.2863535517813</v>
      </c>
      <c r="Q288">
        <v>12.097667913531369</v>
      </c>
      <c r="R288">
        <v>3.6371620666943074</v>
      </c>
      <c r="U288">
        <v>12.87920085877777</v>
      </c>
      <c r="V288">
        <v>13.198001492360241</v>
      </c>
      <c r="Y288">
        <v>-0.62333763413922549</v>
      </c>
      <c r="Z288">
        <v>13.611534351972445</v>
      </c>
      <c r="AK288">
        <v>-0.61040103436541315</v>
      </c>
      <c r="AL288">
        <v>20.102879469725103</v>
      </c>
      <c r="AO288">
        <v>9.8497524237083667</v>
      </c>
      <c r="AP288">
        <v>22.093812681848291</v>
      </c>
      <c r="AS288">
        <v>8.4155603759344828</v>
      </c>
      <c r="AT288">
        <v>94.364586076298195</v>
      </c>
      <c r="AW288">
        <v>10.382085779935924</v>
      </c>
      <c r="AX288">
        <v>43.588623632409629</v>
      </c>
      <c r="BA288">
        <v>6.0630220930210088</v>
      </c>
      <c r="BB288">
        <v>37.336998620194656</v>
      </c>
      <c r="CG288">
        <v>-1.123788554425756</v>
      </c>
      <c r="CH288">
        <v>7.7842000975084238</v>
      </c>
      <c r="CO288">
        <v>10.86211081089502</v>
      </c>
      <c r="CP288">
        <v>8.4059839032181713</v>
      </c>
      <c r="CS288">
        <v>11.038281940064905</v>
      </c>
      <c r="CT288">
        <v>23.820995398178191</v>
      </c>
      <c r="CW288">
        <v>11.003308349572109</v>
      </c>
      <c r="CX288">
        <v>42.305887150608726</v>
      </c>
      <c r="DM288">
        <v>-0.55881435267883961</v>
      </c>
      <c r="DN288">
        <v>21.085047074840098</v>
      </c>
      <c r="DQ288">
        <v>9.8475053281949965</v>
      </c>
      <c r="DR288">
        <v>22.258937891725793</v>
      </c>
      <c r="DU288">
        <v>8.4178577842144868</v>
      </c>
      <c r="DV288">
        <v>94.340086640462957</v>
      </c>
      <c r="DY288">
        <v>10.371508472561503</v>
      </c>
      <c r="DZ288">
        <v>43.173364802834477</v>
      </c>
      <c r="EC288">
        <v>6.0572471809899247</v>
      </c>
      <c r="ED288">
        <v>37.710165300814168</v>
      </c>
      <c r="FI288">
        <v>-1.2134863835533019</v>
      </c>
      <c r="FJ288">
        <v>6.7988706464948869</v>
      </c>
      <c r="FQ288">
        <v>10.86340223889421</v>
      </c>
      <c r="FR288">
        <v>8.3877002295502088</v>
      </c>
      <c r="FU288">
        <v>11.03561224203508</v>
      </c>
      <c r="FV288">
        <v>23.949946946750678</v>
      </c>
      <c r="FY288">
        <v>10.982845361994032</v>
      </c>
      <c r="FZ288">
        <v>43.526901871263654</v>
      </c>
      <c r="GO288">
        <v>-0.5661591863417812</v>
      </c>
      <c r="GP288">
        <v>21.077718683358647</v>
      </c>
      <c r="GS288">
        <v>9.8482438474537908</v>
      </c>
      <c r="GT288">
        <v>22.235086693615145</v>
      </c>
      <c r="GW288">
        <v>8.3997633556144695</v>
      </c>
      <c r="GX288">
        <v>94.99332695324216</v>
      </c>
      <c r="HA288">
        <v>10.386095365613919</v>
      </c>
      <c r="HB288">
        <v>43.519294969766328</v>
      </c>
      <c r="HE288">
        <v>6.0876600030927372</v>
      </c>
      <c r="HF288">
        <v>37.649657707539951</v>
      </c>
      <c r="IK288">
        <v>-1.1140518175862293</v>
      </c>
      <c r="IL288">
        <v>7.9604948862168863</v>
      </c>
      <c r="IS288">
        <v>10.864030864227617</v>
      </c>
      <c r="IT288">
        <v>8.3785915897381589</v>
      </c>
      <c r="IW288">
        <v>11.055958736693555</v>
      </c>
      <c r="IX288">
        <v>22.976861583244894</v>
      </c>
      <c r="JA288">
        <v>11.015680915973258</v>
      </c>
      <c r="JB288">
        <v>42.396283816674035</v>
      </c>
      <c r="JQ288">
        <v>-0.15844987021403778</v>
      </c>
      <c r="JR288">
        <v>27.318079570317391</v>
      </c>
      <c r="JU288">
        <v>9.8505148477448863</v>
      </c>
      <c r="JV288">
        <v>22.072557558064254</v>
      </c>
      <c r="JY288">
        <v>8.3692390843129623</v>
      </c>
      <c r="JZ288">
        <v>96.160665836288047</v>
      </c>
      <c r="KC288">
        <v>10.355356595959226</v>
      </c>
      <c r="KD288">
        <v>43.215756440751989</v>
      </c>
      <c r="KG288">
        <v>6.0679222128872805</v>
      </c>
      <c r="KH288">
        <v>37.610418619980997</v>
      </c>
      <c r="LM288">
        <v>-1.1379587293627098</v>
      </c>
      <c r="LN288">
        <v>7.479115895211911</v>
      </c>
      <c r="LU288">
        <v>10.864649172041197</v>
      </c>
      <c r="LV288">
        <v>8.3695511356412524</v>
      </c>
      <c r="LY288">
        <v>11.025183785113095</v>
      </c>
      <c r="LZ288">
        <v>24.450816460458704</v>
      </c>
      <c r="MC288">
        <v>10.998307086515576</v>
      </c>
      <c r="MD288">
        <v>42.258504835907431</v>
      </c>
      <c r="MS288">
        <v>-0.46726191731221861</v>
      </c>
      <c r="MT288">
        <v>22.708630317160164</v>
      </c>
      <c r="MW288">
        <v>9.8808451614174686</v>
      </c>
      <c r="MX288">
        <v>20.632229048475228</v>
      </c>
      <c r="NA288">
        <v>8.3638531377547398</v>
      </c>
      <c r="NB288">
        <v>96.896027328159519</v>
      </c>
      <c r="NE288">
        <v>10.337782340197663</v>
      </c>
      <c r="NF288">
        <v>43.22079376711703</v>
      </c>
      <c r="NI288">
        <v>6.1001294947167795</v>
      </c>
      <c r="NJ288">
        <v>37.651261806075574</v>
      </c>
      <c r="OO288">
        <v>-1.2271080534791761</v>
      </c>
      <c r="OP288">
        <v>6.6361036881919562</v>
      </c>
    </row>
    <row r="289" spans="1:406">
      <c r="A289">
        <v>272</v>
      </c>
      <c r="B289" s="16">
        <f t="shared" si="104"/>
        <v>40943</v>
      </c>
      <c r="C289">
        <f t="shared" si="100"/>
        <v>1911.1529553300829</v>
      </c>
      <c r="D289">
        <f t="shared" si="101"/>
        <v>0</v>
      </c>
      <c r="E289">
        <f t="shared" si="102"/>
        <v>0</v>
      </c>
      <c r="F289">
        <f t="shared" si="103"/>
        <v>1911.1529553300829</v>
      </c>
      <c r="G289">
        <f>F289/'Refrigeration &amp; Weather'!$C$22</f>
        <v>858.94514846295874</v>
      </c>
      <c r="H289">
        <f>G289*3*'Refrigeration &amp; Weather'!$C$23</f>
        <v>644.208861347219</v>
      </c>
      <c r="Q289">
        <v>12.082716122606977</v>
      </c>
      <c r="R289">
        <v>6.0244334843587479</v>
      </c>
      <c r="U289">
        <v>12.638946629969142</v>
      </c>
      <c r="V289">
        <v>23.70810892366422</v>
      </c>
      <c r="Y289">
        <v>-0.74199146018230788</v>
      </c>
      <c r="Z289">
        <v>4.8404336205546743</v>
      </c>
      <c r="AK289">
        <v>-0.79785647836126239</v>
      </c>
      <c r="AL289">
        <v>7.8556883950980687</v>
      </c>
      <c r="AO289">
        <v>9.1137828549997071</v>
      </c>
      <c r="AP289">
        <v>70.331930382779305</v>
      </c>
      <c r="AS289">
        <v>6.65894888673665</v>
      </c>
      <c r="AT289">
        <v>106.88570700661639</v>
      </c>
      <c r="AW289">
        <v>9.6410518143544923</v>
      </c>
      <c r="AX289">
        <v>45.544554839318742</v>
      </c>
      <c r="BA289">
        <v>5.5655120712948971</v>
      </c>
      <c r="BB289">
        <v>36.689947084207688</v>
      </c>
      <c r="CG289">
        <v>-1.1543888080905058</v>
      </c>
      <c r="CH289">
        <v>0.62034836592188758</v>
      </c>
      <c r="CO289">
        <v>10.846317939221189</v>
      </c>
      <c r="CP289">
        <v>2.984987718115268</v>
      </c>
      <c r="CS289">
        <v>10.548078849022675</v>
      </c>
      <c r="CT289">
        <v>44.829407837281977</v>
      </c>
      <c r="CW289">
        <v>9.8792416372287697</v>
      </c>
      <c r="CX289">
        <v>83.91786257004523</v>
      </c>
      <c r="DM289">
        <v>-0.7595932472269451</v>
      </c>
      <c r="DN289">
        <v>8.5634980760611601</v>
      </c>
      <c r="DQ289">
        <v>9.1061630498094139</v>
      </c>
      <c r="DR289">
        <v>70.755215874681198</v>
      </c>
      <c r="DU289">
        <v>6.6614134007878514</v>
      </c>
      <c r="DV289">
        <v>106.89473886119237</v>
      </c>
      <c r="DY289">
        <v>9.638453897629379</v>
      </c>
      <c r="DZ289">
        <v>45.047175961014098</v>
      </c>
      <c r="EC289">
        <v>5.5540365129493408</v>
      </c>
      <c r="ED289">
        <v>37.016710617526435</v>
      </c>
      <c r="FI289">
        <v>-1.2302418581245735</v>
      </c>
      <c r="FJ289">
        <v>-0.13897819512452358</v>
      </c>
      <c r="FQ289">
        <v>10.847943886304689</v>
      </c>
      <c r="FR289">
        <v>2.9632580909372068</v>
      </c>
      <c r="FU289">
        <v>10.542500759535423</v>
      </c>
      <c r="FV289">
        <v>45.001138811496673</v>
      </c>
      <c r="FY289">
        <v>9.8564865365904861</v>
      </c>
      <c r="FZ289">
        <v>83.270272076821058</v>
      </c>
      <c r="GO289">
        <v>-0.76649539898140784</v>
      </c>
      <c r="GP289">
        <v>8.528253933160304</v>
      </c>
      <c r="GS289">
        <v>9.1065438519309669</v>
      </c>
      <c r="GT289">
        <v>70.829573006227463</v>
      </c>
      <c r="GW289">
        <v>6.6259718449322529</v>
      </c>
      <c r="GX289">
        <v>107.91372767188531</v>
      </c>
      <c r="HA289">
        <v>9.6457991403132883</v>
      </c>
      <c r="HB289">
        <v>45.508031345187021</v>
      </c>
      <c r="HE289">
        <v>5.5853251130155259</v>
      </c>
      <c r="HF289">
        <v>36.96906188109223</v>
      </c>
      <c r="IK289">
        <v>-1.1469435345091077</v>
      </c>
      <c r="IL289">
        <v>0.73986357372157063</v>
      </c>
      <c r="IS289">
        <v>10.848739792000613</v>
      </c>
      <c r="IT289">
        <v>2.9523375463482773</v>
      </c>
      <c r="IW289">
        <v>10.586595554930586</v>
      </c>
      <c r="IX289">
        <v>43.440696488391445</v>
      </c>
      <c r="JA289">
        <v>9.9267492859777438</v>
      </c>
      <c r="JB289">
        <v>80.362658124525993</v>
      </c>
      <c r="JQ289">
        <v>-0.44838798974725319</v>
      </c>
      <c r="JR289">
        <v>13.444058927978132</v>
      </c>
      <c r="JU289">
        <v>9.1141064325777901</v>
      </c>
      <c r="JV289">
        <v>70.40595001058972</v>
      </c>
      <c r="JY289">
        <v>6.5851044629596274</v>
      </c>
      <c r="JZ289">
        <v>108.53963976941918</v>
      </c>
      <c r="KC289">
        <v>9.620913903100627</v>
      </c>
      <c r="KD289">
        <v>45.149293641500641</v>
      </c>
      <c r="KG289">
        <v>5.5662145106960699</v>
      </c>
      <c r="KH289">
        <v>36.931560714152596</v>
      </c>
      <c r="LM289">
        <v>-1.1644825245418269</v>
      </c>
      <c r="LN289">
        <v>0.40413093405825262</v>
      </c>
      <c r="LU289">
        <v>10.849524525182398</v>
      </c>
      <c r="LV289">
        <v>2.941507101960926</v>
      </c>
      <c r="LY289">
        <v>10.520024102968362</v>
      </c>
      <c r="LZ289">
        <v>45.778947062210221</v>
      </c>
      <c r="MC289">
        <v>9.8680092213848134</v>
      </c>
      <c r="MD289">
        <v>84.652948480193487</v>
      </c>
      <c r="MS289">
        <v>-0.68998276623511356</v>
      </c>
      <c r="MT289">
        <v>9.726397191567397</v>
      </c>
      <c r="MW289">
        <v>9.1575746161579463</v>
      </c>
      <c r="MX289">
        <v>71.013486345864152</v>
      </c>
      <c r="NA289">
        <v>6.5599734946505395</v>
      </c>
      <c r="NB289">
        <v>109.5813401453108</v>
      </c>
      <c r="NE289">
        <v>9.6050547134858757</v>
      </c>
      <c r="NF289">
        <v>45.020279303618857</v>
      </c>
      <c r="NI289">
        <v>5.5977359196276248</v>
      </c>
      <c r="NJ289">
        <v>36.97400326687481</v>
      </c>
      <c r="OO289">
        <v>-1.2416134027695165</v>
      </c>
      <c r="OP289">
        <v>-0.26123153832389934</v>
      </c>
    </row>
    <row r="290" spans="1:406">
      <c r="A290">
        <v>273</v>
      </c>
      <c r="B290" s="16">
        <f t="shared" si="104"/>
        <v>40943.125</v>
      </c>
      <c r="C290">
        <f t="shared" si="100"/>
        <v>2273.2945042463393</v>
      </c>
      <c r="D290">
        <f t="shared" si="101"/>
        <v>0</v>
      </c>
      <c r="E290">
        <f t="shared" si="102"/>
        <v>0</v>
      </c>
      <c r="F290">
        <f t="shared" si="103"/>
        <v>2273.2945042463393</v>
      </c>
      <c r="G290">
        <f>F290/'Refrigeration &amp; Weather'!$C$22</f>
        <v>1021.7053951668943</v>
      </c>
      <c r="H290">
        <f>G290*3*'Refrigeration &amp; Weather'!$C$23</f>
        <v>766.27904637517076</v>
      </c>
      <c r="Q290">
        <v>12.060021257766646</v>
      </c>
      <c r="R290">
        <v>4.2689320929816477</v>
      </c>
      <c r="U290">
        <v>12.233309654204703</v>
      </c>
      <c r="V290">
        <v>32.442592450923108</v>
      </c>
      <c r="Y290">
        <v>-0.83226519912867825</v>
      </c>
      <c r="Z290">
        <v>9.9796866209285522</v>
      </c>
      <c r="AK290">
        <v>-0.91732565810819544</v>
      </c>
      <c r="AL290">
        <v>11.231037280957498</v>
      </c>
      <c r="AO290">
        <v>7.5318748779442384</v>
      </c>
      <c r="AP290">
        <v>107.99605676434736</v>
      </c>
      <c r="AS290">
        <v>5.0356648495877989</v>
      </c>
      <c r="AT290">
        <v>100.18435438567528</v>
      </c>
      <c r="AW290">
        <v>8.7861817166844354</v>
      </c>
      <c r="AX290">
        <v>58.578841767187399</v>
      </c>
      <c r="BA290">
        <v>5.1152660457808832</v>
      </c>
      <c r="BB290">
        <v>32.274794076928501</v>
      </c>
      <c r="CG290">
        <v>-1.1780416081331102</v>
      </c>
      <c r="CH290">
        <v>6.8947737464572354</v>
      </c>
      <c r="CO290">
        <v>10.829846068429914</v>
      </c>
      <c r="CP290">
        <v>9.8215822005627267</v>
      </c>
      <c r="CS290">
        <v>9.7818415043462235</v>
      </c>
      <c r="CT290">
        <v>54.043333301068579</v>
      </c>
      <c r="CW290">
        <v>8.4213134430793755</v>
      </c>
      <c r="CX290">
        <v>90.311383393181373</v>
      </c>
      <c r="DM290">
        <v>-0.88836968569957053</v>
      </c>
      <c r="DN290">
        <v>11.717867462259843</v>
      </c>
      <c r="DQ290">
        <v>7.5190465505622859</v>
      </c>
      <c r="DR290">
        <v>108.3158720328363</v>
      </c>
      <c r="DU290">
        <v>5.037414029893398</v>
      </c>
      <c r="DV290">
        <v>100.246473144405</v>
      </c>
      <c r="DY290">
        <v>8.7920674642505183</v>
      </c>
      <c r="DZ290">
        <v>58.064969405329471</v>
      </c>
      <c r="EC290">
        <v>5.0987794503817883</v>
      </c>
      <c r="ED290">
        <v>32.568314368047588</v>
      </c>
      <c r="FI290">
        <v>-1.2431154640971667</v>
      </c>
      <c r="FJ290">
        <v>6.2996270720525418</v>
      </c>
      <c r="FQ290">
        <v>10.831859727090658</v>
      </c>
      <c r="FR290">
        <v>9.7963003113942104</v>
      </c>
      <c r="FU290">
        <v>9.7758032363438563</v>
      </c>
      <c r="FV290">
        <v>54.012133963009461</v>
      </c>
      <c r="FY290">
        <v>8.4105396091193576</v>
      </c>
      <c r="FZ290">
        <v>89.872150648560222</v>
      </c>
      <c r="GO290">
        <v>-0.89460204175887326</v>
      </c>
      <c r="GP290">
        <v>11.67590426912825</v>
      </c>
      <c r="GS290">
        <v>7.5156477525960792</v>
      </c>
      <c r="GT290">
        <v>108.73603541864692</v>
      </c>
      <c r="GW290">
        <v>4.9894189612498101</v>
      </c>
      <c r="GX290">
        <v>100.83971733730563</v>
      </c>
      <c r="HA290">
        <v>8.7913685771199361</v>
      </c>
      <c r="HB290">
        <v>58.559171312999823</v>
      </c>
      <c r="HE290">
        <v>5.1307517457541945</v>
      </c>
      <c r="HF290">
        <v>32.530328315567871</v>
      </c>
      <c r="IK290">
        <v>-1.1721764879753069</v>
      </c>
      <c r="IL290">
        <v>6.9781224505303499</v>
      </c>
      <c r="IS290">
        <v>10.832851583118309</v>
      </c>
      <c r="IT290">
        <v>9.7834667973695879</v>
      </c>
      <c r="IW290">
        <v>9.8340131267777036</v>
      </c>
      <c r="IX290">
        <v>53.483851907469109</v>
      </c>
      <c r="JA290">
        <v>8.5326694221683237</v>
      </c>
      <c r="JB290">
        <v>87.080879533706195</v>
      </c>
      <c r="JQ290">
        <v>-0.64345704891165545</v>
      </c>
      <c r="JR290">
        <v>15.249583633470408</v>
      </c>
      <c r="JU290">
        <v>7.5295338508573373</v>
      </c>
      <c r="JV290">
        <v>108.32472120527687</v>
      </c>
      <c r="JY290">
        <v>4.9349174494976928</v>
      </c>
      <c r="JZ290">
        <v>101.77358834427666</v>
      </c>
      <c r="KC290">
        <v>8.7723993995303164</v>
      </c>
      <c r="KD290">
        <v>58.2101761595125</v>
      </c>
      <c r="KG290">
        <v>5.1122434375071233</v>
      </c>
      <c r="KH290">
        <v>32.493820070589187</v>
      </c>
      <c r="LM290">
        <v>-1.1852185957863601</v>
      </c>
      <c r="LN290">
        <v>6.7390717923605319</v>
      </c>
      <c r="LU290">
        <v>10.833830248305444</v>
      </c>
      <c r="LV290">
        <v>9.7708053191426085</v>
      </c>
      <c r="LY290">
        <v>9.745880190201456</v>
      </c>
      <c r="LZ290">
        <v>54.32792716511414</v>
      </c>
      <c r="MC290">
        <v>8.3934234901484537</v>
      </c>
      <c r="MD290">
        <v>91.361101879275736</v>
      </c>
      <c r="MS290">
        <v>-0.83399546237913946</v>
      </c>
      <c r="MT290">
        <v>12.512927418938393</v>
      </c>
      <c r="MW290">
        <v>7.4269933075065051</v>
      </c>
      <c r="MX290">
        <v>125.16725314617091</v>
      </c>
      <c r="NA290">
        <v>4.9013342651276588</v>
      </c>
      <c r="NB290">
        <v>101.97063079505951</v>
      </c>
      <c r="NE290">
        <v>8.7589252615565805</v>
      </c>
      <c r="NF290">
        <v>58.060839799793428</v>
      </c>
      <c r="NI290">
        <v>5.1430544824391147</v>
      </c>
      <c r="NJ290">
        <v>32.537987638462461</v>
      </c>
      <c r="OO290">
        <v>-1.2527711955913836</v>
      </c>
      <c r="OP290">
        <v>6.2055160470782198</v>
      </c>
    </row>
    <row r="291" spans="1:406">
      <c r="A291">
        <v>274</v>
      </c>
      <c r="B291" s="16">
        <f t="shared" si="104"/>
        <v>40943.25</v>
      </c>
      <c r="C291">
        <f t="shared" si="100"/>
        <v>2280.3907569716898</v>
      </c>
      <c r="D291">
        <f t="shared" si="101"/>
        <v>0</v>
      </c>
      <c r="E291">
        <f t="shared" si="102"/>
        <v>0</v>
      </c>
      <c r="F291">
        <f t="shared" si="103"/>
        <v>2280.3907569716898</v>
      </c>
      <c r="G291">
        <f>F291/'Refrigeration &amp; Weather'!$C$22</f>
        <v>1024.8947222344675</v>
      </c>
      <c r="H291">
        <f>G291*3*'Refrigeration &amp; Weather'!$C$23</f>
        <v>768.67104167585057</v>
      </c>
      <c r="Q291">
        <v>12.024139408127908</v>
      </c>
      <c r="R291">
        <v>7.3866628310185654</v>
      </c>
      <c r="U291">
        <v>11.601095913544265</v>
      </c>
      <c r="V291">
        <v>47.238759028335856</v>
      </c>
      <c r="Y291">
        <v>-0.90227327196158968</v>
      </c>
      <c r="Z291">
        <v>2.2552755993132445</v>
      </c>
      <c r="AG291">
        <v>10.8</v>
      </c>
      <c r="AH291">
        <v>1.2178782981050575</v>
      </c>
      <c r="AK291">
        <v>-0.99780485579788547</v>
      </c>
      <c r="AL291">
        <v>2.6718893177554324</v>
      </c>
      <c r="AO291">
        <v>5.2190673885065406</v>
      </c>
      <c r="AP291">
        <v>151.89188854074624</v>
      </c>
      <c r="AS291">
        <v>3.6541916693292356</v>
      </c>
      <c r="AT291">
        <v>78.549038883930223</v>
      </c>
      <c r="AW291">
        <v>7.893945687444381</v>
      </c>
      <c r="AX291">
        <v>51.198758598739339</v>
      </c>
      <c r="BA291">
        <v>4.6831079693765165</v>
      </c>
      <c r="BB291">
        <v>33.659744013401109</v>
      </c>
      <c r="BM291">
        <v>11.849999999999998</v>
      </c>
      <c r="BN291">
        <v>5.5358104459320621E-2</v>
      </c>
      <c r="BY291">
        <v>11.700000000000001</v>
      </c>
      <c r="BZ291">
        <v>0.83037156688981228</v>
      </c>
      <c r="CG291">
        <v>-1.1967051095002459</v>
      </c>
      <c r="CH291">
        <v>-1.5441964918084805E-2</v>
      </c>
      <c r="CO291">
        <v>10.810884551400292</v>
      </c>
      <c r="CP291">
        <v>2.8812545099739655</v>
      </c>
      <c r="CS291">
        <v>8.9111487491611072</v>
      </c>
      <c r="CT291">
        <v>60.412774138742869</v>
      </c>
      <c r="CW291">
        <v>6.9623198631544918</v>
      </c>
      <c r="CX291">
        <v>93.315431806599705</v>
      </c>
      <c r="DI291">
        <v>10.8</v>
      </c>
      <c r="DJ291">
        <v>1.2178782981050575</v>
      </c>
      <c r="DM291">
        <v>-0.97539243681879917</v>
      </c>
      <c r="DN291">
        <v>3.0226795513599911</v>
      </c>
      <c r="DQ291">
        <v>5.2097421980251006</v>
      </c>
      <c r="DR291">
        <v>151.15376456303423</v>
      </c>
      <c r="DU291">
        <v>3.6545421487414207</v>
      </c>
      <c r="DV291">
        <v>78.644237339424834</v>
      </c>
      <c r="DY291">
        <v>7.907641205140914</v>
      </c>
      <c r="DZ291">
        <v>50.763388211518539</v>
      </c>
      <c r="EC291">
        <v>4.6619756897093252</v>
      </c>
      <c r="ED291">
        <v>33.934321428670557</v>
      </c>
      <c r="EO291">
        <v>11.849999999999998</v>
      </c>
      <c r="EP291">
        <v>5.5358104459320621E-2</v>
      </c>
      <c r="FA291">
        <v>11.700000000000001</v>
      </c>
      <c r="FB291">
        <v>0.83037156688981228</v>
      </c>
      <c r="FI291">
        <v>-1.2532456728773993</v>
      </c>
      <c r="FJ291">
        <v>-0.4895828139284113</v>
      </c>
      <c r="FQ291">
        <v>10.813387107753897</v>
      </c>
      <c r="FR291">
        <v>2.8479929798390393</v>
      </c>
      <c r="FU291">
        <v>8.9059571880160533</v>
      </c>
      <c r="FV291">
        <v>60.356636479978434</v>
      </c>
      <c r="FY291">
        <v>6.8902658117294564</v>
      </c>
      <c r="FZ291">
        <v>100.34043483814239</v>
      </c>
      <c r="GK291">
        <v>10.8</v>
      </c>
      <c r="GL291">
        <v>1.2178782981050575</v>
      </c>
      <c r="GO291">
        <v>-0.98093751465961243</v>
      </c>
      <c r="GP291">
        <v>2.9816626168029181</v>
      </c>
      <c r="GS291">
        <v>5.2034902322425935</v>
      </c>
      <c r="GT291">
        <v>150.70104919964325</v>
      </c>
      <c r="GW291">
        <v>3.6013149298864851</v>
      </c>
      <c r="GX291">
        <v>78.800863674070712</v>
      </c>
      <c r="HA291">
        <v>7.8991978302948898</v>
      </c>
      <c r="HB291">
        <v>51.204735145610712</v>
      </c>
      <c r="HE291">
        <v>4.6944898406648603</v>
      </c>
      <c r="HF291">
        <v>33.904535042626264</v>
      </c>
      <c r="HQ291">
        <v>11.849999999999998</v>
      </c>
      <c r="HR291">
        <v>5.5358104459320621E-2</v>
      </c>
      <c r="IC291">
        <v>11.700000000000001</v>
      </c>
      <c r="ID291">
        <v>0.83037156688981228</v>
      </c>
      <c r="IK291">
        <v>-1.1919594418360799</v>
      </c>
      <c r="IL291">
        <v>4.4213175060097809E-2</v>
      </c>
      <c r="IS291">
        <v>10.814628666120321</v>
      </c>
      <c r="IT291">
        <v>2.8309394715888456</v>
      </c>
      <c r="IW291">
        <v>8.9713007013615247</v>
      </c>
      <c r="IX291">
        <v>59.945713186404689</v>
      </c>
      <c r="JA291">
        <v>6.9961931384549141</v>
      </c>
      <c r="JB291">
        <v>100.23881672251393</v>
      </c>
      <c r="JM291">
        <v>10.8</v>
      </c>
      <c r="JN291">
        <v>1.2178782981050575</v>
      </c>
      <c r="JQ291">
        <v>-0.77888054805123796</v>
      </c>
      <c r="JR291">
        <v>5.6454900067310678</v>
      </c>
      <c r="JU291">
        <v>5.2187512115513366</v>
      </c>
      <c r="JV291">
        <v>150.98049211939792</v>
      </c>
      <c r="JY291">
        <v>3.5299452719214344</v>
      </c>
      <c r="JZ291">
        <v>79.841970769184272</v>
      </c>
      <c r="KC291">
        <v>7.8852653659176717</v>
      </c>
      <c r="KD291">
        <v>50.934529276839768</v>
      </c>
      <c r="KG291">
        <v>4.6765950443559552</v>
      </c>
      <c r="KH291">
        <v>33.866928236954706</v>
      </c>
      <c r="KS291">
        <v>11.849999999999998</v>
      </c>
      <c r="KT291">
        <v>5.5358104459320621E-2</v>
      </c>
      <c r="LE291">
        <v>11.700000000000001</v>
      </c>
      <c r="LF291">
        <v>0.83037156688981228</v>
      </c>
      <c r="LM291">
        <v>-1.2017617689362796</v>
      </c>
      <c r="LN291">
        <v>-0.12933248193430047</v>
      </c>
      <c r="LU291">
        <v>10.815852731719966</v>
      </c>
      <c r="LV291">
        <v>2.8142303515718265</v>
      </c>
      <c r="LY291">
        <v>8.8712825131014501</v>
      </c>
      <c r="LZ291">
        <v>60.643110519720643</v>
      </c>
      <c r="MC291">
        <v>6.9353270011285</v>
      </c>
      <c r="MD291">
        <v>91.699984439501364</v>
      </c>
      <c r="MO291">
        <v>10.8</v>
      </c>
      <c r="MP291">
        <v>1.2178782981050575</v>
      </c>
      <c r="MS291">
        <v>-0.93166926388178772</v>
      </c>
      <c r="MT291">
        <v>3.5924428581355663</v>
      </c>
      <c r="MW291">
        <v>5.2571149634757619</v>
      </c>
      <c r="MX291">
        <v>133.80346073819126</v>
      </c>
      <c r="NA291">
        <v>3.5004393197868904</v>
      </c>
      <c r="NB291">
        <v>79.361386267663036</v>
      </c>
      <c r="NE291">
        <v>7.8742092845549001</v>
      </c>
      <c r="NF291">
        <v>50.793850719441259</v>
      </c>
      <c r="NI291">
        <v>4.7066337756158996</v>
      </c>
      <c r="NJ291">
        <v>33.915336504369328</v>
      </c>
      <c r="NU291">
        <v>11.849999999999998</v>
      </c>
      <c r="NV291">
        <v>5.5358104459320621E-2</v>
      </c>
      <c r="OG291">
        <v>11.700000000000001</v>
      </c>
      <c r="OH291">
        <v>0.83037156688981228</v>
      </c>
      <c r="OO291">
        <v>-1.2615629863012747</v>
      </c>
      <c r="OP291">
        <v>-0.56359931734864444</v>
      </c>
    </row>
    <row r="292" spans="1:406">
      <c r="A292">
        <v>275</v>
      </c>
      <c r="B292" s="16">
        <f t="shared" si="104"/>
        <v>40943.375</v>
      </c>
      <c r="C292">
        <f t="shared" si="100"/>
        <v>2610.3920781197485</v>
      </c>
      <c r="D292">
        <f t="shared" si="101"/>
        <v>0</v>
      </c>
      <c r="E292">
        <f t="shared" si="102"/>
        <v>0</v>
      </c>
      <c r="F292">
        <f t="shared" si="103"/>
        <v>2610.3920781197485</v>
      </c>
      <c r="G292">
        <f>F292/'Refrigeration &amp; Weather'!$C$22</f>
        <v>1173.2099227504489</v>
      </c>
      <c r="H292">
        <f>G292*3*'Refrigeration &amp; Weather'!$C$23</f>
        <v>879.90744206283671</v>
      </c>
      <c r="Q292">
        <v>11.963119122056444</v>
      </c>
      <c r="R292">
        <v>6.7859459294382205</v>
      </c>
      <c r="U292">
        <v>10.955564318422621</v>
      </c>
      <c r="V292">
        <v>39.683251932293231</v>
      </c>
      <c r="Y292">
        <v>-0.95754677949415534</v>
      </c>
      <c r="Z292">
        <v>8.1061919354768293</v>
      </c>
      <c r="AG292">
        <v>10.455077200823311</v>
      </c>
      <c r="AH292">
        <v>31.572707742415517</v>
      </c>
      <c r="AK292">
        <v>-1.0558335943608534</v>
      </c>
      <c r="AL292">
        <v>8.1452570189571798</v>
      </c>
      <c r="AO292">
        <v>3.0295549038264258</v>
      </c>
      <c r="AP292">
        <v>122.46238043593058</v>
      </c>
      <c r="AS292">
        <v>2.5209179942886557</v>
      </c>
      <c r="AT292">
        <v>70.26787214666507</v>
      </c>
      <c r="AW292">
        <v>7.0646981367427966</v>
      </c>
      <c r="AX292">
        <v>53.886929944398844</v>
      </c>
      <c r="BA292">
        <v>4.2630273178300939</v>
      </c>
      <c r="BB292">
        <v>30.635297888460411</v>
      </c>
      <c r="BM292">
        <v>11.483786663485885</v>
      </c>
      <c r="BN292">
        <v>29.805887542558708</v>
      </c>
      <c r="BY292">
        <v>11.412591611888585</v>
      </c>
      <c r="BZ292">
        <v>23.914307295435798</v>
      </c>
      <c r="CG292">
        <v>-1.2117010732574101</v>
      </c>
      <c r="CH292">
        <v>6.4293583965399419</v>
      </c>
      <c r="CK292">
        <v>11.5</v>
      </c>
      <c r="CL292">
        <v>6.0732059900411857</v>
      </c>
      <c r="CO292">
        <v>10.785110577932166</v>
      </c>
      <c r="CP292">
        <v>9.7835752322399046</v>
      </c>
      <c r="CS292">
        <v>7.9344864306016687</v>
      </c>
      <c r="CT292">
        <v>64.805397789006847</v>
      </c>
      <c r="CW292">
        <v>5.4214970715984929</v>
      </c>
      <c r="CX292">
        <v>96.15131255776852</v>
      </c>
      <c r="DI292">
        <v>10.498940517879856</v>
      </c>
      <c r="DJ292">
        <v>24.679134107914269</v>
      </c>
      <c r="DM292">
        <v>-1.0382210721566054</v>
      </c>
      <c r="DN292">
        <v>8.4030738121148136</v>
      </c>
      <c r="DQ292">
        <v>3.0332094661251112</v>
      </c>
      <c r="DR292">
        <v>121.70607245930992</v>
      </c>
      <c r="DU292">
        <v>2.5195867464887165</v>
      </c>
      <c r="DV292">
        <v>70.370436549885312</v>
      </c>
      <c r="DY292">
        <v>7.08450458704848</v>
      </c>
      <c r="DZ292">
        <v>53.554026133301392</v>
      </c>
      <c r="EC292">
        <v>4.2375687740136909</v>
      </c>
      <c r="ED292">
        <v>30.889041847730958</v>
      </c>
      <c r="EO292">
        <v>11.482857455408075</v>
      </c>
      <c r="EP292">
        <v>30.099618170982069</v>
      </c>
      <c r="FA292">
        <v>11.417085974380468</v>
      </c>
      <c r="FB292">
        <v>23.551341205162995</v>
      </c>
      <c r="FI292">
        <v>-1.2613796693679318</v>
      </c>
      <c r="FJ292">
        <v>6.0458488865603313</v>
      </c>
      <c r="FM292">
        <v>11.5</v>
      </c>
      <c r="FN292">
        <v>6.0732059900411857</v>
      </c>
      <c r="FQ292">
        <v>10.788338168724328</v>
      </c>
      <c r="FR292">
        <v>9.7314038774095568</v>
      </c>
      <c r="FU292">
        <v>7.9303446362722108</v>
      </c>
      <c r="FV292">
        <v>64.738208499875952</v>
      </c>
      <c r="FY292">
        <v>5.1480056377402432</v>
      </c>
      <c r="FZ292">
        <v>107.51175411983327</v>
      </c>
      <c r="GK292">
        <v>10.49810905943821</v>
      </c>
      <c r="GL292">
        <v>24.695018954459108</v>
      </c>
      <c r="GO292">
        <v>-1.0431258168240929</v>
      </c>
      <c r="GP292">
        <v>8.3659832472704636</v>
      </c>
      <c r="GS292">
        <v>3.0343311563929034</v>
      </c>
      <c r="GT292">
        <v>121.32603077626386</v>
      </c>
      <c r="GW292">
        <v>2.467595443491482</v>
      </c>
      <c r="GX292">
        <v>70.170766291309263</v>
      </c>
      <c r="HA292">
        <v>7.0695931827508938</v>
      </c>
      <c r="HB292">
        <v>53.917688786313292</v>
      </c>
      <c r="HE292">
        <v>4.2704834545707628</v>
      </c>
      <c r="HF292">
        <v>30.868193543393954</v>
      </c>
      <c r="HQ292">
        <v>11.422592736092641</v>
      </c>
      <c r="HR292">
        <v>33.270877529261455</v>
      </c>
      <c r="IC292">
        <v>11.411988819097203</v>
      </c>
      <c r="ID292">
        <v>23.899508604078445</v>
      </c>
      <c r="IK292">
        <v>-1.207768160036734</v>
      </c>
      <c r="IL292">
        <v>6.4730696497914995</v>
      </c>
      <c r="IO292">
        <v>11.5</v>
      </c>
      <c r="IP292">
        <v>6.0732059900411857</v>
      </c>
      <c r="IS292">
        <v>10.78995406125336</v>
      </c>
      <c r="IT292">
        <v>9.704363433511249</v>
      </c>
      <c r="IW292">
        <v>8.0023101529000833</v>
      </c>
      <c r="IX292">
        <v>64.343205502525677</v>
      </c>
      <c r="JA292">
        <v>5.4972956828547854</v>
      </c>
      <c r="JB292">
        <v>88.281143289055677</v>
      </c>
      <c r="JM292">
        <v>10.51364539128933</v>
      </c>
      <c r="JN292">
        <v>25.192803186995473</v>
      </c>
      <c r="JQ292">
        <v>-0.87802700112609033</v>
      </c>
      <c r="JR292">
        <v>10.366852214403419</v>
      </c>
      <c r="JU292">
        <v>3.0449450077679701</v>
      </c>
      <c r="JV292">
        <v>121.57554149440814</v>
      </c>
      <c r="JY292">
        <v>2.3803282121087461</v>
      </c>
      <c r="JZ292">
        <v>71.055008932734452</v>
      </c>
      <c r="KC292">
        <v>7.059172622163028</v>
      </c>
      <c r="KD292">
        <v>53.737369060114467</v>
      </c>
      <c r="KG292">
        <v>4.2532230459300475</v>
      </c>
      <c r="KH292">
        <v>30.829374470012926</v>
      </c>
      <c r="KS292">
        <v>11.454321274996376</v>
      </c>
      <c r="KT292">
        <v>31.421318345611898</v>
      </c>
      <c r="LE292">
        <v>11.410748659299136</v>
      </c>
      <c r="LF292">
        <v>23.843568362649396</v>
      </c>
      <c r="LM292">
        <v>-1.2151929856201273</v>
      </c>
      <c r="LN292">
        <v>6.3448295271668034</v>
      </c>
      <c r="LQ292">
        <v>11.5</v>
      </c>
      <c r="LR292">
        <v>6.0732059900411857</v>
      </c>
      <c r="LU292">
        <v>10.791542949027084</v>
      </c>
      <c r="LV292">
        <v>9.6780950051987773</v>
      </c>
      <c r="LY292">
        <v>7.890631849979842</v>
      </c>
      <c r="LZ292">
        <v>65.056911731570281</v>
      </c>
      <c r="MC292">
        <v>5.4553339722643166</v>
      </c>
      <c r="MD292">
        <v>92.218131611518075</v>
      </c>
      <c r="MO292">
        <v>10.49944241085489</v>
      </c>
      <c r="MP292">
        <v>24.594476832359632</v>
      </c>
      <c r="MS292">
        <v>-1.0022737800540258</v>
      </c>
      <c r="MT292">
        <v>8.820096073628978</v>
      </c>
      <c r="MW292">
        <v>3.3346813793330941</v>
      </c>
      <c r="MX292">
        <v>108.57064557011917</v>
      </c>
      <c r="NA292">
        <v>2.3630563679156493</v>
      </c>
      <c r="NB292">
        <v>70.199479702945339</v>
      </c>
      <c r="NE292">
        <v>7.0502479887356291</v>
      </c>
      <c r="NF292">
        <v>53.614809040520356</v>
      </c>
      <c r="NI292">
        <v>4.2824149858055698</v>
      </c>
      <c r="NJ292">
        <v>30.882266016402319</v>
      </c>
      <c r="NU292">
        <v>11.487868696052603</v>
      </c>
      <c r="NV292">
        <v>29.687131393546434</v>
      </c>
      <c r="OG292">
        <v>11.419636398720392</v>
      </c>
      <c r="OH292">
        <v>23.392521581688502</v>
      </c>
      <c r="OO292">
        <v>-1.2686321395017737</v>
      </c>
      <c r="OP292">
        <v>5.9865409410885748</v>
      </c>
    </row>
    <row r="293" spans="1:406">
      <c r="A293">
        <v>276</v>
      </c>
      <c r="B293" s="16">
        <f t="shared" si="104"/>
        <v>40943.5</v>
      </c>
      <c r="C293">
        <f t="shared" si="100"/>
        <v>2592.949554907053</v>
      </c>
      <c r="D293">
        <f t="shared" si="101"/>
        <v>0</v>
      </c>
      <c r="E293">
        <f t="shared" si="102"/>
        <v>0</v>
      </c>
      <c r="F293">
        <f t="shared" si="103"/>
        <v>2592.949554907053</v>
      </c>
      <c r="G293">
        <f>F293/'Refrigeration &amp; Weather'!$C$22</f>
        <v>1165.3705864750802</v>
      </c>
      <c r="H293">
        <f>G293*3*'Refrigeration &amp; Weather'!$C$23</f>
        <v>874.02793985631024</v>
      </c>
      <c r="Q293">
        <v>11.843150170408089</v>
      </c>
      <c r="R293">
        <v>14.380728017318193</v>
      </c>
      <c r="U293">
        <v>10.395551789182822</v>
      </c>
      <c r="V293">
        <v>39.555497032984391</v>
      </c>
      <c r="Y293">
        <v>-1.0019100074998877</v>
      </c>
      <c r="Z293">
        <v>0.87252332515048781</v>
      </c>
      <c r="AG293">
        <v>9.8942997801537285</v>
      </c>
      <c r="AH293">
        <v>42.230507883194242</v>
      </c>
      <c r="AK293">
        <v>-1.0985608746912898</v>
      </c>
      <c r="AL293">
        <v>0.70878878085331221</v>
      </c>
      <c r="AO293">
        <v>1.315131094796264</v>
      </c>
      <c r="AP293">
        <v>97.639007743664791</v>
      </c>
      <c r="AS293">
        <v>1.6243215573583025</v>
      </c>
      <c r="AT293">
        <v>49.685024713428199</v>
      </c>
      <c r="AW293">
        <v>6.287184499433125</v>
      </c>
      <c r="AX293">
        <v>44.41389882753451</v>
      </c>
      <c r="BA293">
        <v>3.858504482350877</v>
      </c>
      <c r="BB293">
        <v>31.8762419896441</v>
      </c>
      <c r="BM293">
        <v>10.729876942080521</v>
      </c>
      <c r="BN293">
        <v>61.905225749252999</v>
      </c>
      <c r="BY293">
        <v>10.921437237819504</v>
      </c>
      <c r="BZ293">
        <v>39.838366428298201</v>
      </c>
      <c r="CG293">
        <v>-1.2239436320973149</v>
      </c>
      <c r="CH293">
        <v>-0.36356413557679867</v>
      </c>
      <c r="CK293">
        <v>11.403288609586017</v>
      </c>
      <c r="CL293">
        <v>15.084015013591024</v>
      </c>
      <c r="CO293">
        <v>10.748111784311311</v>
      </c>
      <c r="CP293">
        <v>3.962896725961357</v>
      </c>
      <c r="CS293">
        <v>6.7648187536565576</v>
      </c>
      <c r="CT293">
        <v>79.931865217519899</v>
      </c>
      <c r="CW293">
        <v>3.8288576877337435</v>
      </c>
      <c r="CX293">
        <v>100.03090082663958</v>
      </c>
      <c r="DI293">
        <v>10.160305973945919</v>
      </c>
      <c r="DJ293">
        <v>25.953241590944664</v>
      </c>
      <c r="DM293">
        <v>-1.0844937332535762</v>
      </c>
      <c r="DN293">
        <v>0.90062141864378087</v>
      </c>
      <c r="DQ293">
        <v>1.3287456461595493</v>
      </c>
      <c r="DR293">
        <v>97.156177495986569</v>
      </c>
      <c r="DU293">
        <v>1.6214338444679266</v>
      </c>
      <c r="DV293">
        <v>49.771938166123093</v>
      </c>
      <c r="DY293">
        <v>6.3115439721930811</v>
      </c>
      <c r="DZ293">
        <v>44.171562052408468</v>
      </c>
      <c r="EC293">
        <v>3.8290976426122558</v>
      </c>
      <c r="ED293">
        <v>32.10630724394273</v>
      </c>
      <c r="EO293">
        <v>10.719121627956936</v>
      </c>
      <c r="EP293">
        <v>62.30917938445927</v>
      </c>
      <c r="FA293">
        <v>10.93968481214719</v>
      </c>
      <c r="FB293">
        <v>38.725604378531422</v>
      </c>
      <c r="FI293">
        <v>-1.2680243241357723</v>
      </c>
      <c r="FJ293">
        <v>-0.67808995882917333</v>
      </c>
      <c r="FM293">
        <v>11.388127474926117</v>
      </c>
      <c r="FN293">
        <v>16.283874936024397</v>
      </c>
      <c r="FQ293">
        <v>10.752480730923999</v>
      </c>
      <c r="FR293">
        <v>3.8827724373475938</v>
      </c>
      <c r="FU293">
        <v>6.7619847326980453</v>
      </c>
      <c r="FV293">
        <v>79.846338164710119</v>
      </c>
      <c r="FY293">
        <v>3.5572074826579474</v>
      </c>
      <c r="FZ293">
        <v>93.768111151017195</v>
      </c>
      <c r="GK293">
        <v>10.159678464444648</v>
      </c>
      <c r="GL293">
        <v>25.92527366681238</v>
      </c>
      <c r="GO293">
        <v>-1.0888371512142432</v>
      </c>
      <c r="GP293">
        <v>0.86849505803747351</v>
      </c>
      <c r="GS293">
        <v>1.3335529556517962</v>
      </c>
      <c r="GT293">
        <v>97.028564385167499</v>
      </c>
      <c r="GW293">
        <v>1.5752462015835638</v>
      </c>
      <c r="GX293">
        <v>49.348060378909224</v>
      </c>
      <c r="HA293">
        <v>6.2913303900128703</v>
      </c>
      <c r="HB293">
        <v>44.467855675371588</v>
      </c>
      <c r="HE293">
        <v>3.8622590469206104</v>
      </c>
      <c r="HF293">
        <v>32.094971727056567</v>
      </c>
      <c r="HQ293">
        <v>10.585082703268002</v>
      </c>
      <c r="HR293">
        <v>68.074119132774698</v>
      </c>
      <c r="IC293">
        <v>10.924445775780688</v>
      </c>
      <c r="ID293">
        <v>39.510312295536529</v>
      </c>
      <c r="IK293">
        <v>-1.2206139759504824</v>
      </c>
      <c r="IL293">
        <v>-0.33085203899732318</v>
      </c>
      <c r="IO293">
        <v>11.405647984034726</v>
      </c>
      <c r="IP293">
        <v>14.903656783725541</v>
      </c>
      <c r="IS293">
        <v>10.754692852284057</v>
      </c>
      <c r="IT293">
        <v>3.8407394442464611</v>
      </c>
      <c r="IW293">
        <v>6.840053944570105</v>
      </c>
      <c r="IX293">
        <v>79.502638230168898</v>
      </c>
      <c r="JA293">
        <v>4.190995542799163</v>
      </c>
      <c r="JB293">
        <v>78.40257951536843</v>
      </c>
      <c r="JM293">
        <v>10.142458486694853</v>
      </c>
      <c r="JN293">
        <v>28.729961051494332</v>
      </c>
      <c r="JQ293">
        <v>-0.95150442496229737</v>
      </c>
      <c r="JR293">
        <v>2.3787156416195021</v>
      </c>
      <c r="JU293">
        <v>1.3411223996056936</v>
      </c>
      <c r="JV293">
        <v>97.177459639637249</v>
      </c>
      <c r="JY293">
        <v>1.4768669485634451</v>
      </c>
      <c r="JZ293">
        <v>49.878384381506415</v>
      </c>
      <c r="KC293">
        <v>6.2830817460578317</v>
      </c>
      <c r="KD293">
        <v>44.364527813567484</v>
      </c>
      <c r="KG293">
        <v>3.8456503136004212</v>
      </c>
      <c r="KH293">
        <v>32.055128061633127</v>
      </c>
      <c r="KS293">
        <v>10.663400842688249</v>
      </c>
      <c r="KT293">
        <v>64.805820121883301</v>
      </c>
      <c r="LE293">
        <v>10.925309118651631</v>
      </c>
      <c r="LF293">
        <v>39.317139328395704</v>
      </c>
      <c r="LM293">
        <v>-1.2262647968901927</v>
      </c>
      <c r="LN293">
        <v>-0.42713408589867774</v>
      </c>
      <c r="LQ293">
        <v>11.392995565876731</v>
      </c>
      <c r="LR293">
        <v>15.833026453539031</v>
      </c>
      <c r="LU293">
        <v>10.756857120993379</v>
      </c>
      <c r="LV293">
        <v>3.8003254150156494</v>
      </c>
      <c r="LY293">
        <v>6.7163896635604292</v>
      </c>
      <c r="LZ293">
        <v>80.224761613012973</v>
      </c>
      <c r="MC293">
        <v>3.9851842093936805</v>
      </c>
      <c r="MD293">
        <v>91.180947741357613</v>
      </c>
      <c r="MO293">
        <v>10.163415029708169</v>
      </c>
      <c r="MP293">
        <v>25.754229772726056</v>
      </c>
      <c r="MS293">
        <v>-1.0542718924708461</v>
      </c>
      <c r="MT293">
        <v>1.2101545489644063</v>
      </c>
      <c r="MW293">
        <v>1.7627904451698864</v>
      </c>
      <c r="MX293">
        <v>92.410648192008992</v>
      </c>
      <c r="NA293">
        <v>1.4746815094952586</v>
      </c>
      <c r="NB293">
        <v>48.966335009819367</v>
      </c>
      <c r="NE293">
        <v>6.2760169837842552</v>
      </c>
      <c r="NF293">
        <v>44.257751511936853</v>
      </c>
      <c r="NI293">
        <v>3.8739249846847676</v>
      </c>
      <c r="NJ293">
        <v>32.112257701670458</v>
      </c>
      <c r="NU293">
        <v>10.737204287543676</v>
      </c>
      <c r="NV293">
        <v>61.656159293785613</v>
      </c>
      <c r="OG293">
        <v>10.946566360112072</v>
      </c>
      <c r="OH293">
        <v>38.403369968005705</v>
      </c>
      <c r="OO293">
        <v>-1.2744149227520805</v>
      </c>
      <c r="OP293">
        <v>-0.72639112357502889</v>
      </c>
    </row>
    <row r="294" spans="1:406">
      <c r="A294">
        <v>277</v>
      </c>
      <c r="B294" s="16">
        <f t="shared" si="104"/>
        <v>40943.625</v>
      </c>
      <c r="C294">
        <f t="shared" si="100"/>
        <v>2782.6562720745947</v>
      </c>
      <c r="D294">
        <f t="shared" si="101"/>
        <v>0</v>
      </c>
      <c r="E294">
        <f t="shared" si="102"/>
        <v>0</v>
      </c>
      <c r="F294">
        <f t="shared" si="103"/>
        <v>2782.6562720745947</v>
      </c>
      <c r="G294">
        <f>F294/'Refrigeration &amp; Weather'!$C$22</f>
        <v>1250.6320323930765</v>
      </c>
      <c r="H294">
        <f>G294*3*'Refrigeration &amp; Weather'!$C$23</f>
        <v>937.97402429480735</v>
      </c>
      <c r="Q294">
        <v>11.61075605292767</v>
      </c>
      <c r="R294">
        <v>20.9251545667085</v>
      </c>
      <c r="U294">
        <v>9.7794109571770349</v>
      </c>
      <c r="V294">
        <v>41.003821004236045</v>
      </c>
      <c r="Y294">
        <v>-1.0380507626061584</v>
      </c>
      <c r="Z294">
        <v>7.0672943719641186</v>
      </c>
      <c r="AG294">
        <v>9.2452420739983019</v>
      </c>
      <c r="AH294">
        <v>48.146491357240272</v>
      </c>
      <c r="AK294">
        <v>-1.1309284580659369</v>
      </c>
      <c r="AL294">
        <v>6.8096190202271414</v>
      </c>
      <c r="AO294">
        <v>0.15521207926718666</v>
      </c>
      <c r="AP294">
        <v>57.07163442369972</v>
      </c>
      <c r="AS294">
        <v>0.91824713475045394</v>
      </c>
      <c r="AT294">
        <v>45.92353573689568</v>
      </c>
      <c r="AW294">
        <v>5.5509717308206081</v>
      </c>
      <c r="AX294">
        <v>48.491887391249591</v>
      </c>
      <c r="BA294">
        <v>3.4705142131965565</v>
      </c>
      <c r="BB294">
        <v>28.645487681289044</v>
      </c>
      <c r="BM294">
        <v>9.4494717256946359</v>
      </c>
      <c r="BN294">
        <v>87.819726889136632</v>
      </c>
      <c r="BY294">
        <v>9.9122353577231834</v>
      </c>
      <c r="BZ294">
        <v>75.567633190707397</v>
      </c>
      <c r="CG294">
        <v>-1.2340795188250753</v>
      </c>
      <c r="CH294">
        <v>6.1638719115748453</v>
      </c>
      <c r="CK294">
        <v>11.321695832736006</v>
      </c>
      <c r="CL294">
        <v>11.525651385423961</v>
      </c>
      <c r="CO294">
        <v>10.693277581752819</v>
      </c>
      <c r="CP294">
        <v>11.822218066316664</v>
      </c>
      <c r="CS294">
        <v>5.4451541233461009</v>
      </c>
      <c r="CT294">
        <v>81.762243418844008</v>
      </c>
      <c r="CW294">
        <v>2.3658475762020585</v>
      </c>
      <c r="CX294">
        <v>83.542518754907761</v>
      </c>
      <c r="DI294">
        <v>9.7397194799768521</v>
      </c>
      <c r="DJ294">
        <v>35.97091912089342</v>
      </c>
      <c r="DM294">
        <v>-1.1195337777004526</v>
      </c>
      <c r="DN294">
        <v>6.9554546241955855</v>
      </c>
      <c r="DQ294">
        <v>0.17249196494280536</v>
      </c>
      <c r="DR294">
        <v>57.008095137234328</v>
      </c>
      <c r="DU294">
        <v>0.91418239500410847</v>
      </c>
      <c r="DV294">
        <v>45.984366569385244</v>
      </c>
      <c r="DY294">
        <v>5.5784318226962135</v>
      </c>
      <c r="DZ294">
        <v>48.33672305929116</v>
      </c>
      <c r="EC294">
        <v>3.4375672445474619</v>
      </c>
      <c r="ED294">
        <v>28.850237155929531</v>
      </c>
      <c r="EO294">
        <v>9.4468471015859379</v>
      </c>
      <c r="EP294">
        <v>87.617872504092873</v>
      </c>
      <c r="FA294">
        <v>9.9278082634443727</v>
      </c>
      <c r="FB294">
        <v>76.591278103609113</v>
      </c>
      <c r="FI294">
        <v>-1.2735335164472785</v>
      </c>
      <c r="FJ294">
        <v>5.9026680128856261</v>
      </c>
      <c r="FM294">
        <v>11.288473334300477</v>
      </c>
      <c r="FN294">
        <v>12.951250173860307</v>
      </c>
      <c r="FQ294">
        <v>10.699515837029489</v>
      </c>
      <c r="FR294">
        <v>11.682529220814597</v>
      </c>
      <c r="FU294">
        <v>5.4438459865829447</v>
      </c>
      <c r="FV294">
        <v>81.669312024167041</v>
      </c>
      <c r="FY294">
        <v>2.2608255046929333</v>
      </c>
      <c r="FZ294">
        <v>73.277844543225129</v>
      </c>
      <c r="GK294">
        <v>9.7394378473289596</v>
      </c>
      <c r="GL294">
        <v>35.963330835719297</v>
      </c>
      <c r="GO294">
        <v>-1.1233954833482585</v>
      </c>
      <c r="GP294">
        <v>6.9279935200443621</v>
      </c>
      <c r="GS294">
        <v>0.17724619329285535</v>
      </c>
      <c r="GT294">
        <v>57.073934966853976</v>
      </c>
      <c r="GW294">
        <v>0.87631738634933076</v>
      </c>
      <c r="GX294">
        <v>45.446631881759707</v>
      </c>
      <c r="HA294">
        <v>5.554001141159886</v>
      </c>
      <c r="HB294">
        <v>48.56728423447997</v>
      </c>
      <c r="HE294">
        <v>3.470813706501839</v>
      </c>
      <c r="HF294">
        <v>28.848846507189474</v>
      </c>
      <c r="HQ294">
        <v>9.1885493530320907</v>
      </c>
      <c r="HR294">
        <v>94.077300547985018</v>
      </c>
      <c r="IC294">
        <v>9.9042932423501071</v>
      </c>
      <c r="ID294">
        <v>76.84337484074041</v>
      </c>
      <c r="IK294">
        <v>-1.2312065905809308</v>
      </c>
      <c r="IL294">
        <v>6.1888212706241212</v>
      </c>
      <c r="IO294">
        <v>11.326553776231588</v>
      </c>
      <c r="IP294">
        <v>11.332347980933939</v>
      </c>
      <c r="IS294">
        <v>10.702716779417573</v>
      </c>
      <c r="IT294">
        <v>11.608326317802844</v>
      </c>
      <c r="IW294">
        <v>5.5255852643844001</v>
      </c>
      <c r="IX294">
        <v>81.540255265428655</v>
      </c>
      <c r="JA294">
        <v>3.0864304219279419</v>
      </c>
      <c r="JB294">
        <v>63.988808832448143</v>
      </c>
      <c r="JM294">
        <v>9.6793661684686985</v>
      </c>
      <c r="JN294">
        <v>38.096859223008551</v>
      </c>
      <c r="JQ294">
        <v>-1.007232918725061</v>
      </c>
      <c r="JR294">
        <v>8.0874283050145017</v>
      </c>
      <c r="JU294">
        <v>0.18297571950019167</v>
      </c>
      <c r="JV294">
        <v>57.169572941311529</v>
      </c>
      <c r="JY294">
        <v>0.77342833300115288</v>
      </c>
      <c r="JZ294">
        <v>45.563696605136094</v>
      </c>
      <c r="KC294">
        <v>5.5467301806621423</v>
      </c>
      <c r="KD294">
        <v>48.533875591111943</v>
      </c>
      <c r="KG294">
        <v>3.4548733781353285</v>
      </c>
      <c r="KH294">
        <v>28.807998013462182</v>
      </c>
      <c r="KS294">
        <v>9.3183540547065888</v>
      </c>
      <c r="KT294">
        <v>91.049525131997953</v>
      </c>
      <c r="LE294">
        <v>9.9124783269302821</v>
      </c>
      <c r="LF294">
        <v>76.313937907730775</v>
      </c>
      <c r="LM294">
        <v>-1.2355138588533121</v>
      </c>
      <c r="LN294">
        <v>6.1154994328535626</v>
      </c>
      <c r="LQ294">
        <v>11.302170715126186</v>
      </c>
      <c r="LR294">
        <v>12.212923455268932</v>
      </c>
      <c r="LU294">
        <v>10.705824859093514</v>
      </c>
      <c r="LV294">
        <v>11.537763925308148</v>
      </c>
      <c r="LY294">
        <v>5.3918935157113221</v>
      </c>
      <c r="LZ294">
        <v>82.043411917009948</v>
      </c>
      <c r="MC294">
        <v>2.6429430296241634</v>
      </c>
      <c r="MD294">
        <v>78.396273270755316</v>
      </c>
      <c r="MO294">
        <v>9.7462666385047072</v>
      </c>
      <c r="MP294">
        <v>35.773100752723522</v>
      </c>
      <c r="MS294">
        <v>-1.093621579380051</v>
      </c>
      <c r="MT294">
        <v>7.1905924115038511</v>
      </c>
      <c r="MW294">
        <v>0.59775337275260643</v>
      </c>
      <c r="MX294">
        <v>60.369753534277443</v>
      </c>
      <c r="NA294">
        <v>0.78512835082724219</v>
      </c>
      <c r="NB294">
        <v>44.786160221000003</v>
      </c>
      <c r="NE294">
        <v>5.541268075664723</v>
      </c>
      <c r="NF294">
        <v>48.442909266953414</v>
      </c>
      <c r="NI294">
        <v>3.4821613437453318</v>
      </c>
      <c r="NJ294">
        <v>28.869305320999757</v>
      </c>
      <c r="NU294">
        <v>9.4634860218147487</v>
      </c>
      <c r="NV294">
        <v>87.317792427808911</v>
      </c>
      <c r="OG294">
        <v>9.936769315141369</v>
      </c>
      <c r="OH294">
        <v>76.620529284084725</v>
      </c>
      <c r="OO294">
        <v>-1.2792159702233485</v>
      </c>
      <c r="OP294">
        <v>5.8627667132575434</v>
      </c>
    </row>
    <row r="295" spans="1:406">
      <c r="A295">
        <v>278</v>
      </c>
      <c r="B295" s="16">
        <f t="shared" si="104"/>
        <v>40943.75</v>
      </c>
      <c r="C295">
        <f t="shared" si="100"/>
        <v>2436.2063281789533</v>
      </c>
      <c r="D295">
        <f t="shared" si="101"/>
        <v>0</v>
      </c>
      <c r="E295">
        <f t="shared" si="102"/>
        <v>0</v>
      </c>
      <c r="F295">
        <f t="shared" si="103"/>
        <v>2436.2063281789533</v>
      </c>
      <c r="G295">
        <f>F295/'Refrigeration &amp; Weather'!$C$22</f>
        <v>1094.9241924399792</v>
      </c>
      <c r="H295">
        <f>G295*3*'Refrigeration &amp; Weather'!$C$23</f>
        <v>821.19314432998431</v>
      </c>
      <c r="Q295">
        <v>11.210805406001676</v>
      </c>
      <c r="R295">
        <v>34.443978820515113</v>
      </c>
      <c r="U295">
        <v>9.0883739413224767</v>
      </c>
      <c r="V295">
        <v>48.164973322905347</v>
      </c>
      <c r="Y295">
        <v>-1.0678907831724804</v>
      </c>
      <c r="Z295">
        <v>7.8704776304714397E-2</v>
      </c>
      <c r="AG295">
        <v>8.652731203639485</v>
      </c>
      <c r="AH295">
        <v>35.668923928963416</v>
      </c>
      <c r="AK295">
        <v>-1.1560819488047802</v>
      </c>
      <c r="AL295">
        <v>-0.21570016498256672</v>
      </c>
      <c r="AO295">
        <v>-0.52484645294218923</v>
      </c>
      <c r="AP295">
        <v>37.950476354644358</v>
      </c>
      <c r="AS295">
        <v>0.36432258905051879</v>
      </c>
      <c r="AT295">
        <v>30.076283528314672</v>
      </c>
      <c r="AW295">
        <v>4.8580128807959095</v>
      </c>
      <c r="AX295">
        <v>39.459185555948743</v>
      </c>
      <c r="BA295">
        <v>3.0997064017153177</v>
      </c>
      <c r="BB295">
        <v>29.805317541407511</v>
      </c>
      <c r="BM295">
        <v>7.9157466711964162</v>
      </c>
      <c r="BN295">
        <v>101.88087025180793</v>
      </c>
      <c r="BY295">
        <v>8.6172007561390398</v>
      </c>
      <c r="BZ295">
        <v>79.901608188646961</v>
      </c>
      <c r="CG295">
        <v>-1.2425759382467148</v>
      </c>
      <c r="CH295">
        <v>-0.56957937365624089</v>
      </c>
      <c r="CK295">
        <v>11.22129690262202</v>
      </c>
      <c r="CL295">
        <v>15.228706071816305</v>
      </c>
      <c r="CO295">
        <v>10.607512936689551</v>
      </c>
      <c r="CP295">
        <v>7.6603082257091879</v>
      </c>
      <c r="CS295">
        <v>4.2010816897598238</v>
      </c>
      <c r="CT295">
        <v>76.197345320570278</v>
      </c>
      <c r="CW295">
        <v>1.2395057269672016</v>
      </c>
      <c r="CX295">
        <v>63.973103445829743</v>
      </c>
      <c r="DI295">
        <v>9.3194105544757697</v>
      </c>
      <c r="DJ295">
        <v>25.941208773369329</v>
      </c>
      <c r="DM295">
        <v>-1.1467441577570892</v>
      </c>
      <c r="DN295">
        <v>-0.10257492913766675</v>
      </c>
      <c r="DQ295">
        <v>-0.50976282892199842</v>
      </c>
      <c r="DR295">
        <v>38.169016707166982</v>
      </c>
      <c r="DU295">
        <v>0.35958278043176367</v>
      </c>
      <c r="DV295">
        <v>30.104802388629107</v>
      </c>
      <c r="DY295">
        <v>4.8871607718454495</v>
      </c>
      <c r="DZ295">
        <v>39.389061418408041</v>
      </c>
      <c r="EC295">
        <v>3.0636529469977067</v>
      </c>
      <c r="ED295">
        <v>29.983262871896159</v>
      </c>
      <c r="EO295">
        <v>7.8592984121276865</v>
      </c>
      <c r="EP295">
        <v>102.63664853600754</v>
      </c>
      <c r="FA295">
        <v>8.6151618996966519</v>
      </c>
      <c r="FB295">
        <v>80.567033140920742</v>
      </c>
      <c r="FI295">
        <v>-1.278160595825206</v>
      </c>
      <c r="FJ295">
        <v>-0.78896920988706998</v>
      </c>
      <c r="FM295">
        <v>11.158825970598414</v>
      </c>
      <c r="FN295">
        <v>17.632836027722515</v>
      </c>
      <c r="FQ295">
        <v>10.616995652213532</v>
      </c>
      <c r="FR295">
        <v>7.4267903612951907</v>
      </c>
      <c r="FU295">
        <v>4.2012300258172006</v>
      </c>
      <c r="FV295">
        <v>76.113647947207298</v>
      </c>
      <c r="FY295">
        <v>1.2627109227069662</v>
      </c>
      <c r="FZ295">
        <v>57.796953107048232</v>
      </c>
      <c r="GK295">
        <v>9.3190083548920395</v>
      </c>
      <c r="GL295">
        <v>25.952695348387781</v>
      </c>
      <c r="GO295">
        <v>-1.1501950872357429</v>
      </c>
      <c r="GP295">
        <v>-0.12597736011719696</v>
      </c>
      <c r="GS295">
        <v>-0.50682390908151198</v>
      </c>
      <c r="GT295">
        <v>38.288210921885522</v>
      </c>
      <c r="GW295">
        <v>0.3308359340893367</v>
      </c>
      <c r="GX295">
        <v>29.561189655402771</v>
      </c>
      <c r="HA295">
        <v>4.8596023586182033</v>
      </c>
      <c r="HB295">
        <v>39.552942718147719</v>
      </c>
      <c r="HE295">
        <v>3.0968165863856769</v>
      </c>
      <c r="HF295">
        <v>29.992157125858526</v>
      </c>
      <c r="HQ295">
        <v>7.7300264773910525</v>
      </c>
      <c r="HR295">
        <v>87.42832450073054</v>
      </c>
      <c r="IC295">
        <v>8.5894084110972102</v>
      </c>
      <c r="ID295">
        <v>80.674387009639005</v>
      </c>
      <c r="IK295">
        <v>-1.240055015487264</v>
      </c>
      <c r="IL295">
        <v>-0.55022335473781647</v>
      </c>
      <c r="IO295">
        <v>11.229884602452103</v>
      </c>
      <c r="IP295">
        <v>14.927469559480771</v>
      </c>
      <c r="IS295">
        <v>10.621935781422142</v>
      </c>
      <c r="IT295">
        <v>7.3010177658289663</v>
      </c>
      <c r="IW295">
        <v>4.2820541099018925</v>
      </c>
      <c r="IX295">
        <v>76.280141447240453</v>
      </c>
      <c r="JA295">
        <v>2.178445555379906</v>
      </c>
      <c r="JB295">
        <v>54.556262652835208</v>
      </c>
      <c r="JM295">
        <v>9.2334339992779544</v>
      </c>
      <c r="JN295">
        <v>27.281199994854415</v>
      </c>
      <c r="JQ295">
        <v>-1.0504596376373725</v>
      </c>
      <c r="JR295">
        <v>0.77992264722418203</v>
      </c>
      <c r="JU295">
        <v>-0.50251982219421232</v>
      </c>
      <c r="JV295">
        <v>38.370297182293285</v>
      </c>
      <c r="JY295">
        <v>0.23024618350990991</v>
      </c>
      <c r="JZ295">
        <v>29.280853902083358</v>
      </c>
      <c r="KC295">
        <v>4.8522284105907083</v>
      </c>
      <c r="KD295">
        <v>39.581687599629142</v>
      </c>
      <c r="KG295">
        <v>3.0815608683389275</v>
      </c>
      <c r="KH295">
        <v>29.950345004057844</v>
      </c>
      <c r="KS295">
        <v>7.8963413783787457</v>
      </c>
      <c r="KT295">
        <v>86.188414381265275</v>
      </c>
      <c r="LE295">
        <v>8.60406531316894</v>
      </c>
      <c r="LF295">
        <v>80.400749826632463</v>
      </c>
      <c r="LM295">
        <v>-1.2433311701878662</v>
      </c>
      <c r="LN295">
        <v>-0.60676905496977851</v>
      </c>
      <c r="LQ295">
        <v>11.189969523372707</v>
      </c>
      <c r="LR295">
        <v>16.137926456521804</v>
      </c>
      <c r="LU295">
        <v>10.626684840705771</v>
      </c>
      <c r="LV295">
        <v>7.1828170525438511</v>
      </c>
      <c r="LY295">
        <v>4.1438910619437541</v>
      </c>
      <c r="LZ295">
        <v>76.40364975809851</v>
      </c>
      <c r="MC295">
        <v>1.5262120646630037</v>
      </c>
      <c r="MD295">
        <v>65.559788048378167</v>
      </c>
      <c r="MO295">
        <v>9.3287607532269181</v>
      </c>
      <c r="MP295">
        <v>25.782739660621168</v>
      </c>
      <c r="MS295">
        <v>-1.1241496685501282</v>
      </c>
      <c r="MT295">
        <v>7.9976245085836561E-2</v>
      </c>
      <c r="MW295">
        <v>-0.18800774152112784</v>
      </c>
      <c r="MX295">
        <v>45.497857617977488</v>
      </c>
      <c r="NA295">
        <v>0.25218858724263771</v>
      </c>
      <c r="NB295">
        <v>28.768736016723963</v>
      </c>
      <c r="NE295">
        <v>4.8481008064497537</v>
      </c>
      <c r="NF295">
        <v>39.506995832937911</v>
      </c>
      <c r="NI295">
        <v>3.1077944011468901</v>
      </c>
      <c r="NJ295">
        <v>30.015696806884172</v>
      </c>
      <c r="NU295">
        <v>7.9337163467223615</v>
      </c>
      <c r="NV295">
        <v>101.68609158705733</v>
      </c>
      <c r="OG295">
        <v>8.6217945618586516</v>
      </c>
      <c r="OH295">
        <v>80.766878071743861</v>
      </c>
      <c r="OO295">
        <v>-1.2832534847885715</v>
      </c>
      <c r="OP295">
        <v>-0.82234738466477753</v>
      </c>
    </row>
    <row r="296" spans="1:406">
      <c r="A296">
        <v>279</v>
      </c>
      <c r="B296" s="16">
        <f t="shared" si="104"/>
        <v>40943.875</v>
      </c>
      <c r="C296">
        <f t="shared" si="100"/>
        <v>2650.1928544556722</v>
      </c>
      <c r="D296">
        <f t="shared" si="101"/>
        <v>0</v>
      </c>
      <c r="E296">
        <f t="shared" si="102"/>
        <v>0</v>
      </c>
      <c r="F296">
        <f t="shared" si="103"/>
        <v>2650.1928544556722</v>
      </c>
      <c r="G296">
        <f>F296/'Refrigeration &amp; Weather'!$C$22</f>
        <v>1191.0979121149091</v>
      </c>
      <c r="H296">
        <f>G296*3*'Refrigeration &amp; Weather'!$C$23</f>
        <v>893.32343408618181</v>
      </c>
      <c r="Q296">
        <v>10.64473926050162</v>
      </c>
      <c r="R296">
        <v>38.921152162083018</v>
      </c>
      <c r="U296">
        <v>8.4282808536141367</v>
      </c>
      <c r="V296">
        <v>40.214641073356816</v>
      </c>
      <c r="Y296">
        <v>-1.0928276139253095</v>
      </c>
      <c r="Z296">
        <v>6.451159794564524</v>
      </c>
      <c r="AG296">
        <v>7.8811177055612021</v>
      </c>
      <c r="AH296">
        <v>63.144630224757364</v>
      </c>
      <c r="AK296">
        <v>-1.1760584058364587</v>
      </c>
      <c r="AL296">
        <v>6.1498261565068528</v>
      </c>
      <c r="AO296">
        <v>-0.89037600869301425</v>
      </c>
      <c r="AP296">
        <v>15.299279490274657</v>
      </c>
      <c r="AS296">
        <v>-4.3209139329596385E-2</v>
      </c>
      <c r="AT296">
        <v>28.221294617765388</v>
      </c>
      <c r="AW296">
        <v>4.263461594424041</v>
      </c>
      <c r="AX296">
        <v>38.719096511320416</v>
      </c>
      <c r="BA296">
        <v>2.7466767172603412</v>
      </c>
      <c r="BB296">
        <v>26.501739285253894</v>
      </c>
      <c r="BM296">
        <v>6.1991372566531115</v>
      </c>
      <c r="BN296">
        <v>107.96750484060483</v>
      </c>
      <c r="BY296">
        <v>7.1064029081514395</v>
      </c>
      <c r="BZ296">
        <v>101.97875815564544</v>
      </c>
      <c r="CG296">
        <v>-1.2497768931531632</v>
      </c>
      <c r="CH296">
        <v>6.0014970503408636</v>
      </c>
      <c r="CK296">
        <v>11.067946389544597</v>
      </c>
      <c r="CL296">
        <v>17.102247408550156</v>
      </c>
      <c r="CO296">
        <v>10.137112562565578</v>
      </c>
      <c r="CP296">
        <v>45.221213071323071</v>
      </c>
      <c r="CS296">
        <v>3.1247927509217948</v>
      </c>
      <c r="CT296">
        <v>63.390831438800802</v>
      </c>
      <c r="CW296">
        <v>0.44772470213706578</v>
      </c>
      <c r="CX296">
        <v>42.747965057003718</v>
      </c>
      <c r="DI296">
        <v>8.7572762177834154</v>
      </c>
      <c r="DJ296">
        <v>47.627579224500636</v>
      </c>
      <c r="DM296">
        <v>-1.1683341052987817</v>
      </c>
      <c r="DN296">
        <v>6.2391893400706522</v>
      </c>
      <c r="DQ296">
        <v>-0.87960842677530959</v>
      </c>
      <c r="DR296">
        <v>15.558107006569475</v>
      </c>
      <c r="DU296">
        <v>-4.8116035077593169E-2</v>
      </c>
      <c r="DV296">
        <v>28.22165770910496</v>
      </c>
      <c r="DY296">
        <v>4.2929740144025201</v>
      </c>
      <c r="DZ296">
        <v>38.723009669740634</v>
      </c>
      <c r="EC296">
        <v>2.7079730661550636</v>
      </c>
      <c r="ED296">
        <v>26.651589681157564</v>
      </c>
      <c r="EO296">
        <v>6.1834933033147088</v>
      </c>
      <c r="EP296">
        <v>104.74582281356182</v>
      </c>
      <c r="FA296">
        <v>7.1547660608417951</v>
      </c>
      <c r="FB296">
        <v>99.8057083288396</v>
      </c>
      <c r="FI296">
        <v>-1.2820909846312061</v>
      </c>
      <c r="FJ296">
        <v>5.8153366453258286</v>
      </c>
      <c r="FM296">
        <v>10.947882935447549</v>
      </c>
      <c r="FN296">
        <v>22.015152828589073</v>
      </c>
      <c r="FQ296">
        <v>10.161389063910669</v>
      </c>
      <c r="FR296">
        <v>44.031273978345666</v>
      </c>
      <c r="FU296">
        <v>3.1261598257921852</v>
      </c>
      <c r="FV296">
        <v>63.323482538815213</v>
      </c>
      <c r="FY296">
        <v>0.53464644344776568</v>
      </c>
      <c r="FZ296">
        <v>40.120193494033835</v>
      </c>
      <c r="GK296">
        <v>8.7565735852466418</v>
      </c>
      <c r="GL296">
        <v>47.65115540589985</v>
      </c>
      <c r="GO296">
        <v>-1.17143466327178</v>
      </c>
      <c r="GP296">
        <v>6.2192085066326932</v>
      </c>
      <c r="GS296">
        <v>-0.87834418984029239</v>
      </c>
      <c r="GT296">
        <v>15.642490533243894</v>
      </c>
      <c r="GW296">
        <v>-6.8734062603566071E-2</v>
      </c>
      <c r="GX296">
        <v>27.768900480063618</v>
      </c>
      <c r="HA296">
        <v>4.2634987381529594</v>
      </c>
      <c r="HB296">
        <v>38.811238297571677</v>
      </c>
      <c r="HE296">
        <v>2.7408816132107332</v>
      </c>
      <c r="HF296">
        <v>26.670985574101323</v>
      </c>
      <c r="HQ296">
        <v>6.2438400932340805</v>
      </c>
      <c r="HR296">
        <v>97.078824256624685</v>
      </c>
      <c r="IC296">
        <v>7.1234970389360992</v>
      </c>
      <c r="ID296">
        <v>100.24198242415427</v>
      </c>
      <c r="IK296">
        <v>-1.2475316507871081</v>
      </c>
      <c r="IL296">
        <v>6.0167462865485106</v>
      </c>
      <c r="IO296">
        <v>11.083461038278699</v>
      </c>
      <c r="IP296">
        <v>16.51652399230495</v>
      </c>
      <c r="IS296">
        <v>10.174651308154951</v>
      </c>
      <c r="IT296">
        <v>43.356403696044119</v>
      </c>
      <c r="IW296">
        <v>3.2014475452817011</v>
      </c>
      <c r="IX296">
        <v>63.752484998210662</v>
      </c>
      <c r="JA296">
        <v>1.4517191885652942</v>
      </c>
      <c r="JB296">
        <v>41.709134197700955</v>
      </c>
      <c r="JM296">
        <v>8.6448464937941925</v>
      </c>
      <c r="JN296">
        <v>49.492166151495056</v>
      </c>
      <c r="JQ296">
        <v>-1.0846663818084372</v>
      </c>
      <c r="JR296">
        <v>6.93896518448945</v>
      </c>
      <c r="JU296">
        <v>-0.87527913479376662</v>
      </c>
      <c r="JV296">
        <v>15.711010122010309</v>
      </c>
      <c r="JY296">
        <v>-0.16189751402643951</v>
      </c>
      <c r="JZ296">
        <v>27.243183239618403</v>
      </c>
      <c r="KC296">
        <v>4.255203090325212</v>
      </c>
      <c r="KD296">
        <v>38.878797082165114</v>
      </c>
      <c r="KG296">
        <v>2.7263257132948149</v>
      </c>
      <c r="KH296">
        <v>26.628282571505764</v>
      </c>
      <c r="KS296">
        <v>6.3512668161070254</v>
      </c>
      <c r="KT296">
        <v>103.87926203219556</v>
      </c>
      <c r="LE296">
        <v>7.1444006812816774</v>
      </c>
      <c r="LF296">
        <v>99.925032037229073</v>
      </c>
      <c r="LM296">
        <v>-1.2500071277133358</v>
      </c>
      <c r="LN296">
        <v>5.9726483262880299</v>
      </c>
      <c r="LQ296">
        <v>11.018405493712644</v>
      </c>
      <c r="LR296">
        <v>18.547597821787672</v>
      </c>
      <c r="LU296">
        <v>10.186885406850532</v>
      </c>
      <c r="LV296">
        <v>42.751793070708473</v>
      </c>
      <c r="LY296">
        <v>3.0652394039076749</v>
      </c>
      <c r="LZ296">
        <v>63.493646495838746</v>
      </c>
      <c r="MC296">
        <v>0.67733989642198267</v>
      </c>
      <c r="MD296">
        <v>46.906355852532101</v>
      </c>
      <c r="MO296">
        <v>8.7701315675153353</v>
      </c>
      <c r="MP296">
        <v>47.363393740463621</v>
      </c>
      <c r="MS296">
        <v>-1.1483466411670284</v>
      </c>
      <c r="MT296">
        <v>6.3837245170956241</v>
      </c>
      <c r="MW296">
        <v>-0.67832067322641865</v>
      </c>
      <c r="MX296">
        <v>22.300308841994557</v>
      </c>
      <c r="NA296">
        <v>-0.13450458639500565</v>
      </c>
      <c r="NB296">
        <v>27.015757061635203</v>
      </c>
      <c r="NE296">
        <v>4.2520571057368013</v>
      </c>
      <c r="NF296">
        <v>38.828115928571535</v>
      </c>
      <c r="NI296">
        <v>2.75144022425948</v>
      </c>
      <c r="NJ296">
        <v>26.697452820131595</v>
      </c>
      <c r="NU296">
        <v>6.2332699835241252</v>
      </c>
      <c r="NV296">
        <v>106.44511631181564</v>
      </c>
      <c r="OG296">
        <v>7.1516325773992939</v>
      </c>
      <c r="OH296">
        <v>100.65612355249388</v>
      </c>
      <c r="OO296">
        <v>-1.2866872790298431</v>
      </c>
      <c r="OP296">
        <v>5.7871034476983603</v>
      </c>
    </row>
    <row r="297" spans="1:406">
      <c r="A297">
        <v>280</v>
      </c>
      <c r="B297" s="16">
        <f t="shared" si="104"/>
        <v>40944</v>
      </c>
      <c r="C297">
        <f t="shared" si="100"/>
        <v>2515.7252081769366</v>
      </c>
      <c r="D297">
        <f t="shared" si="101"/>
        <v>0</v>
      </c>
      <c r="E297">
        <f t="shared" si="102"/>
        <v>0</v>
      </c>
      <c r="F297">
        <f t="shared" si="103"/>
        <v>2515.7252081769366</v>
      </c>
      <c r="G297">
        <f>F297/'Refrigeration &amp; Weather'!$C$22</f>
        <v>1130.6630149109828</v>
      </c>
      <c r="H297">
        <f>G297*3*'Refrigeration &amp; Weather'!$C$23</f>
        <v>847.99726118323713</v>
      </c>
      <c r="Q297">
        <v>10.044435544694215</v>
      </c>
      <c r="R297">
        <v>41.091110100783297</v>
      </c>
      <c r="U297">
        <v>7.8417861132647699</v>
      </c>
      <c r="V297">
        <v>41.33172350393761</v>
      </c>
      <c r="Y297">
        <v>-1.1138942957078146</v>
      </c>
      <c r="Z297">
        <v>-0.40646833984407316</v>
      </c>
      <c r="AG297">
        <v>6.7087071195740799</v>
      </c>
      <c r="AH297">
        <v>71.254866441085397</v>
      </c>
      <c r="AK297">
        <v>-1.1922207560526432</v>
      </c>
      <c r="AL297">
        <v>-0.69952264134602271</v>
      </c>
      <c r="AO297">
        <v>-1.071508026856953</v>
      </c>
      <c r="AP297">
        <v>13.041114815949269</v>
      </c>
      <c r="AS297">
        <v>-0.33096430844931418</v>
      </c>
      <c r="AT297">
        <v>15.227893095528383</v>
      </c>
      <c r="AW297">
        <v>3.7762615560051453</v>
      </c>
      <c r="AX297">
        <v>27.493528316550282</v>
      </c>
      <c r="BA297">
        <v>2.4119551837871027</v>
      </c>
      <c r="BB297">
        <v>27.596469413944916</v>
      </c>
      <c r="BM297">
        <v>4.482583575578909</v>
      </c>
      <c r="BN297">
        <v>102.06324856571194</v>
      </c>
      <c r="BY297">
        <v>5.5967615187948843</v>
      </c>
      <c r="BZ297">
        <v>86.316708867683602</v>
      </c>
      <c r="CG297">
        <v>-1.2559400978876414</v>
      </c>
      <c r="CH297">
        <v>-0.69935954989708193</v>
      </c>
      <c r="CK297">
        <v>10.774313022974878</v>
      </c>
      <c r="CL297">
        <v>31.545377703576047</v>
      </c>
      <c r="CO297">
        <v>9.1619709312531938</v>
      </c>
      <c r="CP297">
        <v>72.859372219729508</v>
      </c>
      <c r="CS297">
        <v>2.2235041689096477</v>
      </c>
      <c r="CT297">
        <v>54.94074867162481</v>
      </c>
      <c r="CW297">
        <v>-0.10177967342046018</v>
      </c>
      <c r="CX297">
        <v>32.193412638198303</v>
      </c>
      <c r="DI297">
        <v>7.8768345419359704</v>
      </c>
      <c r="DJ297">
        <v>54.211112540572593</v>
      </c>
      <c r="DM297">
        <v>-1.1857838690875702</v>
      </c>
      <c r="DN297">
        <v>-0.62777361059184034</v>
      </c>
      <c r="DQ297">
        <v>-1.0641924819142194</v>
      </c>
      <c r="DR297">
        <v>13.214276268819512</v>
      </c>
      <c r="DU297">
        <v>-0.3356931207470063</v>
      </c>
      <c r="DV297">
        <v>15.211853418607838</v>
      </c>
      <c r="DY297">
        <v>3.8052325236628199</v>
      </c>
      <c r="DZ297">
        <v>27.542568472449357</v>
      </c>
      <c r="EC297">
        <v>2.371076099931245</v>
      </c>
      <c r="ED297">
        <v>27.717221456490527</v>
      </c>
      <c r="EO297">
        <v>4.5316858801625237</v>
      </c>
      <c r="EP297">
        <v>97.78040259579079</v>
      </c>
      <c r="FA297">
        <v>5.6542555222993371</v>
      </c>
      <c r="FB297">
        <v>86.060518822888596</v>
      </c>
      <c r="FI297">
        <v>-1.2854630592328309</v>
      </c>
      <c r="FJ297">
        <v>-0.85878744175171218</v>
      </c>
      <c r="FM297">
        <v>10.522775390109665</v>
      </c>
      <c r="FN297">
        <v>42.945676286023364</v>
      </c>
      <c r="FQ297">
        <v>9.216294731032173</v>
      </c>
      <c r="FR297">
        <v>70.803660386981079</v>
      </c>
      <c r="FU297">
        <v>2.2257861768412774</v>
      </c>
      <c r="FV297">
        <v>54.892700291106962</v>
      </c>
      <c r="FY297">
        <v>4.7735636314275324E-3</v>
      </c>
      <c r="FZ297">
        <v>31.725924159077749</v>
      </c>
      <c r="GK297">
        <v>7.8756273607191716</v>
      </c>
      <c r="GL297">
        <v>54.243157351616645</v>
      </c>
      <c r="GO297">
        <v>-1.1885845389837191</v>
      </c>
      <c r="GP297">
        <v>-0.64490590070234088</v>
      </c>
      <c r="GS297">
        <v>-1.0638351970257727</v>
      </c>
      <c r="GT297">
        <v>13.253445147506687</v>
      </c>
      <c r="GW297">
        <v>-0.35000541247881511</v>
      </c>
      <c r="GX297">
        <v>14.871512596213316</v>
      </c>
      <c r="HA297">
        <v>3.7748027315901753</v>
      </c>
      <c r="HB297">
        <v>27.585045048804979</v>
      </c>
      <c r="HE297">
        <v>2.4035553150566109</v>
      </c>
      <c r="HF297">
        <v>27.747175023472295</v>
      </c>
      <c r="HQ297">
        <v>4.5644206298794181</v>
      </c>
      <c r="HR297">
        <v>105.53963099752626</v>
      </c>
      <c r="IC297">
        <v>5.6177779256039129</v>
      </c>
      <c r="ID297">
        <v>86.313107343302761</v>
      </c>
      <c r="IK297">
        <v>-1.2539139089715094</v>
      </c>
      <c r="IL297">
        <v>-0.6871776211998879</v>
      </c>
      <c r="IO297">
        <v>10.80584382639101</v>
      </c>
      <c r="IP297">
        <v>30.111631726784552</v>
      </c>
      <c r="IS297">
        <v>9.2471367175518804</v>
      </c>
      <c r="IT297">
        <v>69.577963991577519</v>
      </c>
      <c r="IW297">
        <v>2.2919522355732593</v>
      </c>
      <c r="IX297">
        <v>55.506445893527712</v>
      </c>
      <c r="JA297">
        <v>0.85840940044085501</v>
      </c>
      <c r="JB297">
        <v>36.710960275464679</v>
      </c>
      <c r="JM297">
        <v>7.7347362325485687</v>
      </c>
      <c r="JN297">
        <v>55.704701279498579</v>
      </c>
      <c r="JQ297">
        <v>-1.1122174609718891</v>
      </c>
      <c r="JR297">
        <v>-6.4123915652699148E-2</v>
      </c>
      <c r="JU297">
        <v>-1.0616651341567014</v>
      </c>
      <c r="JV297">
        <v>13.298443609814829</v>
      </c>
      <c r="JY297">
        <v>-0.4335432008851921</v>
      </c>
      <c r="JZ297">
        <v>14.271104126208222</v>
      </c>
      <c r="KC297">
        <v>3.7651611807099501</v>
      </c>
      <c r="KD297">
        <v>27.675013321202375</v>
      </c>
      <c r="KG297">
        <v>2.3897128578963818</v>
      </c>
      <c r="KH297">
        <v>27.703691603061444</v>
      </c>
      <c r="KS297">
        <v>4.5134554663206012</v>
      </c>
      <c r="KT297">
        <v>115.5880272184055</v>
      </c>
      <c r="LE297">
        <v>5.6327215580819736</v>
      </c>
      <c r="LF297">
        <v>87.055958252714333</v>
      </c>
      <c r="LM297">
        <v>-1.2557611560101583</v>
      </c>
      <c r="LN297">
        <v>-0.72190926247129061</v>
      </c>
      <c r="LQ297">
        <v>10.692443228367567</v>
      </c>
      <c r="LR297">
        <v>34.14530491647929</v>
      </c>
      <c r="LU297">
        <v>9.2749522189685454</v>
      </c>
      <c r="LV297">
        <v>68.495223983335549</v>
      </c>
      <c r="LY297">
        <v>2.1634363656188516</v>
      </c>
      <c r="LZ297">
        <v>54.929562113760483</v>
      </c>
      <c r="MC297">
        <v>5.3706527434986537E-2</v>
      </c>
      <c r="MD297">
        <v>36.660227864448572</v>
      </c>
      <c r="MO297">
        <v>7.8949836969882758</v>
      </c>
      <c r="MP297">
        <v>53.887673193520818</v>
      </c>
      <c r="MS297">
        <v>-1.1678829408281317</v>
      </c>
      <c r="MT297">
        <v>-0.51131658131050628</v>
      </c>
      <c r="MW297">
        <v>-0.94686432631739381</v>
      </c>
      <c r="MX297">
        <v>17.243370699034308</v>
      </c>
      <c r="NA297">
        <v>-0.40452777633567882</v>
      </c>
      <c r="NB297">
        <v>14.237363315002835</v>
      </c>
      <c r="NE297">
        <v>3.7626854018393905</v>
      </c>
      <c r="NF297">
        <v>27.638862434771806</v>
      </c>
      <c r="NI297">
        <v>2.4136485772406164</v>
      </c>
      <c r="NJ297">
        <v>27.776347450241147</v>
      </c>
      <c r="NU297">
        <v>4.5591796483707219</v>
      </c>
      <c r="NV297">
        <v>98.853593048434178</v>
      </c>
      <c r="OG297">
        <v>5.637520141225175</v>
      </c>
      <c r="OH297">
        <v>86.843426084457022</v>
      </c>
      <c r="OO297">
        <v>-1.2896367171273555</v>
      </c>
      <c r="OP297">
        <v>-0.88290592159542802</v>
      </c>
    </row>
    <row r="298" spans="1:406">
      <c r="A298">
        <v>281</v>
      </c>
      <c r="B298" s="16">
        <f t="shared" si="104"/>
        <v>40944.125</v>
      </c>
      <c r="C298">
        <f t="shared" si="100"/>
        <v>2662.2421888148006</v>
      </c>
      <c r="D298">
        <f t="shared" si="101"/>
        <v>0</v>
      </c>
      <c r="E298">
        <f t="shared" si="102"/>
        <v>0</v>
      </c>
      <c r="F298">
        <f t="shared" si="103"/>
        <v>2662.2421888148006</v>
      </c>
      <c r="G298">
        <f>F298/'Refrigeration &amp; Weather'!$C$22</f>
        <v>1196.5133432875509</v>
      </c>
      <c r="H298">
        <f>G298*3*'Refrigeration &amp; Weather'!$C$23</f>
        <v>897.38500746566319</v>
      </c>
      <c r="Q298">
        <v>9.4269714256261157</v>
      </c>
      <c r="R298">
        <v>40.832673535097392</v>
      </c>
      <c r="U298">
        <v>7.279925677413976</v>
      </c>
      <c r="V298">
        <v>35.377843625019679</v>
      </c>
      <c r="Y298">
        <v>-1.1318662682447067</v>
      </c>
      <c r="Z298">
        <v>6.0640272724145934</v>
      </c>
      <c r="AG298">
        <v>4.6488802861312326</v>
      </c>
      <c r="AH298">
        <v>137.24946909839198</v>
      </c>
      <c r="AK298">
        <v>-1.2055081698140249</v>
      </c>
      <c r="AL298">
        <v>5.7865892249378836</v>
      </c>
      <c r="AO298">
        <v>-1.1595320668034488</v>
      </c>
      <c r="AP298">
        <v>2.3394180986728497</v>
      </c>
      <c r="AS298">
        <v>-0.5356123058272495</v>
      </c>
      <c r="AT298">
        <v>17.543425167840219</v>
      </c>
      <c r="AW298">
        <v>3.3304919215144526</v>
      </c>
      <c r="AX298">
        <v>31.943759191776977</v>
      </c>
      <c r="BA298">
        <v>2.0959856114268747</v>
      </c>
      <c r="BB298">
        <v>24.237923291732482</v>
      </c>
      <c r="BM298">
        <v>2.7601933036148703</v>
      </c>
      <c r="BN298">
        <v>105.48968685919827</v>
      </c>
      <c r="BY298">
        <v>4.2750991819353317</v>
      </c>
      <c r="BZ298">
        <v>81.055965214783782</v>
      </c>
      <c r="CG298">
        <v>-1.2612616850044338</v>
      </c>
      <c r="CH298">
        <v>5.8964556168062865</v>
      </c>
      <c r="CK298">
        <v>10.094242453687919</v>
      </c>
      <c r="CL298">
        <v>62.526781321244037</v>
      </c>
      <c r="CO298">
        <v>8.2272578254296995</v>
      </c>
      <c r="CP298">
        <v>68.352383075759818</v>
      </c>
      <c r="CS298">
        <v>1.4535307524918324</v>
      </c>
      <c r="CT298">
        <v>45.978761458490787</v>
      </c>
      <c r="CW298">
        <v>-0.5026598985794527</v>
      </c>
      <c r="CX298">
        <v>21.44008003014185</v>
      </c>
      <c r="DI298">
        <v>6.9877397640546315</v>
      </c>
      <c r="DJ298">
        <v>59.237207060369677</v>
      </c>
      <c r="DM298">
        <v>-1.2001142207417801</v>
      </c>
      <c r="DN298">
        <v>5.8450356191652233</v>
      </c>
      <c r="DQ298">
        <v>-1.1542669909005365</v>
      </c>
      <c r="DR298">
        <v>2.4388002073295127</v>
      </c>
      <c r="DU298">
        <v>-0.53999472461622966</v>
      </c>
      <c r="DV298">
        <v>17.520404417698501</v>
      </c>
      <c r="DY298">
        <v>3.3582581470564854</v>
      </c>
      <c r="DZ298">
        <v>32.030152788952272</v>
      </c>
      <c r="EC298">
        <v>2.0534185761773571</v>
      </c>
      <c r="ED298">
        <v>24.328959424509019</v>
      </c>
      <c r="EO298">
        <v>2.8870705708423046</v>
      </c>
      <c r="EP298">
        <v>100.74402513363643</v>
      </c>
      <c r="FA298">
        <v>4.3350642263282104</v>
      </c>
      <c r="FB298">
        <v>80.953580104919212</v>
      </c>
      <c r="FI298">
        <v>-1.2883818884423321</v>
      </c>
      <c r="FJ298">
        <v>5.7587763321793117</v>
      </c>
      <c r="FM298">
        <v>9.6326625067495044</v>
      </c>
      <c r="FN298">
        <v>72.768713913358894</v>
      </c>
      <c r="FQ298">
        <v>8.3027500967433348</v>
      </c>
      <c r="FR298">
        <v>67.47243767017082</v>
      </c>
      <c r="FU298">
        <v>1.4564249330241608</v>
      </c>
      <c r="FV298">
        <v>45.948425773519652</v>
      </c>
      <c r="FY298">
        <v>-0.40244115111986756</v>
      </c>
      <c r="FZ298">
        <v>22.235816690607145</v>
      </c>
      <c r="GK298">
        <v>6.9859940658966506</v>
      </c>
      <c r="GL298">
        <v>59.270019515700959</v>
      </c>
      <c r="GO298">
        <v>-1.2026569220230645</v>
      </c>
      <c r="GP298">
        <v>5.8302666960203355</v>
      </c>
      <c r="GS298">
        <v>-1.1542941837056064</v>
      </c>
      <c r="GT298">
        <v>2.4550385062841253</v>
      </c>
      <c r="GW298">
        <v>-0.54969378137363367</v>
      </c>
      <c r="GX298">
        <v>17.27469371202687</v>
      </c>
      <c r="HA298">
        <v>3.3274954315045195</v>
      </c>
      <c r="HB298">
        <v>32.037520852812392</v>
      </c>
      <c r="HE298">
        <v>2.0852952936889273</v>
      </c>
      <c r="HF298">
        <v>24.369328449375701</v>
      </c>
      <c r="HQ298">
        <v>2.6349829497703929</v>
      </c>
      <c r="HR298">
        <v>120.86875202410789</v>
      </c>
      <c r="IC298">
        <v>4.2960236780079999</v>
      </c>
      <c r="ID298">
        <v>81.05164300225853</v>
      </c>
      <c r="IK298">
        <v>-1.2594118519798774</v>
      </c>
      <c r="IL298">
        <v>5.9063106967062433</v>
      </c>
      <c r="IO298">
        <v>10.168595666046624</v>
      </c>
      <c r="IP298">
        <v>58.726987560712807</v>
      </c>
      <c r="IS298">
        <v>8.3469567492482089</v>
      </c>
      <c r="IT298">
        <v>66.864732597612573</v>
      </c>
      <c r="IW298">
        <v>1.5107658943840139</v>
      </c>
      <c r="IX298">
        <v>46.718369725912602</v>
      </c>
      <c r="JA298">
        <v>0.33780469729527723</v>
      </c>
      <c r="JB298">
        <v>29.991637791429962</v>
      </c>
      <c r="JM298">
        <v>6.8321161057651896</v>
      </c>
      <c r="JN298">
        <v>59.645157394102434</v>
      </c>
      <c r="JQ298">
        <v>-1.1347560237781471</v>
      </c>
      <c r="JR298">
        <v>6.3055620297680077</v>
      </c>
      <c r="JU298">
        <v>-1.1526680226109269</v>
      </c>
      <c r="JV298">
        <v>2.4818377830647158</v>
      </c>
      <c r="JY298">
        <v>-0.62347041174017415</v>
      </c>
      <c r="JZ298">
        <v>16.69726985680342</v>
      </c>
      <c r="KC298">
        <v>3.3161741187539517</v>
      </c>
      <c r="KD298">
        <v>32.145405877615779</v>
      </c>
      <c r="KG298">
        <v>2.0721776424496672</v>
      </c>
      <c r="KH298">
        <v>24.325217994896359</v>
      </c>
      <c r="KS298">
        <v>2.5587594857592615</v>
      </c>
      <c r="KT298">
        <v>118.07175984159213</v>
      </c>
      <c r="LE298">
        <v>4.2900751818187652</v>
      </c>
      <c r="LF298">
        <v>82.588797104808279</v>
      </c>
      <c r="LM298">
        <v>-1.2607616406376787</v>
      </c>
      <c r="LN298">
        <v>5.8787169907841976</v>
      </c>
      <c r="LQ298">
        <v>9.9665669667297134</v>
      </c>
      <c r="LR298">
        <v>64.990057497468825</v>
      </c>
      <c r="LU298">
        <v>8.3868256793740699</v>
      </c>
      <c r="LV298">
        <v>66.302115212508028</v>
      </c>
      <c r="LY298">
        <v>1.3949395321602309</v>
      </c>
      <c r="LZ298">
        <v>45.841903711098048</v>
      </c>
      <c r="MC298">
        <v>-0.4159689431398676</v>
      </c>
      <c r="MD298">
        <v>25.257028684033592</v>
      </c>
      <c r="MO298">
        <v>7.0109434539506763</v>
      </c>
      <c r="MP298">
        <v>58.943142519945958</v>
      </c>
      <c r="MS298">
        <v>-1.1839107274160896</v>
      </c>
      <c r="MT298">
        <v>5.9403390578851569</v>
      </c>
      <c r="MW298">
        <v>-1.0818981770124636</v>
      </c>
      <c r="MX298">
        <v>4.5269594334056009</v>
      </c>
      <c r="NA298">
        <v>-0.59506038367130332</v>
      </c>
      <c r="NB298">
        <v>16.766864380882634</v>
      </c>
      <c r="NE298">
        <v>3.3141921405558259</v>
      </c>
      <c r="NF298">
        <v>32.119096586189748</v>
      </c>
      <c r="NI298">
        <v>2.0948814965677589</v>
      </c>
      <c r="NJ298">
        <v>24.40090939745156</v>
      </c>
      <c r="NU298">
        <v>2.9057591270155738</v>
      </c>
      <c r="NV298">
        <v>100.92445144139901</v>
      </c>
      <c r="OG298">
        <v>4.3068870606553924</v>
      </c>
      <c r="OH298">
        <v>81.588727801673571</v>
      </c>
      <c r="OO298">
        <v>-1.2921925142652715</v>
      </c>
      <c r="OP298">
        <v>5.7379898677384853</v>
      </c>
    </row>
    <row r="299" spans="1:406">
      <c r="A299">
        <v>282</v>
      </c>
      <c r="B299" s="16">
        <f t="shared" si="104"/>
        <v>40944.25</v>
      </c>
      <c r="C299">
        <f t="shared" si="100"/>
        <v>2147.5319229352117</v>
      </c>
      <c r="D299">
        <f t="shared" si="101"/>
        <v>0</v>
      </c>
      <c r="E299">
        <f t="shared" si="102"/>
        <v>0</v>
      </c>
      <c r="F299">
        <f t="shared" si="103"/>
        <v>2147.5319229352117</v>
      </c>
      <c r="G299">
        <f>F299/'Refrigeration &amp; Weather'!$C$22</f>
        <v>965.18288671245489</v>
      </c>
      <c r="H299">
        <f>G299*3*'Refrigeration &amp; Weather'!$C$23</f>
        <v>723.88716503434114</v>
      </c>
      <c r="Q299">
        <v>8.8002070937508687</v>
      </c>
      <c r="R299">
        <v>41.733742329756495</v>
      </c>
      <c r="U299">
        <v>6.7486448636893259</v>
      </c>
      <c r="V299">
        <v>38.193341619245274</v>
      </c>
      <c r="Y299">
        <v>-1.1473340250688422</v>
      </c>
      <c r="Z299">
        <v>-0.71912817078155167</v>
      </c>
      <c r="AG299">
        <v>3.2279744858927257</v>
      </c>
      <c r="AH299">
        <v>75.870786103999862</v>
      </c>
      <c r="AK299">
        <v>-1.2165848858163129</v>
      </c>
      <c r="AL299">
        <v>-0.97788279844180637</v>
      </c>
      <c r="AO299">
        <v>-1.207077507271278</v>
      </c>
      <c r="AP299">
        <v>7.0979283245811633</v>
      </c>
      <c r="AS299">
        <v>-0.68384734841434858</v>
      </c>
      <c r="AT299">
        <v>7.9617245331934177</v>
      </c>
      <c r="AW299">
        <v>2.9196749143831577</v>
      </c>
      <c r="AX299">
        <v>23.21221017677555</v>
      </c>
      <c r="BA299">
        <v>1.7991036360102302</v>
      </c>
      <c r="BB299">
        <v>25.290451927022474</v>
      </c>
      <c r="BM299">
        <v>1.3169879296473022</v>
      </c>
      <c r="BN299">
        <v>73.706122754449424</v>
      </c>
      <c r="BQ299">
        <v>11.25</v>
      </c>
      <c r="BR299">
        <v>0.22143241783728349</v>
      </c>
      <c r="BY299">
        <v>3.1530925405334118</v>
      </c>
      <c r="BZ299">
        <v>62.165421922061071</v>
      </c>
      <c r="CG299">
        <v>-1.2658930717328269</v>
      </c>
      <c r="CH299">
        <v>-0.78534880588102329</v>
      </c>
      <c r="CK299">
        <v>8.8111098556005807</v>
      </c>
      <c r="CL299">
        <v>97.451865746551647</v>
      </c>
      <c r="CO299">
        <v>7.4717110405875102</v>
      </c>
      <c r="CP299">
        <v>46.557397995693776</v>
      </c>
      <c r="CS299">
        <v>0.80821158741421706</v>
      </c>
      <c r="CT299">
        <v>39.18728537356337</v>
      </c>
      <c r="CW299">
        <v>-0.78264603194711702</v>
      </c>
      <c r="CX299">
        <v>15.930790516062569</v>
      </c>
      <c r="DI299">
        <v>6.142867858766019</v>
      </c>
      <c r="DJ299">
        <v>49.447140496939895</v>
      </c>
      <c r="DM299">
        <v>-1.212047312553244</v>
      </c>
      <c r="DN299">
        <v>-0.92965494195717491</v>
      </c>
      <c r="DQ299">
        <v>-1.2030182373657983</v>
      </c>
      <c r="DR299">
        <v>7.1582269282144981</v>
      </c>
      <c r="DU299">
        <v>-0.68782925958133279</v>
      </c>
      <c r="DV299">
        <v>7.9372127718744858</v>
      </c>
      <c r="DY299">
        <v>2.9456951319837374</v>
      </c>
      <c r="DZ299">
        <v>23.328602883464583</v>
      </c>
      <c r="EC299">
        <v>1.7553414513563137</v>
      </c>
      <c r="ED299">
        <v>25.35163914204189</v>
      </c>
      <c r="EO299">
        <v>1.5068532895623767</v>
      </c>
      <c r="EP299">
        <v>70.751696025236555</v>
      </c>
      <c r="ES299">
        <v>11.25</v>
      </c>
      <c r="ET299">
        <v>0.22143241783728349</v>
      </c>
      <c r="FA299">
        <v>3.2135751668310699</v>
      </c>
      <c r="FB299">
        <v>62.175566359495818</v>
      </c>
      <c r="FI299">
        <v>-1.2909284926797733</v>
      </c>
      <c r="FJ299">
        <v>-0.90515124604498509</v>
      </c>
      <c r="FM299">
        <v>8.4018493000715182</v>
      </c>
      <c r="FN299">
        <v>88.988017418234065</v>
      </c>
      <c r="FQ299">
        <v>7.54950766229351</v>
      </c>
      <c r="FR299">
        <v>46.58679596315131</v>
      </c>
      <c r="FU299">
        <v>0.81139614080722577</v>
      </c>
      <c r="FV299">
        <v>39.177366860366696</v>
      </c>
      <c r="FY299">
        <v>-0.70179044967720594</v>
      </c>
      <c r="FZ299">
        <v>17.205029242069191</v>
      </c>
      <c r="GK299">
        <v>6.1405837284422757</v>
      </c>
      <c r="GL299">
        <v>49.479511919336886</v>
      </c>
      <c r="GO299">
        <v>-1.2143668424921765</v>
      </c>
      <c r="GP299">
        <v>-0.94246054890645248</v>
      </c>
      <c r="GS299">
        <v>-1.2032100733369469</v>
      </c>
      <c r="GT299">
        <v>7.165447099813564</v>
      </c>
      <c r="GW299">
        <v>-0.69423035721017801</v>
      </c>
      <c r="GX299">
        <v>7.7622476016490101</v>
      </c>
      <c r="HA299">
        <v>2.9151309685283904</v>
      </c>
      <c r="HB299">
        <v>23.305536677341347</v>
      </c>
      <c r="HE299">
        <v>1.7864472075130327</v>
      </c>
      <c r="HF299">
        <v>25.402049673850343</v>
      </c>
      <c r="HQ299">
        <v>0.95622618348943311</v>
      </c>
      <c r="HR299">
        <v>85.84968152302686</v>
      </c>
      <c r="HU299">
        <v>11.25</v>
      </c>
      <c r="HV299">
        <v>0.22143241783728349</v>
      </c>
      <c r="IC299">
        <v>3.1743737729567587</v>
      </c>
      <c r="ID299">
        <v>62.135747228653258</v>
      </c>
      <c r="IK299">
        <v>-1.2641869222318434</v>
      </c>
      <c r="IL299">
        <v>-0.77728408133900784</v>
      </c>
      <c r="IO299">
        <v>8.9651510654829707</v>
      </c>
      <c r="IP299">
        <v>91.713694466628752</v>
      </c>
      <c r="IS299">
        <v>7.5958902624653533</v>
      </c>
      <c r="IT299">
        <v>46.576573041327499</v>
      </c>
      <c r="IW299">
        <v>0.85253131337094423</v>
      </c>
      <c r="IX299">
        <v>39.96721775130068</v>
      </c>
      <c r="JA299">
        <v>-0.10460879210567618</v>
      </c>
      <c r="JB299">
        <v>25.951173471511812</v>
      </c>
      <c r="JM299">
        <v>5.9915091228677868</v>
      </c>
      <c r="JN299">
        <v>48.801739607977993</v>
      </c>
      <c r="JQ299">
        <v>-1.1534492636342266</v>
      </c>
      <c r="JR299">
        <v>-0.54849951017599285</v>
      </c>
      <c r="JU299">
        <v>-1.2019166024665078</v>
      </c>
      <c r="JV299">
        <v>7.1823370023341813</v>
      </c>
      <c r="JY299">
        <v>-0.75910300541558196</v>
      </c>
      <c r="JZ299">
        <v>7.2486633754952354</v>
      </c>
      <c r="KC299">
        <v>2.9019069552263086</v>
      </c>
      <c r="KD299">
        <v>23.424276513721491</v>
      </c>
      <c r="KG299">
        <v>1.7740627170629113</v>
      </c>
      <c r="KH299">
        <v>25.357511882042154</v>
      </c>
      <c r="KS299">
        <v>0.99324968407280745</v>
      </c>
      <c r="KT299">
        <v>77.686018918173289</v>
      </c>
      <c r="KW299">
        <v>11.25</v>
      </c>
      <c r="KX299">
        <v>0.22143241783728349</v>
      </c>
      <c r="LE299">
        <v>3.1382243339536893</v>
      </c>
      <c r="LF299">
        <v>64.087412018272474</v>
      </c>
      <c r="LM299">
        <v>-1.2651396192838427</v>
      </c>
      <c r="LN299">
        <v>-0.79937481474022398</v>
      </c>
      <c r="LQ299">
        <v>8.7132682203618419</v>
      </c>
      <c r="LR299">
        <v>93.549198270163913</v>
      </c>
      <c r="LU299">
        <v>7.6379978067848482</v>
      </c>
      <c r="LV299">
        <v>46.560586619036989</v>
      </c>
      <c r="LY299">
        <v>0.75314701744759949</v>
      </c>
      <c r="LZ299">
        <v>38.935274674497279</v>
      </c>
      <c r="MC299">
        <v>-0.74528938344985507</v>
      </c>
      <c r="MD299">
        <v>18.331744269665805</v>
      </c>
      <c r="MO299">
        <v>6.1705174521143817</v>
      </c>
      <c r="MP299">
        <v>49.193589689413677</v>
      </c>
      <c r="MS299">
        <v>-1.1972448502414141</v>
      </c>
      <c r="MT299">
        <v>-0.85057928279770112</v>
      </c>
      <c r="MW299">
        <v>-1.1546026027616494</v>
      </c>
      <c r="MX299">
        <v>8.3109617367162691</v>
      </c>
      <c r="NA299">
        <v>-0.73236380102309728</v>
      </c>
      <c r="NB299">
        <v>7.3633980876448302</v>
      </c>
      <c r="NE299">
        <v>2.900268507651496</v>
      </c>
      <c r="NF299">
        <v>23.406632649665696</v>
      </c>
      <c r="NI299">
        <v>1.795490320614948</v>
      </c>
      <c r="NJ299">
        <v>25.435666991764307</v>
      </c>
      <c r="NU299">
        <v>1.5300586256476896</v>
      </c>
      <c r="NV299">
        <v>70.294024939766942</v>
      </c>
      <c r="NY299">
        <v>11.25</v>
      </c>
      <c r="NZ299">
        <v>0.22143241783728349</v>
      </c>
      <c r="OG299">
        <v>3.1766612480650664</v>
      </c>
      <c r="OH299">
        <v>62.639052986457877</v>
      </c>
      <c r="OO299">
        <v>-1.2944246884774138</v>
      </c>
      <c r="OP299">
        <v>-0.92320905420388755</v>
      </c>
    </row>
    <row r="300" spans="1:406">
      <c r="A300">
        <v>283</v>
      </c>
      <c r="B300" s="16">
        <f t="shared" si="104"/>
        <v>40944.375</v>
      </c>
      <c r="C300">
        <f t="shared" si="100"/>
        <v>2241.8854577120692</v>
      </c>
      <c r="D300">
        <f t="shared" si="101"/>
        <v>0</v>
      </c>
      <c r="E300">
        <f t="shared" si="102"/>
        <v>0</v>
      </c>
      <c r="F300">
        <f t="shared" si="103"/>
        <v>2241.8854577120692</v>
      </c>
      <c r="G300">
        <f>F300/'Refrigeration &amp; Weather'!$C$22</f>
        <v>1007.5889697582335</v>
      </c>
      <c r="H300">
        <f>G300*3*'Refrigeration &amp; Weather'!$C$23</f>
        <v>755.69172731867513</v>
      </c>
      <c r="Q300">
        <v>8.183514074647988</v>
      </c>
      <c r="R300">
        <v>40.159437912811917</v>
      </c>
      <c r="U300">
        <v>6.1775747204690292</v>
      </c>
      <c r="V300">
        <v>37.215048567010193</v>
      </c>
      <c r="Y300">
        <v>-1.1607532595896348</v>
      </c>
      <c r="Z300">
        <v>5.808708848461678</v>
      </c>
      <c r="AG300">
        <v>2.2302823103950078</v>
      </c>
      <c r="AH300">
        <v>61.324606455139737</v>
      </c>
      <c r="AK300">
        <v>-1.2259316301913743</v>
      </c>
      <c r="AL300">
        <v>5.5694014398874581</v>
      </c>
      <c r="AO300">
        <v>-1.2365335747674533</v>
      </c>
      <c r="AP300">
        <v>-0.55082723828839153</v>
      </c>
      <c r="AS300">
        <v>-0.79355056284247671</v>
      </c>
      <c r="AT300">
        <v>12.5870074197157</v>
      </c>
      <c r="AW300">
        <v>2.5426429012852907</v>
      </c>
      <c r="AX300">
        <v>27.836763089101222</v>
      </c>
      <c r="BA300">
        <v>1.5215148376702681</v>
      </c>
      <c r="BB300">
        <v>21.905114842523517</v>
      </c>
      <c r="BE300">
        <v>11.133333333333333</v>
      </c>
      <c r="BF300">
        <v>5.4804523414727617</v>
      </c>
      <c r="BM300">
        <v>0.35660500641831816</v>
      </c>
      <c r="BN300">
        <v>52.3772562693201</v>
      </c>
      <c r="BQ300">
        <v>10.911438589120348</v>
      </c>
      <c r="BR300">
        <v>27.705451882699627</v>
      </c>
      <c r="BY300">
        <v>2.1909753519145907</v>
      </c>
      <c r="BZ300">
        <v>60.316382133067201</v>
      </c>
      <c r="CG300">
        <v>-1.269952687881249</v>
      </c>
      <c r="CH300">
        <v>5.8253352433108665</v>
      </c>
      <c r="CK300">
        <v>7.0831216958207124</v>
      </c>
      <c r="CL300">
        <v>126.60625079675677</v>
      </c>
      <c r="CO300">
        <v>6.8940821431975428</v>
      </c>
      <c r="CP300">
        <v>42.835729753926898</v>
      </c>
      <c r="CS300">
        <v>0.32153059117435173</v>
      </c>
      <c r="CT300">
        <v>27.883569641587236</v>
      </c>
      <c r="CW300">
        <v>-0.95309941963299749</v>
      </c>
      <c r="CX300">
        <v>7.7814588741514275</v>
      </c>
      <c r="DI300">
        <v>5.3410422501795169</v>
      </c>
      <c r="DJ300">
        <v>53.806931198152029</v>
      </c>
      <c r="DM300">
        <v>-1.2221057652496745</v>
      </c>
      <c r="DN300">
        <v>5.6096581651793924</v>
      </c>
      <c r="DQ300">
        <v>-1.2332549236307442</v>
      </c>
      <c r="DR300">
        <v>-0.51008804933224727</v>
      </c>
      <c r="DU300">
        <v>-0.79713771523565669</v>
      </c>
      <c r="DV300">
        <v>12.563678523981023</v>
      </c>
      <c r="DY300">
        <v>2.5664986598385986</v>
      </c>
      <c r="DZ300">
        <v>27.975705809675148</v>
      </c>
      <c r="EC300">
        <v>1.4770466953261732</v>
      </c>
      <c r="ED300">
        <v>21.936892514294662</v>
      </c>
      <c r="EG300">
        <v>11.133333333333333</v>
      </c>
      <c r="EH300">
        <v>5.4804523414727617</v>
      </c>
      <c r="EO300">
        <v>0.56782944450029493</v>
      </c>
      <c r="EP300">
        <v>52.027381759686001</v>
      </c>
      <c r="ES300">
        <v>10.916609440479199</v>
      </c>
      <c r="ET300">
        <v>27.185949826810958</v>
      </c>
      <c r="FA300">
        <v>2.2500583919576047</v>
      </c>
      <c r="FB300">
        <v>60.44580350326882</v>
      </c>
      <c r="FI300">
        <v>-1.2931662206341434</v>
      </c>
      <c r="FJ300">
        <v>5.7203664423309828</v>
      </c>
      <c r="FM300">
        <v>6.9089611672557103</v>
      </c>
      <c r="FN300">
        <v>105.03405114153901</v>
      </c>
      <c r="FQ300">
        <v>6.9709627993859984</v>
      </c>
      <c r="FR300">
        <v>42.896421586156407</v>
      </c>
      <c r="FU300">
        <v>0.32470905212046675</v>
      </c>
      <c r="FV300">
        <v>27.889206074950977</v>
      </c>
      <c r="FY300">
        <v>-0.89179810088409139</v>
      </c>
      <c r="FZ300">
        <v>8.8567176101134706</v>
      </c>
      <c r="GK300">
        <v>5.3382251851141671</v>
      </c>
      <c r="GL300">
        <v>53.839269415202082</v>
      </c>
      <c r="GO300">
        <v>-1.2242310927338507</v>
      </c>
      <c r="GP300">
        <v>5.5984896250298775</v>
      </c>
      <c r="GS300">
        <v>-1.2335237254969191</v>
      </c>
      <c r="GT300">
        <v>-0.50662081117574798</v>
      </c>
      <c r="GW300">
        <v>-0.80119122040281943</v>
      </c>
      <c r="GX300">
        <v>12.438985149538045</v>
      </c>
      <c r="HA300">
        <v>2.5365858287117709</v>
      </c>
      <c r="HB300">
        <v>27.927061356029817</v>
      </c>
      <c r="HE300">
        <v>1.5072218207920005</v>
      </c>
      <c r="HF300">
        <v>21.996714658723281</v>
      </c>
      <c r="HI300">
        <v>11.133333333333333</v>
      </c>
      <c r="HJ300">
        <v>5.4804523414727617</v>
      </c>
      <c r="HQ300">
        <v>-0.10887218453793897</v>
      </c>
      <c r="HR300">
        <v>55.103818874247807</v>
      </c>
      <c r="HU300">
        <v>10.911660253274974</v>
      </c>
      <c r="HV300">
        <v>27.699549353924571</v>
      </c>
      <c r="IC300">
        <v>2.2128032476406756</v>
      </c>
      <c r="ID300">
        <v>60.283623864561044</v>
      </c>
      <c r="IK300">
        <v>-1.2683648822512728</v>
      </c>
      <c r="IL300">
        <v>5.8320044239761719</v>
      </c>
      <c r="IO300">
        <v>7.3567325481340884</v>
      </c>
      <c r="IP300">
        <v>116.72102035897124</v>
      </c>
      <c r="IS300">
        <v>7.0170770219418435</v>
      </c>
      <c r="IT300">
        <v>42.918000083575826</v>
      </c>
      <c r="IW300">
        <v>0.35380658613569854</v>
      </c>
      <c r="IX300">
        <v>28.573315654992332</v>
      </c>
      <c r="JA300">
        <v>-0.42652765836755935</v>
      </c>
      <c r="JB300">
        <v>16.144078140482833</v>
      </c>
      <c r="JM300">
        <v>5.2105378706804792</v>
      </c>
      <c r="JN300">
        <v>52.179264789375608</v>
      </c>
      <c r="JQ300">
        <v>-1.1691432168455982</v>
      </c>
      <c r="JR300">
        <v>5.9288147180587574</v>
      </c>
      <c r="JU300">
        <v>-1.2324533211606903</v>
      </c>
      <c r="JV300">
        <v>-0.49482961743286585</v>
      </c>
      <c r="JY300">
        <v>-0.85833775409023938</v>
      </c>
      <c r="JZ300">
        <v>11.998599215796439</v>
      </c>
      <c r="KC300">
        <v>2.5213497468733768</v>
      </c>
      <c r="KD300">
        <v>28.049957962660354</v>
      </c>
      <c r="KG300">
        <v>1.4955750630968978</v>
      </c>
      <c r="KH300">
        <v>21.951996060554812</v>
      </c>
      <c r="KK300">
        <v>11.133333333333333</v>
      </c>
      <c r="KL300">
        <v>5.4804523414727617</v>
      </c>
      <c r="KS300">
        <v>3.9291695465388819E-2</v>
      </c>
      <c r="KT300">
        <v>49.99231978364049</v>
      </c>
      <c r="KW300">
        <v>10.918301947256445</v>
      </c>
      <c r="KX300">
        <v>27.08554594399331</v>
      </c>
      <c r="LE300">
        <v>2.1426423973225481</v>
      </c>
      <c r="LF300">
        <v>62.365348053844613</v>
      </c>
      <c r="LM300">
        <v>-1.2689983653254295</v>
      </c>
      <c r="LN300">
        <v>5.8142010292709143</v>
      </c>
      <c r="LQ300">
        <v>7.106176604693875</v>
      </c>
      <c r="LR300">
        <v>113.95041704465959</v>
      </c>
      <c r="LU300">
        <v>7.0590545526627251</v>
      </c>
      <c r="LV300">
        <v>42.931281463156076</v>
      </c>
      <c r="LY300">
        <v>0.2712979715552773</v>
      </c>
      <c r="LZ300">
        <v>27.573644336644076</v>
      </c>
      <c r="MC300">
        <v>-0.94155320698373168</v>
      </c>
      <c r="MD300">
        <v>8.9103983219924157</v>
      </c>
      <c r="MO300">
        <v>5.3724892690907504</v>
      </c>
      <c r="MP300">
        <v>53.590097238609708</v>
      </c>
      <c r="MS300">
        <v>-1.2084746510081406</v>
      </c>
      <c r="MT300">
        <v>5.6760788477819721</v>
      </c>
      <c r="MW300">
        <v>-1.198996219952239</v>
      </c>
      <c r="MX300">
        <v>0.20292503454381</v>
      </c>
      <c r="NA300">
        <v>-0.83365870751080851</v>
      </c>
      <c r="NB300">
        <v>12.126597129887642</v>
      </c>
      <c r="NE300">
        <v>2.519924157465069</v>
      </c>
      <c r="NF300">
        <v>28.039765496282133</v>
      </c>
      <c r="NI300">
        <v>1.51569270505641</v>
      </c>
      <c r="NJ300">
        <v>22.031924871946032</v>
      </c>
      <c r="NM300">
        <v>11.133333333333333</v>
      </c>
      <c r="NN300">
        <v>5.4804523414727617</v>
      </c>
      <c r="NU300">
        <v>0.59885782141461819</v>
      </c>
      <c r="NV300">
        <v>51.606892169554641</v>
      </c>
      <c r="NY300">
        <v>10.914089567690278</v>
      </c>
      <c r="NZ300">
        <v>27.330642888928772</v>
      </c>
      <c r="OG300">
        <v>2.2071999140001557</v>
      </c>
      <c r="OH300">
        <v>60.742065041734982</v>
      </c>
      <c r="OO300">
        <v>-1.2963880380794583</v>
      </c>
      <c r="OP300">
        <v>5.7045659931526309</v>
      </c>
    </row>
    <row r="301" spans="1:406">
      <c r="A301">
        <v>284</v>
      </c>
      <c r="B301" s="16">
        <f t="shared" si="104"/>
        <v>40944.5</v>
      </c>
      <c r="C301">
        <f t="shared" si="100"/>
        <v>2129.6991303900099</v>
      </c>
      <c r="D301">
        <f t="shared" si="101"/>
        <v>0</v>
      </c>
      <c r="E301">
        <f t="shared" si="102"/>
        <v>0</v>
      </c>
      <c r="F301">
        <f t="shared" si="103"/>
        <v>2129.6991303900099</v>
      </c>
      <c r="G301">
        <f>F301/'Refrigeration &amp; Weather'!$C$22</f>
        <v>957.16814848989225</v>
      </c>
      <c r="H301">
        <f>G301*3*'Refrigeration &amp; Weather'!$C$23</f>
        <v>717.87611136741918</v>
      </c>
      <c r="Q301">
        <v>7.5486375147493838</v>
      </c>
      <c r="R301">
        <v>42.436826079579596</v>
      </c>
      <c r="U301">
        <v>5.620797427228216</v>
      </c>
      <c r="V301">
        <v>41.476444583876827</v>
      </c>
      <c r="Y301">
        <v>-1.1724800052436337</v>
      </c>
      <c r="Z301">
        <v>-0.92973869727394465</v>
      </c>
      <c r="AC301">
        <v>10.3</v>
      </c>
      <c r="AD301">
        <v>2.767905222966041</v>
      </c>
      <c r="AG301">
        <v>1.4459245337331614</v>
      </c>
      <c r="AH301">
        <v>43.492332873724969</v>
      </c>
      <c r="AK301">
        <v>-1.2339034876525414</v>
      </c>
      <c r="AL301">
        <v>-1.150049466441508</v>
      </c>
      <c r="AO301">
        <v>-1.2553243933961773</v>
      </c>
      <c r="AP301">
        <v>5.8903847194771499</v>
      </c>
      <c r="AS301">
        <v>-0.87653063531683562</v>
      </c>
      <c r="AT301">
        <v>4.5343292381545339</v>
      </c>
      <c r="AW301">
        <v>2.198083405247083</v>
      </c>
      <c r="AX301">
        <v>19.26065641997079</v>
      </c>
      <c r="BA301">
        <v>1.2632746557916315</v>
      </c>
      <c r="BB301">
        <v>22.94871459259641</v>
      </c>
      <c r="BE301">
        <v>11.060235187936717</v>
      </c>
      <c r="BF301">
        <v>10.554340323635312</v>
      </c>
      <c r="BM301">
        <v>-0.22727148099373362</v>
      </c>
      <c r="BN301">
        <v>26.254978045869066</v>
      </c>
      <c r="BQ301">
        <v>10.216487125201704</v>
      </c>
      <c r="BR301">
        <v>57.61754884844278</v>
      </c>
      <c r="BY301">
        <v>1.3723037496681185</v>
      </c>
      <c r="BZ301">
        <v>43.791266519205514</v>
      </c>
      <c r="CG301">
        <v>-1.2735342708881963</v>
      </c>
      <c r="CH301">
        <v>-0.8447236771024994</v>
      </c>
      <c r="CK301">
        <v>5.00055284693779</v>
      </c>
      <c r="CL301">
        <v>137.92206038767648</v>
      </c>
      <c r="CO301">
        <v>6.3898321033349976</v>
      </c>
      <c r="CP301">
        <v>33.19439610958726</v>
      </c>
      <c r="CS301">
        <v>-3.6856618852131803E-2</v>
      </c>
      <c r="CT301">
        <v>23.119913876551422</v>
      </c>
      <c r="CW301">
        <v>-1.0524655209849829</v>
      </c>
      <c r="CX301">
        <v>6.6447140110823169</v>
      </c>
      <c r="DE301">
        <v>10.3</v>
      </c>
      <c r="DF301">
        <v>2.767905222966041</v>
      </c>
      <c r="DI301">
        <v>4.5350125946596034</v>
      </c>
      <c r="DJ301">
        <v>48.240508745242913</v>
      </c>
      <c r="DM301">
        <v>-1.2306755123118138</v>
      </c>
      <c r="DN301">
        <v>-1.1160978466425751</v>
      </c>
      <c r="DQ301">
        <v>-1.2525589033640805</v>
      </c>
      <c r="DR301">
        <v>5.9163405592758549</v>
      </c>
      <c r="DU301">
        <v>-0.87975499397682333</v>
      </c>
      <c r="DV301">
        <v>4.5132459972945389</v>
      </c>
      <c r="DY301">
        <v>2.2194773471296281</v>
      </c>
      <c r="DZ301">
        <v>19.414926609487644</v>
      </c>
      <c r="EC301">
        <v>1.2185759877417577</v>
      </c>
      <c r="ED301">
        <v>22.952158081302965</v>
      </c>
      <c r="EG301">
        <v>11.06355649232227</v>
      </c>
      <c r="EH301">
        <v>10.363667166972817</v>
      </c>
      <c r="EO301">
        <v>-2.862720128802182E-2</v>
      </c>
      <c r="EP301">
        <v>27.518606179029646</v>
      </c>
      <c r="ES301">
        <v>10.242615375324162</v>
      </c>
      <c r="ET301">
        <v>55.872050940339676</v>
      </c>
      <c r="FA301">
        <v>1.427975170053069</v>
      </c>
      <c r="FB301">
        <v>44.038914192047841</v>
      </c>
      <c r="FI301">
        <v>-1.2951452272136081</v>
      </c>
      <c r="FJ301">
        <v>-0.93727688499397466</v>
      </c>
      <c r="FM301">
        <v>5.0123916874709318</v>
      </c>
      <c r="FN301">
        <v>137.2484127383162</v>
      </c>
      <c r="FQ301">
        <v>6.465575435758117</v>
      </c>
      <c r="FR301">
        <v>33.26667615293524</v>
      </c>
      <c r="FU301">
        <v>-3.3868334871466656E-2</v>
      </c>
      <c r="FV301">
        <v>23.13416641100855</v>
      </c>
      <c r="FY301">
        <v>-1.0055606219923783</v>
      </c>
      <c r="FZ301">
        <v>7.4014646596806042</v>
      </c>
      <c r="GG301">
        <v>10.3</v>
      </c>
      <c r="GH301">
        <v>2.767905222966041</v>
      </c>
      <c r="GK301">
        <v>4.5316438666267453</v>
      </c>
      <c r="GL301">
        <v>48.274619728952203</v>
      </c>
      <c r="GO301">
        <v>-1.2326308643895314</v>
      </c>
      <c r="GP301">
        <v>-1.1258945370985345</v>
      </c>
      <c r="GS301">
        <v>-1.2528626375475831</v>
      </c>
      <c r="GT301">
        <v>5.9178148702844036</v>
      </c>
      <c r="GW301">
        <v>-0.88212772234953907</v>
      </c>
      <c r="GX301">
        <v>4.4236345717582495</v>
      </c>
      <c r="HA301">
        <v>2.1905868202680638</v>
      </c>
      <c r="HB301">
        <v>19.345691207123522</v>
      </c>
      <c r="HE301">
        <v>1.247673953051208</v>
      </c>
      <c r="HF301">
        <v>23.020496708487428</v>
      </c>
      <c r="HI301">
        <v>11.044516525750444</v>
      </c>
      <c r="HJ301">
        <v>11.164286865249148</v>
      </c>
      <c r="HQ301">
        <v>-0.66401948677515388</v>
      </c>
      <c r="HR301">
        <v>22.564583163104651</v>
      </c>
      <c r="HU301">
        <v>10.216471952445346</v>
      </c>
      <c r="HV301">
        <v>57.65106772566098</v>
      </c>
      <c r="IC301">
        <v>1.3944575652237294</v>
      </c>
      <c r="ID301">
        <v>43.782132498421056</v>
      </c>
      <c r="IK301">
        <v>-1.2720449128516567</v>
      </c>
      <c r="IL301">
        <v>-0.83915531138697164</v>
      </c>
      <c r="IO301">
        <v>4.948154374458146</v>
      </c>
      <c r="IP301">
        <v>171.27935314954621</v>
      </c>
      <c r="IS301">
        <v>6.5112029015601722</v>
      </c>
      <c r="IT301">
        <v>33.298818442740725</v>
      </c>
      <c r="IW301">
        <v>-1.4614067231886563E-2</v>
      </c>
      <c r="IX301">
        <v>23.676040217472629</v>
      </c>
      <c r="JA301">
        <v>-0.64025858175640038</v>
      </c>
      <c r="JB301">
        <v>12.750701303915266</v>
      </c>
      <c r="JI301">
        <v>10.3</v>
      </c>
      <c r="JJ301">
        <v>2.767905222966041</v>
      </c>
      <c r="JM301">
        <v>4.4430121403422156</v>
      </c>
      <c r="JN301">
        <v>45.469726682898312</v>
      </c>
      <c r="JQ301">
        <v>-1.1824625976731358</v>
      </c>
      <c r="JR301">
        <v>-0.84603507629376151</v>
      </c>
      <c r="JU301">
        <v>-1.2519431838067085</v>
      </c>
      <c r="JV301">
        <v>5.9255307239110371</v>
      </c>
      <c r="JY301">
        <v>-0.93272023118707781</v>
      </c>
      <c r="JZ301">
        <v>4.0518795044302438</v>
      </c>
      <c r="KC301">
        <v>2.173332747618046</v>
      </c>
      <c r="KD301">
        <v>19.46677470637303</v>
      </c>
      <c r="KG301">
        <v>1.2367649727377641</v>
      </c>
      <c r="KH301">
        <v>22.975887322197725</v>
      </c>
      <c r="KK301">
        <v>11.044948518192752</v>
      </c>
      <c r="KL301">
        <v>11.043486185276649</v>
      </c>
      <c r="KS301">
        <v>-0.48275122779074858</v>
      </c>
      <c r="KT301">
        <v>22.158783732040298</v>
      </c>
      <c r="KW301">
        <v>10.246270855522885</v>
      </c>
      <c r="KX301">
        <v>55.787217613068051</v>
      </c>
      <c r="LE301">
        <v>1.2927651540638803</v>
      </c>
      <c r="LF301">
        <v>45.512639526540831</v>
      </c>
      <c r="LM301">
        <v>-1.2724202132452995</v>
      </c>
      <c r="LN301">
        <v>-0.8535863478923702</v>
      </c>
      <c r="LQ301">
        <v>5.0261428230955802</v>
      </c>
      <c r="LR301">
        <v>155.57207317019689</v>
      </c>
      <c r="LU301">
        <v>6.5528691126879623</v>
      </c>
      <c r="LV301">
        <v>33.319883261660003</v>
      </c>
      <c r="LY301">
        <v>-8.1833692077406262E-2</v>
      </c>
      <c r="LZ301">
        <v>22.801917496376991</v>
      </c>
      <c r="MC301">
        <v>-1.0523073621364203</v>
      </c>
      <c r="MD301">
        <v>7.1361998194202032</v>
      </c>
      <c r="MK301">
        <v>10.3</v>
      </c>
      <c r="ML301">
        <v>2.767905222966041</v>
      </c>
      <c r="MO301">
        <v>4.5697345744558264</v>
      </c>
      <c r="MP301">
        <v>48.053729968121999</v>
      </c>
      <c r="MS301">
        <v>-1.2180349898386795</v>
      </c>
      <c r="MT301">
        <v>-1.059693602149069</v>
      </c>
      <c r="MW301">
        <v>-1.2268666650721582</v>
      </c>
      <c r="MX301">
        <v>6.3358007064130826</v>
      </c>
      <c r="NA301">
        <v>-0.91014369789088934</v>
      </c>
      <c r="NB301">
        <v>4.1775131981590636</v>
      </c>
      <c r="NE301">
        <v>2.1720099630097396</v>
      </c>
      <c r="NF301">
        <v>19.462771584348399</v>
      </c>
      <c r="NI301">
        <v>1.2555514378642512</v>
      </c>
      <c r="NJ301">
        <v>23.056795636530914</v>
      </c>
      <c r="NM301">
        <v>11.062191411435826</v>
      </c>
      <c r="NN301">
        <v>10.447423688136345</v>
      </c>
      <c r="NU301">
        <v>6.4274638534931134E-3</v>
      </c>
      <c r="NV301">
        <v>27.384224632462711</v>
      </c>
      <c r="NY301">
        <v>10.23692142159819</v>
      </c>
      <c r="NZ301">
        <v>56.064707540454101</v>
      </c>
      <c r="OG301">
        <v>1.3822312024971071</v>
      </c>
      <c r="OH301">
        <v>44.138796077391802</v>
      </c>
      <c r="OO301">
        <v>-1.2981259896213198</v>
      </c>
      <c r="OP301">
        <v>-0.95119256903498273</v>
      </c>
    </row>
    <row r="302" spans="1:406">
      <c r="A302">
        <v>285</v>
      </c>
      <c r="B302" s="16">
        <f t="shared" si="104"/>
        <v>40944.625</v>
      </c>
      <c r="C302">
        <f t="shared" si="100"/>
        <v>2225.5917474915864</v>
      </c>
      <c r="D302">
        <f t="shared" si="101"/>
        <v>0</v>
      </c>
      <c r="E302">
        <f t="shared" si="102"/>
        <v>0</v>
      </c>
      <c r="F302">
        <f t="shared" si="103"/>
        <v>2225.5917474915864</v>
      </c>
      <c r="G302">
        <f>F302/'Refrigeration &amp; Weather'!$C$22</f>
        <v>1000.265953928803</v>
      </c>
      <c r="H302">
        <f>G302*3*'Refrigeration &amp; Weather'!$C$23</f>
        <v>750.19946544660229</v>
      </c>
      <c r="Q302">
        <v>6.9392666065681103</v>
      </c>
      <c r="R302">
        <v>38.186504445481141</v>
      </c>
      <c r="U302">
        <v>5.3583233738280498</v>
      </c>
      <c r="V302">
        <v>16.830930229997843</v>
      </c>
      <c r="Y302">
        <v>-1.1827956237635195</v>
      </c>
      <c r="Z302">
        <v>5.6333624977435104</v>
      </c>
      <c r="AC302">
        <v>10.10622753375514</v>
      </c>
      <c r="AD302">
        <v>12.165547220984905</v>
      </c>
      <c r="AG302">
        <v>0.81907741362921815</v>
      </c>
      <c r="AH302">
        <v>39.904102038200143</v>
      </c>
      <c r="AK302">
        <v>-1.2407675462278585</v>
      </c>
      <c r="AL302">
        <v>5.4309915640384929</v>
      </c>
      <c r="AO302">
        <v>-1.2674825689827047</v>
      </c>
      <c r="AP302">
        <v>-1.0590134681521772</v>
      </c>
      <c r="AS302">
        <v>-0.9406165135057255</v>
      </c>
      <c r="AT302">
        <v>10.172410941602198</v>
      </c>
      <c r="AW302">
        <v>1.8844408347079764</v>
      </c>
      <c r="AX302">
        <v>24.069702400635038</v>
      </c>
      <c r="BA302">
        <v>1.0242721083751523</v>
      </c>
      <c r="BB302">
        <v>19.574331904500625</v>
      </c>
      <c r="BE302">
        <v>10.995787152312861</v>
      </c>
      <c r="BF302">
        <v>9.6865172840731191</v>
      </c>
      <c r="BM302">
        <v>-0.57316991686154273</v>
      </c>
      <c r="BN302">
        <v>21.227406883855746</v>
      </c>
      <c r="BQ302">
        <v>8.9899789096329243</v>
      </c>
      <c r="BR302">
        <v>85.107151055227732</v>
      </c>
      <c r="BY302">
        <v>0.73595031060327976</v>
      </c>
      <c r="BZ302">
        <v>39.311966201329462</v>
      </c>
      <c r="CG302">
        <v>-1.2767128261018545</v>
      </c>
      <c r="CH302">
        <v>5.7753418989809955</v>
      </c>
      <c r="CK302">
        <v>3.0868252268383789</v>
      </c>
      <c r="CL302">
        <v>117.22150899454557</v>
      </c>
      <c r="CO302">
        <v>5.8744101776269781</v>
      </c>
      <c r="CP302">
        <v>40.808325744900849</v>
      </c>
      <c r="CS302">
        <v>-0.299754044277867</v>
      </c>
      <c r="CT302">
        <v>15.792446521138171</v>
      </c>
      <c r="CW302">
        <v>-1.1141566361623645</v>
      </c>
      <c r="CX302">
        <v>2.6636760446018624</v>
      </c>
      <c r="DE302">
        <v>10.110357997694972</v>
      </c>
      <c r="DF302">
        <v>11.843281300225053</v>
      </c>
      <c r="DI302">
        <v>3.7251119927206484</v>
      </c>
      <c r="DJ302">
        <v>53.59197059314922</v>
      </c>
      <c r="DM302">
        <v>-1.2380467308099816</v>
      </c>
      <c r="DN302">
        <v>5.4598927232748409</v>
      </c>
      <c r="DQ302">
        <v>-1.2650569798846538</v>
      </c>
      <c r="DR302">
        <v>-1.0408083147896643</v>
      </c>
      <c r="DU302">
        <v>-0.94351846659999061</v>
      </c>
      <c r="DV302">
        <v>10.153826521582577</v>
      </c>
      <c r="DY302">
        <v>1.9031897973089797</v>
      </c>
      <c r="DZ302">
        <v>24.232604433063326</v>
      </c>
      <c r="EC302">
        <v>0.97979376242438443</v>
      </c>
      <c r="ED302">
        <v>19.551178149705201</v>
      </c>
      <c r="EG302">
        <v>11.003878362407516</v>
      </c>
      <c r="EH302">
        <v>9.3173923568834969</v>
      </c>
      <c r="EO302">
        <v>-0.40133697402361868</v>
      </c>
      <c r="EP302">
        <v>22.955946433539697</v>
      </c>
      <c r="ES302">
        <v>9.0479305271538752</v>
      </c>
      <c r="ET302">
        <v>82.686932733153057</v>
      </c>
      <c r="FA302">
        <v>0.78672858077305585</v>
      </c>
      <c r="FB302">
        <v>39.62933574370318</v>
      </c>
      <c r="FI302">
        <v>-1.2969056741168523</v>
      </c>
      <c r="FJ302">
        <v>5.6932635700019656</v>
      </c>
      <c r="FM302">
        <v>3.0953549969483634</v>
      </c>
      <c r="FN302">
        <v>115.81588712176426</v>
      </c>
      <c r="FQ302">
        <v>5.948699212577397</v>
      </c>
      <c r="FR302">
        <v>40.904513820705063</v>
      </c>
      <c r="FU302">
        <v>-0.29704097975276966</v>
      </c>
      <c r="FV302">
        <v>15.810035441056531</v>
      </c>
      <c r="FY302">
        <v>-1.0772367818154365</v>
      </c>
      <c r="FZ302">
        <v>3.1887981274847053</v>
      </c>
      <c r="GG302">
        <v>10.130536062068469</v>
      </c>
      <c r="GH302">
        <v>10.470169907374135</v>
      </c>
      <c r="GK302">
        <v>3.7211844445814175</v>
      </c>
      <c r="GL302">
        <v>53.624985748945186</v>
      </c>
      <c r="GO302">
        <v>-1.2398524783042484</v>
      </c>
      <c r="GP302">
        <v>5.4512520599169534</v>
      </c>
      <c r="GS302">
        <v>-1.2653755769870314</v>
      </c>
      <c r="GT302">
        <v>-1.0401614292477894</v>
      </c>
      <c r="GW302">
        <v>-0.94467496669533835</v>
      </c>
      <c r="GX302">
        <v>10.088667319085395</v>
      </c>
      <c r="HA302">
        <v>1.875610699093728</v>
      </c>
      <c r="HB302">
        <v>24.147689628247825</v>
      </c>
      <c r="HE302">
        <v>1.0076854767522951</v>
      </c>
      <c r="HF302">
        <v>19.626883528477027</v>
      </c>
      <c r="HI302">
        <v>10.967485961744664</v>
      </c>
      <c r="HJ302">
        <v>10.575125481608094</v>
      </c>
      <c r="HQ302">
        <v>-0.93071258415042124</v>
      </c>
      <c r="HR302">
        <v>16.229445676975597</v>
      </c>
      <c r="HU302">
        <v>8.9889960878132236</v>
      </c>
      <c r="HV302">
        <v>85.195049443555675</v>
      </c>
      <c r="IC302">
        <v>0.75787244451170399</v>
      </c>
      <c r="ID302">
        <v>39.340034436006619</v>
      </c>
      <c r="IK302">
        <v>-1.2753061155853251</v>
      </c>
      <c r="IL302">
        <v>5.7800323784705778</v>
      </c>
      <c r="IO302">
        <v>2.6244447611931911</v>
      </c>
      <c r="IP302">
        <v>137.20817722192345</v>
      </c>
      <c r="IS302">
        <v>5.9936132217106586</v>
      </c>
      <c r="IT302">
        <v>40.953226160977351</v>
      </c>
      <c r="IW302">
        <v>-0.28530306203289307</v>
      </c>
      <c r="IX302">
        <v>16.215503526222005</v>
      </c>
      <c r="JA302">
        <v>-0.78430802108216591</v>
      </c>
      <c r="JB302">
        <v>7.0550407733069571</v>
      </c>
      <c r="JI302">
        <v>10.127622886639481</v>
      </c>
      <c r="JJ302">
        <v>10.639358736801416</v>
      </c>
      <c r="JM302">
        <v>3.6902870239090038</v>
      </c>
      <c r="JN302">
        <v>49.776095132038193</v>
      </c>
      <c r="JQ302">
        <v>-1.1938765608745352</v>
      </c>
      <c r="JR302">
        <v>5.6905908551064126</v>
      </c>
      <c r="JU302">
        <v>-1.2645584014577997</v>
      </c>
      <c r="JV302">
        <v>-1.034642197995761</v>
      </c>
      <c r="JY302">
        <v>-0.98975386515961827</v>
      </c>
      <c r="JZ302">
        <v>9.7762878428508859</v>
      </c>
      <c r="KC302">
        <v>1.8564216592155374</v>
      </c>
      <c r="KD302">
        <v>24.261948249911725</v>
      </c>
      <c r="KG302">
        <v>0.99750914835047055</v>
      </c>
      <c r="KH302">
        <v>19.582708962039725</v>
      </c>
      <c r="KK302">
        <v>10.971700854189956</v>
      </c>
      <c r="KL302">
        <v>10.259712520247007</v>
      </c>
      <c r="KS302">
        <v>-0.7656979801024516</v>
      </c>
      <c r="KT302">
        <v>17.715831037170677</v>
      </c>
      <c r="KW302">
        <v>9.0498444295752254</v>
      </c>
      <c r="KX302">
        <v>82.874979950941324</v>
      </c>
      <c r="LE302">
        <v>0.63486480879188179</v>
      </c>
      <c r="LF302">
        <v>40.345494397240046</v>
      </c>
      <c r="LM302">
        <v>-1.2754714973201615</v>
      </c>
      <c r="LN302">
        <v>5.7682772145431178</v>
      </c>
      <c r="LQ302">
        <v>2.5138683734390597</v>
      </c>
      <c r="LR302">
        <v>158.51469179081519</v>
      </c>
      <c r="LU302">
        <v>6.0347874044184522</v>
      </c>
      <c r="LV302">
        <v>40.987828333012786</v>
      </c>
      <c r="LY302">
        <v>-0.33969553498470295</v>
      </c>
      <c r="LZ302">
        <v>15.498095341201296</v>
      </c>
      <c r="MC302">
        <v>-1.1189946200002179</v>
      </c>
      <c r="MD302">
        <v>2.8811030489099565</v>
      </c>
      <c r="MK302">
        <v>10.131363191342272</v>
      </c>
      <c r="ML302">
        <v>10.414719597474992</v>
      </c>
      <c r="MO302">
        <v>3.7623932924317103</v>
      </c>
      <c r="MP302">
        <v>53.459827580110073</v>
      </c>
      <c r="MS302">
        <v>-1.2262525428891917</v>
      </c>
      <c r="MT302">
        <v>5.508261656882592</v>
      </c>
      <c r="MW302">
        <v>-1.2446469224212529</v>
      </c>
      <c r="MX302">
        <v>-0.76493715558831654</v>
      </c>
      <c r="NA302">
        <v>-0.9691629028584452</v>
      </c>
      <c r="NB302">
        <v>9.8927851395448698</v>
      </c>
      <c r="NE302">
        <v>1.8551124269481825</v>
      </c>
      <c r="NF302">
        <v>24.26288372824213</v>
      </c>
      <c r="NI302">
        <v>1.0149571913729714</v>
      </c>
      <c r="NJ302">
        <v>19.663723694252607</v>
      </c>
      <c r="NM302">
        <v>11.000365294927175</v>
      </c>
      <c r="NN302">
        <v>9.4853418920649695</v>
      </c>
      <c r="NU302">
        <v>-0.36644838248492734</v>
      </c>
      <c r="NV302">
        <v>23.036413041444472</v>
      </c>
      <c r="NY302">
        <v>9.0412591301902996</v>
      </c>
      <c r="NZ302">
        <v>82.636079200662138</v>
      </c>
      <c r="OG302">
        <v>0.74117189549459739</v>
      </c>
      <c r="OH302">
        <v>39.558970042191106</v>
      </c>
      <c r="OO302">
        <v>-1.2996733495774968</v>
      </c>
      <c r="OP302">
        <v>5.6809348394382235</v>
      </c>
    </row>
    <row r="303" spans="1:406">
      <c r="A303">
        <v>286</v>
      </c>
      <c r="B303" s="16">
        <f t="shared" si="104"/>
        <v>40944.75</v>
      </c>
      <c r="C303">
        <f t="shared" si="100"/>
        <v>1960.3468238425389</v>
      </c>
      <c r="D303">
        <f t="shared" si="101"/>
        <v>0</v>
      </c>
      <c r="E303">
        <f t="shared" si="102"/>
        <v>0</v>
      </c>
      <c r="F303">
        <f t="shared" si="103"/>
        <v>1960.3468238425389</v>
      </c>
      <c r="G303">
        <f>F303/'Refrigeration &amp; Weather'!$C$22</f>
        <v>881.05475228878163</v>
      </c>
      <c r="H303">
        <f>G303*3*'Refrigeration &amp; Weather'!$C$23</f>
        <v>660.79106421658616</v>
      </c>
      <c r="Q303">
        <v>6.3299135417794554</v>
      </c>
      <c r="R303">
        <v>41.273671469340471</v>
      </c>
      <c r="U303">
        <v>5.1601266173534608</v>
      </c>
      <c r="V303">
        <v>21.698852919509292</v>
      </c>
      <c r="Y303">
        <v>-1.1919248245327791</v>
      </c>
      <c r="Z303">
        <v>-1.0769702174670599</v>
      </c>
      <c r="AC303">
        <v>9.6695110234602968</v>
      </c>
      <c r="AD303">
        <v>41.006097207073438</v>
      </c>
      <c r="AG303">
        <v>0.35217347996865039</v>
      </c>
      <c r="AH303">
        <v>24.1140186049596</v>
      </c>
      <c r="AK303">
        <v>-1.246727993974148</v>
      </c>
      <c r="AL303">
        <v>-1.2627243576856815</v>
      </c>
      <c r="AO303">
        <v>-1.2763207633934228</v>
      </c>
      <c r="AP303">
        <v>5.4563562384158146</v>
      </c>
      <c r="AS303">
        <v>-0.9910670176912717</v>
      </c>
      <c r="AT303">
        <v>2.7982784882073846</v>
      </c>
      <c r="AW303">
        <v>1.5999595819485137</v>
      </c>
      <c r="AX303">
        <v>15.702972106445563</v>
      </c>
      <c r="BA303">
        <v>0.80421938664545645</v>
      </c>
      <c r="BB303">
        <v>20.650111735344041</v>
      </c>
      <c r="BE303">
        <v>10.877498873871266</v>
      </c>
      <c r="BF303">
        <v>15.924840906243434</v>
      </c>
      <c r="BM303">
        <v>-0.7823249802500839</v>
      </c>
      <c r="BN303">
        <v>8.0009320640964692</v>
      </c>
      <c r="BQ303">
        <v>7.4513467601775263</v>
      </c>
      <c r="BR303">
        <v>99.787751430818588</v>
      </c>
      <c r="BY303">
        <v>0.26660861380241685</v>
      </c>
      <c r="BZ303">
        <v>23.442259250500619</v>
      </c>
      <c r="CG303">
        <v>-1.2795489723711038</v>
      </c>
      <c r="CH303">
        <v>-0.88714724137451118</v>
      </c>
      <c r="CK303">
        <v>1.5568001187580294</v>
      </c>
      <c r="CL303">
        <v>92.633156432444707</v>
      </c>
      <c r="CO303">
        <v>5.3846573833517661</v>
      </c>
      <c r="CP303">
        <v>30.793850348546929</v>
      </c>
      <c r="CS303">
        <v>-0.49372169577336394</v>
      </c>
      <c r="CT303">
        <v>14.343694960056574</v>
      </c>
      <c r="CW303">
        <v>-1.1549797000759343</v>
      </c>
      <c r="CX303">
        <v>3.8906737233284208</v>
      </c>
      <c r="DE303">
        <v>9.6850380113514962</v>
      </c>
      <c r="DF303">
        <v>40.100921546850053</v>
      </c>
      <c r="DI303">
        <v>2.9750697549379086</v>
      </c>
      <c r="DJ303">
        <v>42.620536766734432</v>
      </c>
      <c r="DM303">
        <v>-1.2444411504515061</v>
      </c>
      <c r="DN303">
        <v>-1.2379150890594239</v>
      </c>
      <c r="DQ303">
        <v>-1.274146978222058</v>
      </c>
      <c r="DR303">
        <v>5.4700363366695486</v>
      </c>
      <c r="DU303">
        <v>-0.99368697461164845</v>
      </c>
      <c r="DV303">
        <v>2.7820820847248218</v>
      </c>
      <c r="DY303">
        <v>1.6159832890079935</v>
      </c>
      <c r="DZ303">
        <v>15.868581350716122</v>
      </c>
      <c r="EC303">
        <v>0.76037687641851592</v>
      </c>
      <c r="ED303">
        <v>20.602735564545483</v>
      </c>
      <c r="EG303">
        <v>10.896147656392547</v>
      </c>
      <c r="EH303">
        <v>15.063392558871751</v>
      </c>
      <c r="EO303">
        <v>-0.63819425958217968</v>
      </c>
      <c r="EP303">
        <v>9.607811058157818</v>
      </c>
      <c r="ES303">
        <v>7.5957785947567489</v>
      </c>
      <c r="ET303">
        <v>97.262972464398572</v>
      </c>
      <c r="FA303">
        <v>0.31193523930534062</v>
      </c>
      <c r="FB303">
        <v>23.774207339111054</v>
      </c>
      <c r="FI303">
        <v>-1.2984800543828561</v>
      </c>
      <c r="FJ303">
        <v>-0.96032287231424596</v>
      </c>
      <c r="FM303">
        <v>1.6290812898501856</v>
      </c>
      <c r="FN303">
        <v>87.35243627134264</v>
      </c>
      <c r="FQ303">
        <v>5.4572813002542651</v>
      </c>
      <c r="FR303">
        <v>30.895866286634529</v>
      </c>
      <c r="FU303">
        <v>-0.49130359533449186</v>
      </c>
      <c r="FV303">
        <v>14.361438573585687</v>
      </c>
      <c r="FY303">
        <v>-1.1250443750498658</v>
      </c>
      <c r="FZ303">
        <v>4.2605270400992259</v>
      </c>
      <c r="GG303">
        <v>9.7535808006885372</v>
      </c>
      <c r="GH303">
        <v>35.965871702198477</v>
      </c>
      <c r="GK303">
        <v>2.97064058168261</v>
      </c>
      <c r="GL303">
        <v>42.649028503500659</v>
      </c>
      <c r="GO303">
        <v>-1.2461145201886754</v>
      </c>
      <c r="GP303">
        <v>-1.2455759399747635</v>
      </c>
      <c r="GS303">
        <v>-1.2744717832852455</v>
      </c>
      <c r="GT303">
        <v>5.4702798213890542</v>
      </c>
      <c r="GW303">
        <v>-0.99395232333588468</v>
      </c>
      <c r="GX303">
        <v>2.7340934826718639</v>
      </c>
      <c r="HA303">
        <v>1.5899262003559238</v>
      </c>
      <c r="HB303">
        <v>15.772627065314717</v>
      </c>
      <c r="HE303">
        <v>0.78695457587432849</v>
      </c>
      <c r="HF303">
        <v>20.684436950620686</v>
      </c>
      <c r="HI303">
        <v>10.828812881330053</v>
      </c>
      <c r="HJ303">
        <v>17.403729095073505</v>
      </c>
      <c r="HQ303">
        <v>-1.0645607628147919</v>
      </c>
      <c r="HR303">
        <v>3.8051879884431896</v>
      </c>
      <c r="HU303">
        <v>7.4461823677250933</v>
      </c>
      <c r="HV303">
        <v>99.986755739746002</v>
      </c>
      <c r="IC303">
        <v>0.28773368365367619</v>
      </c>
      <c r="ID303">
        <v>23.501113916102636</v>
      </c>
      <c r="IK303">
        <v>-1.2782122306165711</v>
      </c>
      <c r="IL303">
        <v>-0.88316397154669835</v>
      </c>
      <c r="IO303">
        <v>0.9701635904215653</v>
      </c>
      <c r="IP303">
        <v>93.927641502063864</v>
      </c>
      <c r="IS303">
        <v>5.501308998715694</v>
      </c>
      <c r="IT303">
        <v>30.951413369577899</v>
      </c>
      <c r="IW303">
        <v>-0.48507100888494881</v>
      </c>
      <c r="IX303">
        <v>14.655042802977434</v>
      </c>
      <c r="JA303">
        <v>-0.88454554628951554</v>
      </c>
      <c r="JB303">
        <v>7.0694141556172863</v>
      </c>
      <c r="JI303">
        <v>9.7450065804997497</v>
      </c>
      <c r="JJ303">
        <v>36.488283833512703</v>
      </c>
      <c r="JM303">
        <v>3.0100767954966678</v>
      </c>
      <c r="JN303">
        <v>38.198927942113123</v>
      </c>
      <c r="JQ303">
        <v>-1.2037429071718706</v>
      </c>
      <c r="JR303">
        <v>-1.039144822992617</v>
      </c>
      <c r="JU303">
        <v>-1.2737316949692932</v>
      </c>
      <c r="JV303">
        <v>5.474493147022347</v>
      </c>
      <c r="JY303">
        <v>-1.034396120605144</v>
      </c>
      <c r="JZ303">
        <v>2.4712672543770009</v>
      </c>
      <c r="KC303">
        <v>1.5689567206268382</v>
      </c>
      <c r="KD303">
        <v>15.876152657880175</v>
      </c>
      <c r="KG303">
        <v>0.77750013977498345</v>
      </c>
      <c r="KH303">
        <v>20.641045860398179</v>
      </c>
      <c r="KK303">
        <v>10.843170494437379</v>
      </c>
      <c r="KL303">
        <v>16.539950852128907</v>
      </c>
      <c r="KS303">
        <v>-0.92697402441212307</v>
      </c>
      <c r="KT303">
        <v>5.4595313727593613</v>
      </c>
      <c r="KW303">
        <v>7.5878282082844484</v>
      </c>
      <c r="KX303">
        <v>98.136840865436128</v>
      </c>
      <c r="LE303">
        <v>0.15557712611481264</v>
      </c>
      <c r="LF303">
        <v>23.80453312760055</v>
      </c>
      <c r="LM303">
        <v>-1.2782061774398279</v>
      </c>
      <c r="LN303">
        <v>-0.89277895971957344</v>
      </c>
      <c r="LQ303">
        <v>0.60075928829047154</v>
      </c>
      <c r="LR303">
        <v>105.84792651413908</v>
      </c>
      <c r="LU303">
        <v>5.541832477354844</v>
      </c>
      <c r="LV303">
        <v>30.993192706489765</v>
      </c>
      <c r="LY303">
        <v>-0.52917932222998898</v>
      </c>
      <c r="LZ303">
        <v>14.086716933272314</v>
      </c>
      <c r="MC303">
        <v>-1.1620223474383424</v>
      </c>
      <c r="MD303">
        <v>3.9857577470261676</v>
      </c>
      <c r="MK303">
        <v>9.7562977606458183</v>
      </c>
      <c r="ML303">
        <v>35.820651625331145</v>
      </c>
      <c r="MO303">
        <v>3.0138187898019857</v>
      </c>
      <c r="MP303">
        <v>42.558313373996668</v>
      </c>
      <c r="MS303">
        <v>-1.2333767001936873</v>
      </c>
      <c r="MT303">
        <v>-1.1960711880014543</v>
      </c>
      <c r="MW303">
        <v>-1.2574240585956702</v>
      </c>
      <c r="MX303">
        <v>5.6659772421878829</v>
      </c>
      <c r="NA303">
        <v>-1.0156123359823346</v>
      </c>
      <c r="NB303">
        <v>2.5763418746430098</v>
      </c>
      <c r="NE303">
        <v>1.5675918289592481</v>
      </c>
      <c r="NF303">
        <v>15.880841773859517</v>
      </c>
      <c r="NI303">
        <v>0.79361742881487796</v>
      </c>
      <c r="NJ303">
        <v>20.721251080736124</v>
      </c>
      <c r="NM303">
        <v>10.88771900681628</v>
      </c>
      <c r="NN303">
        <v>15.468886670162172</v>
      </c>
      <c r="NU303">
        <v>-0.60573851379027888</v>
      </c>
      <c r="NV303">
        <v>9.7826443637471208</v>
      </c>
      <c r="NY303">
        <v>7.6042640585157928</v>
      </c>
      <c r="NZ303">
        <v>95.79963989001817</v>
      </c>
      <c r="OG303">
        <v>0.26867109750691442</v>
      </c>
      <c r="OH303">
        <v>23.603075662082659</v>
      </c>
      <c r="OO303">
        <v>-1.3010583040708539</v>
      </c>
      <c r="OP303">
        <v>-0.9713050913152329</v>
      </c>
    </row>
    <row r="304" spans="1:406">
      <c r="A304">
        <v>287</v>
      </c>
      <c r="B304" s="16">
        <f t="shared" si="104"/>
        <v>40944.875</v>
      </c>
      <c r="C304">
        <f t="shared" si="100"/>
        <v>2119.8425310193629</v>
      </c>
      <c r="D304">
        <f t="shared" si="101"/>
        <v>0</v>
      </c>
      <c r="E304">
        <f t="shared" si="102"/>
        <v>0</v>
      </c>
      <c r="F304">
        <f t="shared" si="103"/>
        <v>2119.8425310193629</v>
      </c>
      <c r="G304">
        <f>F304/'Refrigeration &amp; Weather'!$C$22</f>
        <v>952.73821618847785</v>
      </c>
      <c r="H304">
        <f>G304*3*'Refrigeration &amp; Weather'!$C$23</f>
        <v>714.55366214135836</v>
      </c>
      <c r="Q304">
        <v>5.7115274531790456</v>
      </c>
      <c r="R304">
        <v>38.203894274287535</v>
      </c>
      <c r="U304">
        <v>4.5282962893899761</v>
      </c>
      <c r="V304">
        <v>43.873445014126858</v>
      </c>
      <c r="Y304">
        <v>-1.2000488316324622</v>
      </c>
      <c r="Z304">
        <v>5.5087690352459751</v>
      </c>
      <c r="AC304">
        <v>8.6341059021908517</v>
      </c>
      <c r="AD304">
        <v>71.982550058691658</v>
      </c>
      <c r="AG304">
        <v>7.3066023096912134E-3</v>
      </c>
      <c r="AH304">
        <v>24.265429163244313</v>
      </c>
      <c r="AK304">
        <v>-1.251943225901619</v>
      </c>
      <c r="AL304">
        <v>5.3382307667502982</v>
      </c>
      <c r="AO304">
        <v>-1.2829702419275073</v>
      </c>
      <c r="AP304">
        <v>-1.2879443752314708</v>
      </c>
      <c r="AS304">
        <v>-1.0314768516969526</v>
      </c>
      <c r="AT304">
        <v>8.8986293463897965</v>
      </c>
      <c r="AW304">
        <v>1.3427367674565465</v>
      </c>
      <c r="AX304">
        <v>20.740024245383484</v>
      </c>
      <c r="BA304">
        <v>0.60264913209490589</v>
      </c>
      <c r="BB304">
        <v>17.329577026040909</v>
      </c>
      <c r="BE304">
        <v>10.62793385165474</v>
      </c>
      <c r="BF304">
        <v>24.059583532872875</v>
      </c>
      <c r="BM304">
        <v>-0.91446017838217653</v>
      </c>
      <c r="BN304">
        <v>10.914721174720663</v>
      </c>
      <c r="BQ304">
        <v>5.8748038055560867</v>
      </c>
      <c r="BR304">
        <v>97.539083535789743</v>
      </c>
      <c r="BY304">
        <v>-7.550793453730513E-2</v>
      </c>
      <c r="BZ304">
        <v>23.252030813000296</v>
      </c>
      <c r="CG304">
        <v>-1.2820921534349956</v>
      </c>
      <c r="CH304">
        <v>5.739083489363888</v>
      </c>
      <c r="CK304">
        <v>0.46104895591328138</v>
      </c>
      <c r="CL304">
        <v>62.029529945850648</v>
      </c>
      <c r="CO304">
        <v>4.9461943493147418</v>
      </c>
      <c r="CP304">
        <v>35.55807598662134</v>
      </c>
      <c r="CS304">
        <v>-0.63856947048573243</v>
      </c>
      <c r="CT304">
        <v>9.533508520893303</v>
      </c>
      <c r="CW304">
        <v>-1.1836095375647284</v>
      </c>
      <c r="CX304">
        <v>1.0464613306540413</v>
      </c>
      <c r="DE304">
        <v>8.6443915871417776</v>
      </c>
      <c r="DF304">
        <v>72.972473385589709</v>
      </c>
      <c r="DI304">
        <v>2.2981984449674941</v>
      </c>
      <c r="DJ304">
        <v>44.972034774069748</v>
      </c>
      <c r="DM304">
        <v>-1.2500306770449632</v>
      </c>
      <c r="DN304">
        <v>5.3596902414341727</v>
      </c>
      <c r="DQ304">
        <v>-1.2809892700736287</v>
      </c>
      <c r="DR304">
        <v>-1.2773065271510828</v>
      </c>
      <c r="DU304">
        <v>-1.0338517641856741</v>
      </c>
      <c r="DV304">
        <v>8.8845713585112325</v>
      </c>
      <c r="DY304">
        <v>1.3560432567187808</v>
      </c>
      <c r="DZ304">
        <v>20.903354939929049</v>
      </c>
      <c r="EC304">
        <v>0.55981284168210022</v>
      </c>
      <c r="ED304">
        <v>17.260912669151566</v>
      </c>
      <c r="EG304">
        <v>10.672407774246278</v>
      </c>
      <c r="EH304">
        <v>21.962596228190442</v>
      </c>
      <c r="EO304">
        <v>-0.79397904576895606</v>
      </c>
      <c r="EP304">
        <v>12.236535831639717</v>
      </c>
      <c r="ES304">
        <v>6.0124195791984016</v>
      </c>
      <c r="ET304">
        <v>98.465594939772842</v>
      </c>
      <c r="FA304">
        <v>-3.5471801535524809E-2</v>
      </c>
      <c r="FB304">
        <v>23.562163376987073</v>
      </c>
      <c r="FI304">
        <v>-1.2998949055642783</v>
      </c>
      <c r="FJ304">
        <v>5.6735258772484425</v>
      </c>
      <c r="FM304">
        <v>0.61553314877775522</v>
      </c>
      <c r="FN304">
        <v>57.208689782935785</v>
      </c>
      <c r="FQ304">
        <v>5.0170745615449306</v>
      </c>
      <c r="FR304">
        <v>35.668414272356905</v>
      </c>
      <c r="FU304">
        <v>-0.63643120945743381</v>
      </c>
      <c r="FV304">
        <v>9.5498604967148548</v>
      </c>
      <c r="FY304">
        <v>-1.1587168195616875</v>
      </c>
      <c r="FZ304">
        <v>1.3186672360713096</v>
      </c>
      <c r="GG304">
        <v>8.761514632959809</v>
      </c>
      <c r="GH304">
        <v>71.155132796676057</v>
      </c>
      <c r="GK304">
        <v>2.2933596571449235</v>
      </c>
      <c r="GL304">
        <v>44.994447818625297</v>
      </c>
      <c r="GO304">
        <v>-1.2515863218151533</v>
      </c>
      <c r="GP304">
        <v>5.3528646631530172</v>
      </c>
      <c r="GS304">
        <v>-1.2813156962801491</v>
      </c>
      <c r="GT304">
        <v>-1.277280194092919</v>
      </c>
      <c r="GW304">
        <v>-1.0334557741702532</v>
      </c>
      <c r="GX304">
        <v>8.8487809403712863</v>
      </c>
      <c r="HA304">
        <v>1.3316464340472975</v>
      </c>
      <c r="HB304">
        <v>20.800566672283963</v>
      </c>
      <c r="HE304">
        <v>0.5849931856322883</v>
      </c>
      <c r="HF304">
        <v>17.347074609898733</v>
      </c>
      <c r="HI304">
        <v>10.548229421877878</v>
      </c>
      <c r="HJ304">
        <v>26.072361562283255</v>
      </c>
      <c r="HQ304">
        <v>-1.1384468969106429</v>
      </c>
      <c r="HR304">
        <v>7.7725918525625417</v>
      </c>
      <c r="HU304">
        <v>5.8682318896000432</v>
      </c>
      <c r="HV304">
        <v>97.56408298241422</v>
      </c>
      <c r="IC304">
        <v>-5.5550154031080094E-2</v>
      </c>
      <c r="ID304">
        <v>23.328083107647949</v>
      </c>
      <c r="IK304">
        <v>-1.2808151078083823</v>
      </c>
      <c r="IL304">
        <v>5.7424916933916466</v>
      </c>
      <c r="IO304">
        <v>-2.7060600019415681E-2</v>
      </c>
      <c r="IP304">
        <v>52.463152909743933</v>
      </c>
      <c r="IS304">
        <v>5.0601234050998576</v>
      </c>
      <c r="IT304">
        <v>35.731276649596751</v>
      </c>
      <c r="IW304">
        <v>-0.63414298179006823</v>
      </c>
      <c r="IX304">
        <v>9.7591181304127907</v>
      </c>
      <c r="JA304">
        <v>-0.95706092419979127</v>
      </c>
      <c r="JB304">
        <v>3.4331230672963025</v>
      </c>
      <c r="JI304">
        <v>8.7290193439698065</v>
      </c>
      <c r="JJ304">
        <v>73.063517939681603</v>
      </c>
      <c r="JM304">
        <v>2.4094451221691182</v>
      </c>
      <c r="JN304">
        <v>40.276406312707415</v>
      </c>
      <c r="JQ304">
        <v>-1.2123383716604974</v>
      </c>
      <c r="JR304">
        <v>5.5322906747451182</v>
      </c>
      <c r="JU304">
        <v>-1.2806354715379162</v>
      </c>
      <c r="JV304">
        <v>-1.2739609976837827</v>
      </c>
      <c r="JY304">
        <v>-1.0699899540840494</v>
      </c>
      <c r="JZ304">
        <v>8.6266768822419859</v>
      </c>
      <c r="KC304">
        <v>1.3091036674005956</v>
      </c>
      <c r="KD304">
        <v>20.89060598875917</v>
      </c>
      <c r="KG304">
        <v>0.57624403328491625</v>
      </c>
      <c r="KH304">
        <v>17.304822220019517</v>
      </c>
      <c r="KK304">
        <v>10.589905072616274</v>
      </c>
      <c r="KL304">
        <v>23.829462954792689</v>
      </c>
      <c r="KS304">
        <v>-1.0254175132413554</v>
      </c>
      <c r="KT304">
        <v>9.142351010502491</v>
      </c>
      <c r="KW304">
        <v>5.9903619151765062</v>
      </c>
      <c r="KX304">
        <v>99.253740867403693</v>
      </c>
      <c r="LE304">
        <v>-0.18734099027726797</v>
      </c>
      <c r="LF304">
        <v>23.140238958928258</v>
      </c>
      <c r="LM304">
        <v>-1.2806685368821493</v>
      </c>
      <c r="LN304">
        <v>5.7346008904395553</v>
      </c>
      <c r="LQ304">
        <v>-0.43762827975294671</v>
      </c>
      <c r="LR304">
        <v>50.320992584387987</v>
      </c>
      <c r="LU304">
        <v>5.0998927078964451</v>
      </c>
      <c r="LV304">
        <v>35.780462611076814</v>
      </c>
      <c r="LY304">
        <v>-0.67019281291419641</v>
      </c>
      <c r="LZ304">
        <v>9.3159503025582495</v>
      </c>
      <c r="MC304">
        <v>-1.1915901511011151</v>
      </c>
      <c r="MD304">
        <v>1.0854538275218493</v>
      </c>
      <c r="MK304">
        <v>8.7597559820034672</v>
      </c>
      <c r="ML304">
        <v>71.686062465333848</v>
      </c>
      <c r="MO304">
        <v>2.3372378021066718</v>
      </c>
      <c r="MP304">
        <v>44.981316326112697</v>
      </c>
      <c r="MS304">
        <v>-1.2396006340903902</v>
      </c>
      <c r="MT304">
        <v>5.3961765724019921</v>
      </c>
      <c r="MW304">
        <v>-1.2669442324405029</v>
      </c>
      <c r="MX304">
        <v>-1.1324621411840181</v>
      </c>
      <c r="NA304">
        <v>-1.0528213678033516</v>
      </c>
      <c r="NB304">
        <v>8.7201782567238588</v>
      </c>
      <c r="NE304">
        <v>1.3076323911826249</v>
      </c>
      <c r="NF304">
        <v>20.897973318819997</v>
      </c>
      <c r="NI304">
        <v>0.59105340945150142</v>
      </c>
      <c r="NJ304">
        <v>17.383303329369234</v>
      </c>
      <c r="NM304">
        <v>10.651374067167449</v>
      </c>
      <c r="NN304">
        <v>23.007737549344082</v>
      </c>
      <c r="NU304">
        <v>-0.76468503220727213</v>
      </c>
      <c r="NV304">
        <v>12.431826073330182</v>
      </c>
      <c r="NY304">
        <v>6.0448693257625514</v>
      </c>
      <c r="NZ304">
        <v>97.097912844297127</v>
      </c>
      <c r="OG304">
        <v>-7.5431023569714872E-2</v>
      </c>
      <c r="OH304">
        <v>23.35086811908026</v>
      </c>
      <c r="OO304">
        <v>-1.3023038936164881</v>
      </c>
      <c r="OP304">
        <v>5.6636942472378262</v>
      </c>
    </row>
    <row r="305" spans="1:406">
      <c r="A305">
        <v>288</v>
      </c>
      <c r="B305" s="16">
        <f t="shared" si="104"/>
        <v>40945</v>
      </c>
      <c r="C305">
        <f t="shared" si="100"/>
        <v>1696.4159608468326</v>
      </c>
      <c r="D305">
        <f t="shared" si="101"/>
        <v>0</v>
      </c>
      <c r="E305">
        <f t="shared" si="102"/>
        <v>0</v>
      </c>
      <c r="F305">
        <f t="shared" si="103"/>
        <v>1696.4159608468326</v>
      </c>
      <c r="G305">
        <f>F305/'Refrigeration &amp; Weather'!$C$22</f>
        <v>762.43413970644178</v>
      </c>
      <c r="H305">
        <f>G305*3*'Refrigeration &amp; Weather'!$C$23</f>
        <v>571.82560477983134</v>
      </c>
      <c r="Q305">
        <v>5.0989825926132548</v>
      </c>
      <c r="R305">
        <v>41.312270492548087</v>
      </c>
      <c r="U305">
        <v>3.8134729571139045</v>
      </c>
      <c r="V305">
        <v>45.600269553185953</v>
      </c>
      <c r="Y305">
        <v>-1.207315125931363</v>
      </c>
      <c r="Z305">
        <v>-1.1831676132620395</v>
      </c>
      <c r="AC305">
        <v>7.6259904139330077</v>
      </c>
      <c r="AD305">
        <v>59.75776951675892</v>
      </c>
      <c r="AG305">
        <v>-0.24972792179073749</v>
      </c>
      <c r="AH305">
        <v>12.79843857144947</v>
      </c>
      <c r="AK305">
        <v>-1.2565377415290913</v>
      </c>
      <c r="AL305">
        <v>-1.3398669975191173</v>
      </c>
      <c r="AO305">
        <v>-1.28812897092243</v>
      </c>
      <c r="AP305">
        <v>5.3110311300925748</v>
      </c>
      <c r="AS305">
        <v>-1.0643506020719062</v>
      </c>
      <c r="AT305">
        <v>1.8454255745980295</v>
      </c>
      <c r="AW305">
        <v>1.1107775726331766</v>
      </c>
      <c r="AX305">
        <v>12.613282150937598</v>
      </c>
      <c r="BA305">
        <v>0.41892057590773712</v>
      </c>
      <c r="BB305">
        <v>18.480263518642978</v>
      </c>
      <c r="BE305">
        <v>10.09948297977944</v>
      </c>
      <c r="BF305">
        <v>45.492312557278225</v>
      </c>
      <c r="BM305">
        <v>-1.0021170199984124</v>
      </c>
      <c r="BN305">
        <v>2.0824558679846197</v>
      </c>
      <c r="BQ305">
        <v>4.4893247421294609</v>
      </c>
      <c r="BR305">
        <v>78.713156004824981</v>
      </c>
      <c r="BY305">
        <v>-0.32543793796610654</v>
      </c>
      <c r="BZ305">
        <v>11.712735329728357</v>
      </c>
      <c r="CG305">
        <v>-1.2843830409974586</v>
      </c>
      <c r="CH305">
        <v>-0.91834114045425741</v>
      </c>
      <c r="CK305">
        <v>-0.26471826528120346</v>
      </c>
      <c r="CL305">
        <v>42.858941174968173</v>
      </c>
      <c r="CO305">
        <v>4.5310143029896892</v>
      </c>
      <c r="CP305">
        <v>27.019657714633023</v>
      </c>
      <c r="CS305">
        <v>-0.74791242202207875</v>
      </c>
      <c r="CT305">
        <v>9.8730810492008061</v>
      </c>
      <c r="CW305">
        <v>-1.2046447341033368</v>
      </c>
      <c r="CX305">
        <v>2.9134143739233389</v>
      </c>
      <c r="DE305">
        <v>7.6269713948587716</v>
      </c>
      <c r="DF305">
        <v>59.896641605485414</v>
      </c>
      <c r="DI305">
        <v>1.6960823292028426</v>
      </c>
      <c r="DJ305">
        <v>33.496446500930155</v>
      </c>
      <c r="DM305">
        <v>-1.2549503475515362</v>
      </c>
      <c r="DN305">
        <v>-1.3211758174551247</v>
      </c>
      <c r="DQ305">
        <v>-1.2863001634608726</v>
      </c>
      <c r="DR305">
        <v>5.3194790589295771</v>
      </c>
      <c r="DU305">
        <v>-1.0665128733296214</v>
      </c>
      <c r="DV305">
        <v>1.8332236067761065</v>
      </c>
      <c r="DY305">
        <v>1.1214467261307446</v>
      </c>
      <c r="DZ305">
        <v>12.770370173888358</v>
      </c>
      <c r="EC305">
        <v>0.37740780638717869</v>
      </c>
      <c r="ED305">
        <v>18.393674190235672</v>
      </c>
      <c r="EG305">
        <v>10.187870636387858</v>
      </c>
      <c r="EH305">
        <v>43.182921257718469</v>
      </c>
      <c r="EO305">
        <v>-0.90054981774179432</v>
      </c>
      <c r="EP305">
        <v>3.1272414948508986</v>
      </c>
      <c r="ES305">
        <v>4.6097235335943081</v>
      </c>
      <c r="ET305">
        <v>79.787780629696613</v>
      </c>
      <c r="FA305">
        <v>-0.29013317040733416</v>
      </c>
      <c r="FB305">
        <v>11.983927638100155</v>
      </c>
      <c r="FI305">
        <v>-1.3011720893360899</v>
      </c>
      <c r="FJ305">
        <v>-0.97733894210071659</v>
      </c>
      <c r="FM305">
        <v>-6.2644250567467794E-2</v>
      </c>
      <c r="FN305">
        <v>40.997129298857224</v>
      </c>
      <c r="FQ305">
        <v>4.6000067072712572</v>
      </c>
      <c r="FR305">
        <v>27.135667038236413</v>
      </c>
      <c r="FU305">
        <v>-0.74602305068382146</v>
      </c>
      <c r="FV305">
        <v>9.8873533419276196</v>
      </c>
      <c r="FY305">
        <v>-1.1835143714367693</v>
      </c>
      <c r="FZ305">
        <v>3.1174325932296298</v>
      </c>
      <c r="GG305">
        <v>7.7515800108305175</v>
      </c>
      <c r="GH305">
        <v>60.43876253156391</v>
      </c>
      <c r="GK305">
        <v>1.6909536936717791</v>
      </c>
      <c r="GL305">
        <v>33.510880098564051</v>
      </c>
      <c r="GO305">
        <v>-1.2564008020803925</v>
      </c>
      <c r="GP305">
        <v>-1.3272853076434457</v>
      </c>
      <c r="GS305">
        <v>-1.2866257127431937</v>
      </c>
      <c r="GT305">
        <v>5.3193868969073517</v>
      </c>
      <c r="GW305">
        <v>-1.0656201021228031</v>
      </c>
      <c r="GX305">
        <v>1.8062151467356786</v>
      </c>
      <c r="HA305">
        <v>1.0987845433272485</v>
      </c>
      <c r="HB305">
        <v>12.664402505810502</v>
      </c>
      <c r="HE305">
        <v>0.40113384505319405</v>
      </c>
      <c r="HF305">
        <v>18.482671316547279</v>
      </c>
      <c r="HI305">
        <v>10.00681676306448</v>
      </c>
      <c r="HJ305">
        <v>44.842698447726605</v>
      </c>
      <c r="HQ305">
        <v>-1.183166018570273</v>
      </c>
      <c r="HR305">
        <v>-0.22486037953338167</v>
      </c>
      <c r="HU305">
        <v>4.483848107781081</v>
      </c>
      <c r="HV305">
        <v>78.595181123843901</v>
      </c>
      <c r="IC305">
        <v>-0.306801969866483</v>
      </c>
      <c r="ID305">
        <v>11.793917865172245</v>
      </c>
      <c r="IK305">
        <v>-1.2831572936329338</v>
      </c>
      <c r="IL305">
        <v>-0.91540462445089399</v>
      </c>
      <c r="IO305">
        <v>-0.58008756180215892</v>
      </c>
      <c r="IP305">
        <v>31.692829580596396</v>
      </c>
      <c r="IS305">
        <v>4.6419556243204099</v>
      </c>
      <c r="IT305">
        <v>27.204048843891549</v>
      </c>
      <c r="IW305">
        <v>-0.74652313749781374</v>
      </c>
      <c r="IX305">
        <v>10.034580732957053</v>
      </c>
      <c r="JA305">
        <v>-1.0113885099606215</v>
      </c>
      <c r="JB305">
        <v>4.7286026658957807</v>
      </c>
      <c r="JI305">
        <v>7.7031618932832666</v>
      </c>
      <c r="JJ305">
        <v>60.54624666135539</v>
      </c>
      <c r="JM305">
        <v>1.8838157798967867</v>
      </c>
      <c r="JN305">
        <v>28.961400502401066</v>
      </c>
      <c r="JQ305">
        <v>-1.219879750828041</v>
      </c>
      <c r="JR305">
        <v>-1.1702335256058836</v>
      </c>
      <c r="JU305">
        <v>-1.2859932856223668</v>
      </c>
      <c r="JV305">
        <v>5.3220514590755572</v>
      </c>
      <c r="JY305">
        <v>-1.098838710408933</v>
      </c>
      <c r="JZ305">
        <v>1.6174112516089822</v>
      </c>
      <c r="KC305">
        <v>1.0749094997387492</v>
      </c>
      <c r="KD305">
        <v>12.739317019655871</v>
      </c>
      <c r="KG305">
        <v>0.39306760354244119</v>
      </c>
      <c r="KH305">
        <v>18.441900542717899</v>
      </c>
      <c r="KK305">
        <v>10.09294111255266</v>
      </c>
      <c r="KL305">
        <v>42.614835291962756</v>
      </c>
      <c r="KS305">
        <v>-1.0895065884163528</v>
      </c>
      <c r="KT305">
        <v>0.83592206072336772</v>
      </c>
      <c r="KW305">
        <v>4.5771106799290724</v>
      </c>
      <c r="KX305">
        <v>80.334327088451985</v>
      </c>
      <c r="LE305">
        <v>-0.43244573651880858</v>
      </c>
      <c r="LF305">
        <v>11.335524165261413</v>
      </c>
      <c r="LM305">
        <v>-1.282895214467892</v>
      </c>
      <c r="LN305">
        <v>-0.9218971453193705</v>
      </c>
      <c r="LQ305">
        <v>-0.89741608958907426</v>
      </c>
      <c r="LR305">
        <v>24.508944234821218</v>
      </c>
      <c r="LU305">
        <v>4.6808464690795981</v>
      </c>
      <c r="LV305">
        <v>27.259368130473273</v>
      </c>
      <c r="LY305">
        <v>-0.77633728614786868</v>
      </c>
      <c r="LZ305">
        <v>9.6931026056751985</v>
      </c>
      <c r="MC305">
        <v>-1.212958281294461</v>
      </c>
      <c r="MD305">
        <v>2.9246364045385262</v>
      </c>
      <c r="MK305">
        <v>7.7416838807556534</v>
      </c>
      <c r="ML305">
        <v>60.875410839298773</v>
      </c>
      <c r="MO305">
        <v>1.7342440930195129</v>
      </c>
      <c r="MP305">
        <v>33.574930534964672</v>
      </c>
      <c r="MS305">
        <v>-1.2450759496692412</v>
      </c>
      <c r="MT305">
        <v>-1.28913301721137</v>
      </c>
      <c r="MW305">
        <v>-1.2742697707099988</v>
      </c>
      <c r="MX305">
        <v>5.4293559300626377</v>
      </c>
      <c r="NA305">
        <v>-1.0831015503241055</v>
      </c>
      <c r="NB305">
        <v>1.7001216090829296</v>
      </c>
      <c r="NE305">
        <v>1.0732974612988659</v>
      </c>
      <c r="NF305">
        <v>12.748426868385572</v>
      </c>
      <c r="NI305">
        <v>0.4066065665646304</v>
      </c>
      <c r="NJ305">
        <v>18.517792093963674</v>
      </c>
      <c r="NM305">
        <v>10.141570512565471</v>
      </c>
      <c r="NN305">
        <v>44.760162330541185</v>
      </c>
      <c r="NU305">
        <v>-0.87438324972371251</v>
      </c>
      <c r="NV305">
        <v>3.3108014072930851</v>
      </c>
      <c r="NY305">
        <v>4.6615208330809033</v>
      </c>
      <c r="NZ305">
        <v>78.740128375838282</v>
      </c>
      <c r="OG305">
        <v>-0.32654829783310024</v>
      </c>
      <c r="OH305">
        <v>11.770758174677914</v>
      </c>
      <c r="OO305">
        <v>-1.3034291154032498</v>
      </c>
      <c r="OP305">
        <v>-0.98618099127243974</v>
      </c>
    </row>
    <row r="306" spans="1:406">
      <c r="A306">
        <v>289</v>
      </c>
      <c r="B306" s="16">
        <f t="shared" si="104"/>
        <v>40945.125</v>
      </c>
      <c r="C306">
        <f t="shared" si="100"/>
        <v>1693.3685726696508</v>
      </c>
      <c r="D306">
        <f t="shared" si="101"/>
        <v>0</v>
      </c>
      <c r="E306">
        <f t="shared" si="102"/>
        <v>0</v>
      </c>
      <c r="F306">
        <f t="shared" si="103"/>
        <v>1693.3685726696508</v>
      </c>
      <c r="G306">
        <f>F306/'Refrigeration &amp; Weather'!$C$22</f>
        <v>761.06452704253979</v>
      </c>
      <c r="H306">
        <f>G306*3*'Refrigeration &amp; Weather'!$C$23</f>
        <v>570.79839528190485</v>
      </c>
      <c r="Q306">
        <v>4.5728937941411285</v>
      </c>
      <c r="R306">
        <v>30.919649143936972</v>
      </c>
      <c r="U306">
        <v>3.1119446854712693</v>
      </c>
      <c r="V306">
        <v>43.046898497274988</v>
      </c>
      <c r="Y306">
        <v>-1.2138447380644308</v>
      </c>
      <c r="Z306">
        <v>5.4176481845521147</v>
      </c>
      <c r="AC306">
        <v>6.8703987551017507</v>
      </c>
      <c r="AD306">
        <v>47.051566664667128</v>
      </c>
      <c r="AG306">
        <v>-0.44423530121044302</v>
      </c>
      <c r="AH306">
        <v>16.050071209664647</v>
      </c>
      <c r="AK306">
        <v>-1.2606105718147542</v>
      </c>
      <c r="AL306">
        <v>5.273486836171366</v>
      </c>
      <c r="AO306">
        <v>-1.2922414332940029</v>
      </c>
      <c r="AP306">
        <v>-1.4107981677379435</v>
      </c>
      <c r="AS306">
        <v>-1.0914671820440698</v>
      </c>
      <c r="AT306">
        <v>8.1729141399610974</v>
      </c>
      <c r="AW306">
        <v>0.90204921295202556</v>
      </c>
      <c r="AX306">
        <v>17.89575969088559</v>
      </c>
      <c r="BA306">
        <v>0.25223478369435959</v>
      </c>
      <c r="BB306">
        <v>15.253990344183187</v>
      </c>
      <c r="BE306">
        <v>9.3215876436711014</v>
      </c>
      <c r="BF306">
        <v>52.796195707995267</v>
      </c>
      <c r="BM306">
        <v>-1.0629636693566327</v>
      </c>
      <c r="BN306">
        <v>7.3803646684306106</v>
      </c>
      <c r="BQ306">
        <v>3.3097047210623076</v>
      </c>
      <c r="BR306">
        <v>72.797863716431152</v>
      </c>
      <c r="BY306">
        <v>-0.50991958230893641</v>
      </c>
      <c r="BZ306">
        <v>14.893490167868613</v>
      </c>
      <c r="CG306">
        <v>-1.2864553539201369</v>
      </c>
      <c r="CH306">
        <v>5.7120831166907928</v>
      </c>
      <c r="CK306">
        <v>-0.69701458437545794</v>
      </c>
      <c r="CL306">
        <v>22.81870906840377</v>
      </c>
      <c r="CO306">
        <v>4.1526571712038995</v>
      </c>
      <c r="CP306">
        <v>31.788600505209875</v>
      </c>
      <c r="CS306">
        <v>-0.83216626457392329</v>
      </c>
      <c r="CT306">
        <v>6.3251468890121956</v>
      </c>
      <c r="CW306">
        <v>-1.2204300376708466</v>
      </c>
      <c r="CX306">
        <v>0.47219962432103429</v>
      </c>
      <c r="DE306">
        <v>6.8736999288704448</v>
      </c>
      <c r="DF306">
        <v>46.83239989941071</v>
      </c>
      <c r="DI306">
        <v>1.1673454365886473</v>
      </c>
      <c r="DJ306">
        <v>35.881147271767858</v>
      </c>
      <c r="DM306">
        <v>-1.2593075063361963</v>
      </c>
      <c r="DN306">
        <v>5.2898704614138206</v>
      </c>
      <c r="DQ306">
        <v>-1.2905359804312819</v>
      </c>
      <c r="DR306">
        <v>-1.4038410186914523</v>
      </c>
      <c r="DU306">
        <v>-1.0934446517841339</v>
      </c>
      <c r="DV306">
        <v>8.1622989423729564</v>
      </c>
      <c r="DY306">
        <v>0.91021577620725502</v>
      </c>
      <c r="DZ306">
        <v>18.043663535131518</v>
      </c>
      <c r="EC306">
        <v>0.21230438613136787</v>
      </c>
      <c r="ED306">
        <v>15.153097951080529</v>
      </c>
      <c r="EG306">
        <v>9.4186704593627226</v>
      </c>
      <c r="EH306">
        <v>52.848552433996701</v>
      </c>
      <c r="EO306">
        <v>-0.97625605146757211</v>
      </c>
      <c r="EP306">
        <v>8.2001423594842038</v>
      </c>
      <c r="ES306">
        <v>3.4120953027089307</v>
      </c>
      <c r="ET306">
        <v>73.890196305928427</v>
      </c>
      <c r="FA306">
        <v>-0.47865358933287594</v>
      </c>
      <c r="FB306">
        <v>15.122192759481301</v>
      </c>
      <c r="FI306">
        <v>-1.3023297590867393</v>
      </c>
      <c r="FJ306">
        <v>5.6587669347485647</v>
      </c>
      <c r="FM306">
        <v>-0.49586771327009738</v>
      </c>
      <c r="FN306">
        <v>23.813179808222973</v>
      </c>
      <c r="FQ306">
        <v>4.2197099750498062</v>
      </c>
      <c r="FR306">
        <v>31.908189923414529</v>
      </c>
      <c r="FU306">
        <v>-0.83049246618775829</v>
      </c>
      <c r="FV306">
        <v>6.3375089025261024</v>
      </c>
      <c r="FY306">
        <v>-1.2021453603795731</v>
      </c>
      <c r="FZ306">
        <v>0.62794830593860951</v>
      </c>
      <c r="GG306">
        <v>6.9756326986013848</v>
      </c>
      <c r="GH306">
        <v>48.474384833292937</v>
      </c>
      <c r="GK306">
        <v>1.1620700688360524</v>
      </c>
      <c r="GL306">
        <v>35.886679228785205</v>
      </c>
      <c r="GO306">
        <v>-1.2606635529207417</v>
      </c>
      <c r="GP306">
        <v>5.2843782338427401</v>
      </c>
      <c r="GS306">
        <v>-1.2908592711778648</v>
      </c>
      <c r="GT306">
        <v>-1.4040006782908436</v>
      </c>
      <c r="GW306">
        <v>-1.0921745493798498</v>
      </c>
      <c r="GX306">
        <v>8.1417001730635032</v>
      </c>
      <c r="HA306">
        <v>0.88930855600236469</v>
      </c>
      <c r="HB306">
        <v>17.937555635627092</v>
      </c>
      <c r="HE306">
        <v>0.2345461721797456</v>
      </c>
      <c r="HF306">
        <v>15.243300291794926</v>
      </c>
      <c r="HI306">
        <v>9.2647320662475448</v>
      </c>
      <c r="HJ306">
        <v>50.265749431544599</v>
      </c>
      <c r="HQ306">
        <v>-1.2123270707456897</v>
      </c>
      <c r="HR306">
        <v>5.6685436451568378</v>
      </c>
      <c r="HU306">
        <v>3.3073244608181787</v>
      </c>
      <c r="HV306">
        <v>72.57491376440494</v>
      </c>
      <c r="IC306">
        <v>-0.49260475454443114</v>
      </c>
      <c r="ID306">
        <v>14.972086133012128</v>
      </c>
      <c r="IK306">
        <v>-1.2852739822844397</v>
      </c>
      <c r="IL306">
        <v>5.7146296015490012</v>
      </c>
      <c r="IO306">
        <v>-0.87388353283824904</v>
      </c>
      <c r="IP306">
        <v>15.518856795923679</v>
      </c>
      <c r="IS306">
        <v>4.2604968292054179</v>
      </c>
      <c r="IT306">
        <v>31.980457767912892</v>
      </c>
      <c r="IW306">
        <v>-0.83296988956123408</v>
      </c>
      <c r="IX306">
        <v>6.4428221870647455</v>
      </c>
      <c r="JA306">
        <v>-1.0526636126293389</v>
      </c>
      <c r="JB306">
        <v>1.8728583922795927</v>
      </c>
      <c r="JI306">
        <v>6.9368988312314928</v>
      </c>
      <c r="JJ306">
        <v>47.663444902569083</v>
      </c>
      <c r="JM306">
        <v>1.4260474908264262</v>
      </c>
      <c r="JN306">
        <v>31.751091124096568</v>
      </c>
      <c r="JQ306">
        <v>-1.2265388862548912</v>
      </c>
      <c r="JR306">
        <v>5.4227289777600642</v>
      </c>
      <c r="JU306">
        <v>-1.290265974155149</v>
      </c>
      <c r="JV306">
        <v>-1.4017860257503396</v>
      </c>
      <c r="JY306">
        <v>-1.1225634094038774</v>
      </c>
      <c r="JZ306">
        <v>7.9801461644334477</v>
      </c>
      <c r="KC306">
        <v>0.8643588079832738</v>
      </c>
      <c r="KD306">
        <v>17.996705435449734</v>
      </c>
      <c r="KG306">
        <v>0.22713510575598955</v>
      </c>
      <c r="KH306">
        <v>15.204322658640606</v>
      </c>
      <c r="KK306">
        <v>9.3633806716680326</v>
      </c>
      <c r="KL306">
        <v>49.981558458717942</v>
      </c>
      <c r="KS306">
        <v>-1.1335566316325909</v>
      </c>
      <c r="KT306">
        <v>6.4832049760448172</v>
      </c>
      <c r="KW306">
        <v>3.3730328765233017</v>
      </c>
      <c r="KX306">
        <v>74.18832315922225</v>
      </c>
      <c r="LE306">
        <v>-0.60937824140186636</v>
      </c>
      <c r="LF306">
        <v>14.403326635441099</v>
      </c>
      <c r="LM306">
        <v>-1.2849167528546686</v>
      </c>
      <c r="LN306">
        <v>5.7092779400821074</v>
      </c>
      <c r="LQ306">
        <v>-1.090724752440535</v>
      </c>
      <c r="LR306">
        <v>9.8599873472009563</v>
      </c>
      <c r="LU306">
        <v>4.2984330843031646</v>
      </c>
      <c r="LV306">
        <v>32.040366627855974</v>
      </c>
      <c r="LY306">
        <v>-0.85793325661903019</v>
      </c>
      <c r="LZ306">
        <v>6.1746086134994416</v>
      </c>
      <c r="MC306">
        <v>-1.2287766919545404</v>
      </c>
      <c r="MD306">
        <v>0.4698685730765349</v>
      </c>
      <c r="MK306">
        <v>6.9596548713205699</v>
      </c>
      <c r="ML306">
        <v>48.825300545331018</v>
      </c>
      <c r="MO306">
        <v>1.2035349287538211</v>
      </c>
      <c r="MP306">
        <v>36.023823564781694</v>
      </c>
      <c r="MS306">
        <v>-1.2499230563351522</v>
      </c>
      <c r="MT306">
        <v>5.3181937771035157</v>
      </c>
      <c r="MW306">
        <v>-1.280068914273587</v>
      </c>
      <c r="MX306">
        <v>-1.3171126074655186</v>
      </c>
      <c r="NA306">
        <v>-1.1080908312061031</v>
      </c>
      <c r="NB306">
        <v>8.0531862513200672</v>
      </c>
      <c r="NE306">
        <v>0.86258548834261428</v>
      </c>
      <c r="NF306">
        <v>18.006777622518058</v>
      </c>
      <c r="NI306">
        <v>0.2394545233448073</v>
      </c>
      <c r="NJ306">
        <v>15.276854125766183</v>
      </c>
      <c r="NM306">
        <v>9.3573453413029899</v>
      </c>
      <c r="NN306">
        <v>53.526158087603029</v>
      </c>
      <c r="NU306">
        <v>-0.95289852379059581</v>
      </c>
      <c r="NV306">
        <v>8.3616439141729728</v>
      </c>
      <c r="NY306">
        <v>3.4775889944459131</v>
      </c>
      <c r="NZ306">
        <v>73.193635172353694</v>
      </c>
      <c r="OG306">
        <v>-0.51170958237935138</v>
      </c>
      <c r="OH306">
        <v>14.926085318015138</v>
      </c>
      <c r="OO306">
        <v>-1.304449757391084</v>
      </c>
      <c r="OP306">
        <v>5.6507811086969912</v>
      </c>
    </row>
    <row r="307" spans="1:406">
      <c r="A307">
        <v>290</v>
      </c>
      <c r="B307" s="16">
        <f t="shared" si="104"/>
        <v>40945.25</v>
      </c>
      <c r="C307">
        <f t="shared" si="100"/>
        <v>1366.1154485630775</v>
      </c>
      <c r="D307">
        <f t="shared" si="101"/>
        <v>0</v>
      </c>
      <c r="E307">
        <f t="shared" si="102"/>
        <v>0</v>
      </c>
      <c r="F307">
        <f t="shared" si="103"/>
        <v>1366.1154485630775</v>
      </c>
      <c r="G307">
        <f>F307/'Refrigeration &amp; Weather'!$C$22</f>
        <v>613.9844712643046</v>
      </c>
      <c r="H307">
        <f>G307*3*'Refrigeration &amp; Weather'!$C$23</f>
        <v>460.48835344822845</v>
      </c>
      <c r="Q307">
        <v>4.199132953360281</v>
      </c>
      <c r="R307">
        <v>26.296298180335</v>
      </c>
      <c r="U307">
        <v>2.410742192164419</v>
      </c>
      <c r="V307">
        <v>43.985689517156651</v>
      </c>
      <c r="Y307">
        <v>-1.2197377683710016</v>
      </c>
      <c r="Z307">
        <v>-1.2618345675962046</v>
      </c>
      <c r="AC307">
        <v>6.1647508034825655</v>
      </c>
      <c r="AD307">
        <v>46.765052848114394</v>
      </c>
      <c r="AG307">
        <v>-0.59971867827959091</v>
      </c>
      <c r="AH307">
        <v>7.1024509873078188</v>
      </c>
      <c r="AK307">
        <v>-1.2642413478815258</v>
      </c>
      <c r="AL307">
        <v>-1.3946587586693373</v>
      </c>
      <c r="AO307">
        <v>-1.2955800642602118</v>
      </c>
      <c r="AP307">
        <v>5.2826990562356668</v>
      </c>
      <c r="AS307">
        <v>-1.1141137221726876</v>
      </c>
      <c r="AT307">
        <v>1.2835050362586529</v>
      </c>
      <c r="AW307">
        <v>0.71453019571359044</v>
      </c>
      <c r="AX307">
        <v>10.013851742800449</v>
      </c>
      <c r="BA307">
        <v>0.101658154520111</v>
      </c>
      <c r="BB307">
        <v>16.515580829893018</v>
      </c>
      <c r="BE307">
        <v>8.4209289578575603</v>
      </c>
      <c r="BF307">
        <v>61.212623235852227</v>
      </c>
      <c r="BI307">
        <v>11.233333333333333</v>
      </c>
      <c r="BJ307">
        <v>1.3285945070236997</v>
      </c>
      <c r="BM307">
        <v>-1.1068923028647866</v>
      </c>
      <c r="BN307">
        <v>-0.12696985304310981</v>
      </c>
      <c r="BQ307">
        <v>2.3299614099938641</v>
      </c>
      <c r="BR307">
        <v>54.358618074559217</v>
      </c>
      <c r="BY307">
        <v>-0.64815943712817325</v>
      </c>
      <c r="BZ307">
        <v>5.8020299345595783</v>
      </c>
      <c r="CG307">
        <v>-1.2883372503217929</v>
      </c>
      <c r="CH307">
        <v>-0.94184355288859256</v>
      </c>
      <c r="CK307">
        <v>-0.9239638650072326</v>
      </c>
      <c r="CL307">
        <v>14.864745989382834</v>
      </c>
      <c r="CO307">
        <v>3.7961584243575288</v>
      </c>
      <c r="CP307">
        <v>23.722852592333563</v>
      </c>
      <c r="CS307">
        <v>-0.89845637947644874</v>
      </c>
      <c r="CT307">
        <v>7.5788855785135398</v>
      </c>
      <c r="CW307">
        <v>-1.2326768848140504</v>
      </c>
      <c r="CX307">
        <v>2.5050983493283763</v>
      </c>
      <c r="DE307">
        <v>6.1713438777549765</v>
      </c>
      <c r="DF307">
        <v>46.593238056273805</v>
      </c>
      <c r="DI307">
        <v>0.691773501474369</v>
      </c>
      <c r="DJ307">
        <v>26.025973076027004</v>
      </c>
      <c r="DM307">
        <v>-1.2631884128532547</v>
      </c>
      <c r="DN307">
        <v>-1.3802138891284748</v>
      </c>
      <c r="DQ307">
        <v>-1.2939764149577326</v>
      </c>
      <c r="DR307">
        <v>5.2884253139167949</v>
      </c>
      <c r="DU307">
        <v>-1.1159300843741855</v>
      </c>
      <c r="DV307">
        <v>1.2742375636735546</v>
      </c>
      <c r="DY307">
        <v>0.72036750902556623</v>
      </c>
      <c r="DZ307">
        <v>10.150585103982978</v>
      </c>
      <c r="EC307">
        <v>6.35082131929329E-2</v>
      </c>
      <c r="ED307">
        <v>16.404075416661371</v>
      </c>
      <c r="EG307">
        <v>8.5135306357087384</v>
      </c>
      <c r="EH307">
        <v>61.55600797319277</v>
      </c>
      <c r="EK307">
        <v>11.233333333333333</v>
      </c>
      <c r="EL307">
        <v>1.3285945070236997</v>
      </c>
      <c r="EO307">
        <v>-1.0318792557213539</v>
      </c>
      <c r="EP307">
        <v>0.52015957561566628</v>
      </c>
      <c r="ES307">
        <v>2.4145674826068033</v>
      </c>
      <c r="ET307">
        <v>55.419019328212222</v>
      </c>
      <c r="FA307">
        <v>-0.62026007546310991</v>
      </c>
      <c r="FB307">
        <v>5.9916354829370144</v>
      </c>
      <c r="FI307">
        <v>-1.3033830999069853</v>
      </c>
      <c r="FJ307">
        <v>-0.99021199748902167</v>
      </c>
      <c r="FM307">
        <v>-0.74895873098711396</v>
      </c>
      <c r="FN307">
        <v>16.770651367715846</v>
      </c>
      <c r="FQ307">
        <v>3.8611756226883016</v>
      </c>
      <c r="FR307">
        <v>23.847069239718579</v>
      </c>
      <c r="FU307">
        <v>-0.89696744878682666</v>
      </c>
      <c r="FV307">
        <v>7.5893841473547212</v>
      </c>
      <c r="FY307">
        <v>-1.2166078224155241</v>
      </c>
      <c r="FZ307">
        <v>2.6278946668068466</v>
      </c>
      <c r="GG307">
        <v>6.2467384082868129</v>
      </c>
      <c r="GH307">
        <v>48.123101594507617</v>
      </c>
      <c r="GK307">
        <v>0.68651314146331144</v>
      </c>
      <c r="GL307">
        <v>26.021086894995261</v>
      </c>
      <c r="GO307">
        <v>-1.264459375694883</v>
      </c>
      <c r="GP307">
        <v>-1.3851712620023278</v>
      </c>
      <c r="GS307">
        <v>-1.2942967018060683</v>
      </c>
      <c r="GT307">
        <v>5.2882313214474754</v>
      </c>
      <c r="GW307">
        <v>-1.1143705407432654</v>
      </c>
      <c r="GX307">
        <v>1.2583799559976572</v>
      </c>
      <c r="HA307">
        <v>0.7011918952233217</v>
      </c>
      <c r="HB307">
        <v>10.04674636808496</v>
      </c>
      <c r="HE307">
        <v>8.4261988375999686E-2</v>
      </c>
      <c r="HF307">
        <v>16.493933907265827</v>
      </c>
      <c r="HI307">
        <v>8.4077959694408992</v>
      </c>
      <c r="HJ307">
        <v>58.579831911792191</v>
      </c>
      <c r="HM307">
        <v>11.233333333333333</v>
      </c>
      <c r="HN307">
        <v>1.3285945070236997</v>
      </c>
      <c r="HQ307">
        <v>-1.2324816717327496</v>
      </c>
      <c r="HR307">
        <v>-1.4216190388382193</v>
      </c>
      <c r="HU307">
        <v>2.3318651866282032</v>
      </c>
      <c r="HV307">
        <v>54.084605462333421</v>
      </c>
      <c r="IC307">
        <v>-0.63207927405448261</v>
      </c>
      <c r="ID307">
        <v>5.8742010006362539</v>
      </c>
      <c r="IK307">
        <v>-1.28719450365205</v>
      </c>
      <c r="IL307">
        <v>-0.93962201816054891</v>
      </c>
      <c r="IO307">
        <v>-1.0238192402685538</v>
      </c>
      <c r="IP307">
        <v>11.039226979399086</v>
      </c>
      <c r="IS307">
        <v>3.9007166445365655</v>
      </c>
      <c r="IT307">
        <v>23.923621731010208</v>
      </c>
      <c r="IW307">
        <v>-0.90085773548526249</v>
      </c>
      <c r="IX307">
        <v>7.6642358739268177</v>
      </c>
      <c r="JA307">
        <v>-1.0849359887541059</v>
      </c>
      <c r="JB307">
        <v>3.6182618859972386</v>
      </c>
      <c r="JI307">
        <v>6.2214159311341133</v>
      </c>
      <c r="JJ307">
        <v>47.354969968460708</v>
      </c>
      <c r="JM307">
        <v>1.0131633346023199</v>
      </c>
      <c r="JN307">
        <v>22.477228726333149</v>
      </c>
      <c r="JQ307">
        <v>-1.2324534565281189</v>
      </c>
      <c r="JR307">
        <v>-1.2625782705349191</v>
      </c>
      <c r="JU307">
        <v>-1.2937359683645913</v>
      </c>
      <c r="JV307">
        <v>5.2900686407137831</v>
      </c>
      <c r="JY307">
        <v>-1.1423280483833214</v>
      </c>
      <c r="JZ307">
        <v>1.119208764478522</v>
      </c>
      <c r="KC307">
        <v>0.67542677133665441</v>
      </c>
      <c r="KD307">
        <v>10.090322063826237</v>
      </c>
      <c r="KG307">
        <v>7.7473695349042929E-2</v>
      </c>
      <c r="KH307">
        <v>16.457012677845047</v>
      </c>
      <c r="KK307">
        <v>8.5069997438326403</v>
      </c>
      <c r="KL307">
        <v>58.66620713197716</v>
      </c>
      <c r="KO307">
        <v>11.233333333333333</v>
      </c>
      <c r="KP307">
        <v>1.3285945070236997</v>
      </c>
      <c r="KS307">
        <v>-1.1652050743129669</v>
      </c>
      <c r="KT307">
        <v>-0.78980146748149926</v>
      </c>
      <c r="KW307">
        <v>2.3729474648606796</v>
      </c>
      <c r="KX307">
        <v>55.492271752268692</v>
      </c>
      <c r="LE307">
        <v>-0.73920977146361089</v>
      </c>
      <c r="LF307">
        <v>5.2895755777786109</v>
      </c>
      <c r="LM307">
        <v>-1.2867587906879974</v>
      </c>
      <c r="LN307">
        <v>-0.94403769895715384</v>
      </c>
      <c r="LQ307">
        <v>-1.1752424179369747</v>
      </c>
      <c r="LR307">
        <v>7.559075886131069</v>
      </c>
      <c r="LU307">
        <v>3.9376065916515817</v>
      </c>
      <c r="LV307">
        <v>23.988322634335987</v>
      </c>
      <c r="LY307">
        <v>-0.92200553049093603</v>
      </c>
      <c r="LZ307">
        <v>7.453967020107636</v>
      </c>
      <c r="MC307">
        <v>-1.2409116780801124</v>
      </c>
      <c r="MD307">
        <v>2.4962354217046148</v>
      </c>
      <c r="MK307">
        <v>6.2254180275634985</v>
      </c>
      <c r="ML307">
        <v>48.429475385202252</v>
      </c>
      <c r="MO307">
        <v>0.72490968332884165</v>
      </c>
      <c r="MP307">
        <v>26.234399026280048</v>
      </c>
      <c r="MS307">
        <v>-1.2542386314051868</v>
      </c>
      <c r="MT307">
        <v>-1.3550303143291216</v>
      </c>
      <c r="MW307">
        <v>-1.2847486768906349</v>
      </c>
      <c r="MX307">
        <v>5.3570359955088378</v>
      </c>
      <c r="NA307">
        <v>-1.1289725364562688</v>
      </c>
      <c r="NB307">
        <v>1.1837558194307731</v>
      </c>
      <c r="NE307">
        <v>0.67348290072952166</v>
      </c>
      <c r="NF307">
        <v>10.100734383089334</v>
      </c>
      <c r="NI307">
        <v>8.8635830497308526E-2</v>
      </c>
      <c r="NJ307">
        <v>16.525546401406402</v>
      </c>
      <c r="NM307">
        <v>8.4416892066357327</v>
      </c>
      <c r="NN307">
        <v>62.187757996412955</v>
      </c>
      <c r="NQ307">
        <v>11.233333333333333</v>
      </c>
      <c r="NR307">
        <v>1.3285945070236997</v>
      </c>
      <c r="NU307">
        <v>-1.0109485847044126</v>
      </c>
      <c r="NV307">
        <v>0.65854297751240809</v>
      </c>
      <c r="NY307">
        <v>2.4879665621020726</v>
      </c>
      <c r="NZ307">
        <v>55.068715021283595</v>
      </c>
      <c r="OG307">
        <v>-0.65031925504696719</v>
      </c>
      <c r="OH307">
        <v>5.8192891543365644</v>
      </c>
      <c r="OO307">
        <v>-1.3053790366686924</v>
      </c>
      <c r="OP307">
        <v>-0.99745286146109291</v>
      </c>
    </row>
    <row r="308" spans="1:406">
      <c r="A308">
        <v>291</v>
      </c>
      <c r="B308" s="16">
        <f t="shared" si="104"/>
        <v>40945.375</v>
      </c>
      <c r="C308">
        <f t="shared" si="100"/>
        <v>1797.4375085326687</v>
      </c>
      <c r="D308">
        <f t="shared" si="101"/>
        <v>0</v>
      </c>
      <c r="E308">
        <f t="shared" si="102"/>
        <v>0</v>
      </c>
      <c r="F308">
        <f t="shared" si="103"/>
        <v>1797.4375085326687</v>
      </c>
      <c r="G308">
        <f>F308/'Refrigeration &amp; Weather'!$C$22</f>
        <v>807.83708248659286</v>
      </c>
      <c r="H308">
        <f>G308*3*'Refrigeration &amp; Weather'!$C$23</f>
        <v>605.87781186494465</v>
      </c>
      <c r="Q308">
        <v>3.8624675612561621</v>
      </c>
      <c r="R308">
        <v>23.281492730346606</v>
      </c>
      <c r="U308">
        <v>1.7322828903544354</v>
      </c>
      <c r="V308">
        <v>40.151761940331561</v>
      </c>
      <c r="Y308">
        <v>-1.2250776081770758</v>
      </c>
      <c r="Z308">
        <v>5.349344457295242</v>
      </c>
      <c r="AC308">
        <v>4.70605112460367</v>
      </c>
      <c r="AD308">
        <v>94.759001500172388</v>
      </c>
      <c r="AG308">
        <v>-0.72350422180662755</v>
      </c>
      <c r="AH308">
        <v>11.764179271342591</v>
      </c>
      <c r="AK308">
        <v>-1.2674947382872144</v>
      </c>
      <c r="AL308">
        <v>5.2267642991052243</v>
      </c>
      <c r="AO308">
        <v>-1.2982944555998102</v>
      </c>
      <c r="AP308">
        <v>-1.3358644765896381</v>
      </c>
      <c r="AS308">
        <v>-1.1332379401457455</v>
      </c>
      <c r="AT308">
        <v>7.7312213021162917</v>
      </c>
      <c r="AW308">
        <v>0.54625239492214317</v>
      </c>
      <c r="AX308">
        <v>15.535371992030182</v>
      </c>
      <c r="BA308">
        <v>-3.3847706630177186E-2</v>
      </c>
      <c r="BB308">
        <v>13.4133438787748</v>
      </c>
      <c r="BE308">
        <v>7.4176354250765186</v>
      </c>
      <c r="BF308">
        <v>64.315511240432784</v>
      </c>
      <c r="BI308">
        <v>11.082588861714736</v>
      </c>
      <c r="BJ308">
        <v>15.377625144287455</v>
      </c>
      <c r="BM308">
        <v>-1.1396791537577786</v>
      </c>
      <c r="BN308">
        <v>5.9374657998983338</v>
      </c>
      <c r="BQ308">
        <v>1.5389838111985807</v>
      </c>
      <c r="BR308">
        <v>49.750050224082045</v>
      </c>
      <c r="BY308">
        <v>-0.75354334535558898</v>
      </c>
      <c r="BZ308">
        <v>10.698270808471648</v>
      </c>
      <c r="CG308">
        <v>-1.2900524035909757</v>
      </c>
      <c r="CH308">
        <v>5.6915184555033171</v>
      </c>
      <c r="CK308">
        <v>-1.0477103297777874</v>
      </c>
      <c r="CL308">
        <v>7.5661127264984982</v>
      </c>
      <c r="CO308">
        <v>3.4408012179573757</v>
      </c>
      <c r="CP308">
        <v>30.764561398901499</v>
      </c>
      <c r="CS308">
        <v>-0.95126284361187718</v>
      </c>
      <c r="CT308">
        <v>4.6152174541646476</v>
      </c>
      <c r="CW308">
        <v>-1.2424742615634399</v>
      </c>
      <c r="CX308">
        <v>0.15970307505226428</v>
      </c>
      <c r="DE308">
        <v>4.714178362455371</v>
      </c>
      <c r="DF308">
        <v>94.808758413739739</v>
      </c>
      <c r="DI308">
        <v>0.27974412598257969</v>
      </c>
      <c r="DJ308">
        <v>28.044497251742122</v>
      </c>
      <c r="DM308">
        <v>-1.2666630720121492</v>
      </c>
      <c r="DN308">
        <v>5.2395684028942711</v>
      </c>
      <c r="DQ308">
        <v>-1.2967749067802476</v>
      </c>
      <c r="DR308">
        <v>-1.3310951177018706</v>
      </c>
      <c r="DU308">
        <v>-1.1349132921532954</v>
      </c>
      <c r="DV308">
        <v>7.7230965324954699</v>
      </c>
      <c r="DY308">
        <v>0.54995776932367191</v>
      </c>
      <c r="DZ308">
        <v>15.659787522782167</v>
      </c>
      <c r="EC308">
        <v>-7.0079044741490196E-2</v>
      </c>
      <c r="ED308">
        <v>13.294796076766549</v>
      </c>
      <c r="EG308">
        <v>7.5026395061942122</v>
      </c>
      <c r="EH308">
        <v>64.839167982561989</v>
      </c>
      <c r="EK308">
        <v>11.080759498601575</v>
      </c>
      <c r="EL308">
        <v>15.572320180122853</v>
      </c>
      <c r="EO308">
        <v>-1.0739590126065885</v>
      </c>
      <c r="EP308">
        <v>6.454102411796736</v>
      </c>
      <c r="ES308">
        <v>1.6069792206943858</v>
      </c>
      <c r="ET308">
        <v>50.71463242504246</v>
      </c>
      <c r="FA308">
        <v>-0.72842412113884625</v>
      </c>
      <c r="FB308">
        <v>10.854636265503785</v>
      </c>
      <c r="FI308">
        <v>-1.3043449004675252</v>
      </c>
      <c r="FJ308">
        <v>5.647480467891083</v>
      </c>
      <c r="FM308">
        <v>-0.90179708866521646</v>
      </c>
      <c r="FN308">
        <v>9.3708050482239056</v>
      </c>
      <c r="FQ308">
        <v>3.5035711356393766</v>
      </c>
      <c r="FR308">
        <v>30.907591165297351</v>
      </c>
      <c r="FU308">
        <v>-0.94993110082762255</v>
      </c>
      <c r="FV308">
        <v>4.6241952082379338</v>
      </c>
      <c r="FY308">
        <v>-1.2281794507306441</v>
      </c>
      <c r="FZ308">
        <v>0.2587984157234296</v>
      </c>
      <c r="GG308">
        <v>4.7711694050907827</v>
      </c>
      <c r="GH308">
        <v>95.875724492573553</v>
      </c>
      <c r="GK308">
        <v>0.27467902413161732</v>
      </c>
      <c r="GL308">
        <v>28.028838303147982</v>
      </c>
      <c r="GO308">
        <v>-1.2678570552746182</v>
      </c>
      <c r="GP308">
        <v>5.23507678170711</v>
      </c>
      <c r="GS308">
        <v>-1.2970918712128183</v>
      </c>
      <c r="GT308">
        <v>-1.3313017035847108</v>
      </c>
      <c r="GW308">
        <v>-1.1331298198217017</v>
      </c>
      <c r="GX308">
        <v>7.7107905545095301</v>
      </c>
      <c r="HA308">
        <v>0.53245688682449566</v>
      </c>
      <c r="HB308">
        <v>15.560025482900098</v>
      </c>
      <c r="HE308">
        <v>-5.0792981214502986E-2</v>
      </c>
      <c r="HF308">
        <v>13.382917741346535</v>
      </c>
      <c r="HI308">
        <v>7.4464333273285002</v>
      </c>
      <c r="HJ308">
        <v>61.898930529638754</v>
      </c>
      <c r="HM308">
        <v>11.0852404029915</v>
      </c>
      <c r="HN308">
        <v>15.250347245329165</v>
      </c>
      <c r="HQ308">
        <v>-1.2470607700703578</v>
      </c>
      <c r="HR308">
        <v>4.9377636485119538</v>
      </c>
      <c r="HU308">
        <v>1.5454086085917269</v>
      </c>
      <c r="HV308">
        <v>49.483376715562294</v>
      </c>
      <c r="IC308">
        <v>-0.73857564612563342</v>
      </c>
      <c r="ID308">
        <v>10.762688728587268</v>
      </c>
      <c r="IK308">
        <v>-1.2889434698374143</v>
      </c>
      <c r="IL308">
        <v>5.6934673460140761</v>
      </c>
      <c r="IO308">
        <v>-1.1075929823732478</v>
      </c>
      <c r="IP308">
        <v>5.5644085385617483</v>
      </c>
      <c r="IS308">
        <v>3.5417130488788073</v>
      </c>
      <c r="IT308">
        <v>30.99714220389173</v>
      </c>
      <c r="IW308">
        <v>-0.95483184741501625</v>
      </c>
      <c r="IX308">
        <v>4.6782147601497002</v>
      </c>
      <c r="JA308">
        <v>-1.1108789725423847</v>
      </c>
      <c r="JB308">
        <v>1.063503595947394</v>
      </c>
      <c r="JI308">
        <v>4.7645460299165618</v>
      </c>
      <c r="JJ308">
        <v>94.832834279525187</v>
      </c>
      <c r="JM308">
        <v>0.64917093405887938</v>
      </c>
      <c r="JN308">
        <v>25.575983858381932</v>
      </c>
      <c r="JQ308">
        <v>-1.2377348619926991</v>
      </c>
      <c r="JR308">
        <v>5.3442927358372287</v>
      </c>
      <c r="JU308">
        <v>-1.2965582293876377</v>
      </c>
      <c r="JV308">
        <v>-1.3297613661517256</v>
      </c>
      <c r="JY308">
        <v>-1.1589842607571128</v>
      </c>
      <c r="JZ308">
        <v>7.5901036998089486</v>
      </c>
      <c r="KC308">
        <v>0.50612573644312875</v>
      </c>
      <c r="KD308">
        <v>15.588854792980023</v>
      </c>
      <c r="KG308">
        <v>-5.6994635363679505E-2</v>
      </c>
      <c r="KH308">
        <v>13.348255379721348</v>
      </c>
      <c r="KK308">
        <v>7.5401260513572979</v>
      </c>
      <c r="KL308">
        <v>62.391396628088444</v>
      </c>
      <c r="KO308">
        <v>11.074701114312306</v>
      </c>
      <c r="KP308">
        <v>15.796873312613833</v>
      </c>
      <c r="KS308">
        <v>-1.1887791829528258</v>
      </c>
      <c r="KT308">
        <v>5.435288201153412</v>
      </c>
      <c r="KW308">
        <v>1.5660688150566309</v>
      </c>
      <c r="KX308">
        <v>50.609513269179693</v>
      </c>
      <c r="LE308">
        <v>-0.83633783981724197</v>
      </c>
      <c r="LF308">
        <v>10.209623792538377</v>
      </c>
      <c r="LM308">
        <v>-1.288442989565376</v>
      </c>
      <c r="LN308">
        <v>5.6898234354759634</v>
      </c>
      <c r="LQ308">
        <v>-1.2188560240155812</v>
      </c>
      <c r="LR308">
        <v>3.4037274781264282</v>
      </c>
      <c r="LU308">
        <v>3.5774060737713254</v>
      </c>
      <c r="LV308">
        <v>31.074200125095761</v>
      </c>
      <c r="LY308">
        <v>-0.97295968604585892</v>
      </c>
      <c r="LZ308">
        <v>4.5099901093180632</v>
      </c>
      <c r="MC308">
        <v>-1.2505277035066991</v>
      </c>
      <c r="MD308">
        <v>0.14775821941206274</v>
      </c>
      <c r="MK308">
        <v>4.7504653356391202</v>
      </c>
      <c r="ML308">
        <v>95.768571199061057</v>
      </c>
      <c r="MO308">
        <v>0.30895470724270441</v>
      </c>
      <c r="MP308">
        <v>28.293687053157015</v>
      </c>
      <c r="MS308">
        <v>-1.2581010722793244</v>
      </c>
      <c r="MT308">
        <v>5.2620810554748889</v>
      </c>
      <c r="MW308">
        <v>-1.2885338144991576</v>
      </c>
      <c r="MX308">
        <v>-1.2759349806995794</v>
      </c>
      <c r="NA308">
        <v>-1.1466171315905762</v>
      </c>
      <c r="NB308">
        <v>7.6472663799629315</v>
      </c>
      <c r="NE308">
        <v>0.50401075985457666</v>
      </c>
      <c r="NF308">
        <v>15.599134644683655</v>
      </c>
      <c r="NI308">
        <v>-4.6918600459532771E-2</v>
      </c>
      <c r="NJ308">
        <v>13.412312117703394</v>
      </c>
      <c r="NM308">
        <v>7.4205002117894407</v>
      </c>
      <c r="NN308">
        <v>65.446786204704708</v>
      </c>
      <c r="NQ308">
        <v>11.082911993591145</v>
      </c>
      <c r="NR308">
        <v>15.243994722344665</v>
      </c>
      <c r="NU308">
        <v>-1.0550945215612129</v>
      </c>
      <c r="NV308">
        <v>6.5716200472069541</v>
      </c>
      <c r="NY308">
        <v>1.6828868916703055</v>
      </c>
      <c r="NZ308">
        <v>50.674184473370275</v>
      </c>
      <c r="OG308">
        <v>-0.75588827653388757</v>
      </c>
      <c r="OH308">
        <v>10.706449712173679</v>
      </c>
      <c r="OO308">
        <v>-1.3062280931467594</v>
      </c>
      <c r="OP308">
        <v>5.6408911122873393</v>
      </c>
    </row>
    <row r="309" spans="1:406">
      <c r="A309">
        <v>292</v>
      </c>
      <c r="B309" s="16">
        <f t="shared" si="104"/>
        <v>40945.5</v>
      </c>
      <c r="C309">
        <f t="shared" si="100"/>
        <v>1308.2668653500932</v>
      </c>
      <c r="D309">
        <f t="shared" si="101"/>
        <v>0</v>
      </c>
      <c r="E309">
        <f t="shared" si="102"/>
        <v>0</v>
      </c>
      <c r="F309">
        <f t="shared" si="103"/>
        <v>1308.2668653500932</v>
      </c>
      <c r="G309">
        <f>F309/'Refrigeration &amp; Weather'!$C$22</f>
        <v>587.98510802251394</v>
      </c>
      <c r="H309">
        <f>G309*3*'Refrigeration &amp; Weather'!$C$23</f>
        <v>440.98883101688546</v>
      </c>
      <c r="Q309">
        <v>3.5233672548208501</v>
      </c>
      <c r="R309">
        <v>24.965273946514639</v>
      </c>
      <c r="U309">
        <v>1.1099790209128932</v>
      </c>
      <c r="V309">
        <v>37.246111453474398</v>
      </c>
      <c r="Y309">
        <v>-1.2299341993508348</v>
      </c>
      <c r="Z309">
        <v>-1.3214556328271623</v>
      </c>
      <c r="AC309">
        <v>3.7012586793986584</v>
      </c>
      <c r="AD309">
        <v>61.515259503716095</v>
      </c>
      <c r="AG309">
        <v>-0.81929627612185707</v>
      </c>
      <c r="AH309">
        <v>3.4503353451023422</v>
      </c>
      <c r="AK309">
        <v>-1.2704237388373558</v>
      </c>
      <c r="AL309">
        <v>-1.4347781907687964</v>
      </c>
      <c r="AO309">
        <v>-1.3005496929437994</v>
      </c>
      <c r="AP309">
        <v>5.3544408084980795</v>
      </c>
      <c r="AS309">
        <v>-1.1495490868891323</v>
      </c>
      <c r="AT309">
        <v>0.93153157189373326</v>
      </c>
      <c r="AW309">
        <v>0.39533452783942913</v>
      </c>
      <c r="AX309">
        <v>7.8825311504882887</v>
      </c>
      <c r="BA309">
        <v>-0.15539236498783587</v>
      </c>
      <c r="BB309">
        <v>14.808099179949117</v>
      </c>
      <c r="BE309">
        <v>6.397163265048782</v>
      </c>
      <c r="BF309">
        <v>64.711696436756412</v>
      </c>
      <c r="BI309">
        <v>10.887624421308143</v>
      </c>
      <c r="BJ309">
        <v>16.248845484594369</v>
      </c>
      <c r="BM309">
        <v>-1.1648452628451877</v>
      </c>
      <c r="BN309">
        <v>-1.1068056771023778</v>
      </c>
      <c r="BQ309">
        <v>0.92189301036034765</v>
      </c>
      <c r="BR309">
        <v>33.167060980739471</v>
      </c>
      <c r="BY309">
        <v>-0.83530367357800828</v>
      </c>
      <c r="BZ309">
        <v>2.7922218534356169</v>
      </c>
      <c r="CG309">
        <v>-1.2916208418949513</v>
      </c>
      <c r="CH309">
        <v>-0.95992523174974309</v>
      </c>
      <c r="CK309">
        <v>-1.1205964223070726</v>
      </c>
      <c r="CL309">
        <v>7.3687053972079184</v>
      </c>
      <c r="CO309">
        <v>3.0898377110666768</v>
      </c>
      <c r="CP309">
        <v>22.537112914901325</v>
      </c>
      <c r="CS309">
        <v>-0.99430343718867986</v>
      </c>
      <c r="CT309">
        <v>6.2871055843652544</v>
      </c>
      <c r="CW309">
        <v>-1.2504641647293255</v>
      </c>
      <c r="CX309">
        <v>2.275989526599683</v>
      </c>
      <c r="DE309">
        <v>3.7107427674790174</v>
      </c>
      <c r="DF309">
        <v>61.35275316008871</v>
      </c>
      <c r="DI309">
        <v>-5.4241284962126733E-2</v>
      </c>
      <c r="DJ309">
        <v>16.75697808982661</v>
      </c>
      <c r="DM309">
        <v>-1.269788814439162</v>
      </c>
      <c r="DN309">
        <v>-1.4233719810605052</v>
      </c>
      <c r="DQ309">
        <v>-1.2991010826822726</v>
      </c>
      <c r="DR309">
        <v>5.3584935658050714</v>
      </c>
      <c r="DU309">
        <v>-1.15110047683997</v>
      </c>
      <c r="DV309">
        <v>0.92437668870237399</v>
      </c>
      <c r="DY309">
        <v>0.39711685212001641</v>
      </c>
      <c r="DZ309">
        <v>7.9941766592988071</v>
      </c>
      <c r="EC309">
        <v>-0.189623195149867</v>
      </c>
      <c r="ED309">
        <v>14.685797569243215</v>
      </c>
      <c r="EG309">
        <v>6.4719435580646376</v>
      </c>
      <c r="EH309">
        <v>65.375389711607909</v>
      </c>
      <c r="EK309">
        <v>10.87863377169437</v>
      </c>
      <c r="EL309">
        <v>16.891216673341585</v>
      </c>
      <c r="EO309">
        <v>-1.1066022522774415</v>
      </c>
      <c r="EP309">
        <v>-0.68898677992947244</v>
      </c>
      <c r="ES309">
        <v>0.97538783197061152</v>
      </c>
      <c r="ET309">
        <v>33.989554616345359</v>
      </c>
      <c r="FA309">
        <v>-0.81247857551934455</v>
      </c>
      <c r="FB309">
        <v>2.9213886158789126</v>
      </c>
      <c r="FI309">
        <v>-1.3052259992830837</v>
      </c>
      <c r="FJ309">
        <v>-1.0001551264079507</v>
      </c>
      <c r="FM309">
        <v>-0.99937235238648925</v>
      </c>
      <c r="FN309">
        <v>8.8344136503470541</v>
      </c>
      <c r="FQ309">
        <v>3.1501548381647688</v>
      </c>
      <c r="FR309">
        <v>22.68317341909291</v>
      </c>
      <c r="FU309">
        <v>-0.99310642450608055</v>
      </c>
      <c r="FV309">
        <v>6.2947847272253341</v>
      </c>
      <c r="FY309">
        <v>-1.2376155289434636</v>
      </c>
      <c r="FZ309">
        <v>2.3572532107149042</v>
      </c>
      <c r="GG309">
        <v>3.739510045083585</v>
      </c>
      <c r="GH309">
        <v>63.256135831990704</v>
      </c>
      <c r="GK309">
        <v>-5.8955952836879474E-2</v>
      </c>
      <c r="GL309">
        <v>16.732882073053506</v>
      </c>
      <c r="GO309">
        <v>-1.2709128957924822</v>
      </c>
      <c r="GP309">
        <v>-1.427456113894658</v>
      </c>
      <c r="GS309">
        <v>-1.2994146178999051</v>
      </c>
      <c r="GT309">
        <v>5.3582828409530636</v>
      </c>
      <c r="GW309">
        <v>-1.1491425050141857</v>
      </c>
      <c r="GX309">
        <v>0.91476277077912949</v>
      </c>
      <c r="HA309">
        <v>0.3812096712926295</v>
      </c>
      <c r="HB309">
        <v>7.899755788424768</v>
      </c>
      <c r="HE309">
        <v>-0.17176367499842896</v>
      </c>
      <c r="HF309">
        <v>14.771001948906747</v>
      </c>
      <c r="HI309">
        <v>6.4597318543967885</v>
      </c>
      <c r="HJ309">
        <v>62.938368136263982</v>
      </c>
      <c r="HM309">
        <v>10.893276870295706</v>
      </c>
      <c r="HN309">
        <v>16.024717491018816</v>
      </c>
      <c r="HQ309">
        <v>-1.2579959002945529</v>
      </c>
      <c r="HR309">
        <v>-1.8941793683647914</v>
      </c>
      <c r="HU309">
        <v>0.93225259087708801</v>
      </c>
      <c r="HV309">
        <v>32.949354026394197</v>
      </c>
      <c r="IC309">
        <v>-0.8213194325265939</v>
      </c>
      <c r="ID309">
        <v>2.8489061309662018</v>
      </c>
      <c r="IK309">
        <v>-1.2905416670877901</v>
      </c>
      <c r="IL309">
        <v>-0.95820661664393736</v>
      </c>
      <c r="IO309">
        <v>-1.1589207030506279</v>
      </c>
      <c r="IP309">
        <v>6.26125472758239</v>
      </c>
      <c r="IS309">
        <v>3.1867481367236441</v>
      </c>
      <c r="IT309">
        <v>22.775884960707419</v>
      </c>
      <c r="IW309">
        <v>-0.9987388551834806</v>
      </c>
      <c r="IX309">
        <v>6.3338092256478564</v>
      </c>
      <c r="JA309">
        <v>-1.1320980498753808</v>
      </c>
      <c r="JB309">
        <v>3.02066832674317</v>
      </c>
      <c r="JI309">
        <v>3.752145210616078</v>
      </c>
      <c r="JJ309">
        <v>61.945379857193529</v>
      </c>
      <c r="JM309">
        <v>0.34377878318297783</v>
      </c>
      <c r="JN309">
        <v>15.45279942125644</v>
      </c>
      <c r="JQ309">
        <v>-1.2424740623681232</v>
      </c>
      <c r="JR309">
        <v>-1.3296746403219748</v>
      </c>
      <c r="JU309">
        <v>-1.2989039640821562</v>
      </c>
      <c r="JV309">
        <v>5.3595992142006175</v>
      </c>
      <c r="JY309">
        <v>-1.1731660017942347</v>
      </c>
      <c r="JZ309">
        <v>0.80943560738783071</v>
      </c>
      <c r="KC309">
        <v>0.35454336227154948</v>
      </c>
      <c r="KD309">
        <v>7.9151090967589059</v>
      </c>
      <c r="KG309">
        <v>-0.17741747505556477</v>
      </c>
      <c r="KH309">
        <v>14.738733271732588</v>
      </c>
      <c r="KK309">
        <v>6.540561615048043</v>
      </c>
      <c r="KL309">
        <v>63.877958260959133</v>
      </c>
      <c r="KO309">
        <v>10.868899626333404</v>
      </c>
      <c r="KP309">
        <v>17.096290483541832</v>
      </c>
      <c r="KS309">
        <v>-1.20686715661755</v>
      </c>
      <c r="KT309">
        <v>-1.4960428689297687</v>
      </c>
      <c r="KW309">
        <v>0.93745713773744765</v>
      </c>
      <c r="KX309">
        <v>33.772516185986625</v>
      </c>
      <c r="LE309">
        <v>-0.91046177089018787</v>
      </c>
      <c r="LF309">
        <v>2.346898199918499</v>
      </c>
      <c r="LM309">
        <v>-1.2899877614023201</v>
      </c>
      <c r="LN309">
        <v>-0.96121123407279141</v>
      </c>
      <c r="LQ309">
        <v>-1.2445162009220967</v>
      </c>
      <c r="LR309">
        <v>4.850318227419212</v>
      </c>
      <c r="LU309">
        <v>3.221095013425435</v>
      </c>
      <c r="LV309">
        <v>22.856834997579011</v>
      </c>
      <c r="LY309">
        <v>-1.0144304723720476</v>
      </c>
      <c r="LZ309">
        <v>6.1979172669830103</v>
      </c>
      <c r="MC309">
        <v>-1.2583058975443568</v>
      </c>
      <c r="MD309">
        <v>2.2628112865626728</v>
      </c>
      <c r="MK309">
        <v>3.7190426187358137</v>
      </c>
      <c r="ML309">
        <v>63.205665086195765</v>
      </c>
      <c r="MO309">
        <v>-2.9319505796103609E-2</v>
      </c>
      <c r="MP309">
        <v>17.019425062727535</v>
      </c>
      <c r="MS309">
        <v>-1.2615745345509757</v>
      </c>
      <c r="MT309">
        <v>-1.4031476539736221</v>
      </c>
      <c r="MW309">
        <v>-1.2916646998690591</v>
      </c>
      <c r="MX309">
        <v>5.4038317983298949</v>
      </c>
      <c r="NA309">
        <v>-1.1616757113287295</v>
      </c>
      <c r="NB309">
        <v>0.86020624503366927</v>
      </c>
      <c r="NE309">
        <v>0.35226312580311275</v>
      </c>
      <c r="NF309">
        <v>7.9249175375209333</v>
      </c>
      <c r="NI309">
        <v>-0.16835018592324735</v>
      </c>
      <c r="NJ309">
        <v>14.79800297190727</v>
      </c>
      <c r="NM309">
        <v>6.3809901787884682</v>
      </c>
      <c r="NN309">
        <v>65.851395818612474</v>
      </c>
      <c r="NQ309">
        <v>10.89380049773362</v>
      </c>
      <c r="NR309">
        <v>15.699778311700278</v>
      </c>
      <c r="NU309">
        <v>-1.0894909295615993</v>
      </c>
      <c r="NV309">
        <v>-0.58925200481745899</v>
      </c>
      <c r="NY309">
        <v>1.0494711166769142</v>
      </c>
      <c r="NZ309">
        <v>34.17891519135415</v>
      </c>
      <c r="OG309">
        <v>-0.83772517248890321</v>
      </c>
      <c r="OH309">
        <v>2.7950912590754839</v>
      </c>
      <c r="OO309">
        <v>-1.3070063750892975</v>
      </c>
      <c r="OP309">
        <v>-1.0061719641667881</v>
      </c>
    </row>
    <row r="310" spans="1:406">
      <c r="A310">
        <v>293</v>
      </c>
      <c r="B310" s="16">
        <f t="shared" si="104"/>
        <v>40945.625</v>
      </c>
      <c r="C310">
        <f t="shared" si="100"/>
        <v>1466.9101786921974</v>
      </c>
      <c r="D310">
        <f t="shared" si="101"/>
        <v>0</v>
      </c>
      <c r="E310">
        <f t="shared" si="102"/>
        <v>0</v>
      </c>
      <c r="F310">
        <f t="shared" si="103"/>
        <v>1466.9101786921974</v>
      </c>
      <c r="G310">
        <f>F310/'Refrigeration &amp; Weather'!$C$22</f>
        <v>659.28547356952708</v>
      </c>
      <c r="H310">
        <f>G310*3*'Refrigeration &amp; Weather'!$C$23</f>
        <v>494.46410517714531</v>
      </c>
      <c r="Q310">
        <v>3.1867442408943889</v>
      </c>
      <c r="R310">
        <v>22.690654686901336</v>
      </c>
      <c r="U310">
        <v>0.59652345552189534</v>
      </c>
      <c r="V310">
        <v>28.32994821724057</v>
      </c>
      <c r="Y310">
        <v>-1.2343665742108691</v>
      </c>
      <c r="Z310">
        <v>5.297044561346504</v>
      </c>
      <c r="AC310">
        <v>2.9669286321076953</v>
      </c>
      <c r="AD310">
        <v>43.751368117028782</v>
      </c>
      <c r="AG310">
        <v>-0.89743214100383384</v>
      </c>
      <c r="AH310">
        <v>8.868223615263231</v>
      </c>
      <c r="AK310">
        <v>-1.2730721430177991</v>
      </c>
      <c r="AL310">
        <v>5.1920941644218912</v>
      </c>
      <c r="AO310">
        <v>-1.3024314973538866</v>
      </c>
      <c r="AP310">
        <v>-1.1745638680533466</v>
      </c>
      <c r="AS310">
        <v>-1.1635859931495389</v>
      </c>
      <c r="AT310">
        <v>7.4472322160616535</v>
      </c>
      <c r="AW310">
        <v>0.26000663507576066</v>
      </c>
      <c r="AX310">
        <v>13.620039268903062</v>
      </c>
      <c r="BA310">
        <v>-0.26412210088203286</v>
      </c>
      <c r="BB310">
        <v>11.8440058182233</v>
      </c>
      <c r="BE310">
        <v>5.4614913667971878</v>
      </c>
      <c r="BF310">
        <v>56.692620648864064</v>
      </c>
      <c r="BI310">
        <v>10.435136191767993</v>
      </c>
      <c r="BJ310">
        <v>43.643900384839412</v>
      </c>
      <c r="BM310">
        <v>-1.1846246158468696</v>
      </c>
      <c r="BN310">
        <v>5.2490614698108145</v>
      </c>
      <c r="BQ310">
        <v>0.45015742376293227</v>
      </c>
      <c r="BR310">
        <v>31.706213093129524</v>
      </c>
      <c r="BY310">
        <v>-0.89982082484417614</v>
      </c>
      <c r="BZ310">
        <v>8.5073297169129258</v>
      </c>
      <c r="CG310">
        <v>-1.2930596089125124</v>
      </c>
      <c r="CH310">
        <v>5.6755478554748278</v>
      </c>
      <c r="CK310">
        <v>-1.1667996707729704</v>
      </c>
      <c r="CL310">
        <v>3.6956087659870196</v>
      </c>
      <c r="CO310">
        <v>2.7263433062583835</v>
      </c>
      <c r="CP310">
        <v>31.199954909603967</v>
      </c>
      <c r="CS310">
        <v>-1.0296149456955126</v>
      </c>
      <c r="CT310">
        <v>3.6482596437455079</v>
      </c>
      <c r="CW310">
        <v>-1.2570828629964963</v>
      </c>
      <c r="CX310">
        <v>-1.3349454837314922E-2</v>
      </c>
      <c r="DE310">
        <v>2.9785038631780409</v>
      </c>
      <c r="DF310">
        <v>43.65494064783875</v>
      </c>
      <c r="DI310">
        <v>-0.32879152773994602</v>
      </c>
      <c r="DJ310">
        <v>19.877575533443729</v>
      </c>
      <c r="DM310">
        <v>-1.2726129841193143</v>
      </c>
      <c r="DN310">
        <v>5.2023020216677551</v>
      </c>
      <c r="DQ310">
        <v>-1.3010429261691319</v>
      </c>
      <c r="DR310">
        <v>-1.1711453465530428</v>
      </c>
      <c r="DU310">
        <v>-1.1650279132406529</v>
      </c>
      <c r="DV310">
        <v>7.4409027457880299</v>
      </c>
      <c r="DY310">
        <v>0.26007646529828371</v>
      </c>
      <c r="DZ310">
        <v>13.719005665440164</v>
      </c>
      <c r="EC310">
        <v>-0.29632078710961385</v>
      </c>
      <c r="ED310">
        <v>11.720835280203968</v>
      </c>
      <c r="EG310">
        <v>5.5244499079850948</v>
      </c>
      <c r="EH310">
        <v>57.434697498251772</v>
      </c>
      <c r="EK310">
        <v>10.404663436004945</v>
      </c>
      <c r="EL310">
        <v>45.363153188228083</v>
      </c>
      <c r="EO310">
        <v>-1.1324766678514704</v>
      </c>
      <c r="EP310">
        <v>5.5913686533771116</v>
      </c>
      <c r="ES310">
        <v>0.49168853410868596</v>
      </c>
      <c r="ET310">
        <v>32.371639301402588</v>
      </c>
      <c r="FA310">
        <v>-0.87889676846972975</v>
      </c>
      <c r="FB310">
        <v>8.6146177940887831</v>
      </c>
      <c r="FI310">
        <v>-1.3060356361050036</v>
      </c>
      <c r="FJ310">
        <v>5.6386814927663318</v>
      </c>
      <c r="FM310">
        <v>-1.0650583455875442</v>
      </c>
      <c r="FN310">
        <v>4.839692448356983</v>
      </c>
      <c r="FQ310">
        <v>2.7838503720442551</v>
      </c>
      <c r="FR310">
        <v>31.386192347098504</v>
      </c>
      <c r="FU310">
        <v>-1.0285329402786565</v>
      </c>
      <c r="FV310">
        <v>3.6548200624342688</v>
      </c>
      <c r="FY310">
        <v>-1.245430474456753</v>
      </c>
      <c r="FZ310">
        <v>5.4226455156960174E-2</v>
      </c>
      <c r="GG310">
        <v>2.9781469055174963</v>
      </c>
      <c r="GH310">
        <v>45.290426445971583</v>
      </c>
      <c r="GK310">
        <v>-0.3330319352082356</v>
      </c>
      <c r="GL310">
        <v>19.846577908608154</v>
      </c>
      <c r="GO310">
        <v>-1.2736733729444001</v>
      </c>
      <c r="GP310">
        <v>5.1985759931783173</v>
      </c>
      <c r="GS310">
        <v>-1.3013530893895511</v>
      </c>
      <c r="GT310">
        <v>-1.1713483264871414</v>
      </c>
      <c r="GW310">
        <v>-1.1629331570734609</v>
      </c>
      <c r="GX310">
        <v>7.4333515830504489</v>
      </c>
      <c r="HA310">
        <v>0.24566598784817709</v>
      </c>
      <c r="HB310">
        <v>13.630724769149509</v>
      </c>
      <c r="HE310">
        <v>-0.27982965458349063</v>
      </c>
      <c r="HF310">
        <v>11.802187420479802</v>
      </c>
      <c r="HI310">
        <v>5.545730235315089</v>
      </c>
      <c r="HJ310">
        <v>55.647460469515515</v>
      </c>
      <c r="HM310">
        <v>10.445680579911933</v>
      </c>
      <c r="HN310">
        <v>43.330858687871938</v>
      </c>
      <c r="HQ310">
        <v>-1.2664419581262898</v>
      </c>
      <c r="HR310">
        <v>4.6176630496612514</v>
      </c>
      <c r="HU310">
        <v>0.46345065575892636</v>
      </c>
      <c r="HV310">
        <v>31.553128165510113</v>
      </c>
      <c r="IC310">
        <v>-0.88669836844254579</v>
      </c>
      <c r="ID310">
        <v>8.5569110776653226</v>
      </c>
      <c r="IK310">
        <v>-1.2920067559132904</v>
      </c>
      <c r="IL310">
        <v>5.6770707673859695</v>
      </c>
      <c r="IO310">
        <v>-1.1927427616324731</v>
      </c>
      <c r="IP310">
        <v>3.0425230873872691</v>
      </c>
      <c r="IS310">
        <v>2.8186490294607873</v>
      </c>
      <c r="IT310">
        <v>31.505634645174208</v>
      </c>
      <c r="IW310">
        <v>-1.034692640791895</v>
      </c>
      <c r="IX310">
        <v>3.6829378607832277</v>
      </c>
      <c r="JA310">
        <v>-1.1497045275306066</v>
      </c>
      <c r="JB310">
        <v>0.60820486976791277</v>
      </c>
      <c r="JI310">
        <v>3.0091844941834678</v>
      </c>
      <c r="JJ310">
        <v>44.258067724152809</v>
      </c>
      <c r="JM310">
        <v>7.9454652385538407E-2</v>
      </c>
      <c r="JN310">
        <v>19.656920900918031</v>
      </c>
      <c r="JQ310">
        <v>-1.246745952231596</v>
      </c>
      <c r="JR310">
        <v>5.2865209329652822</v>
      </c>
      <c r="JU310">
        <v>-1.3008619894666755</v>
      </c>
      <c r="JV310">
        <v>-1.1702327798759293</v>
      </c>
      <c r="JY310">
        <v>-1.1853527312297616</v>
      </c>
      <c r="JZ310">
        <v>7.3408711368558031</v>
      </c>
      <c r="KC310">
        <v>0.21887145432825389</v>
      </c>
      <c r="KD310">
        <v>13.634138156466422</v>
      </c>
      <c r="KG310">
        <v>-0.28497590240973997</v>
      </c>
      <c r="KH310">
        <v>11.772378778073278</v>
      </c>
      <c r="KK310">
        <v>5.6072292819463572</v>
      </c>
      <c r="KL310">
        <v>56.94529104304695</v>
      </c>
      <c r="KO310">
        <v>10.395941790684784</v>
      </c>
      <c r="KP310">
        <v>45.016746870881207</v>
      </c>
      <c r="KS310">
        <v>-1.221091465536839</v>
      </c>
      <c r="KT310">
        <v>4.9412012531138272</v>
      </c>
      <c r="KW310">
        <v>0.45791603906896039</v>
      </c>
      <c r="KX310">
        <v>32.106019203338192</v>
      </c>
      <c r="LE310">
        <v>-0.96812621562654311</v>
      </c>
      <c r="LF310">
        <v>8.1107319245900218</v>
      </c>
      <c r="LM310">
        <v>-1.2914088440510059</v>
      </c>
      <c r="LN310">
        <v>5.6745979157246538</v>
      </c>
      <c r="LQ310">
        <v>-1.2610572049352944</v>
      </c>
      <c r="LR310">
        <v>2.0733572233953641</v>
      </c>
      <c r="LU310">
        <v>2.8514134109779117</v>
      </c>
      <c r="LV310">
        <v>31.611389458104789</v>
      </c>
      <c r="LY310">
        <v>-1.0484107083124772</v>
      </c>
      <c r="LZ310">
        <v>3.5724445053160903</v>
      </c>
      <c r="MC310">
        <v>-1.264703627732805</v>
      </c>
      <c r="MD310">
        <v>-2.676116185142019E-2</v>
      </c>
      <c r="MK310">
        <v>2.9580479541310036</v>
      </c>
      <c r="ML310">
        <v>45.25402330979388</v>
      </c>
      <c r="MO310">
        <v>-0.30827427253590695</v>
      </c>
      <c r="MP310">
        <v>20.143226699580563</v>
      </c>
      <c r="MS310">
        <v>-1.2647119610202682</v>
      </c>
      <c r="MT310">
        <v>5.2205529045789332</v>
      </c>
      <c r="MW310">
        <v>-1.2942670745728084</v>
      </c>
      <c r="MX310">
        <v>-1.1340056089254578</v>
      </c>
      <c r="NA310">
        <v>-1.1746428111990261</v>
      </c>
      <c r="NB310">
        <v>7.3861149563842803</v>
      </c>
      <c r="NE310">
        <v>0.21643620309805206</v>
      </c>
      <c r="NF310">
        <v>13.64324968275762</v>
      </c>
      <c r="NI310">
        <v>-0.27683660458344456</v>
      </c>
      <c r="NJ310">
        <v>11.826716747567794</v>
      </c>
      <c r="NM310">
        <v>5.4273922078662968</v>
      </c>
      <c r="NN310">
        <v>57.740294147312838</v>
      </c>
      <c r="NQ310">
        <v>10.461189329366297</v>
      </c>
      <c r="NR310">
        <v>41.995215921382496</v>
      </c>
      <c r="NU310">
        <v>-1.1168560053974252</v>
      </c>
      <c r="NV310">
        <v>5.6763002200357491</v>
      </c>
      <c r="NY310">
        <v>0.56112454299718773</v>
      </c>
      <c r="NZ310">
        <v>32.696911379919442</v>
      </c>
      <c r="OG310">
        <v>-0.90225590580530424</v>
      </c>
      <c r="OH310">
        <v>8.5071371367602708</v>
      </c>
      <c r="OO310">
        <v>-1.3077219429017226</v>
      </c>
      <c r="OP310">
        <v>5.6331700153019844</v>
      </c>
    </row>
    <row r="311" spans="1:406">
      <c r="A311">
        <v>294</v>
      </c>
      <c r="B311" s="16">
        <f t="shared" si="104"/>
        <v>40945.75</v>
      </c>
      <c r="C311">
        <f t="shared" si="100"/>
        <v>1249.7994047827274</v>
      </c>
      <c r="D311">
        <f t="shared" si="101"/>
        <v>0</v>
      </c>
      <c r="E311">
        <f t="shared" si="102"/>
        <v>0</v>
      </c>
      <c r="F311">
        <f t="shared" si="103"/>
        <v>1249.7994047827274</v>
      </c>
      <c r="G311">
        <f>F311/'Refrigeration &amp; Weather'!$C$22</f>
        <v>561.70759765515845</v>
      </c>
      <c r="H311">
        <f>G311*3*'Refrigeration &amp; Weather'!$C$23</f>
        <v>421.28069824136884</v>
      </c>
      <c r="Q311">
        <v>2.8410301898739645</v>
      </c>
      <c r="R311">
        <v>24.535204837418881</v>
      </c>
      <c r="U311">
        <v>0.18787078216817532</v>
      </c>
      <c r="V311">
        <v>24.467400058840379</v>
      </c>
      <c r="Y311">
        <v>-1.2384248516325957</v>
      </c>
      <c r="Z311">
        <v>-1.3675454514842635</v>
      </c>
      <c r="AC311">
        <v>2.330190268483594</v>
      </c>
      <c r="AD311">
        <v>42.618412992473026</v>
      </c>
      <c r="AG311">
        <v>-0.96094898327696621</v>
      </c>
      <c r="AH311">
        <v>1.3131192695366956</v>
      </c>
      <c r="AK311">
        <v>-1.2754764190861001</v>
      </c>
      <c r="AL311">
        <v>-1.4649160159612247</v>
      </c>
      <c r="AO311">
        <v>-1.3040227606031443</v>
      </c>
      <c r="AP311">
        <v>5.461010817887332</v>
      </c>
      <c r="AS311">
        <v>-1.1757637301561936</v>
      </c>
      <c r="AT311">
        <v>0.69978840762955696</v>
      </c>
      <c r="AW311">
        <v>0.13862600151096272</v>
      </c>
      <c r="AX311">
        <v>6.1680447298618182</v>
      </c>
      <c r="BA311">
        <v>-0.36118736381795774</v>
      </c>
      <c r="BB311">
        <v>13.377920690001691</v>
      </c>
      <c r="BE311">
        <v>4.6166947743077538</v>
      </c>
      <c r="BF311">
        <v>53.740754595599192</v>
      </c>
      <c r="BI311">
        <v>9.5160983219549991</v>
      </c>
      <c r="BJ311">
        <v>63.104292326364117</v>
      </c>
      <c r="BM311">
        <v>-1.2004864181446528</v>
      </c>
      <c r="BN311">
        <v>-1.6048913728576069</v>
      </c>
      <c r="BQ311">
        <v>9.3444788115790975E-2</v>
      </c>
      <c r="BR311">
        <v>18.760790719910453</v>
      </c>
      <c r="BY311">
        <v>-0.95154524413521402</v>
      </c>
      <c r="BZ311">
        <v>1.1714472004079488</v>
      </c>
      <c r="CG311">
        <v>-1.2943832881278472</v>
      </c>
      <c r="CH311">
        <v>-0.97409099127894838</v>
      </c>
      <c r="CK311">
        <v>-1.1979323023239401</v>
      </c>
      <c r="CL311">
        <v>5.227467933819903</v>
      </c>
      <c r="CO311">
        <v>2.3335576057869729</v>
      </c>
      <c r="CP311">
        <v>24.333497007640588</v>
      </c>
      <c r="CS311">
        <v>-1.0589247293704271</v>
      </c>
      <c r="CT311">
        <v>5.5323080606886066</v>
      </c>
      <c r="CW311">
        <v>-1.2626399794475422</v>
      </c>
      <c r="CX311">
        <v>2.1424733476443651</v>
      </c>
      <c r="DE311">
        <v>2.3420970631849238</v>
      </c>
      <c r="DF311">
        <v>42.646251690377738</v>
      </c>
      <c r="DI311">
        <v>-0.5460509624962161</v>
      </c>
      <c r="DJ311">
        <v>9.5307943948030793</v>
      </c>
      <c r="DM311">
        <v>-1.2751749797592478</v>
      </c>
      <c r="DN311">
        <v>-1.4557413462989892</v>
      </c>
      <c r="DQ311">
        <v>-1.3026856359116776</v>
      </c>
      <c r="DR311">
        <v>5.4639762425192719</v>
      </c>
      <c r="DU311">
        <v>-1.1771085405028434</v>
      </c>
      <c r="DV311">
        <v>0.6941639414863876</v>
      </c>
      <c r="DY311">
        <v>0.13718810799630804</v>
      </c>
      <c r="DZ311">
        <v>6.254820726310605</v>
      </c>
      <c r="EC311">
        <v>-0.39136505467729782</v>
      </c>
      <c r="ED311">
        <v>13.25628943702031</v>
      </c>
      <c r="EG311">
        <v>4.6668333372731592</v>
      </c>
      <c r="EH311">
        <v>54.534727600689202</v>
      </c>
      <c r="EK311">
        <v>9.4715438187600238</v>
      </c>
      <c r="EL311">
        <v>63.155089413288906</v>
      </c>
      <c r="EO311">
        <v>-1.1533699381617599</v>
      </c>
      <c r="EP311">
        <v>-1.320976807076226</v>
      </c>
      <c r="ES311">
        <v>0.12553761500553987</v>
      </c>
      <c r="ET311">
        <v>19.278219836863251</v>
      </c>
      <c r="FA311">
        <v>-0.93220727432115946</v>
      </c>
      <c r="FB311">
        <v>1.2612297501344083</v>
      </c>
      <c r="FI311">
        <v>-1.3067817309417831</v>
      </c>
      <c r="FJ311">
        <v>-1.0079741897867518</v>
      </c>
      <c r="FM311">
        <v>-1.1113454973806585</v>
      </c>
      <c r="FN311">
        <v>6.1179449806014956</v>
      </c>
      <c r="FQ311">
        <v>2.3876916211216881</v>
      </c>
      <c r="FR311">
        <v>24.539112818036703</v>
      </c>
      <c r="FU311">
        <v>-1.0579412467490621</v>
      </c>
      <c r="FV311">
        <v>5.5379388168643944</v>
      </c>
      <c r="FY311">
        <v>-1.2519899448863407</v>
      </c>
      <c r="FZ311">
        <v>2.1993595185481247</v>
      </c>
      <c r="GG311">
        <v>2.3175656860026614</v>
      </c>
      <c r="GH311">
        <v>43.996756726292979</v>
      </c>
      <c r="GK311">
        <v>-0.54975449737473703</v>
      </c>
      <c r="GL311">
        <v>9.498340162265972</v>
      </c>
      <c r="GO311">
        <v>-1.2761771471719683</v>
      </c>
      <c r="GP311">
        <v>-1.4591513413061865</v>
      </c>
      <c r="GS311">
        <v>-1.3029925536775564</v>
      </c>
      <c r="GT311">
        <v>5.4637818291056961</v>
      </c>
      <c r="GW311">
        <v>-1.1749060742966795</v>
      </c>
      <c r="GX311">
        <v>0.68820904973280783</v>
      </c>
      <c r="HA311">
        <v>0.12416818497461761</v>
      </c>
      <c r="HB311">
        <v>6.1730977685188044</v>
      </c>
      <c r="HE311">
        <v>-0.37617134450256834</v>
      </c>
      <c r="HF311">
        <v>13.333109006076615</v>
      </c>
      <c r="HI311">
        <v>4.7116414153357935</v>
      </c>
      <c r="HJ311">
        <v>53.317132842693383</v>
      </c>
      <c r="HM311">
        <v>9.5283943539072258</v>
      </c>
      <c r="HN311">
        <v>63.109489640757928</v>
      </c>
      <c r="HQ311">
        <v>-1.2731248637140125</v>
      </c>
      <c r="HR311">
        <v>-2.1194126411864453</v>
      </c>
      <c r="HU311">
        <v>0.10862535101872539</v>
      </c>
      <c r="HV311">
        <v>18.66849346288727</v>
      </c>
      <c r="IC311">
        <v>-0.93917583612228217</v>
      </c>
      <c r="ID311">
        <v>1.2147659286927517</v>
      </c>
      <c r="IK311">
        <v>-1.2933538252562067</v>
      </c>
      <c r="IL311">
        <v>-0.9727353772654086</v>
      </c>
      <c r="IO311">
        <v>-1.2163171820652015</v>
      </c>
      <c r="IP311">
        <v>4.8194039271016997</v>
      </c>
      <c r="IS311">
        <v>2.4203161444862671</v>
      </c>
      <c r="IT311">
        <v>24.671997833550659</v>
      </c>
      <c r="IW311">
        <v>-1.0644807842308215</v>
      </c>
      <c r="IX311">
        <v>5.5581846258166436</v>
      </c>
      <c r="JA311">
        <v>-1.1644983583145756</v>
      </c>
      <c r="JB311">
        <v>2.6672559299916569</v>
      </c>
      <c r="JI311">
        <v>2.3623833808098107</v>
      </c>
      <c r="JJ311">
        <v>43.2641408824066</v>
      </c>
      <c r="JM311">
        <v>-0.14429949697149708</v>
      </c>
      <c r="JN311">
        <v>10.246100531603608</v>
      </c>
      <c r="JQ311">
        <v>-1.2506126782802001</v>
      </c>
      <c r="JR311">
        <v>-1.3797185078461367</v>
      </c>
      <c r="JU311">
        <v>-1.3025182802399833</v>
      </c>
      <c r="JV311">
        <v>5.4647531499195736</v>
      </c>
      <c r="JY311">
        <v>-1.195912368844871</v>
      </c>
      <c r="JZ311">
        <v>0.60654422762913063</v>
      </c>
      <c r="KC311">
        <v>9.7425609883930148E-2</v>
      </c>
      <c r="KD311">
        <v>6.1662249128530959</v>
      </c>
      <c r="KG311">
        <v>-0.38085076930850675</v>
      </c>
      <c r="KH311">
        <v>13.305762852287998</v>
      </c>
      <c r="KK311">
        <v>4.7486567013458343</v>
      </c>
      <c r="KL311">
        <v>54.90227600941575</v>
      </c>
      <c r="KO311">
        <v>9.4742185723937062</v>
      </c>
      <c r="KP311">
        <v>62.491748036356043</v>
      </c>
      <c r="KS311">
        <v>-1.2325110232473881</v>
      </c>
      <c r="KT311">
        <v>-1.8527599994879318</v>
      </c>
      <c r="KW311">
        <v>9.6224153877064858E-2</v>
      </c>
      <c r="KX311">
        <v>19.010021669292627</v>
      </c>
      <c r="LE311">
        <v>-1.0137939464726797</v>
      </c>
      <c r="LF311">
        <v>0.82219235894085974</v>
      </c>
      <c r="LM311">
        <v>-1.2927197604630856</v>
      </c>
      <c r="LN311">
        <v>-0.97476423436791437</v>
      </c>
      <c r="LQ311">
        <v>-1.2724420784411086</v>
      </c>
      <c r="LR311">
        <v>4.1240932506447745</v>
      </c>
      <c r="LU311">
        <v>2.4511377586690366</v>
      </c>
      <c r="LV311">
        <v>24.791350876638429</v>
      </c>
      <c r="LY311">
        <v>-1.0765834998572161</v>
      </c>
      <c r="LZ311">
        <v>5.4673617965511507</v>
      </c>
      <c r="MC311">
        <v>-1.2700418862941329</v>
      </c>
      <c r="MD311">
        <v>2.1293637672665247</v>
      </c>
      <c r="MK311">
        <v>2.2978390463517724</v>
      </c>
      <c r="ML311">
        <v>43.967467697104262</v>
      </c>
      <c r="MO311">
        <v>-0.52963451194788569</v>
      </c>
      <c r="MP311">
        <v>9.763292821267898</v>
      </c>
      <c r="MS311">
        <v>-1.2675573805673315</v>
      </c>
      <c r="MT311">
        <v>-1.4392027194313317</v>
      </c>
      <c r="MW311">
        <v>-1.2964602510610614</v>
      </c>
      <c r="MX311">
        <v>5.4953856087931712</v>
      </c>
      <c r="NA311">
        <v>-1.1858993751224329</v>
      </c>
      <c r="NB311">
        <v>0.64700523874989502</v>
      </c>
      <c r="NE311">
        <v>9.4848337394870835E-2</v>
      </c>
      <c r="NF311">
        <v>6.1745058583250971</v>
      </c>
      <c r="NI311">
        <v>-0.37355788728231526</v>
      </c>
      <c r="NJ311">
        <v>13.355173737733566</v>
      </c>
      <c r="NM311">
        <v>4.5664162084996693</v>
      </c>
      <c r="NN311">
        <v>54.678034709485722</v>
      </c>
      <c r="NQ311">
        <v>9.5537529684236357</v>
      </c>
      <c r="NR311">
        <v>63.449403453186086</v>
      </c>
      <c r="NU311">
        <v>-1.1390227001244242</v>
      </c>
      <c r="NV311">
        <v>-1.2482657481706019</v>
      </c>
      <c r="NY311">
        <v>0.18894094496544553</v>
      </c>
      <c r="NZ311">
        <v>19.658986022908188</v>
      </c>
      <c r="OG311">
        <v>-0.95395802378550631</v>
      </c>
      <c r="OH311">
        <v>1.1695288776987482</v>
      </c>
      <c r="OO311">
        <v>-1.3083817105212783</v>
      </c>
      <c r="OP311">
        <v>-1.0130377172787819</v>
      </c>
    </row>
    <row r="312" spans="1:406">
      <c r="A312">
        <v>295</v>
      </c>
      <c r="B312" s="16">
        <f t="shared" si="104"/>
        <v>40945.875</v>
      </c>
      <c r="C312">
        <f t="shared" si="100"/>
        <v>1449.577792770323</v>
      </c>
      <c r="D312">
        <f t="shared" si="101"/>
        <v>0</v>
      </c>
      <c r="E312">
        <f t="shared" si="102"/>
        <v>0</v>
      </c>
      <c r="F312">
        <f t="shared" si="103"/>
        <v>1449.577792770323</v>
      </c>
      <c r="G312">
        <f>F312/'Refrigeration &amp; Weather'!$C$22</f>
        <v>651.49563720014521</v>
      </c>
      <c r="H312">
        <f>G312*3*'Refrigeration &amp; Weather'!$C$23</f>
        <v>488.62172790010891</v>
      </c>
      <c r="Q312">
        <v>2.4634491549009221</v>
      </c>
      <c r="R312">
        <v>24.607908484630091</v>
      </c>
      <c r="U312">
        <v>-0.12961663377113986</v>
      </c>
      <c r="V312">
        <v>17.088377192290437</v>
      </c>
      <c r="Y312">
        <v>-1.2421518184180966</v>
      </c>
      <c r="Z312">
        <v>5.256251838711659</v>
      </c>
      <c r="AC312">
        <v>1.6960676619901758</v>
      </c>
      <c r="AD312">
        <v>38.090810043731118</v>
      </c>
      <c r="AG312">
        <v>-1.010419395675479</v>
      </c>
      <c r="AH312">
        <v>7.1692561008418725</v>
      </c>
      <c r="AK312">
        <v>-1.277667151920572</v>
      </c>
      <c r="AL312">
        <v>5.1657532311178427</v>
      </c>
      <c r="AO312">
        <v>-1.3054112893921526</v>
      </c>
      <c r="AP312">
        <v>-1.1932016986849545</v>
      </c>
      <c r="AS312">
        <v>-1.1864061373884793</v>
      </c>
      <c r="AT312">
        <v>7.2561639306969674</v>
      </c>
      <c r="AW312">
        <v>2.9685534404905383E-2</v>
      </c>
      <c r="AX312">
        <v>12.09012326151811</v>
      </c>
      <c r="BA312">
        <v>-0.44771430672258922</v>
      </c>
      <c r="BB312">
        <v>10.550498020160596</v>
      </c>
      <c r="BE312">
        <v>3.858933245351881</v>
      </c>
      <c r="BF312">
        <v>46.011769836521189</v>
      </c>
      <c r="BI312">
        <v>8.2940552696114977</v>
      </c>
      <c r="BJ312">
        <v>83.907272937231568</v>
      </c>
      <c r="BM312">
        <v>-1.2134280758304634</v>
      </c>
      <c r="BN312">
        <v>4.8793973175960046</v>
      </c>
      <c r="BQ312">
        <v>-0.17565544730656513</v>
      </c>
      <c r="BR312">
        <v>20.659070636131823</v>
      </c>
      <c r="BY312">
        <v>-0.9936222401747099</v>
      </c>
      <c r="BZ312">
        <v>7.2885305813498356</v>
      </c>
      <c r="CG312">
        <v>-1.2956044220575016</v>
      </c>
      <c r="CH312">
        <v>5.662933138188686</v>
      </c>
      <c r="CK312">
        <v>-1.2198647036338832</v>
      </c>
      <c r="CL312">
        <v>2.4514815928212341</v>
      </c>
      <c r="CO312">
        <v>1.9933437470492492</v>
      </c>
      <c r="CP312">
        <v>27.656943952249563</v>
      </c>
      <c r="CS312">
        <v>-1.0835288378435961</v>
      </c>
      <c r="CT312">
        <v>3.0576801274610235</v>
      </c>
      <c r="CW312">
        <v>-1.2673606974231717</v>
      </c>
      <c r="CX312">
        <v>-0.11823620217248593</v>
      </c>
      <c r="DE312">
        <v>1.7060545731674681</v>
      </c>
      <c r="DF312">
        <v>38.256523886994131</v>
      </c>
      <c r="DI312">
        <v>-0.70634905241045587</v>
      </c>
      <c r="DJ312">
        <v>13.077210584784675</v>
      </c>
      <c r="DM312">
        <v>-1.2775078221781468</v>
      </c>
      <c r="DN312">
        <v>5.1740323709665681</v>
      </c>
      <c r="DQ312">
        <v>-1.3041196192224904</v>
      </c>
      <c r="DR312">
        <v>-1.1905693830381703</v>
      </c>
      <c r="DU312">
        <v>-1.1876644214939382</v>
      </c>
      <c r="DV312">
        <v>7.2511441160555972</v>
      </c>
      <c r="DY312">
        <v>2.6933686021792237E-2</v>
      </c>
      <c r="DZ312">
        <v>12.165466707764017</v>
      </c>
      <c r="EC312">
        <v>-0.47591674599706579</v>
      </c>
      <c r="ED312">
        <v>10.432312485613812</v>
      </c>
      <c r="EG312">
        <v>3.8958266828917463</v>
      </c>
      <c r="EH312">
        <v>46.811994588691391</v>
      </c>
      <c r="EK312">
        <v>8.2583862734276714</v>
      </c>
      <c r="EL312">
        <v>83.100707423851603</v>
      </c>
      <c r="EO312">
        <v>-1.1705142496494287</v>
      </c>
      <c r="EP312">
        <v>5.1175792469018928</v>
      </c>
      <c r="ES312">
        <v>-0.15078238798879603</v>
      </c>
      <c r="ET312">
        <v>21.051384642117554</v>
      </c>
      <c r="FA312">
        <v>-0.97561826132425311</v>
      </c>
      <c r="FB312">
        <v>7.3642890220880473</v>
      </c>
      <c r="FI312">
        <v>-1.3074711073546381</v>
      </c>
      <c r="FJ312">
        <v>5.631706026762215</v>
      </c>
      <c r="FM312">
        <v>-1.1450776435558183</v>
      </c>
      <c r="FN312">
        <v>3.1452713530420526</v>
      </c>
      <c r="FQ312">
        <v>2.0442331493168933</v>
      </c>
      <c r="FR312">
        <v>27.849054668491242</v>
      </c>
      <c r="FU312">
        <v>-1.0826301934023095</v>
      </c>
      <c r="FV312">
        <v>3.06253903570019</v>
      </c>
      <c r="FY312">
        <v>-1.2575601533573748</v>
      </c>
      <c r="FZ312">
        <v>-6.9827623850927723E-2</v>
      </c>
      <c r="GG312">
        <v>1.6638855268497574</v>
      </c>
      <c r="GH312">
        <v>39.097745076552059</v>
      </c>
      <c r="GK312">
        <v>-0.7095389369828472</v>
      </c>
      <c r="GL312">
        <v>13.047146886134799</v>
      </c>
      <c r="GO312">
        <v>-1.2784566084705569</v>
      </c>
      <c r="GP312">
        <v>5.1709023941443082</v>
      </c>
      <c r="GS312">
        <v>-1.3044233880313463</v>
      </c>
      <c r="GT312">
        <v>-1.1907576871222738</v>
      </c>
      <c r="GW312">
        <v>-1.1853768687285173</v>
      </c>
      <c r="GX312">
        <v>7.2464356408803114</v>
      </c>
      <c r="HA312">
        <v>1.5194439215420082E-2</v>
      </c>
      <c r="HB312">
        <v>12.090422304833744</v>
      </c>
      <c r="HE312">
        <v>-0.46194079271282201</v>
      </c>
      <c r="HF312">
        <v>10.504162236457548</v>
      </c>
      <c r="HI312">
        <v>3.9553756176798571</v>
      </c>
      <c r="HJ312">
        <v>46.105819363663031</v>
      </c>
      <c r="HM312">
        <v>8.3077026759729673</v>
      </c>
      <c r="HN312">
        <v>83.72410001427086</v>
      </c>
      <c r="HQ312">
        <v>-1.2785203634546565</v>
      </c>
      <c r="HR312">
        <v>4.4540964385108781</v>
      </c>
      <c r="HU312">
        <v>-0.15946102889679734</v>
      </c>
      <c r="HV312">
        <v>20.614347619012282</v>
      </c>
      <c r="IC312">
        <v>-0.98191132313868479</v>
      </c>
      <c r="ID312">
        <v>7.3264403510500973</v>
      </c>
      <c r="IK312">
        <v>-1.2945958345867159</v>
      </c>
      <c r="IL312">
        <v>5.6641449444812961</v>
      </c>
      <c r="IO312">
        <v>-1.2334065196231498</v>
      </c>
      <c r="IP312">
        <v>2.185809163448829</v>
      </c>
      <c r="IS312">
        <v>2.0747523889534447</v>
      </c>
      <c r="IT312">
        <v>27.973938798334785</v>
      </c>
      <c r="IW312">
        <v>-1.0894426255554035</v>
      </c>
      <c r="IX312">
        <v>3.0770546541453561</v>
      </c>
      <c r="JA312">
        <v>-1.1770675053983408</v>
      </c>
      <c r="JB312">
        <v>0.32940512308997322</v>
      </c>
      <c r="JI312">
        <v>1.7164151541546908</v>
      </c>
      <c r="JJ312">
        <v>38.80163404207638</v>
      </c>
      <c r="JM312">
        <v>-0.32270250674261319</v>
      </c>
      <c r="JN312">
        <v>14.360203109609049</v>
      </c>
      <c r="JQ312">
        <v>-1.254126181185641</v>
      </c>
      <c r="JR312">
        <v>5.2429285945001354</v>
      </c>
      <c r="JU312">
        <v>-1.3039640349461883</v>
      </c>
      <c r="JV312">
        <v>-1.189892536251647</v>
      </c>
      <c r="JY312">
        <v>-1.2051310215824416</v>
      </c>
      <c r="JZ312">
        <v>7.1739352959126812</v>
      </c>
      <c r="KC312">
        <v>-1.1343461729182611E-2</v>
      </c>
      <c r="KD312">
        <v>12.074919960575446</v>
      </c>
      <c r="KG312">
        <v>-0.46619358055639659</v>
      </c>
      <c r="KH312">
        <v>10.479225740253906</v>
      </c>
      <c r="KK312">
        <v>3.9642879065107026</v>
      </c>
      <c r="KL312">
        <v>47.859384957975564</v>
      </c>
      <c r="KO312">
        <v>8.2654472500289238</v>
      </c>
      <c r="KP312">
        <v>83.168152916249596</v>
      </c>
      <c r="KS312">
        <v>-1.241841268820042</v>
      </c>
      <c r="KT312">
        <v>4.6766830738731686</v>
      </c>
      <c r="KW312">
        <v>-0.17588502798829431</v>
      </c>
      <c r="KX312">
        <v>20.806444542811345</v>
      </c>
      <c r="LE312">
        <v>-1.0505544537374836</v>
      </c>
      <c r="LF312">
        <v>6.9823832422696546</v>
      </c>
      <c r="LM312">
        <v>-1.2939321876920105</v>
      </c>
      <c r="LN312">
        <v>5.6624880587008919</v>
      </c>
      <c r="LQ312">
        <v>-1.2806333654451094</v>
      </c>
      <c r="LR312">
        <v>1.6730955004143748</v>
      </c>
      <c r="LU312">
        <v>2.1036702371071057</v>
      </c>
      <c r="LV312">
        <v>28.087314473150851</v>
      </c>
      <c r="LY312">
        <v>-1.1002090141614742</v>
      </c>
      <c r="LZ312">
        <v>3.0016173444604481</v>
      </c>
      <c r="MC312">
        <v>-1.2745518330401937</v>
      </c>
      <c r="MD312">
        <v>-0.13076747474961586</v>
      </c>
      <c r="MK312">
        <v>1.6446536747869924</v>
      </c>
      <c r="ML312">
        <v>39.058510285887536</v>
      </c>
      <c r="MO312">
        <v>-0.69330643248945278</v>
      </c>
      <c r="MP312">
        <v>13.264969276360716</v>
      </c>
      <c r="MS312">
        <v>-1.2701476719157618</v>
      </c>
      <c r="MT312">
        <v>5.1890769739986835</v>
      </c>
      <c r="MW312">
        <v>-1.2983683219606439</v>
      </c>
      <c r="MX312">
        <v>-1.1633733089910807</v>
      </c>
      <c r="NA312">
        <v>-1.1957426569974565</v>
      </c>
      <c r="NB312">
        <v>7.2102488089992223</v>
      </c>
      <c r="NE312">
        <v>-1.4048313253388043E-2</v>
      </c>
      <c r="NF312">
        <v>12.082307676449595</v>
      </c>
      <c r="NI312">
        <v>-0.45966694037566452</v>
      </c>
      <c r="NJ312">
        <v>10.52383913931647</v>
      </c>
      <c r="NM312">
        <v>3.7946411905240889</v>
      </c>
      <c r="NN312">
        <v>46.802435573937039</v>
      </c>
      <c r="NQ312">
        <v>8.3147680732973548</v>
      </c>
      <c r="NR312">
        <v>85.16325888622049</v>
      </c>
      <c r="NU312">
        <v>-1.1572612701622169</v>
      </c>
      <c r="NV312">
        <v>5.1802106114717406</v>
      </c>
      <c r="NY312">
        <v>-9.3729271845733819E-2</v>
      </c>
      <c r="NZ312">
        <v>21.43301832074706</v>
      </c>
      <c r="OG312">
        <v>-0.99599295617775641</v>
      </c>
      <c r="OH312">
        <v>7.2856817674668353</v>
      </c>
      <c r="OO312">
        <v>-1.3089916387314</v>
      </c>
      <c r="OP312">
        <v>5.6270411194099008</v>
      </c>
    </row>
    <row r="313" spans="1:406">
      <c r="A313">
        <v>296</v>
      </c>
      <c r="B313" s="16">
        <f t="shared" si="104"/>
        <v>40946</v>
      </c>
      <c r="C313">
        <f t="shared" si="100"/>
        <v>1136.3652806157456</v>
      </c>
      <c r="D313">
        <f t="shared" si="101"/>
        <v>0</v>
      </c>
      <c r="E313">
        <f t="shared" si="102"/>
        <v>0</v>
      </c>
      <c r="F313">
        <f t="shared" si="103"/>
        <v>1136.3652806157456</v>
      </c>
      <c r="G313">
        <f>F313/'Refrigeration &amp; Weather'!$C$22</f>
        <v>510.72596881606552</v>
      </c>
      <c r="H313">
        <f>G313*3*'Refrigeration &amp; Weather'!$C$23</f>
        <v>383.04447661204915</v>
      </c>
      <c r="Q313">
        <v>2.0451587371211657</v>
      </c>
      <c r="R313">
        <v>27.369559791952966</v>
      </c>
      <c r="U313">
        <v>-0.37214155657401832</v>
      </c>
      <c r="V313">
        <v>15.139901745729555</v>
      </c>
      <c r="Y313">
        <v>-1.2455841915944885</v>
      </c>
      <c r="Z313">
        <v>-1.4037961174876339</v>
      </c>
      <c r="AC313">
        <v>1.1066507368496232</v>
      </c>
      <c r="AD313">
        <v>36.681248796613737</v>
      </c>
      <c r="AG313">
        <v>-1.0497858067935457</v>
      </c>
      <c r="AH313">
        <v>-2.6786508397141695E-2</v>
      </c>
      <c r="AK313">
        <v>-1.2796701617587434</v>
      </c>
      <c r="AL313">
        <v>-1.4880548335912172</v>
      </c>
      <c r="AO313">
        <v>-1.3066343216615839</v>
      </c>
      <c r="AP313">
        <v>5.4404137591363728</v>
      </c>
      <c r="AS313">
        <v>-1.1957688562107698</v>
      </c>
      <c r="AT313">
        <v>0.54076649076291416</v>
      </c>
      <c r="AW313">
        <v>-6.8184069532414959E-2</v>
      </c>
      <c r="AX313">
        <v>4.8060612280023323</v>
      </c>
      <c r="BA313">
        <v>-0.52478178137049447</v>
      </c>
      <c r="BB313">
        <v>12.215727109144503</v>
      </c>
      <c r="BE313">
        <v>3.1884339188347903</v>
      </c>
      <c r="BF313">
        <v>43.057358024745518</v>
      </c>
      <c r="BI313">
        <v>6.9453961839838803</v>
      </c>
      <c r="BJ313">
        <v>79.993930521245545</v>
      </c>
      <c r="BM313">
        <v>-1.2241458973326691</v>
      </c>
      <c r="BN313">
        <v>-1.8853682319258391</v>
      </c>
      <c r="BQ313">
        <v>-0.37959881794905953</v>
      </c>
      <c r="BR313">
        <v>10.509712391680129</v>
      </c>
      <c r="BY313">
        <v>-1.0283081272692718</v>
      </c>
      <c r="BZ313">
        <v>0.24022334603321416</v>
      </c>
      <c r="CG313">
        <v>-1.2967338498839107</v>
      </c>
      <c r="CH313">
        <v>-0.98536628028520001</v>
      </c>
      <c r="CK313">
        <v>-1.2359987202360911</v>
      </c>
      <c r="CL313">
        <v>4.4201508751598766</v>
      </c>
      <c r="CO313">
        <v>1.6894468337174231</v>
      </c>
      <c r="CP313">
        <v>19.463002332324262</v>
      </c>
      <c r="CS313">
        <v>-1.1043952800298231</v>
      </c>
      <c r="CT313">
        <v>5.0642306194048095</v>
      </c>
      <c r="CW313">
        <v>-1.2714122499523528</v>
      </c>
      <c r="CX313">
        <v>2.0587699437185081</v>
      </c>
      <c r="DE313">
        <v>1.1127707385518335</v>
      </c>
      <c r="DF313">
        <v>36.948663555072912</v>
      </c>
      <c r="DI313">
        <v>-0.8252953417633595</v>
      </c>
      <c r="DJ313">
        <v>4.2012288418417132</v>
      </c>
      <c r="DM313">
        <v>-1.279639369930468</v>
      </c>
      <c r="DN313">
        <v>-1.4805557517592296</v>
      </c>
      <c r="DQ313">
        <v>-1.3053831759284948</v>
      </c>
      <c r="DR313">
        <v>5.4427664038745842</v>
      </c>
      <c r="DU313">
        <v>-1.1969497153768989</v>
      </c>
      <c r="DV313">
        <v>0.53626753466198784</v>
      </c>
      <c r="DY313">
        <v>-7.2070416410211585E-2</v>
      </c>
      <c r="DZ313">
        <v>4.8708921443066169</v>
      </c>
      <c r="EC313">
        <v>-0.55108113426278238</v>
      </c>
      <c r="ED313">
        <v>12.102407292872543</v>
      </c>
      <c r="EG313">
        <v>3.2123241733553365</v>
      </c>
      <c r="EH313">
        <v>43.833839240883187</v>
      </c>
      <c r="EK313">
        <v>6.9296027758498173</v>
      </c>
      <c r="EL313">
        <v>78.58551071167318</v>
      </c>
      <c r="EO313">
        <v>-1.1847806029310972</v>
      </c>
      <c r="EP313">
        <v>-1.6834579261484586</v>
      </c>
      <c r="ES313">
        <v>-0.36015430367745577</v>
      </c>
      <c r="ET313">
        <v>10.803536012321414</v>
      </c>
      <c r="FA313">
        <v>-1.0114356157415336</v>
      </c>
      <c r="FB313">
        <v>0.30469113184189145</v>
      </c>
      <c r="FI313">
        <v>-1.3081096724709109</v>
      </c>
      <c r="FJ313">
        <v>-1.0142198852727347</v>
      </c>
      <c r="FM313">
        <v>-1.1705498125480047</v>
      </c>
      <c r="FN313">
        <v>4.9764117521593914</v>
      </c>
      <c r="FQ313">
        <v>1.7371575556744996</v>
      </c>
      <c r="FR313">
        <v>19.657700270577287</v>
      </c>
      <c r="FU313">
        <v>-1.1035700965796449</v>
      </c>
      <c r="FV313">
        <v>5.0684470924791531</v>
      </c>
      <c r="FY313">
        <v>-1.2623389361069739</v>
      </c>
      <c r="FZ313">
        <v>2.1003623315282414</v>
      </c>
      <c r="GG313">
        <v>1.0628245210326603</v>
      </c>
      <c r="GH313">
        <v>37.188247975641133</v>
      </c>
      <c r="GK313">
        <v>-0.82802743503913534</v>
      </c>
      <c r="GL313">
        <v>4.1750559095918724</v>
      </c>
      <c r="GO313">
        <v>-1.2805390738216176</v>
      </c>
      <c r="GP313">
        <v>-1.4834366851822929</v>
      </c>
      <c r="GS313">
        <v>-1.3056839060476719</v>
      </c>
      <c r="GT313">
        <v>5.4425850631937456</v>
      </c>
      <c r="GW313">
        <v>-1.1945948292825004</v>
      </c>
      <c r="GX313">
        <v>0.5325402124052091</v>
      </c>
      <c r="HA313">
        <v>-8.2638482670029711E-2</v>
      </c>
      <c r="HB313">
        <v>4.8024257769127114</v>
      </c>
      <c r="HE313">
        <v>-0.53823832660020632</v>
      </c>
      <c r="HF313">
        <v>12.169066362783251</v>
      </c>
      <c r="HI313">
        <v>3.2791099411643239</v>
      </c>
      <c r="HJ313">
        <v>43.542945824705662</v>
      </c>
      <c r="HM313">
        <v>6.9659422305125052</v>
      </c>
      <c r="HN313">
        <v>79.439221727901881</v>
      </c>
      <c r="HQ313">
        <v>-1.2829514351982745</v>
      </c>
      <c r="HR313">
        <v>-2.2413949254217966</v>
      </c>
      <c r="HU313">
        <v>-0.36302379119137823</v>
      </c>
      <c r="HV313">
        <v>10.497953533785184</v>
      </c>
      <c r="IC313">
        <v>-1.0171745721088767</v>
      </c>
      <c r="ID313">
        <v>0.27350683658472219</v>
      </c>
      <c r="IK313">
        <v>-1.2957439691915418</v>
      </c>
      <c r="IL313">
        <v>-0.98427873710769931</v>
      </c>
      <c r="IO313">
        <v>-1.2462829369235491</v>
      </c>
      <c r="IP313">
        <v>4.237132002990478</v>
      </c>
      <c r="IS313">
        <v>1.7656060453936286</v>
      </c>
      <c r="IT313">
        <v>19.784667517156382</v>
      </c>
      <c r="IW313">
        <v>-1.1105771728043952</v>
      </c>
      <c r="IX313">
        <v>5.0787557938989503</v>
      </c>
      <c r="JA313">
        <v>-1.1878520777592509</v>
      </c>
      <c r="JB313">
        <v>2.4441277388501135</v>
      </c>
      <c r="JI313">
        <v>1.1155371711498918</v>
      </c>
      <c r="JJ313">
        <v>37.337910824759909</v>
      </c>
      <c r="JM313">
        <v>-0.46598076589601511</v>
      </c>
      <c r="JN313">
        <v>5.7551760062707036</v>
      </c>
      <c r="JQ313">
        <v>-1.2573301626805757</v>
      </c>
      <c r="JR313">
        <v>-1.4178883242646023</v>
      </c>
      <c r="JU313">
        <v>-1.3052378968398211</v>
      </c>
      <c r="JV313">
        <v>5.4433606031475703</v>
      </c>
      <c r="JY313">
        <v>-1.2132339025973053</v>
      </c>
      <c r="JZ313">
        <v>0.46785374671571694</v>
      </c>
      <c r="KC313">
        <v>-0.10884563048019336</v>
      </c>
      <c r="KD313">
        <v>4.7798723441673996</v>
      </c>
      <c r="KG313">
        <v>-0.54210331884831897</v>
      </c>
      <c r="KH313">
        <v>12.146442399504423</v>
      </c>
      <c r="KK313">
        <v>3.2582416735122819</v>
      </c>
      <c r="KL313">
        <v>45.366010167970131</v>
      </c>
      <c r="KO313">
        <v>6.922898427242516</v>
      </c>
      <c r="KP313">
        <v>79.88887678859777</v>
      </c>
      <c r="KS313">
        <v>-1.2495802226190205</v>
      </c>
      <c r="KT313">
        <v>-2.053455033337904</v>
      </c>
      <c r="KW313">
        <v>-0.38155158757061053</v>
      </c>
      <c r="KX313">
        <v>10.592066834981043</v>
      </c>
      <c r="LE313">
        <v>-1.0805833584032087</v>
      </c>
      <c r="LF313">
        <v>-2.7927034013841112E-2</v>
      </c>
      <c r="LM313">
        <v>-1.2950562555152989</v>
      </c>
      <c r="LN313">
        <v>-0.98562304325357442</v>
      </c>
      <c r="LQ313">
        <v>-1.2867772025172735</v>
      </c>
      <c r="LR313">
        <v>3.8418118460976189</v>
      </c>
      <c r="LU313">
        <v>1.7926333416027886</v>
      </c>
      <c r="LV313">
        <v>19.900953314047985</v>
      </c>
      <c r="LY313">
        <v>-1.1202268927989381</v>
      </c>
      <c r="LZ313">
        <v>5.015481422960451</v>
      </c>
      <c r="MC313">
        <v>-1.2784036410544475</v>
      </c>
      <c r="MD313">
        <v>2.046946446227949</v>
      </c>
      <c r="MK313">
        <v>1.0444678316789968</v>
      </c>
      <c r="ML313">
        <v>37.122855433455229</v>
      </c>
      <c r="MO313">
        <v>-0.81492018423155721</v>
      </c>
      <c r="MP313">
        <v>4.3475194496334453</v>
      </c>
      <c r="MS313">
        <v>-1.2725139305311859</v>
      </c>
      <c r="MT313">
        <v>-1.4668215929644068</v>
      </c>
      <c r="MW313">
        <v>-1.3000444858281386</v>
      </c>
      <c r="MX313">
        <v>5.4665060949150117</v>
      </c>
      <c r="NA313">
        <v>-1.2044073688031212</v>
      </c>
      <c r="NB313">
        <v>0.50056065319963317</v>
      </c>
      <c r="NE313">
        <v>-0.11166314709623283</v>
      </c>
      <c r="NF313">
        <v>4.7863565582623364</v>
      </c>
      <c r="NI313">
        <v>-0.53626591985167826</v>
      </c>
      <c r="NJ313">
        <v>12.186484330254238</v>
      </c>
      <c r="NM313">
        <v>3.1127008382340473</v>
      </c>
      <c r="NN313">
        <v>43.692867859548059</v>
      </c>
      <c r="NQ313">
        <v>6.9420298744094362</v>
      </c>
      <c r="NR313">
        <v>81.52028807499299</v>
      </c>
      <c r="NU313">
        <v>-1.1724738668370298</v>
      </c>
      <c r="NV313">
        <v>-1.6291651759713357</v>
      </c>
      <c r="NY313">
        <v>-0.30913045903229336</v>
      </c>
      <c r="NZ313">
        <v>11.156273027615587</v>
      </c>
      <c r="OG313">
        <v>-1.0306266171084095</v>
      </c>
      <c r="OH313">
        <v>0.2369176700235649</v>
      </c>
      <c r="OO313">
        <v>-1.3095568911108106</v>
      </c>
      <c r="OP313">
        <v>-1.0185287633678606</v>
      </c>
    </row>
    <row r="314" spans="1:406">
      <c r="A314">
        <v>297</v>
      </c>
      <c r="B314" s="16">
        <f t="shared" si="104"/>
        <v>40946.125</v>
      </c>
      <c r="C314">
        <f t="shared" si="100"/>
        <v>1257.02618826203</v>
      </c>
      <c r="D314">
        <f t="shared" si="101"/>
        <v>0</v>
      </c>
      <c r="E314">
        <f t="shared" si="102"/>
        <v>0</v>
      </c>
      <c r="F314">
        <f t="shared" si="103"/>
        <v>1257.02618826203</v>
      </c>
      <c r="G314">
        <f>F314/'Refrigeration &amp; Weather'!$C$22</f>
        <v>564.95559023012595</v>
      </c>
      <c r="H314">
        <f>G314*3*'Refrigeration &amp; Weather'!$C$23</f>
        <v>423.71669267259449</v>
      </c>
      <c r="Q314">
        <v>1.6490261107186981</v>
      </c>
      <c r="R314">
        <v>23.210898789881799</v>
      </c>
      <c r="U314">
        <v>-0.55582652248720033</v>
      </c>
      <c r="V314">
        <v>9.7084533343569941</v>
      </c>
      <c r="Y314">
        <v>-1.2487536332119529</v>
      </c>
      <c r="Z314">
        <v>5.2239150166051926</v>
      </c>
      <c r="AC314">
        <v>0.60480458364143452</v>
      </c>
      <c r="AD314">
        <v>27.475278744227047</v>
      </c>
      <c r="AG314">
        <v>-1.0814368797275586</v>
      </c>
      <c r="AH314">
        <v>6.1975636602815456</v>
      </c>
      <c r="AK314">
        <v>-1.2815073803906052</v>
      </c>
      <c r="AL314">
        <v>5.1453317302572907</v>
      </c>
      <c r="AO314">
        <v>-1.3077184597839411</v>
      </c>
      <c r="AP314">
        <v>-1.2104421904472322</v>
      </c>
      <c r="AS314">
        <v>-1.2040558832440373</v>
      </c>
      <c r="AT314">
        <v>7.1226688833899061</v>
      </c>
      <c r="AW314">
        <v>-0.15621694529719293</v>
      </c>
      <c r="AX314">
        <v>10.879674250902656</v>
      </c>
      <c r="BA314">
        <v>-0.59340435325796004</v>
      </c>
      <c r="BB314">
        <v>9.5121125725460196</v>
      </c>
      <c r="BE314">
        <v>2.5624994583082956</v>
      </c>
      <c r="BF314">
        <v>38.868988235190507</v>
      </c>
      <c r="BI314">
        <v>5.6560009840533052</v>
      </c>
      <c r="BJ314">
        <v>81.389178832498544</v>
      </c>
      <c r="BM314">
        <v>-1.2331381105650867</v>
      </c>
      <c r="BN314">
        <v>4.6624500167932954</v>
      </c>
      <c r="BQ314">
        <v>-0.53562855526158248</v>
      </c>
      <c r="BR314">
        <v>14.579191922337767</v>
      </c>
      <c r="BY314">
        <v>-1.0572466702859582</v>
      </c>
      <c r="BZ314">
        <v>6.5662291168535383</v>
      </c>
      <c r="CG314">
        <v>-1.2977809812201302</v>
      </c>
      <c r="CH314">
        <v>5.6528198305523416</v>
      </c>
      <c r="CK314">
        <v>-1.2483028401927359</v>
      </c>
      <c r="CL314">
        <v>1.9215511008376072</v>
      </c>
      <c r="CO314">
        <v>1.4123432779724574</v>
      </c>
      <c r="CP314">
        <v>24.113522461772053</v>
      </c>
      <c r="CS314">
        <v>-1.1222567560775718</v>
      </c>
      <c r="CT314">
        <v>2.6821062279456709</v>
      </c>
      <c r="CW314">
        <v>-1.2749211389061164</v>
      </c>
      <c r="CX314">
        <v>-0.18596679374420988</v>
      </c>
      <c r="DE314">
        <v>0.60631795449817016</v>
      </c>
      <c r="DF314">
        <v>27.74680505660255</v>
      </c>
      <c r="DI314">
        <v>-0.91386018655894552</v>
      </c>
      <c r="DJ314">
        <v>9.2285275501444275</v>
      </c>
      <c r="DM314">
        <v>-1.2815932709524427</v>
      </c>
      <c r="DN314">
        <v>5.1521481983175006</v>
      </c>
      <c r="DQ314">
        <v>-1.3065036648712471</v>
      </c>
      <c r="DR314">
        <v>-1.2083272479634342</v>
      </c>
      <c r="DU314">
        <v>-1.2051671789785283</v>
      </c>
      <c r="DV314">
        <v>7.1186206104190921</v>
      </c>
      <c r="DY314">
        <v>-0.16107442844771905</v>
      </c>
      <c r="DZ314">
        <v>10.934990798268769</v>
      </c>
      <c r="EC314">
        <v>-0.6178916047792461</v>
      </c>
      <c r="ED314">
        <v>9.4046367785200164</v>
      </c>
      <c r="EG314">
        <v>2.5733831709331683</v>
      </c>
      <c r="EH314">
        <v>39.66143022189668</v>
      </c>
      <c r="EK314">
        <v>5.6664910899639604</v>
      </c>
      <c r="EL314">
        <v>79.772841271013974</v>
      </c>
      <c r="EO314">
        <v>-1.1967987108768161</v>
      </c>
      <c r="EP314">
        <v>4.8352439522442872</v>
      </c>
      <c r="ES314">
        <v>-0.52024157327877485</v>
      </c>
      <c r="ET314">
        <v>14.798766408154997</v>
      </c>
      <c r="FA314">
        <v>-1.0413419078062651</v>
      </c>
      <c r="FB314">
        <v>6.6215439077099028</v>
      </c>
      <c r="FI314">
        <v>-1.3087025631045925</v>
      </c>
      <c r="FJ314">
        <v>5.6260945082527183</v>
      </c>
      <c r="FM314">
        <v>-1.1903818188527828</v>
      </c>
      <c r="FN314">
        <v>2.3694539633359959</v>
      </c>
      <c r="FQ314">
        <v>1.4569075799353706</v>
      </c>
      <c r="FR314">
        <v>24.299098556276185</v>
      </c>
      <c r="FU314">
        <v>-1.121495541454564</v>
      </c>
      <c r="FV314">
        <v>2.6857858170117552</v>
      </c>
      <c r="FY314">
        <v>-1.2664760048168329</v>
      </c>
      <c r="FZ314">
        <v>-0.14992272739677651</v>
      </c>
      <c r="GG314">
        <v>0.55759519606042707</v>
      </c>
      <c r="GH314">
        <v>27.519097515023589</v>
      </c>
      <c r="GK314">
        <v>-0.91620405373498981</v>
      </c>
      <c r="GL314">
        <v>9.2065959956582226</v>
      </c>
      <c r="GO314">
        <v>-1.282447724109899</v>
      </c>
      <c r="GP314">
        <v>5.149489550414204</v>
      </c>
      <c r="GS314">
        <v>-1.3068014764144498</v>
      </c>
      <c r="GT314">
        <v>-1.2085011720972314</v>
      </c>
      <c r="GW314">
        <v>-1.2027589971750225</v>
      </c>
      <c r="GX314">
        <v>7.1156712631564396</v>
      </c>
      <c r="HA314">
        <v>-0.170577467430471</v>
      </c>
      <c r="HB314">
        <v>10.872846421939574</v>
      </c>
      <c r="HE314">
        <v>-0.60609559893286569</v>
      </c>
      <c r="HF314">
        <v>9.4660650534124446</v>
      </c>
      <c r="HI314">
        <v>2.6413947559139905</v>
      </c>
      <c r="HJ314">
        <v>39.712430272000454</v>
      </c>
      <c r="HM314">
        <v>5.6882027539158688</v>
      </c>
      <c r="HN314">
        <v>80.635808637225253</v>
      </c>
      <c r="HQ314">
        <v>-1.2866440358238298</v>
      </c>
      <c r="HR314">
        <v>4.3610445203941612</v>
      </c>
      <c r="HU314">
        <v>-0.51908787308756543</v>
      </c>
      <c r="HV314">
        <v>14.588272604125034</v>
      </c>
      <c r="IC314">
        <v>-1.0466212640216259</v>
      </c>
      <c r="ID314">
        <v>6.5955697973462826</v>
      </c>
      <c r="IK314">
        <v>-1.2968079276785793</v>
      </c>
      <c r="IL314">
        <v>5.6537994664966549</v>
      </c>
      <c r="IO314">
        <v>-1.2563035749587939</v>
      </c>
      <c r="IP314">
        <v>1.792467743313122</v>
      </c>
      <c r="IS314">
        <v>1.4833020730413671</v>
      </c>
      <c r="IT314">
        <v>24.420295114583315</v>
      </c>
      <c r="IW314">
        <v>-1.1286395430522198</v>
      </c>
      <c r="IX314">
        <v>2.6929822220300288</v>
      </c>
      <c r="JA314">
        <v>-1.1971869599451244</v>
      </c>
      <c r="JB314">
        <v>0.1485182522124448</v>
      </c>
      <c r="JI314">
        <v>0.60463270254143553</v>
      </c>
      <c r="JJ314">
        <v>27.940911068251417</v>
      </c>
      <c r="JM314">
        <v>-0.5810712275543467</v>
      </c>
      <c r="JN314">
        <v>10.846873110204481</v>
      </c>
      <c r="JQ314">
        <v>-1.2602616219805729</v>
      </c>
      <c r="JR314">
        <v>5.2093452279072929</v>
      </c>
      <c r="JU314">
        <v>-1.3063674697202861</v>
      </c>
      <c r="JV314">
        <v>-1.2078021707909337</v>
      </c>
      <c r="JY314">
        <v>-1.2204002839093018</v>
      </c>
      <c r="JZ314">
        <v>7.0576869312835262</v>
      </c>
      <c r="KC314">
        <v>-0.19635255290404893</v>
      </c>
      <c r="KD314">
        <v>10.844689770460501</v>
      </c>
      <c r="KG314">
        <v>-0.60960968214177003</v>
      </c>
      <c r="KH314">
        <v>9.4456239702324574</v>
      </c>
      <c r="KK314">
        <v>2.58899950504202</v>
      </c>
      <c r="KL314">
        <v>41.670233734805322</v>
      </c>
      <c r="KO314">
        <v>5.6283331967280601</v>
      </c>
      <c r="KP314">
        <v>81.921988202154296</v>
      </c>
      <c r="KS314">
        <v>-1.2560836572569611</v>
      </c>
      <c r="KT314">
        <v>4.5213661690364528</v>
      </c>
      <c r="KW314">
        <v>-0.53850413694246613</v>
      </c>
      <c r="KX314">
        <v>14.621697304979921</v>
      </c>
      <c r="LE314">
        <v>-1.1054398135429064</v>
      </c>
      <c r="LF314">
        <v>6.3310184941027838</v>
      </c>
      <c r="LM314">
        <v>-1.2961007896905723</v>
      </c>
      <c r="LN314">
        <v>5.6527185396850337</v>
      </c>
      <c r="LQ314">
        <v>-1.2915451012679233</v>
      </c>
      <c r="LR314">
        <v>1.4832858078869058</v>
      </c>
      <c r="LU314">
        <v>1.5084391748457735</v>
      </c>
      <c r="LV314">
        <v>24.532133621327201</v>
      </c>
      <c r="LY314">
        <v>-1.1373473542702233</v>
      </c>
      <c r="LZ314">
        <v>2.6394242024239158</v>
      </c>
      <c r="MC314">
        <v>-1.2817250305239847</v>
      </c>
      <c r="MD314">
        <v>-0.19703627341953339</v>
      </c>
      <c r="MK314">
        <v>0.54055196629077196</v>
      </c>
      <c r="ML314">
        <v>27.431163585847216</v>
      </c>
      <c r="MO314">
        <v>-0.9055339885173207</v>
      </c>
      <c r="MP314">
        <v>9.340297323243604</v>
      </c>
      <c r="MS314">
        <v>-1.27468253791245</v>
      </c>
      <c r="MT314">
        <v>5.1647273204228226</v>
      </c>
      <c r="MW314">
        <v>-1.3015267110188471</v>
      </c>
      <c r="MX314">
        <v>-1.1874597021294704</v>
      </c>
      <c r="NA314">
        <v>-1.2120808661097413</v>
      </c>
      <c r="NB314">
        <v>7.0872475201689085</v>
      </c>
      <c r="NE314">
        <v>-0.19926804737201298</v>
      </c>
      <c r="NF314">
        <v>10.850296833451148</v>
      </c>
      <c r="NI314">
        <v>-0.60438898945936415</v>
      </c>
      <c r="NJ314">
        <v>9.4813879779045518</v>
      </c>
      <c r="NM314">
        <v>2.4775574694533185</v>
      </c>
      <c r="NN314">
        <v>39.381021328812203</v>
      </c>
      <c r="NQ314">
        <v>5.6275967958894899</v>
      </c>
      <c r="NR314">
        <v>82.849624970803006</v>
      </c>
      <c r="NU314">
        <v>-1.1853154141864555</v>
      </c>
      <c r="NV314">
        <v>4.8826043458348432</v>
      </c>
      <c r="NY314">
        <v>-0.47462766621379432</v>
      </c>
      <c r="NZ314">
        <v>15.110549807817119</v>
      </c>
      <c r="OG314">
        <v>-1.0595084821417682</v>
      </c>
      <c r="OH314">
        <v>6.5627478958868615</v>
      </c>
      <c r="OO314">
        <v>-1.3100819607043372</v>
      </c>
      <c r="OP314">
        <v>5.622104720355428</v>
      </c>
    </row>
    <row r="315" spans="1:406">
      <c r="A315">
        <v>298</v>
      </c>
      <c r="B315" s="16">
        <f t="shared" si="104"/>
        <v>40946.25</v>
      </c>
      <c r="C315">
        <f t="shared" si="100"/>
        <v>917.25277241271226</v>
      </c>
      <c r="D315">
        <f t="shared" si="101"/>
        <v>0</v>
      </c>
      <c r="E315">
        <f t="shared" si="102"/>
        <v>0</v>
      </c>
      <c r="F315">
        <f t="shared" si="103"/>
        <v>917.25277241271226</v>
      </c>
      <c r="G315">
        <f>F315/'Refrigeration &amp; Weather'!$C$22</f>
        <v>412.24843703942133</v>
      </c>
      <c r="H315">
        <f>G315*3*'Refrigeration &amp; Weather'!$C$23</f>
        <v>309.186327779566</v>
      </c>
      <c r="Q315">
        <v>1.2931748786735646</v>
      </c>
      <c r="R315">
        <v>22.600593733116806</v>
      </c>
      <c r="U315">
        <v>-0.69486593039248168</v>
      </c>
      <c r="V315">
        <v>9.5065892568207762</v>
      </c>
      <c r="Y315">
        <v>-1.2516875716606592</v>
      </c>
      <c r="Z315">
        <v>-1.4327447741051624</v>
      </c>
      <c r="AC315">
        <v>0.21567900343212124</v>
      </c>
      <c r="AD315">
        <v>23.390532240099756</v>
      </c>
      <c r="AG315">
        <v>-1.1072661876165784</v>
      </c>
      <c r="AH315">
        <v>-0.74474437133906368</v>
      </c>
      <c r="AK315">
        <v>-1.2831975433930085</v>
      </c>
      <c r="AL315">
        <v>-1.50615705498897</v>
      </c>
      <c r="AO315">
        <v>-1.3086849811656582</v>
      </c>
      <c r="AP315">
        <v>5.4258339263317721</v>
      </c>
      <c r="AS315">
        <v>-1.2114316326782282</v>
      </c>
      <c r="AT315">
        <v>0.42781181461447015</v>
      </c>
      <c r="AW315">
        <v>-0.23551811788440252</v>
      </c>
      <c r="AX315">
        <v>3.7314260808564743</v>
      </c>
      <c r="BA315">
        <v>-0.65452118938432469</v>
      </c>
      <c r="BB315">
        <v>11.292205906299655</v>
      </c>
      <c r="BE315">
        <v>1.952831426297676</v>
      </c>
      <c r="BF315">
        <v>39.300596568490704</v>
      </c>
      <c r="BI315">
        <v>4.4690461142688553</v>
      </c>
      <c r="BJ315">
        <v>68.370340141808356</v>
      </c>
      <c r="BM315">
        <v>-1.2407690563448037</v>
      </c>
      <c r="BN315">
        <v>-2.0560388834962091</v>
      </c>
      <c r="BQ315">
        <v>-0.65647746521960082</v>
      </c>
      <c r="BR315">
        <v>6.0443082406943196</v>
      </c>
      <c r="BY315">
        <v>-1.08165377019415</v>
      </c>
      <c r="BZ315">
        <v>-0.32795431452902668</v>
      </c>
      <c r="CG315">
        <v>-1.298754019505175</v>
      </c>
      <c r="CH315">
        <v>-0.99446720125612631</v>
      </c>
      <c r="CK315">
        <v>-1.2579004467618169</v>
      </c>
      <c r="CL315">
        <v>4.0425106062911782</v>
      </c>
      <c r="CO315">
        <v>1.1646948131736952</v>
      </c>
      <c r="CP315">
        <v>15.82781078605886</v>
      </c>
      <c r="CS315">
        <v>-1.1376752075040273</v>
      </c>
      <c r="CT315">
        <v>4.7594419787168993</v>
      </c>
      <c r="CW315">
        <v>-1.2779846287268035</v>
      </c>
      <c r="CX315">
        <v>2.0032862691403492</v>
      </c>
      <c r="DE315">
        <v>0.213219341578855</v>
      </c>
      <c r="DF315">
        <v>23.609489665295992</v>
      </c>
      <c r="DI315">
        <v>-0.98074876077855777</v>
      </c>
      <c r="DJ315">
        <v>1.4527378781334925</v>
      </c>
      <c r="DM315">
        <v>-1.2833897140628234</v>
      </c>
      <c r="DN315">
        <v>-1.4999405071245371</v>
      </c>
      <c r="DQ315">
        <v>-1.3075029709342982</v>
      </c>
      <c r="DR315">
        <v>5.4277451120278863</v>
      </c>
      <c r="DU315">
        <v>-1.2124801858926482</v>
      </c>
      <c r="DV315">
        <v>0.42415523815466505</v>
      </c>
      <c r="DY315">
        <v>-0.24120008878147875</v>
      </c>
      <c r="DZ315">
        <v>3.7782421008166054</v>
      </c>
      <c r="EC315">
        <v>-0.67729947756555264</v>
      </c>
      <c r="ED315">
        <v>11.191173037727431</v>
      </c>
      <c r="EG315">
        <v>1.9506312883300303</v>
      </c>
      <c r="EH315">
        <v>40.075070860245951</v>
      </c>
      <c r="EK315">
        <v>4.4948988555949319</v>
      </c>
      <c r="EL315">
        <v>68.220531027253898</v>
      </c>
      <c r="EO315">
        <v>-1.2070330939488561</v>
      </c>
      <c r="EP315">
        <v>-1.9068831248302898</v>
      </c>
      <c r="ES315">
        <v>-0.64413000064272397</v>
      </c>
      <c r="ET315">
        <v>6.2091767016085182</v>
      </c>
      <c r="FA315">
        <v>-1.0665834042271385</v>
      </c>
      <c r="FB315">
        <v>-0.28011819447834863</v>
      </c>
      <c r="FI315">
        <v>-1.3092542651325576</v>
      </c>
      <c r="FJ315">
        <v>-1.0192779396778029</v>
      </c>
      <c r="FM315">
        <v>-1.2061131312744766</v>
      </c>
      <c r="FN315">
        <v>4.4117851397035324</v>
      </c>
      <c r="FQ315">
        <v>1.2062315900053326</v>
      </c>
      <c r="FR315">
        <v>16.010062683719632</v>
      </c>
      <c r="FU315">
        <v>-1.1369700058189409</v>
      </c>
      <c r="FV315">
        <v>4.7626707025990616</v>
      </c>
      <c r="FY315">
        <v>-1.2700864936189171</v>
      </c>
      <c r="FZ315">
        <v>2.0347636535559035</v>
      </c>
      <c r="GG315">
        <v>0.17036236509896843</v>
      </c>
      <c r="GH315">
        <v>23.202517114833668</v>
      </c>
      <c r="GK315">
        <v>-0.98277088646329736</v>
      </c>
      <c r="GL315">
        <v>1.4346484570535101</v>
      </c>
      <c r="GO315">
        <v>-1.2842023436349883</v>
      </c>
      <c r="GP315">
        <v>-1.5024000822332786</v>
      </c>
      <c r="GS315">
        <v>-1.3077979884590436</v>
      </c>
      <c r="GT315">
        <v>5.4275787774735607</v>
      </c>
      <c r="GW315">
        <v>-1.2100298836271062</v>
      </c>
      <c r="GX315">
        <v>0.42182677038259364</v>
      </c>
      <c r="HA315">
        <v>-0.24973891356211098</v>
      </c>
      <c r="HB315">
        <v>3.7220619437231202</v>
      </c>
      <c r="HE315">
        <v>-0.66646478189879987</v>
      </c>
      <c r="HF315">
        <v>11.247472277934614</v>
      </c>
      <c r="HI315">
        <v>2.0142426504264566</v>
      </c>
      <c r="HJ315">
        <v>40.462659898518773</v>
      </c>
      <c r="HM315">
        <v>4.5096388101246649</v>
      </c>
      <c r="HN315">
        <v>68.179181531495246</v>
      </c>
      <c r="HQ315">
        <v>-1.2897603916375147</v>
      </c>
      <c r="HR315">
        <v>-2.3137738555883063</v>
      </c>
      <c r="HU315">
        <v>-0.64022093073418107</v>
      </c>
      <c r="HV315">
        <v>6.0655001056015063</v>
      </c>
      <c r="IC315">
        <v>-1.0714775350160244</v>
      </c>
      <c r="ID315">
        <v>-0.30197423235942189</v>
      </c>
      <c r="IK315">
        <v>-1.2977961561463269</v>
      </c>
      <c r="IL315">
        <v>-0.99358171019848707</v>
      </c>
      <c r="IO315">
        <v>-1.2642562929411141</v>
      </c>
      <c r="IP315">
        <v>3.9478385577424078</v>
      </c>
      <c r="IS315">
        <v>1.2306487048046375</v>
      </c>
      <c r="IT315">
        <v>16.129188387302516</v>
      </c>
      <c r="IW315">
        <v>-1.1442080602892664</v>
      </c>
      <c r="IX315">
        <v>4.7675495727409656</v>
      </c>
      <c r="JA315">
        <v>-1.2053307704036222</v>
      </c>
      <c r="JB315">
        <v>2.2957800604781569</v>
      </c>
      <c r="JI315">
        <v>0.2097321971336078</v>
      </c>
      <c r="JJ315">
        <v>23.674536071825134</v>
      </c>
      <c r="JM315">
        <v>-0.6742624398095991</v>
      </c>
      <c r="JN315">
        <v>3.0210539475079008</v>
      </c>
      <c r="JQ315">
        <v>-1.2629520662429494</v>
      </c>
      <c r="JR315">
        <v>-1.4475695297565985</v>
      </c>
      <c r="JU315">
        <v>-1.3073748327637518</v>
      </c>
      <c r="JV315">
        <v>5.4282118711319844</v>
      </c>
      <c r="JY315">
        <v>-1.2267743412299896</v>
      </c>
      <c r="JZ315">
        <v>0.36962368365097825</v>
      </c>
      <c r="KC315">
        <v>-0.2750029216073514</v>
      </c>
      <c r="KD315">
        <v>3.6895910100841496</v>
      </c>
      <c r="KG315">
        <v>-0.66966246805938734</v>
      </c>
      <c r="KH315">
        <v>11.229063142353121</v>
      </c>
      <c r="KK315">
        <v>1.9288493292725366</v>
      </c>
      <c r="KL315">
        <v>42.438044503801407</v>
      </c>
      <c r="KO315">
        <v>4.4299653625799866</v>
      </c>
      <c r="KP315">
        <v>69.064048958002957</v>
      </c>
      <c r="KS315">
        <v>-1.2616115467957143</v>
      </c>
      <c r="KT315">
        <v>-2.1757470355350881</v>
      </c>
      <c r="KW315">
        <v>-0.65979404165426969</v>
      </c>
      <c r="KX315">
        <v>6.0631012058581026</v>
      </c>
      <c r="LE315">
        <v>-1.1262604995197034</v>
      </c>
      <c r="LF315">
        <v>-0.53483817461457339</v>
      </c>
      <c r="LM315">
        <v>-1.2970735113378502</v>
      </c>
      <c r="LN315">
        <v>-0.99444018993164263</v>
      </c>
      <c r="LQ315">
        <v>-1.2953226965332671</v>
      </c>
      <c r="LR315">
        <v>3.6985360308890494</v>
      </c>
      <c r="LU315">
        <v>1.2539537686142737</v>
      </c>
      <c r="LV315">
        <v>16.239787135036618</v>
      </c>
      <c r="LY315">
        <v>-1.1521144291278149</v>
      </c>
      <c r="LZ315">
        <v>4.7218317353120263</v>
      </c>
      <c r="MC315">
        <v>-1.2846135115338824</v>
      </c>
      <c r="MD315">
        <v>1.9929702690109479</v>
      </c>
      <c r="MK315">
        <v>0.15496634921375813</v>
      </c>
      <c r="ML315">
        <v>23.095885329766027</v>
      </c>
      <c r="MO315">
        <v>-0.97398439820596461</v>
      </c>
      <c r="MP315">
        <v>1.537948955724288</v>
      </c>
      <c r="MS315">
        <v>-1.2766760053972608</v>
      </c>
      <c r="MT315">
        <v>-1.4883840844290848</v>
      </c>
      <c r="MW315">
        <v>-1.3028452400729671</v>
      </c>
      <c r="MX315">
        <v>5.4462040270341898</v>
      </c>
      <c r="NA315">
        <v>-1.2189142075080768</v>
      </c>
      <c r="NB315">
        <v>0.39643007981282352</v>
      </c>
      <c r="NE315">
        <v>-0.27800240337015159</v>
      </c>
      <c r="NF315">
        <v>3.6943712122582495</v>
      </c>
      <c r="NI315">
        <v>-0.664991250358826</v>
      </c>
      <c r="NJ315">
        <v>11.26088385841623</v>
      </c>
      <c r="NM315">
        <v>1.8611229413370662</v>
      </c>
      <c r="NN315">
        <v>39.639016325475573</v>
      </c>
      <c r="NQ315">
        <v>4.4221734900833596</v>
      </c>
      <c r="NR315">
        <v>69.179492074916723</v>
      </c>
      <c r="NU315">
        <v>-1.1962707804478019</v>
      </c>
      <c r="NV315">
        <v>-1.8653199780991074</v>
      </c>
      <c r="NY315">
        <v>-0.60322209184839903</v>
      </c>
      <c r="NZ315">
        <v>6.4782278146029011</v>
      </c>
      <c r="OG315">
        <v>-1.0838578277178434</v>
      </c>
      <c r="OH315">
        <v>-0.331445585443364</v>
      </c>
      <c r="OO315">
        <v>-1.3105707735761567</v>
      </c>
      <c r="OP315">
        <v>-1.0229808112080698</v>
      </c>
    </row>
    <row r="316" spans="1:406">
      <c r="A316">
        <v>299</v>
      </c>
      <c r="B316" s="16">
        <f t="shared" si="104"/>
        <v>40946.375</v>
      </c>
      <c r="C316">
        <f t="shared" si="100"/>
        <v>1044.9394516279431</v>
      </c>
      <c r="D316">
        <f t="shared" si="101"/>
        <v>0</v>
      </c>
      <c r="E316">
        <f t="shared" si="102"/>
        <v>0</v>
      </c>
      <c r="F316">
        <f t="shared" si="103"/>
        <v>1044.9394516279431</v>
      </c>
      <c r="G316">
        <f>F316/'Refrigeration &amp; Weather'!$C$22</f>
        <v>469.63570859682841</v>
      </c>
      <c r="H316">
        <f>G316*3*'Refrigeration &amp; Weather'!$C$23</f>
        <v>352.22678144762131</v>
      </c>
      <c r="Q316">
        <v>0.98740923192776553</v>
      </c>
      <c r="R316">
        <v>17.505298778855657</v>
      </c>
      <c r="U316">
        <v>-0.80071996514593091</v>
      </c>
      <c r="V316">
        <v>5.5056425064901138</v>
      </c>
      <c r="Y316">
        <v>-1.254409870620071</v>
      </c>
      <c r="Z316">
        <v>5.1979122744399033</v>
      </c>
      <c r="AC316">
        <v>-8.8926473906827994E-2</v>
      </c>
      <c r="AD316">
        <v>16.213692442629895</v>
      </c>
      <c r="AG316">
        <v>-1.1284355158928705</v>
      </c>
      <c r="AH316">
        <v>5.7045484439900411</v>
      </c>
      <c r="AK316">
        <v>-1.2847567414894467</v>
      </c>
      <c r="AL316">
        <v>5.1292197634822765</v>
      </c>
      <c r="AO316">
        <v>-1.3095511373763131</v>
      </c>
      <c r="AP316">
        <v>-1.2228688599035469</v>
      </c>
      <c r="AS316">
        <v>-1.2180298407541406</v>
      </c>
      <c r="AT316">
        <v>7.0263971501282887</v>
      </c>
      <c r="AW316">
        <v>-0.3070718171310064</v>
      </c>
      <c r="AX316">
        <v>9.9261017601514716</v>
      </c>
      <c r="BA316">
        <v>-0.70899017022912347</v>
      </c>
      <c r="BB316">
        <v>8.69371564031022</v>
      </c>
      <c r="BE316">
        <v>1.4098880169192973</v>
      </c>
      <c r="BF316">
        <v>31.675663395356803</v>
      </c>
      <c r="BI316">
        <v>3.3870911142914388</v>
      </c>
      <c r="BJ316">
        <v>68.621310474694639</v>
      </c>
      <c r="BM316">
        <v>-1.2473103638316207</v>
      </c>
      <c r="BN316">
        <v>4.5261631346912266</v>
      </c>
      <c r="BQ316">
        <v>-0.75135919006096696</v>
      </c>
      <c r="BR316">
        <v>11.286314749131474</v>
      </c>
      <c r="BY316">
        <v>-1.1024421086869083</v>
      </c>
      <c r="BZ316">
        <v>6.1134441024161346</v>
      </c>
      <c r="CG316">
        <v>-1.2996601453951833</v>
      </c>
      <c r="CH316">
        <v>5.6446045442324486</v>
      </c>
      <c r="CK316">
        <v>-1.2656143742590242</v>
      </c>
      <c r="CL316">
        <v>1.6165425386354584</v>
      </c>
      <c r="CO316">
        <v>0.9155997960040797</v>
      </c>
      <c r="CP316">
        <v>22.569610110791693</v>
      </c>
      <c r="CS316">
        <v>-1.1510869767417793</v>
      </c>
      <c r="CT316">
        <v>2.4321667398243605</v>
      </c>
      <c r="CW316">
        <v>-1.2806785998828794</v>
      </c>
      <c r="CX316">
        <v>-0.23191950965037694</v>
      </c>
      <c r="DE316">
        <v>-9.4284887233218387E-2</v>
      </c>
      <c r="DF316">
        <v>16.361722063638037</v>
      </c>
      <c r="DI316">
        <v>-1.0316446953491314</v>
      </c>
      <c r="DJ316">
        <v>7.2928856850005577</v>
      </c>
      <c r="DM316">
        <v>-1.2850460272484026</v>
      </c>
      <c r="DN316">
        <v>5.1349069364767583</v>
      </c>
      <c r="DQ316">
        <v>-1.3083988404113445</v>
      </c>
      <c r="DR316">
        <v>-1.2211336732810396</v>
      </c>
      <c r="DU316">
        <v>-1.219021595528921</v>
      </c>
      <c r="DV316">
        <v>7.0230824874041575</v>
      </c>
      <c r="DY316">
        <v>-0.31344812645154158</v>
      </c>
      <c r="DZ316">
        <v>9.9654030350746972</v>
      </c>
      <c r="EC316">
        <v>-0.7301692332616978</v>
      </c>
      <c r="ED316">
        <v>8.5994145767816672</v>
      </c>
      <c r="EG316">
        <v>1.396233466608868</v>
      </c>
      <c r="EH316">
        <v>32.305873351541294</v>
      </c>
      <c r="EK316">
        <v>3.3995895462839707</v>
      </c>
      <c r="EL316">
        <v>69.647751829742518</v>
      </c>
      <c r="EO316">
        <v>-1.2158326430077431</v>
      </c>
      <c r="EP316">
        <v>4.6559256593388572</v>
      </c>
      <c r="ES316">
        <v>-0.7413058811261044</v>
      </c>
      <c r="ET316">
        <v>11.411235207534746</v>
      </c>
      <c r="FA316">
        <v>-1.0880966339336822</v>
      </c>
      <c r="FB316">
        <v>6.1551191289064393</v>
      </c>
      <c r="FI316">
        <v>-1.309768711614967</v>
      </c>
      <c r="FJ316">
        <v>5.6215214242980034</v>
      </c>
      <c r="FM316">
        <v>-1.2189328965687172</v>
      </c>
      <c r="FN316">
        <v>1.9245621856576907</v>
      </c>
      <c r="FQ316">
        <v>0.95387683398906165</v>
      </c>
      <c r="FR316">
        <v>22.774600129863103</v>
      </c>
      <c r="FU316">
        <v>-1.1504310852873054</v>
      </c>
      <c r="FV316">
        <v>2.4350148281583461</v>
      </c>
      <c r="FY316">
        <v>-1.2732602302011862</v>
      </c>
      <c r="FZ316">
        <v>-0.20423874799409603</v>
      </c>
      <c r="GG316">
        <v>-0.12984454909213275</v>
      </c>
      <c r="GH316">
        <v>15.910198664287947</v>
      </c>
      <c r="GK316">
        <v>-1.0334050898699176</v>
      </c>
      <c r="GL316">
        <v>7.2783010748665848</v>
      </c>
      <c r="GO316">
        <v>-1.2858199085875603</v>
      </c>
      <c r="GP316">
        <v>5.1326262158870648</v>
      </c>
      <c r="GS316">
        <v>-1.3086911893243953</v>
      </c>
      <c r="GT316">
        <v>-1.2212924301261054</v>
      </c>
      <c r="GW316">
        <v>-1.2165381230571697</v>
      </c>
      <c r="GX316">
        <v>7.0212523709897408</v>
      </c>
      <c r="HA316">
        <v>-0.32111698031497576</v>
      </c>
      <c r="HB316">
        <v>9.9147698469165952</v>
      </c>
      <c r="HE316">
        <v>-0.72021315840759592</v>
      </c>
      <c r="HF316">
        <v>8.6507907141992337</v>
      </c>
      <c r="HI316">
        <v>1.4509901576090729</v>
      </c>
      <c r="HJ316">
        <v>32.905311249753495</v>
      </c>
      <c r="HM316">
        <v>3.4199229502061952</v>
      </c>
      <c r="HN316">
        <v>69.27099628128687</v>
      </c>
      <c r="HQ316">
        <v>-1.2924196233882668</v>
      </c>
      <c r="HR316">
        <v>4.3037846752379201</v>
      </c>
      <c r="HU316">
        <v>-0.73552387008418629</v>
      </c>
      <c r="HV316">
        <v>11.313839912991153</v>
      </c>
      <c r="IC316">
        <v>-1.0926647132559328</v>
      </c>
      <c r="ID316">
        <v>6.1365534093969725</v>
      </c>
      <c r="IK316">
        <v>-1.2987160400840734</v>
      </c>
      <c r="IL316">
        <v>5.6454075305528288</v>
      </c>
      <c r="IO316">
        <v>-1.2707439771269906</v>
      </c>
      <c r="IP316">
        <v>1.5455334770861802</v>
      </c>
      <c r="IS316">
        <v>0.97616694199425247</v>
      </c>
      <c r="IT316">
        <v>22.908317150431841</v>
      </c>
      <c r="IW316">
        <v>-1.1577311643585797</v>
      </c>
      <c r="IX316">
        <v>2.4381589734576545</v>
      </c>
      <c r="JA316">
        <v>-1.2124859249152384</v>
      </c>
      <c r="JB316">
        <v>2.5581067627935217E-2</v>
      </c>
      <c r="JI316">
        <v>-9.8068236053842572E-2</v>
      </c>
      <c r="JJ316">
        <v>16.356463110287663</v>
      </c>
      <c r="JM316">
        <v>-0.74971619384671595</v>
      </c>
      <c r="JN316">
        <v>8.7261845970921303</v>
      </c>
      <c r="JQ316">
        <v>-1.2654284719641236</v>
      </c>
      <c r="JR316">
        <v>5.1830022864882039</v>
      </c>
      <c r="JU316">
        <v>-1.3082778885379269</v>
      </c>
      <c r="JV316">
        <v>-1.2207165064363577</v>
      </c>
      <c r="JY316">
        <v>-1.2324731268971776</v>
      </c>
      <c r="JZ316">
        <v>6.9740630412567466</v>
      </c>
      <c r="KC316">
        <v>-0.3458104377275214</v>
      </c>
      <c r="KD316">
        <v>9.879104168944469</v>
      </c>
      <c r="KG316">
        <v>-0.72312633754170619</v>
      </c>
      <c r="KH316">
        <v>8.6342511828711057</v>
      </c>
      <c r="KK316">
        <v>1.3362728580812648</v>
      </c>
      <c r="KL316">
        <v>34.5143153856053</v>
      </c>
      <c r="KO316">
        <v>3.3426956916977488</v>
      </c>
      <c r="KP316">
        <v>68.661160223277108</v>
      </c>
      <c r="KS316">
        <v>-1.2663576840677251</v>
      </c>
      <c r="KT316">
        <v>4.4236057748771325</v>
      </c>
      <c r="KW316">
        <v>-0.75483427091327426</v>
      </c>
      <c r="KX316">
        <v>11.291350444493357</v>
      </c>
      <c r="LE316">
        <v>-1.1438877459910421</v>
      </c>
      <c r="LF316">
        <v>5.9308446370904164</v>
      </c>
      <c r="LM316">
        <v>-1.2979812013154686</v>
      </c>
      <c r="LN316">
        <v>5.6447373081993666</v>
      </c>
      <c r="LQ316">
        <v>-1.298401428820072</v>
      </c>
      <c r="LR316">
        <v>1.3412278450481405</v>
      </c>
      <c r="LU316">
        <v>0.99748949242566365</v>
      </c>
      <c r="LV316">
        <v>23.033206531288091</v>
      </c>
      <c r="LY316">
        <v>-1.1649500981326291</v>
      </c>
      <c r="LZ316">
        <v>2.3988279893166755</v>
      </c>
      <c r="MC316">
        <v>-1.287144671077052</v>
      </c>
      <c r="MD316">
        <v>-0.24150814662456258</v>
      </c>
      <c r="MK316">
        <v>-0.1434496025303805</v>
      </c>
      <c r="ML316">
        <v>15.804184292624184</v>
      </c>
      <c r="MO316">
        <v>-1.0260629493530307</v>
      </c>
      <c r="MP316">
        <v>7.3571042792853918</v>
      </c>
      <c r="MS316">
        <v>-1.2785136454749444</v>
      </c>
      <c r="MT316">
        <v>5.1455539757629598</v>
      </c>
      <c r="MW316">
        <v>-1.3040244973563375</v>
      </c>
      <c r="MX316">
        <v>-1.204711435434249</v>
      </c>
      <c r="NA316">
        <v>-1.225030316026005</v>
      </c>
      <c r="NB316">
        <v>6.9984499936358766</v>
      </c>
      <c r="NE316">
        <v>-0.34888090378820885</v>
      </c>
      <c r="NF316">
        <v>9.8831219619153465</v>
      </c>
      <c r="NI316">
        <v>-0.71894310940960737</v>
      </c>
      <c r="NJ316">
        <v>8.662482028369288</v>
      </c>
      <c r="NM316">
        <v>1.3149729323268715</v>
      </c>
      <c r="NN316">
        <v>31.782771948444395</v>
      </c>
      <c r="NQ316">
        <v>3.3418739781379196</v>
      </c>
      <c r="NR316">
        <v>67.921574662814578</v>
      </c>
      <c r="NU316">
        <v>-1.2057053050918172</v>
      </c>
      <c r="NV316">
        <v>4.6926103169207458</v>
      </c>
      <c r="NY316">
        <v>-0.70442719413327648</v>
      </c>
      <c r="NZ316">
        <v>11.640737868780551</v>
      </c>
      <c r="OG316">
        <v>-1.1045892989261448</v>
      </c>
      <c r="OH316">
        <v>6.1100380549432671</v>
      </c>
      <c r="OO316">
        <v>-1.3110267739782302</v>
      </c>
      <c r="OP316">
        <v>5.618077333121799</v>
      </c>
    </row>
    <row r="317" spans="1:406">
      <c r="A317">
        <v>300</v>
      </c>
      <c r="B317" s="16">
        <f t="shared" si="104"/>
        <v>40946.5</v>
      </c>
      <c r="C317">
        <f t="shared" si="100"/>
        <v>694.63418788112506</v>
      </c>
      <c r="D317">
        <f t="shared" si="101"/>
        <v>0</v>
      </c>
      <c r="E317">
        <f t="shared" si="102"/>
        <v>0</v>
      </c>
      <c r="F317">
        <f t="shared" si="103"/>
        <v>694.63418788112506</v>
      </c>
      <c r="G317">
        <f>F317/'Refrigeration &amp; Weather'!$C$22</f>
        <v>312.1951406207304</v>
      </c>
      <c r="H317">
        <f>G317*3*'Refrigeration &amp; Weather'!$C$23</f>
        <v>234.1463554655478</v>
      </c>
      <c r="Q317">
        <v>0.73235299458613679</v>
      </c>
      <c r="R317">
        <v>16.907696347279686</v>
      </c>
      <c r="U317">
        <v>-0.88212561391876743</v>
      </c>
      <c r="V317">
        <v>6.4052977185368754</v>
      </c>
      <c r="Y317">
        <v>-1.2569413771803273</v>
      </c>
      <c r="Z317">
        <v>-1.4561755599228488</v>
      </c>
      <c r="AC317">
        <v>-0.32250608919081886</v>
      </c>
      <c r="AD317">
        <v>14.387780560225638</v>
      </c>
      <c r="AG317">
        <v>-1.146122812370663</v>
      </c>
      <c r="AH317">
        <v>-1.198723479502241</v>
      </c>
      <c r="AK317">
        <v>-1.2861988630531676</v>
      </c>
      <c r="AL317">
        <v>-1.5205524736691041</v>
      </c>
      <c r="AO317">
        <v>-1.310331049392421</v>
      </c>
      <c r="AP317">
        <v>5.4151670196508652</v>
      </c>
      <c r="AS317">
        <v>-1.2239602193023202</v>
      </c>
      <c r="AT317">
        <v>0.34520745859014607</v>
      </c>
      <c r="AW317">
        <v>-0.37175108371879451</v>
      </c>
      <c r="AX317">
        <v>2.8853062906440843</v>
      </c>
      <c r="BA317">
        <v>-0.75758629599622895</v>
      </c>
      <c r="BB317">
        <v>10.5689312358984</v>
      </c>
      <c r="BE317">
        <v>0.96756018164865409</v>
      </c>
      <c r="BF317">
        <v>28.09131719249244</v>
      </c>
      <c r="BI317">
        <v>2.4237522346322162</v>
      </c>
      <c r="BJ317">
        <v>54.008584499617122</v>
      </c>
      <c r="BM317">
        <v>-1.2529680594446597</v>
      </c>
      <c r="BN317">
        <v>-2.1663239179579503</v>
      </c>
      <c r="BQ317">
        <v>-0.82689316329611062</v>
      </c>
      <c r="BR317">
        <v>3.5949021257484484</v>
      </c>
      <c r="BY317">
        <v>-1.1203063299446554</v>
      </c>
      <c r="BZ317">
        <v>-0.69312363343543915</v>
      </c>
      <c r="CG317">
        <v>-1.3005056681704057</v>
      </c>
      <c r="CH317">
        <v>-1.0019047630877489</v>
      </c>
      <c r="CK317">
        <v>-1.2718852700001084</v>
      </c>
      <c r="CL317">
        <v>3.846346783046795</v>
      </c>
      <c r="CO317">
        <v>0.67483330510129647</v>
      </c>
      <c r="CP317">
        <v>14.486043344747976</v>
      </c>
      <c r="CS317">
        <v>-1.1628348147431034</v>
      </c>
      <c r="CT317">
        <v>4.5525038170058965</v>
      </c>
      <c r="CW317">
        <v>-1.2830630282030639</v>
      </c>
      <c r="CX317">
        <v>1.9648504461921374</v>
      </c>
      <c r="DE317">
        <v>-0.3295967882216212</v>
      </c>
      <c r="DF317">
        <v>14.468307841486975</v>
      </c>
      <c r="DI317">
        <v>-1.0713255622766837</v>
      </c>
      <c r="DJ317">
        <v>8.7257576130153353E-4</v>
      </c>
      <c r="DM317">
        <v>-1.2865771576017566</v>
      </c>
      <c r="DN317">
        <v>-1.5153341965117166</v>
      </c>
      <c r="DQ317">
        <v>-1.3092058012045287</v>
      </c>
      <c r="DR317">
        <v>5.4167491220006552</v>
      </c>
      <c r="DU317">
        <v>-1.2249003777863749</v>
      </c>
      <c r="DV317">
        <v>0.34219251611181389</v>
      </c>
      <c r="DY317">
        <v>-0.37870730671555847</v>
      </c>
      <c r="DZ317">
        <v>2.9180220777000647</v>
      </c>
      <c r="EC317">
        <v>-0.77727806432577651</v>
      </c>
      <c r="ED317">
        <v>10.481409312451735</v>
      </c>
      <c r="EG317">
        <v>0.94529942420666235</v>
      </c>
      <c r="EH317">
        <v>28.549270399275446</v>
      </c>
      <c r="EK317">
        <v>2.4225927664232199</v>
      </c>
      <c r="EL317">
        <v>54.650303523510367</v>
      </c>
      <c r="EO317">
        <v>-1.2234636747703767</v>
      </c>
      <c r="EP317">
        <v>-2.0526272213020209</v>
      </c>
      <c r="ES317">
        <v>-0.81858998093920365</v>
      </c>
      <c r="ET317">
        <v>3.69064598837054</v>
      </c>
      <c r="FA317">
        <v>-1.1065950786452519</v>
      </c>
      <c r="FB317">
        <v>-0.65656617343581569</v>
      </c>
      <c r="FI317">
        <v>-1.3102493639070922</v>
      </c>
      <c r="FJ317">
        <v>-1.0234244549039817</v>
      </c>
      <c r="FM317">
        <v>-1.2294762106567163</v>
      </c>
      <c r="FN317">
        <v>4.1050690511861507</v>
      </c>
      <c r="FQ317">
        <v>0.70974548529293602</v>
      </c>
      <c r="FR317">
        <v>14.682441569832914</v>
      </c>
      <c r="FU317">
        <v>-1.1622225560017991</v>
      </c>
      <c r="FV317">
        <v>4.555028804893209</v>
      </c>
      <c r="FY317">
        <v>-1.2760682118959976</v>
      </c>
      <c r="FZ317">
        <v>1.9893459157739217</v>
      </c>
      <c r="GG317">
        <v>-0.35785441878552621</v>
      </c>
      <c r="GH317">
        <v>14.039259574112913</v>
      </c>
      <c r="GK317">
        <v>-1.072871737823881</v>
      </c>
      <c r="GL317">
        <v>-1.1246342485159017E-2</v>
      </c>
      <c r="GO317">
        <v>-1.2873150589208826</v>
      </c>
      <c r="GP317">
        <v>-1.5174537401336554</v>
      </c>
      <c r="GS317">
        <v>-1.3094956054036697</v>
      </c>
      <c r="GT317">
        <v>5.4165978103511359</v>
      </c>
      <c r="GW317">
        <v>-1.2223909413777101</v>
      </c>
      <c r="GX317">
        <v>0.34076441094825566</v>
      </c>
      <c r="HA317">
        <v>-0.38559322211989766</v>
      </c>
      <c r="HB317">
        <v>2.8724909823097353</v>
      </c>
      <c r="HE317">
        <v>-0.76812208969892737</v>
      </c>
      <c r="HF317">
        <v>10.528138797504731</v>
      </c>
      <c r="HI317">
        <v>0.98944753858843026</v>
      </c>
      <c r="HJ317">
        <v>29.203094733207614</v>
      </c>
      <c r="HM317">
        <v>2.4477588966408019</v>
      </c>
      <c r="HN317">
        <v>54.431463661753206</v>
      </c>
      <c r="HQ317">
        <v>-1.2947109414022586</v>
      </c>
      <c r="HR317">
        <v>-2.3597499896230949</v>
      </c>
      <c r="HU317">
        <v>-0.81154402539951087</v>
      </c>
      <c r="HV317">
        <v>3.6251433898323873</v>
      </c>
      <c r="IC317">
        <v>-1.1108846899462972</v>
      </c>
      <c r="ID317">
        <v>-0.67247526055051798</v>
      </c>
      <c r="IK317">
        <v>-1.2995740625445797</v>
      </c>
      <c r="IL317">
        <v>-1.0011743878187849</v>
      </c>
      <c r="IO317">
        <v>-1.2760868460804857</v>
      </c>
      <c r="IP317">
        <v>3.7922055223130071</v>
      </c>
      <c r="IS317">
        <v>0.72984566209844615</v>
      </c>
      <c r="IT317">
        <v>14.810086527166858</v>
      </c>
      <c r="IW317">
        <v>-1.1695606289286109</v>
      </c>
      <c r="IX317">
        <v>4.5568696275514942</v>
      </c>
      <c r="JA317">
        <v>-1.2188127907356014</v>
      </c>
      <c r="JB317">
        <v>2.1929340969628233</v>
      </c>
      <c r="JI317">
        <v>-0.33294645720199073</v>
      </c>
      <c r="JJ317">
        <v>14.433001108158471</v>
      </c>
      <c r="JM317">
        <v>-0.81183608473064639</v>
      </c>
      <c r="JN317">
        <v>1.3184399130269555</v>
      </c>
      <c r="JQ317">
        <v>-1.267714054377125</v>
      </c>
      <c r="JR317">
        <v>-1.4710418756161441</v>
      </c>
      <c r="JU317">
        <v>-1.3090912919080759</v>
      </c>
      <c r="JV317">
        <v>5.4171238119488301</v>
      </c>
      <c r="JY317">
        <v>-1.2375925059054558</v>
      </c>
      <c r="JZ317">
        <v>0.29794538963855255</v>
      </c>
      <c r="KC317">
        <v>-0.4096734086622813</v>
      </c>
      <c r="KD317">
        <v>2.8345828013224366</v>
      </c>
      <c r="KG317">
        <v>-0.77077992696481312</v>
      </c>
      <c r="KH317">
        <v>10.513303164136616</v>
      </c>
      <c r="KK317">
        <v>0.85329985671925523</v>
      </c>
      <c r="KL317">
        <v>30.314087247243805</v>
      </c>
      <c r="KO317">
        <v>2.3814705596613992</v>
      </c>
      <c r="KP317">
        <v>53.900101893042944</v>
      </c>
      <c r="KS317">
        <v>-1.2704690986927742</v>
      </c>
      <c r="KT317">
        <v>-2.2549522085269165</v>
      </c>
      <c r="KW317">
        <v>-0.83036550273353393</v>
      </c>
      <c r="KX317">
        <v>3.5921862358035206</v>
      </c>
      <c r="LE317">
        <v>-1.158955402541014</v>
      </c>
      <c r="LF317">
        <v>-0.85490732230681377</v>
      </c>
      <c r="LM317">
        <v>-1.2988298364830746</v>
      </c>
      <c r="LN317">
        <v>-1.0016850170294902</v>
      </c>
      <c r="LQ317">
        <v>-1.3009356686035194</v>
      </c>
      <c r="LR317">
        <v>3.6230255149014603</v>
      </c>
      <c r="LU317">
        <v>0.74911553230255201</v>
      </c>
      <c r="LV317">
        <v>14.929979420442875</v>
      </c>
      <c r="LY317">
        <v>-1.1761855154410845</v>
      </c>
      <c r="LZ317">
        <v>4.5227885173153082</v>
      </c>
      <c r="MC317">
        <v>-1.2893779059056616</v>
      </c>
      <c r="MD317">
        <v>1.9559499100160842</v>
      </c>
      <c r="MK317">
        <v>-0.36988632282665457</v>
      </c>
      <c r="ML317">
        <v>13.951474380290284</v>
      </c>
      <c r="MO317">
        <v>-1.0666534244915005</v>
      </c>
      <c r="MP317">
        <v>5.119863069933861E-2</v>
      </c>
      <c r="MS317">
        <v>-1.2802121099520865</v>
      </c>
      <c r="MT317">
        <v>-1.5054990079431452</v>
      </c>
      <c r="MW317">
        <v>-1.3050844027257373</v>
      </c>
      <c r="MX317">
        <v>5.4314361563335023</v>
      </c>
      <c r="NA317">
        <v>-1.2305300764292131</v>
      </c>
      <c r="NB317">
        <v>0.32019943698041253</v>
      </c>
      <c r="NE317">
        <v>-0.41280299978288576</v>
      </c>
      <c r="NF317">
        <v>2.8379095646167039</v>
      </c>
      <c r="NI317">
        <v>-0.76702907256001507</v>
      </c>
      <c r="NJ317">
        <v>10.53829887922663</v>
      </c>
      <c r="NM317">
        <v>0.87291218049878538</v>
      </c>
      <c r="NN317">
        <v>28.008570364102376</v>
      </c>
      <c r="NQ317">
        <v>2.4000127372566213</v>
      </c>
      <c r="NR317">
        <v>52.51635867206523</v>
      </c>
      <c r="NU317">
        <v>-1.2138986540043992</v>
      </c>
      <c r="NV317">
        <v>-2.0200740064176443</v>
      </c>
      <c r="NY317">
        <v>-0.78513819040167232</v>
      </c>
      <c r="NZ317">
        <v>3.8856256500974133</v>
      </c>
      <c r="OG317">
        <v>-1.1223986447011916</v>
      </c>
      <c r="OH317">
        <v>-0.6963919560256544</v>
      </c>
      <c r="OO317">
        <v>-1.3114529947985147</v>
      </c>
      <c r="OP317">
        <v>-1.0266344641246428</v>
      </c>
    </row>
    <row r="318" spans="1:406">
      <c r="A318">
        <v>301</v>
      </c>
      <c r="B318" s="16">
        <f t="shared" si="104"/>
        <v>40946.625</v>
      </c>
      <c r="C318">
        <f t="shared" si="100"/>
        <v>834.77587141802951</v>
      </c>
      <c r="D318">
        <f t="shared" si="101"/>
        <v>0</v>
      </c>
      <c r="E318">
        <f t="shared" si="102"/>
        <v>0</v>
      </c>
      <c r="F318">
        <f t="shared" si="103"/>
        <v>834.77587141802951</v>
      </c>
      <c r="G318">
        <f>F318/'Refrigeration &amp; Weather'!$C$22</f>
        <v>375.1801669294515</v>
      </c>
      <c r="H318">
        <f>G318*3*'Refrigeration &amp; Weather'!$C$23</f>
        <v>281.38512519708866</v>
      </c>
      <c r="Q318">
        <v>0.53109884821669462</v>
      </c>
      <c r="R318">
        <v>11.91314159180425</v>
      </c>
      <c r="U318">
        <v>-0.94551941162617048</v>
      </c>
      <c r="V318">
        <v>3.2208183232712662</v>
      </c>
      <c r="Y318">
        <v>-1.2593003735133064</v>
      </c>
      <c r="Z318">
        <v>5.1767357118803483</v>
      </c>
      <c r="AC318">
        <v>-0.49922807542591174</v>
      </c>
      <c r="AD318">
        <v>9.0323821671222237</v>
      </c>
      <c r="AG318">
        <v>-1.1613308117976409</v>
      </c>
      <c r="AH318">
        <v>5.3577537519676257</v>
      </c>
      <c r="AK318">
        <v>-1.2875359517823128</v>
      </c>
      <c r="AL318">
        <v>5.1163118484800112</v>
      </c>
      <c r="AO318">
        <v>-1.3110363755682604</v>
      </c>
      <c r="AP318">
        <v>-1.2320848857116078</v>
      </c>
      <c r="AS318">
        <v>-1.2293134839947615</v>
      </c>
      <c r="AT318">
        <v>6.9550795733249906</v>
      </c>
      <c r="AW318">
        <v>-0.4303279216710611</v>
      </c>
      <c r="AX318">
        <v>9.1750441673657424</v>
      </c>
      <c r="BA318">
        <v>-0.80100336737839495</v>
      </c>
      <c r="BB318">
        <v>8.0557115600156202</v>
      </c>
      <c r="BE318">
        <v>0.60931801035257416</v>
      </c>
      <c r="BF318">
        <v>21.160307023653754</v>
      </c>
      <c r="BI318">
        <v>1.5733306886448102</v>
      </c>
      <c r="BJ318">
        <v>54.249399505433665</v>
      </c>
      <c r="BM318">
        <v>-1.2579008393595004</v>
      </c>
      <c r="BN318">
        <v>4.4358538966904932</v>
      </c>
      <c r="BQ318">
        <v>-0.88784165509473134</v>
      </c>
      <c r="BR318">
        <v>9.4435700218912118</v>
      </c>
      <c r="BY318">
        <v>-1.1357820484377039</v>
      </c>
      <c r="BZ318">
        <v>5.8156824641023714</v>
      </c>
      <c r="CG318">
        <v>-1.3012961514086296</v>
      </c>
      <c r="CH318">
        <v>5.6378524229202958</v>
      </c>
      <c r="CK318">
        <v>-1.2770604721381229</v>
      </c>
      <c r="CL318">
        <v>1.4688101078364364</v>
      </c>
      <c r="CO318">
        <v>0.46478947532157744</v>
      </c>
      <c r="CP318">
        <v>19.412525441063273</v>
      </c>
      <c r="CS318">
        <v>-1.173190865853863</v>
      </c>
      <c r="CT318">
        <v>2.2593109120130075</v>
      </c>
      <c r="CW318">
        <v>-1.2851858801777967</v>
      </c>
      <c r="CX318">
        <v>-0.26435523896622348</v>
      </c>
      <c r="DE318">
        <v>-0.50709731260565227</v>
      </c>
      <c r="DF318">
        <v>9.0619184467037943</v>
      </c>
      <c r="DI318">
        <v>-1.1033286508916793</v>
      </c>
      <c r="DJ318">
        <v>6.2735049407881815</v>
      </c>
      <c r="DM318">
        <v>-1.2879960590710118</v>
      </c>
      <c r="DN318">
        <v>5.1211133196296066</v>
      </c>
      <c r="DQ318">
        <v>-1.3099358494035975</v>
      </c>
      <c r="DR318">
        <v>-1.2306367857703155</v>
      </c>
      <c r="DU318">
        <v>-1.2302066178520803</v>
      </c>
      <c r="DV318">
        <v>6.9523284355623183</v>
      </c>
      <c r="DY318">
        <v>-0.43776423980128842</v>
      </c>
      <c r="DZ318">
        <v>9.2020305601504475</v>
      </c>
      <c r="EC318">
        <v>-0.81931862857262516</v>
      </c>
      <c r="ED318">
        <v>7.9748369268543957</v>
      </c>
      <c r="EG318">
        <v>0.58108575938891338</v>
      </c>
      <c r="EH318">
        <v>21.46728527206308</v>
      </c>
      <c r="EK318">
        <v>1.5676738698008732</v>
      </c>
      <c r="EL318">
        <v>54.29724966182831</v>
      </c>
      <c r="EO318">
        <v>-1.2301324594094145</v>
      </c>
      <c r="EP318">
        <v>4.5361214820111631</v>
      </c>
      <c r="ES318">
        <v>-0.88089000083960267</v>
      </c>
      <c r="ET318">
        <v>9.5178793254047278</v>
      </c>
      <c r="FA318">
        <v>-1.1226293380657779</v>
      </c>
      <c r="FB318">
        <v>5.8479549160748983</v>
      </c>
      <c r="FI318">
        <v>-1.3106992790738472</v>
      </c>
      <c r="FJ318">
        <v>5.617751456656241</v>
      </c>
      <c r="FM318">
        <v>-1.2382634015517473</v>
      </c>
      <c r="FN318">
        <v>1.6884206584954633</v>
      </c>
      <c r="FQ318">
        <v>0.49658431145958248</v>
      </c>
      <c r="FR318">
        <v>19.597967840872549</v>
      </c>
      <c r="FU318">
        <v>-1.1726174043735393</v>
      </c>
      <c r="FV318">
        <v>2.2615601403969396</v>
      </c>
      <c r="FY318">
        <v>-1.2785672136234822</v>
      </c>
      <c r="FZ318">
        <v>-0.24255443072453498</v>
      </c>
      <c r="GG318">
        <v>-0.52893050928083574</v>
      </c>
      <c r="GH318">
        <v>8.7003535729718262</v>
      </c>
      <c r="GK318">
        <v>-1.1046957059737676</v>
      </c>
      <c r="GL318">
        <v>6.2633900333538808</v>
      </c>
      <c r="GO318">
        <v>-1.2887004794350749</v>
      </c>
      <c r="GP318">
        <v>5.1191394405108159</v>
      </c>
      <c r="GS318">
        <v>-1.3102232297581045</v>
      </c>
      <c r="GT318">
        <v>-1.2307808616537312</v>
      </c>
      <c r="GW318">
        <v>-1.2276770462627893</v>
      </c>
      <c r="GX318">
        <v>6.9512260265543153</v>
      </c>
      <c r="HA318">
        <v>-0.44394683018152037</v>
      </c>
      <c r="HB318">
        <v>9.1611520888037763</v>
      </c>
      <c r="HE318">
        <v>-0.81088926900879266</v>
      </c>
      <c r="HF318">
        <v>8.0172385981285608</v>
      </c>
      <c r="HI318">
        <v>0.61474241140990471</v>
      </c>
      <c r="HJ318">
        <v>22.082784019204453</v>
      </c>
      <c r="HM318">
        <v>1.5939049853648626</v>
      </c>
      <c r="HN318">
        <v>54.328462114637858</v>
      </c>
      <c r="HQ318">
        <v>-1.2967023289082651</v>
      </c>
      <c r="HR318">
        <v>4.2663815713860052</v>
      </c>
      <c r="HU318">
        <v>-0.87299970367732604</v>
      </c>
      <c r="HV318">
        <v>9.4743608270694573</v>
      </c>
      <c r="IC318">
        <v>-1.1266791366218418</v>
      </c>
      <c r="ID318">
        <v>5.8342123512291222</v>
      </c>
      <c r="IK318">
        <v>-1.3003759352315647</v>
      </c>
      <c r="IL318">
        <v>5.6385186357620114</v>
      </c>
      <c r="IO318">
        <v>-1.2805464563291287</v>
      </c>
      <c r="IP318">
        <v>1.4267658875694642</v>
      </c>
      <c r="IS318">
        <v>0.51466401766533121</v>
      </c>
      <c r="IT318">
        <v>19.717990823307595</v>
      </c>
      <c r="IW318">
        <v>-1.1799753916063263</v>
      </c>
      <c r="IX318">
        <v>2.2624197512066502</v>
      </c>
      <c r="JA318">
        <v>-1.224439838642339</v>
      </c>
      <c r="JB318">
        <v>-6.119904580419544E-2</v>
      </c>
      <c r="JI318">
        <v>-0.50977761445400627</v>
      </c>
      <c r="JJ318">
        <v>9.0200942683677159</v>
      </c>
      <c r="JM318">
        <v>-0.86438805253054685</v>
      </c>
      <c r="JN318">
        <v>7.4724811721826958</v>
      </c>
      <c r="JQ318">
        <v>-1.269828887597263</v>
      </c>
      <c r="JR318">
        <v>5.1620103392911254</v>
      </c>
      <c r="JU318">
        <v>-1.3098271430567787</v>
      </c>
      <c r="JV318">
        <v>-1.2302987193741257</v>
      </c>
      <c r="JY318">
        <v>-1.2422116276563457</v>
      </c>
      <c r="JZ318">
        <v>6.9122347704151501</v>
      </c>
      <c r="KC318">
        <v>-0.46738511292734403</v>
      </c>
      <c r="KD318">
        <v>9.1217965323651526</v>
      </c>
      <c r="KG318">
        <v>-0.81331821482886613</v>
      </c>
      <c r="KH318">
        <v>8.0039439192158461</v>
      </c>
      <c r="KK318">
        <v>0.46517290779017978</v>
      </c>
      <c r="KL318">
        <v>22.723656978393564</v>
      </c>
      <c r="KO318">
        <v>1.5283347638390072</v>
      </c>
      <c r="KP318">
        <v>54.615160993964793</v>
      </c>
      <c r="KS318">
        <v>-1.2740591076870722</v>
      </c>
      <c r="KT318">
        <v>4.3586629731741651</v>
      </c>
      <c r="KW318">
        <v>-0.8912225453971967</v>
      </c>
      <c r="KX318">
        <v>9.436677608373925</v>
      </c>
      <c r="LE318">
        <v>-1.1719472964864741</v>
      </c>
      <c r="LF318">
        <v>5.6717705884083482</v>
      </c>
      <c r="LM318">
        <v>-1.2996247032488415</v>
      </c>
      <c r="LN318">
        <v>5.6381434844343801</v>
      </c>
      <c r="LQ318">
        <v>-1.3030506345673332</v>
      </c>
      <c r="LR318">
        <v>1.2848313718374555</v>
      </c>
      <c r="LU318">
        <v>0.53203044243513209</v>
      </c>
      <c r="LV318">
        <v>19.831251082957102</v>
      </c>
      <c r="LY318">
        <v>-1.1860833932071932</v>
      </c>
      <c r="LZ318">
        <v>2.2326904834979602</v>
      </c>
      <c r="MC318">
        <v>-1.291360466662937</v>
      </c>
      <c r="MD318">
        <v>-0.27261278565789299</v>
      </c>
      <c r="MK318">
        <v>-0.53972028974365394</v>
      </c>
      <c r="ML318">
        <v>8.6323044694862325</v>
      </c>
      <c r="MO318">
        <v>-1.0993764657012124</v>
      </c>
      <c r="MP318">
        <v>6.3133283917686791</v>
      </c>
      <c r="MS318">
        <v>-1.2817858244715199</v>
      </c>
      <c r="MT318">
        <v>5.1302210148440457</v>
      </c>
      <c r="MW318">
        <v>-1.306041347171212</v>
      </c>
      <c r="MX318">
        <v>-1.217438365190926</v>
      </c>
      <c r="NA318">
        <v>-1.2354969429432168</v>
      </c>
      <c r="NB318">
        <v>6.9326019385047584</v>
      </c>
      <c r="NE318">
        <v>-0.47056317269320053</v>
      </c>
      <c r="NF318">
        <v>9.1245054463604731</v>
      </c>
      <c r="NI318">
        <v>-0.80994987254855577</v>
      </c>
      <c r="NJ318">
        <v>8.0260478466563612</v>
      </c>
      <c r="NM318">
        <v>0.51746669237314813</v>
      </c>
      <c r="NN318">
        <v>20.9460531120179</v>
      </c>
      <c r="NQ318">
        <v>1.5732339675466605</v>
      </c>
      <c r="NR318">
        <v>52.942652052493621</v>
      </c>
      <c r="NU318">
        <v>-1.2210679876541253</v>
      </c>
      <c r="NV318">
        <v>4.565154047143583</v>
      </c>
      <c r="NY318">
        <v>-0.8503497447541819</v>
      </c>
      <c r="NZ318">
        <v>9.6836159790464791</v>
      </c>
      <c r="OG318">
        <v>-1.1378220607275105</v>
      </c>
      <c r="OH318">
        <v>5.8125782849559684</v>
      </c>
      <c r="OO318">
        <v>-1.3118521161476389</v>
      </c>
      <c r="OP318">
        <v>5.6147537707009159</v>
      </c>
    </row>
    <row r="319" spans="1:406">
      <c r="A319">
        <v>302</v>
      </c>
      <c r="B319" s="16">
        <f t="shared" si="104"/>
        <v>40946.75</v>
      </c>
      <c r="C319">
        <f t="shared" si="100"/>
        <v>509.28641705906159</v>
      </c>
      <c r="D319">
        <f t="shared" si="101"/>
        <v>0</v>
      </c>
      <c r="E319">
        <f t="shared" si="102"/>
        <v>0</v>
      </c>
      <c r="F319">
        <f t="shared" si="103"/>
        <v>509.28641705906159</v>
      </c>
      <c r="G319">
        <f>F319/'Refrigeration &amp; Weather'!$C$22</f>
        <v>228.89277171193783</v>
      </c>
      <c r="H319">
        <f>G319*3*'Refrigeration &amp; Weather'!$C$23</f>
        <v>171.66957878395337</v>
      </c>
      <c r="Q319">
        <v>0.36877466883602894</v>
      </c>
      <c r="R319">
        <v>12.341738415204548</v>
      </c>
      <c r="U319">
        <v>-0.99556232715763837</v>
      </c>
      <c r="V319">
        <v>4.7135451133816453</v>
      </c>
      <c r="Y319">
        <v>-1.2615029510700659</v>
      </c>
      <c r="Z319">
        <v>-1.4753690909535357</v>
      </c>
      <c r="AC319">
        <v>-0.63269072074179433</v>
      </c>
      <c r="AD319">
        <v>8.939800750049228</v>
      </c>
      <c r="AG319">
        <v>-1.1739231267939825</v>
      </c>
      <c r="AH319">
        <v>-1.1937354604872645</v>
      </c>
      <c r="AK319">
        <v>-1.2887784977467627</v>
      </c>
      <c r="AL319">
        <v>-1.532165626174373</v>
      </c>
      <c r="AO319">
        <v>-1.3116768174235049</v>
      </c>
      <c r="AP319">
        <v>5.4071568421578817</v>
      </c>
      <c r="AS319">
        <v>-1.2341651947740044</v>
      </c>
      <c r="AT319">
        <v>0.28328015091831787</v>
      </c>
      <c r="AW319">
        <v>-0.48348345464351955</v>
      </c>
      <c r="AX319">
        <v>2.2181491306445915</v>
      </c>
      <c r="BA319">
        <v>-0.83985796956704206</v>
      </c>
      <c r="BB319">
        <v>10.006790659535582</v>
      </c>
      <c r="BE319">
        <v>0.31965611307503444</v>
      </c>
      <c r="BF319">
        <v>19.54528364285451</v>
      </c>
      <c r="BI319">
        <v>0.8454606946470824</v>
      </c>
      <c r="BJ319">
        <v>38.677382356202358</v>
      </c>
      <c r="BM319">
        <v>-1.2622326502970467</v>
      </c>
      <c r="BN319">
        <v>-2.2410678553764969</v>
      </c>
      <c r="BQ319">
        <v>-0.93765384992495227</v>
      </c>
      <c r="BR319">
        <v>2.1910102187837808</v>
      </c>
      <c r="BY319">
        <v>-1.1492872954060207</v>
      </c>
      <c r="BZ319">
        <v>-0.93838292182586924</v>
      </c>
      <c r="CG319">
        <v>-1.3020365178302411</v>
      </c>
      <c r="CH319">
        <v>-1.0080507018461025</v>
      </c>
      <c r="CK319">
        <v>-1.2813903059392695</v>
      </c>
      <c r="CL319">
        <v>3.7327266200975959</v>
      </c>
      <c r="CO319">
        <v>0.27060585972814999</v>
      </c>
      <c r="CP319">
        <v>11.656412070436637</v>
      </c>
      <c r="CS319">
        <v>-1.1823733841933484</v>
      </c>
      <c r="CT319">
        <v>4.4069365498510997</v>
      </c>
      <c r="CW319">
        <v>-1.2870859294625514</v>
      </c>
      <c r="CX319">
        <v>1.9372564609618526</v>
      </c>
      <c r="DE319">
        <v>-0.64069312359401664</v>
      </c>
      <c r="DF319">
        <v>8.9370766518533742</v>
      </c>
      <c r="DI319">
        <v>-1.1283213136133796</v>
      </c>
      <c r="DJ319">
        <v>-0.53211124803449417</v>
      </c>
      <c r="DM319">
        <v>-1.2893140078293825</v>
      </c>
      <c r="DN319">
        <v>-1.5277359006624607</v>
      </c>
      <c r="DQ319">
        <v>-1.3105989691594773</v>
      </c>
      <c r="DR319">
        <v>5.4084869569198748</v>
      </c>
      <c r="DU319">
        <v>-1.2350153375778894</v>
      </c>
      <c r="DV319">
        <v>0.28076211465337891</v>
      </c>
      <c r="DY319">
        <v>-0.49131335621924638</v>
      </c>
      <c r="DZ319">
        <v>2.2401811506954674</v>
      </c>
      <c r="EC319">
        <v>-0.85690397344620317</v>
      </c>
      <c r="ED319">
        <v>9.93230574755707</v>
      </c>
      <c r="EG319">
        <v>0.28765771400904067</v>
      </c>
      <c r="EH319">
        <v>19.729770773614337</v>
      </c>
      <c r="EK319">
        <v>0.84439851921490561</v>
      </c>
      <c r="EL319">
        <v>38.233096090049308</v>
      </c>
      <c r="EO319">
        <v>-1.2360008787932977</v>
      </c>
      <c r="EP319">
        <v>-2.1521185591919281</v>
      </c>
      <c r="ES319">
        <v>-0.93175933328883587</v>
      </c>
      <c r="ET319">
        <v>2.249427671907863</v>
      </c>
      <c r="FA319">
        <v>-1.1366294551738207</v>
      </c>
      <c r="FB319">
        <v>-0.90972608625088758</v>
      </c>
      <c r="FI319">
        <v>-1.3111211662068225</v>
      </c>
      <c r="FJ319">
        <v>-1.02686090070584</v>
      </c>
      <c r="FM319">
        <v>-1.2456775027823077</v>
      </c>
      <c r="FN319">
        <v>3.9209348384570255</v>
      </c>
      <c r="FQ319">
        <v>0.29936651504981648</v>
      </c>
      <c r="FR319">
        <v>11.837227501605119</v>
      </c>
      <c r="FU319">
        <v>-1.1818345794333789</v>
      </c>
      <c r="FV319">
        <v>4.408949162266226</v>
      </c>
      <c r="FY319">
        <v>-1.2808031218077718</v>
      </c>
      <c r="FZ319">
        <v>1.9567603110911758</v>
      </c>
      <c r="GG319">
        <v>-0.65734594421768611</v>
      </c>
      <c r="GH319">
        <v>8.6512570787876495</v>
      </c>
      <c r="GK319">
        <v>-1.1295446415518988</v>
      </c>
      <c r="GL319">
        <v>-0.54002395491404442</v>
      </c>
      <c r="GO319">
        <v>-1.2899872096124445</v>
      </c>
      <c r="GP319">
        <v>-1.5295777751035995</v>
      </c>
      <c r="GS319">
        <v>-1.3108840425629935</v>
      </c>
      <c r="GT319">
        <v>5.408349860347931</v>
      </c>
      <c r="GW319">
        <v>-1.2324703637695085</v>
      </c>
      <c r="GX319">
        <v>0.27992453278114693</v>
      </c>
      <c r="HA319">
        <v>-0.49686491232375762</v>
      </c>
      <c r="HB319">
        <v>2.2035171335067472</v>
      </c>
      <c r="HE319">
        <v>-0.84913324232744369</v>
      </c>
      <c r="HF319">
        <v>9.9707186108163768</v>
      </c>
      <c r="HI319">
        <v>0.3120069505998051</v>
      </c>
      <c r="HJ319">
        <v>20.258568934279609</v>
      </c>
      <c r="HM319">
        <v>0.867549840730793</v>
      </c>
      <c r="HN319">
        <v>38.502714534814565</v>
      </c>
      <c r="HQ319">
        <v>-1.2984464006894572</v>
      </c>
      <c r="HR319">
        <v>-2.3905355336727934</v>
      </c>
      <c r="HU319">
        <v>-0.92331443144792247</v>
      </c>
      <c r="HV319">
        <v>2.2211107840614877</v>
      </c>
      <c r="IC319">
        <v>-1.1404711482703791</v>
      </c>
      <c r="ID319">
        <v>-0.92168506259760974</v>
      </c>
      <c r="IK319">
        <v>-1.3011267077035835</v>
      </c>
      <c r="IL319">
        <v>-1.007441404653173</v>
      </c>
      <c r="IO319">
        <v>-1.2843150272856256</v>
      </c>
      <c r="IP319">
        <v>3.6995451251582638</v>
      </c>
      <c r="IS319">
        <v>0.31549007684764452</v>
      </c>
      <c r="IT319">
        <v>11.953555306716316</v>
      </c>
      <c r="IW319">
        <v>-1.1891988665071278</v>
      </c>
      <c r="IX319">
        <v>4.409069983707691</v>
      </c>
      <c r="JA319">
        <v>-1.2294710360134844</v>
      </c>
      <c r="JB319">
        <v>2.1191341579120309</v>
      </c>
      <c r="JI319">
        <v>-0.64271435083046202</v>
      </c>
      <c r="JJ319">
        <v>8.8988996287561832</v>
      </c>
      <c r="JM319">
        <v>-0.90717431430835993</v>
      </c>
      <c r="JN319">
        <v>0.47399468062991973</v>
      </c>
      <c r="JQ319">
        <v>-1.2717904078313003</v>
      </c>
      <c r="JR319">
        <v>-1.4898808258430274</v>
      </c>
      <c r="JU319">
        <v>-1.3104955121929538</v>
      </c>
      <c r="JV319">
        <v>5.4087932539771284</v>
      </c>
      <c r="JY319">
        <v>-1.2463963317137456</v>
      </c>
      <c r="JZ319">
        <v>0.24430107430433901</v>
      </c>
      <c r="KC319">
        <v>-0.51964429948268809</v>
      </c>
      <c r="KD319">
        <v>2.1633669968898332</v>
      </c>
      <c r="KG319">
        <v>-0.85135712490894078</v>
      </c>
      <c r="KH319">
        <v>9.9588090392274609</v>
      </c>
      <c r="KK319">
        <v>0.15602640746968788</v>
      </c>
      <c r="KL319">
        <v>20.506913845533958</v>
      </c>
      <c r="KO319">
        <v>0.78959709425012981</v>
      </c>
      <c r="KP319">
        <v>39.465078943144817</v>
      </c>
      <c r="KS319">
        <v>-1.2772162833232428</v>
      </c>
      <c r="KT319">
        <v>-2.3087734646667433</v>
      </c>
      <c r="KW319">
        <v>-0.94089751484274509</v>
      </c>
      <c r="KX319">
        <v>2.1820488644310245</v>
      </c>
      <c r="LE319">
        <v>-1.1832376583002016</v>
      </c>
      <c r="LF319">
        <v>-1.0669088621199441</v>
      </c>
      <c r="LM319">
        <v>-1.3003704926550208</v>
      </c>
      <c r="LN319">
        <v>-1.0077014319736382</v>
      </c>
      <c r="LQ319">
        <v>-1.3048380005281648</v>
      </c>
      <c r="LR319">
        <v>3.5790884289231286</v>
      </c>
      <c r="LU319">
        <v>0.3310056821080043</v>
      </c>
      <c r="LV319">
        <v>12.063784348503454</v>
      </c>
      <c r="LY319">
        <v>-1.1948542582753379</v>
      </c>
      <c r="LZ319">
        <v>4.3829767441152443</v>
      </c>
      <c r="MC319">
        <v>-1.293130361419351</v>
      </c>
      <c r="MD319">
        <v>1.9295951930609028</v>
      </c>
      <c r="MK319">
        <v>-0.66717810993176596</v>
      </c>
      <c r="ML319">
        <v>8.5986830698995806</v>
      </c>
      <c r="MO319">
        <v>-1.1249193311601864</v>
      </c>
      <c r="MP319">
        <v>-0.50235591485370035</v>
      </c>
      <c r="MS319">
        <v>-1.2832473417074195</v>
      </c>
      <c r="MT319">
        <v>-1.5192824020066862</v>
      </c>
      <c r="MW319">
        <v>-1.3069089282845596</v>
      </c>
      <c r="MX319">
        <v>5.4204001610896348</v>
      </c>
      <c r="NA319">
        <v>-1.2400004587190594</v>
      </c>
      <c r="NB319">
        <v>0.26299329933183552</v>
      </c>
      <c r="NE319">
        <v>-0.52286136644030901</v>
      </c>
      <c r="NF319">
        <v>2.1655295818070002</v>
      </c>
      <c r="NI319">
        <v>-0.84832690643583097</v>
      </c>
      <c r="NJ319">
        <v>9.9783446221812202</v>
      </c>
      <c r="NM319">
        <v>0.23222455791604699</v>
      </c>
      <c r="NN319">
        <v>19.251483350085266</v>
      </c>
      <c r="NQ319">
        <v>0.86064028124116176</v>
      </c>
      <c r="NR319">
        <v>38.009230083631905</v>
      </c>
      <c r="NU319">
        <v>-1.2273841242445356</v>
      </c>
      <c r="NV319">
        <v>-2.1261042580917171</v>
      </c>
      <c r="NY319">
        <v>-0.90369842279467227</v>
      </c>
      <c r="NZ319">
        <v>2.3907609755105939</v>
      </c>
      <c r="OG319">
        <v>-1.1512778407826707</v>
      </c>
      <c r="OH319">
        <v>-0.94131238108058846</v>
      </c>
      <c r="OO319">
        <v>-1.3122265143297576</v>
      </c>
      <c r="OP319">
        <v>-1.0296654975258932</v>
      </c>
    </row>
    <row r="320" spans="1:406">
      <c r="A320">
        <v>303</v>
      </c>
      <c r="B320" s="16">
        <f t="shared" si="104"/>
        <v>40946.875</v>
      </c>
      <c r="C320">
        <f t="shared" si="100"/>
        <v>652.29023887234587</v>
      </c>
      <c r="D320">
        <f t="shared" si="101"/>
        <v>0</v>
      </c>
      <c r="E320">
        <f t="shared" si="102"/>
        <v>0</v>
      </c>
      <c r="F320">
        <f t="shared" si="103"/>
        <v>652.29023887234587</v>
      </c>
      <c r="G320">
        <f>F320/'Refrigeration &amp; Weather'!$C$22</f>
        <v>293.16415230217797</v>
      </c>
      <c r="H320">
        <f>G320*3*'Refrigeration &amp; Weather'!$C$23</f>
        <v>219.87311422663348</v>
      </c>
      <c r="Q320">
        <v>0.22704522429289162</v>
      </c>
      <c r="R320">
        <v>9.0075141454109477</v>
      </c>
      <c r="U320">
        <v>-1.0356115634028713</v>
      </c>
      <c r="V320">
        <v>1.9566509437781219</v>
      </c>
      <c r="Y320">
        <v>-1.2635633221774163</v>
      </c>
      <c r="Z320">
        <v>5.1592927448742474</v>
      </c>
      <c r="AC320">
        <v>-0.73514254751971253</v>
      </c>
      <c r="AD320">
        <v>5.0350284599857735</v>
      </c>
      <c r="AG320">
        <v>-1.1846203750503077</v>
      </c>
      <c r="AH320">
        <v>5.1160834891322882</v>
      </c>
      <c r="AK320">
        <v>-1.2899356757110818</v>
      </c>
      <c r="AL320">
        <v>5.1058304141865474</v>
      </c>
      <c r="AO320">
        <v>-1.312260507061515</v>
      </c>
      <c r="AP320">
        <v>-1.2390854368378568</v>
      </c>
      <c r="AS320">
        <v>-1.2385787182483041</v>
      </c>
      <c r="AT320">
        <v>6.9010188072949363</v>
      </c>
      <c r="AW320">
        <v>-0.531817714352538</v>
      </c>
      <c r="AX320">
        <v>8.5818159640694933</v>
      </c>
      <c r="BA320">
        <v>-0.87469491871584415</v>
      </c>
      <c r="BB320">
        <v>7.5606625054336583</v>
      </c>
      <c r="BE320">
        <v>8.5207061129393011E-2</v>
      </c>
      <c r="BF320">
        <v>14.262821934147047</v>
      </c>
      <c r="BI320">
        <v>0.28612854703616952</v>
      </c>
      <c r="BJ320">
        <v>35.02903636919298</v>
      </c>
      <c r="BM320">
        <v>-1.2660615197521321</v>
      </c>
      <c r="BN320">
        <v>4.3733946531225918</v>
      </c>
      <c r="BQ320">
        <v>-0.97885244244676517</v>
      </c>
      <c r="BR320">
        <v>8.3600872592198048</v>
      </c>
      <c r="BY320">
        <v>-1.1611520317579838</v>
      </c>
      <c r="BZ320">
        <v>5.6117866233636482</v>
      </c>
      <c r="CG320">
        <v>-1.3027311371894845</v>
      </c>
      <c r="CH320">
        <v>5.6322443201865777</v>
      </c>
      <c r="CK320">
        <v>-1.2850563823092849</v>
      </c>
      <c r="CL320">
        <v>1.3798621716316957</v>
      </c>
      <c r="CO320">
        <v>9.6043877485354145E-2</v>
      </c>
      <c r="CP320">
        <v>16.928069884605897</v>
      </c>
      <c r="CS320">
        <v>-1.1905590398279773</v>
      </c>
      <c r="CT320">
        <v>2.1357995855986842</v>
      </c>
      <c r="CW320">
        <v>-1.288794824887773</v>
      </c>
      <c r="CX320">
        <v>-0.28800335909363206</v>
      </c>
      <c r="DE320">
        <v>-0.74289601391799964</v>
      </c>
      <c r="DF320">
        <v>5.0139989341311608</v>
      </c>
      <c r="DI320">
        <v>-1.14847322916959</v>
      </c>
      <c r="DJ320">
        <v>5.6478810526614476</v>
      </c>
      <c r="DM320">
        <v>-1.2905408603925512</v>
      </c>
      <c r="DN320">
        <v>5.1099275341863937</v>
      </c>
      <c r="DQ320">
        <v>-1.311203530893629</v>
      </c>
      <c r="DR320">
        <v>-1.2378597634309703</v>
      </c>
      <c r="DU320">
        <v>-1.2393894423761813</v>
      </c>
      <c r="DV320">
        <v>6.8987075139837515</v>
      </c>
      <c r="DY320">
        <v>-0.53996663093357111</v>
      </c>
      <c r="DZ320">
        <v>8.5995857903542188</v>
      </c>
      <c r="EC320">
        <v>-0.89057376447079928</v>
      </c>
      <c r="ED320">
        <v>7.4922276869078335</v>
      </c>
      <c r="EG320">
        <v>5.1154957665247247E-2</v>
      </c>
      <c r="EH320">
        <v>14.354704666695596</v>
      </c>
      <c r="EK320">
        <v>0.29481473300545746</v>
      </c>
      <c r="EL320">
        <v>34.394088212545711</v>
      </c>
      <c r="EO320">
        <v>-1.2411975075145258</v>
      </c>
      <c r="EP320">
        <v>4.4527316599434279</v>
      </c>
      <c r="ES320">
        <v>-0.97379537780732406</v>
      </c>
      <c r="ET320">
        <v>8.406592733704608</v>
      </c>
      <c r="FA320">
        <v>-1.1489350945220949</v>
      </c>
      <c r="FB320">
        <v>5.6373702629369804</v>
      </c>
      <c r="FI320">
        <v>-1.3115174336986035</v>
      </c>
      <c r="FJ320">
        <v>5.6146113746855724</v>
      </c>
      <c r="FM320">
        <v>-1.2520010879500734</v>
      </c>
      <c r="FN320">
        <v>1.5425611517972835</v>
      </c>
      <c r="FQ320">
        <v>0.12195284007943691</v>
      </c>
      <c r="FR320">
        <v>17.094117375177028</v>
      </c>
      <c r="FU320">
        <v>-1.1900513276286913</v>
      </c>
      <c r="FV320">
        <v>2.1376081143953307</v>
      </c>
      <c r="FY320">
        <v>-1.2828133834147322</v>
      </c>
      <c r="FZ320">
        <v>-0.27047112927624961</v>
      </c>
      <c r="GG320">
        <v>-0.75552149561185256</v>
      </c>
      <c r="GH320">
        <v>4.7936881552190957</v>
      </c>
      <c r="GK320">
        <v>-1.149578303676219</v>
      </c>
      <c r="GL320">
        <v>5.6410494211226192</v>
      </c>
      <c r="GO320">
        <v>-1.2911848971188529</v>
      </c>
      <c r="GP320">
        <v>5.1082055961728194</v>
      </c>
      <c r="GS320">
        <v>-1.3114864097087466</v>
      </c>
      <c r="GT320">
        <v>-1.2379901637101989</v>
      </c>
      <c r="GW320">
        <v>-1.236832921897439</v>
      </c>
      <c r="GX320">
        <v>6.8980859016820695</v>
      </c>
      <c r="HA320">
        <v>-0.54495242025829427</v>
      </c>
      <c r="HB320">
        <v>8.5667196847531581</v>
      </c>
      <c r="HE320">
        <v>-0.88339932819489841</v>
      </c>
      <c r="HF320">
        <v>7.526994270773236</v>
      </c>
      <c r="HI320">
        <v>6.7819736072514694E-2</v>
      </c>
      <c r="HJ320">
        <v>14.781531823163286</v>
      </c>
      <c r="HM320">
        <v>0.31219190611577141</v>
      </c>
      <c r="HN320">
        <v>34.770980802868593</v>
      </c>
      <c r="HQ320">
        <v>-1.2999844447357161</v>
      </c>
      <c r="HR320">
        <v>4.2407769323449527</v>
      </c>
      <c r="HU320">
        <v>-0.96499671477657045</v>
      </c>
      <c r="HV320">
        <v>8.3888316289342448</v>
      </c>
      <c r="IC320">
        <v>-1.1525949280739243</v>
      </c>
      <c r="ID320">
        <v>5.6268927107581685</v>
      </c>
      <c r="IK320">
        <v>-1.3018308587948164</v>
      </c>
      <c r="IL320">
        <v>5.6328029440373699</v>
      </c>
      <c r="IO320">
        <v>-1.2875342491281776</v>
      </c>
      <c r="IP320">
        <v>1.3533002578990085</v>
      </c>
      <c r="IS320">
        <v>0.1362499329786856</v>
      </c>
      <c r="IT320">
        <v>17.200173115749699</v>
      </c>
      <c r="IW320">
        <v>-1.1974116752783863</v>
      </c>
      <c r="IX320">
        <v>2.1371739054008669</v>
      </c>
      <c r="JA320">
        <v>-1.233991306524582</v>
      </c>
      <c r="JB320">
        <v>-0.12441225153187796</v>
      </c>
      <c r="JI320">
        <v>-0.7443530684333669</v>
      </c>
      <c r="JJ320">
        <v>4.9823358875006711</v>
      </c>
      <c r="JM320">
        <v>-0.94292397007472017</v>
      </c>
      <c r="JN320">
        <v>6.5680119754313973</v>
      </c>
      <c r="JQ320">
        <v>-1.2736138242878399</v>
      </c>
      <c r="JR320">
        <v>5.1450482096064984</v>
      </c>
      <c r="JU320">
        <v>-1.3111048414352888</v>
      </c>
      <c r="JV320">
        <v>-1.2375811799846965</v>
      </c>
      <c r="JY320">
        <v>-1.2502017683008151</v>
      </c>
      <c r="JZ320">
        <v>6.8654382427305833</v>
      </c>
      <c r="KC320">
        <v>-0.5670653831490462</v>
      </c>
      <c r="KD320">
        <v>8.5263022791940237</v>
      </c>
      <c r="KG320">
        <v>-0.88543950140526773</v>
      </c>
      <c r="KH320">
        <v>7.5163238554376228</v>
      </c>
      <c r="KK320">
        <v>-8.9101033723246389E-2</v>
      </c>
      <c r="KL320">
        <v>14.736163262734644</v>
      </c>
      <c r="KO320">
        <v>0.21658240356178951</v>
      </c>
      <c r="KP320">
        <v>35.83123305854869</v>
      </c>
      <c r="KS320">
        <v>-1.2800107395607447</v>
      </c>
      <c r="KT320">
        <v>4.3136270163989776</v>
      </c>
      <c r="KW320">
        <v>-0.98193826406118778</v>
      </c>
      <c r="KX320">
        <v>8.3502862122607979</v>
      </c>
      <c r="LE320">
        <v>-1.193119508684402</v>
      </c>
      <c r="LF320">
        <v>5.4965509906460523</v>
      </c>
      <c r="LM320">
        <v>-1.3010713803764451</v>
      </c>
      <c r="LN320">
        <v>5.6326408097999563</v>
      </c>
      <c r="LQ320">
        <v>-1.3063651599598183</v>
      </c>
      <c r="LR320">
        <v>1.2500284252701941</v>
      </c>
      <c r="LU320">
        <v>0.1500308849430832</v>
      </c>
      <c r="LV320">
        <v>17.301030859925881</v>
      </c>
      <c r="LY320">
        <v>-1.2026684051660987</v>
      </c>
      <c r="LZ320">
        <v>2.1141411433669384</v>
      </c>
      <c r="MC320">
        <v>-1.2947184738228796</v>
      </c>
      <c r="MD320">
        <v>-0.29511423465232411</v>
      </c>
      <c r="MK320">
        <v>-0.76460746657301992</v>
      </c>
      <c r="ML320">
        <v>4.752553830205775</v>
      </c>
      <c r="MO320">
        <v>-1.1455050033337604</v>
      </c>
      <c r="MP320">
        <v>5.6725752221726005</v>
      </c>
      <c r="MS320">
        <v>-1.2846076302744756</v>
      </c>
      <c r="MT320">
        <v>5.1177907982576842</v>
      </c>
      <c r="MW320">
        <v>-1.3076985112591089</v>
      </c>
      <c r="MX320">
        <v>-1.2270627018982485</v>
      </c>
      <c r="NA320">
        <v>-1.2440989710286727</v>
      </c>
      <c r="NB320">
        <v>6.8826387155962783</v>
      </c>
      <c r="NE320">
        <v>-0.57031313934843042</v>
      </c>
      <c r="NF320">
        <v>8.5279862017829089</v>
      </c>
      <c r="NI320">
        <v>-0.88270810704066016</v>
      </c>
      <c r="NJ320">
        <v>7.5335895895868052</v>
      </c>
      <c r="NM320">
        <v>3.0727390624051784E-3</v>
      </c>
      <c r="NN320">
        <v>13.930198994455662</v>
      </c>
      <c r="NQ320">
        <v>0.30573791646161308</v>
      </c>
      <c r="NR320">
        <v>34.975554360964694</v>
      </c>
      <c r="NU320">
        <v>-1.2329830161543667</v>
      </c>
      <c r="NV320">
        <v>4.4761434585760611</v>
      </c>
      <c r="NY320">
        <v>-0.94785471405045152</v>
      </c>
      <c r="NZ320">
        <v>8.5276884415490901</v>
      </c>
      <c r="OG320">
        <v>-1.1630960159344212</v>
      </c>
      <c r="OH320">
        <v>5.6090329509275447</v>
      </c>
      <c r="OO320">
        <v>-1.3125783029735354</v>
      </c>
      <c r="OP320">
        <v>5.6119828096135453</v>
      </c>
    </row>
    <row r="321" spans="1:406">
      <c r="A321">
        <v>304</v>
      </c>
      <c r="B321" s="16">
        <f t="shared" si="104"/>
        <v>40947</v>
      </c>
      <c r="C321">
        <f t="shared" si="100"/>
        <v>343.21930666753644</v>
      </c>
      <c r="D321">
        <f t="shared" si="101"/>
        <v>0</v>
      </c>
      <c r="E321">
        <f t="shared" si="102"/>
        <v>0</v>
      </c>
      <c r="F321">
        <f t="shared" si="103"/>
        <v>343.21930666753644</v>
      </c>
      <c r="G321">
        <f>F321/'Refrigeration &amp; Weather'!$C$22</f>
        <v>154.25586816518495</v>
      </c>
      <c r="H321">
        <f>G321*3*'Refrigeration &amp; Weather'!$C$23</f>
        <v>115.69190112388871</v>
      </c>
      <c r="Q321">
        <v>0.10211350744668722</v>
      </c>
      <c r="R321">
        <v>10.259540254616972</v>
      </c>
      <c r="U321">
        <v>-1.0680910747670336</v>
      </c>
      <c r="V321">
        <v>3.7579624737228077</v>
      </c>
      <c r="Y321">
        <v>-1.2654940807652884</v>
      </c>
      <c r="Z321">
        <v>-1.4912615836105911</v>
      </c>
      <c r="AC321">
        <v>-0.81668530837295716</v>
      </c>
      <c r="AD321">
        <v>6.054800523969651</v>
      </c>
      <c r="AG321">
        <v>-1.1944007913056942</v>
      </c>
      <c r="AH321">
        <v>-1.644902457281276</v>
      </c>
      <c r="AK321">
        <v>-1.2910155414431874</v>
      </c>
      <c r="AL321">
        <v>-1.5416539479957487</v>
      </c>
      <c r="AO321">
        <v>-1.3127943070659664</v>
      </c>
      <c r="AP321">
        <v>5.4010074117127589</v>
      </c>
      <c r="AS321">
        <v>-1.2426075340768032</v>
      </c>
      <c r="AT321">
        <v>0.23585197715679623</v>
      </c>
      <c r="AW321">
        <v>-0.57585882599076355</v>
      </c>
      <c r="AX321">
        <v>1.6899995789124702</v>
      </c>
      <c r="BA321">
        <v>-0.90599349551974107</v>
      </c>
      <c r="BB321">
        <v>9.5708024376589691</v>
      </c>
      <c r="BE321">
        <v>-0.1052386390238266</v>
      </c>
      <c r="BF321">
        <v>14.038616094421364</v>
      </c>
      <c r="BI321">
        <v>-0.11860496935522968</v>
      </c>
      <c r="BJ321">
        <v>19.813944227391236</v>
      </c>
      <c r="BM321">
        <v>-1.2694658630227627</v>
      </c>
      <c r="BN321">
        <v>-2.2937185567627658</v>
      </c>
      <c r="BQ321">
        <v>-1.0133036333137255</v>
      </c>
      <c r="BR321">
        <v>1.3440767353464285</v>
      </c>
      <c r="BY321">
        <v>-1.171639444209166</v>
      </c>
      <c r="BZ321">
        <v>-1.1093429361735812</v>
      </c>
      <c r="CG321">
        <v>-1.3033839002914025</v>
      </c>
      <c r="CH321">
        <v>-1.0131801326372789</v>
      </c>
      <c r="CK321">
        <v>-1.2881931720070849</v>
      </c>
      <c r="CL321">
        <v>3.6619798817093754</v>
      </c>
      <c r="CO321">
        <v>-5.4453619544940927E-2</v>
      </c>
      <c r="CP321">
        <v>8.8787508946886877</v>
      </c>
      <c r="CS321">
        <v>-1.1978920836919851</v>
      </c>
      <c r="CT321">
        <v>4.3014088362490854</v>
      </c>
      <c r="CW321">
        <v>-1.2903386302958078</v>
      </c>
      <c r="CX321">
        <v>1.9168532810006553</v>
      </c>
      <c r="DE321">
        <v>-0.82397409728570858</v>
      </c>
      <c r="DF321">
        <v>6.0231403795453451</v>
      </c>
      <c r="DI321">
        <v>-1.1660419864554989</v>
      </c>
      <c r="DJ321">
        <v>-1.2114006913767026</v>
      </c>
      <c r="DM321">
        <v>-1.2916852661320932</v>
      </c>
      <c r="DN321">
        <v>-1.5378553035365965</v>
      </c>
      <c r="DQ321">
        <v>-1.3117565995528162</v>
      </c>
      <c r="DR321">
        <v>5.4021401740104924</v>
      </c>
      <c r="DU321">
        <v>-1.2433820149651045</v>
      </c>
      <c r="DV321">
        <v>0.23372470456202238</v>
      </c>
      <c r="DY321">
        <v>-0.58426278400616383</v>
      </c>
      <c r="DZ321">
        <v>1.7041188613898752</v>
      </c>
      <c r="EC321">
        <v>-0.92080114107344535</v>
      </c>
      <c r="ED321">
        <v>9.5080302117063731</v>
      </c>
      <c r="EG321">
        <v>-0.14009569828903315</v>
      </c>
      <c r="EH321">
        <v>14.064491569478141</v>
      </c>
      <c r="EK321">
        <v>-9.9963739785973532E-2</v>
      </c>
      <c r="EL321">
        <v>19.25344672898845</v>
      </c>
      <c r="EO321">
        <v>-1.2458255846980391</v>
      </c>
      <c r="EP321">
        <v>-2.2226027155724681</v>
      </c>
      <c r="ES321">
        <v>-1.0089181893895312</v>
      </c>
      <c r="ET321">
        <v>1.3815481171350674</v>
      </c>
      <c r="FA321">
        <v>-1.1598173429277039</v>
      </c>
      <c r="FB321">
        <v>-1.0863895625449391</v>
      </c>
      <c r="FI321">
        <v>-1.3118902291086616</v>
      </c>
      <c r="FJ321">
        <v>-1.029736832178795</v>
      </c>
      <c r="FM321">
        <v>-1.25744640742858</v>
      </c>
      <c r="FN321">
        <v>3.8037324695287746</v>
      </c>
      <c r="FQ321">
        <v>-3.1095299175010999E-2</v>
      </c>
      <c r="FR321">
        <v>9.0263422311371073</v>
      </c>
      <c r="FU321">
        <v>-1.1974123804580357</v>
      </c>
      <c r="FV321">
        <v>4.3030404609791546</v>
      </c>
      <c r="FY321">
        <v>-1.2846288300720099</v>
      </c>
      <c r="FZ321">
        <v>1.9326822802641954</v>
      </c>
      <c r="GG321">
        <v>-0.83345617872846645</v>
      </c>
      <c r="GH321">
        <v>5.8492269766054372</v>
      </c>
      <c r="GK321">
        <v>-1.167042347653807</v>
      </c>
      <c r="GL321">
        <v>-1.2173945942289448</v>
      </c>
      <c r="GO321">
        <v>-1.2923020064499384</v>
      </c>
      <c r="GP321">
        <v>-1.5394680008784265</v>
      </c>
      <c r="GS321">
        <v>-1.3120373913235697</v>
      </c>
      <c r="GT321">
        <v>5.4020161744207167</v>
      </c>
      <c r="GW321">
        <v>-1.2408170965653824</v>
      </c>
      <c r="GX321">
        <v>0.23327961616027332</v>
      </c>
      <c r="HA321">
        <v>-0.58874147597629312</v>
      </c>
      <c r="HB321">
        <v>1.6746618957073882</v>
      </c>
      <c r="HE321">
        <v>-0.91416624977684691</v>
      </c>
      <c r="HF321">
        <v>9.5394847714214244</v>
      </c>
      <c r="HI321">
        <v>-0.12945820048703546</v>
      </c>
      <c r="HJ321">
        <v>14.39364801658286</v>
      </c>
      <c r="HM321">
        <v>-8.8728966301624482E-2</v>
      </c>
      <c r="HN321">
        <v>19.612004561537997</v>
      </c>
      <c r="HQ321">
        <v>-1.3013492664486463</v>
      </c>
      <c r="HR321">
        <v>-2.4120321620166711</v>
      </c>
      <c r="HU321">
        <v>-0.9999055681401936</v>
      </c>
      <c r="HV321">
        <v>1.3711460514396163</v>
      </c>
      <c r="IC321">
        <v>-1.1633172283648474</v>
      </c>
      <c r="ID321">
        <v>-1.0956263950053282</v>
      </c>
      <c r="IK321">
        <v>-1.3024923735057208</v>
      </c>
      <c r="IL321">
        <v>-1.0126667832589538</v>
      </c>
      <c r="IO321">
        <v>-1.2903105354178117</v>
      </c>
      <c r="IP321">
        <v>3.6404473665105344</v>
      </c>
      <c r="IS321">
        <v>-1.841955663351626E-2</v>
      </c>
      <c r="IT321">
        <v>9.1198739624747205</v>
      </c>
      <c r="IW321">
        <v>-1.2047611178689794</v>
      </c>
      <c r="IX321">
        <v>4.3021914018519105</v>
      </c>
      <c r="JA321">
        <v>-1.2380706143548093</v>
      </c>
      <c r="JB321">
        <v>2.0646309124927349</v>
      </c>
      <c r="JI321">
        <v>-0.82496784727305372</v>
      </c>
      <c r="JJ321">
        <v>5.9971598391786554</v>
      </c>
      <c r="JM321">
        <v>-0.97507914515417926</v>
      </c>
      <c r="JN321">
        <v>-0.35986288250862664</v>
      </c>
      <c r="JQ321">
        <v>-1.2753124567247247</v>
      </c>
      <c r="JR321">
        <v>-1.5052002718223079</v>
      </c>
      <c r="JU321">
        <v>-1.3116622558894875</v>
      </c>
      <c r="JV321">
        <v>5.4023944558669905</v>
      </c>
      <c r="JY321">
        <v>-1.2536744339105552</v>
      </c>
      <c r="JZ321">
        <v>0.20327202097761993</v>
      </c>
      <c r="KC321">
        <v>-0.61018805453036173</v>
      </c>
      <c r="KD321">
        <v>1.6343962369747187</v>
      </c>
      <c r="KG321">
        <v>-0.9160417741822291</v>
      </c>
      <c r="KH321">
        <v>9.5299190293900384</v>
      </c>
      <c r="KK321">
        <v>-0.28346418960585817</v>
      </c>
      <c r="KL321">
        <v>14.1494376237381</v>
      </c>
      <c r="KO321">
        <v>-0.19856547317616688</v>
      </c>
      <c r="KP321">
        <v>20.315782650588762</v>
      </c>
      <c r="KS321">
        <v>-1.2824986188343408</v>
      </c>
      <c r="KT321">
        <v>-2.3467880059131954</v>
      </c>
      <c r="KW321">
        <v>-1.0162255372749973</v>
      </c>
      <c r="KX321">
        <v>1.3341412142215892</v>
      </c>
      <c r="LE321">
        <v>-1.2018248875487605</v>
      </c>
      <c r="LF321">
        <v>-1.2130558241065796</v>
      </c>
      <c r="LM321">
        <v>-1.3017310943251335</v>
      </c>
      <c r="LN321">
        <v>-1.0127456523710094</v>
      </c>
      <c r="LQ321">
        <v>-1.3076826269345985</v>
      </c>
      <c r="LR321">
        <v>3.5511082116131951</v>
      </c>
      <c r="LU321">
        <v>-6.1833700234776101E-3</v>
      </c>
      <c r="LV321">
        <v>9.2090847459673721</v>
      </c>
      <c r="LY321">
        <v>-1.20966478832024</v>
      </c>
      <c r="LZ321">
        <v>4.2817525221358084</v>
      </c>
      <c r="MC321">
        <v>-1.2961501308939722</v>
      </c>
      <c r="MD321">
        <v>1.9102490593322179</v>
      </c>
      <c r="MK321">
        <v>-0.84194012546061114</v>
      </c>
      <c r="ML321">
        <v>5.8152938064099988</v>
      </c>
      <c r="MO321">
        <v>-1.1634433246026339</v>
      </c>
      <c r="MP321">
        <v>-1.1905494471472209</v>
      </c>
      <c r="MS321">
        <v>-1.2858763124616672</v>
      </c>
      <c r="MT321">
        <v>-1.5305262301267546</v>
      </c>
      <c r="MW321">
        <v>-1.3084196614596262</v>
      </c>
      <c r="MX321">
        <v>5.411962644724575</v>
      </c>
      <c r="NA321">
        <v>-1.2478417456138262</v>
      </c>
      <c r="NB321">
        <v>0.21913963002762774</v>
      </c>
      <c r="NE321">
        <v>-0.61345924784667205</v>
      </c>
      <c r="NF321">
        <v>1.6356640481878726</v>
      </c>
      <c r="NI321">
        <v>-0.91357455319844705</v>
      </c>
      <c r="NJ321">
        <v>9.5451860669312634</v>
      </c>
      <c r="NM321">
        <v>-0.1817452530314384</v>
      </c>
      <c r="NN321">
        <v>13.695830952063385</v>
      </c>
      <c r="NQ321">
        <v>-0.1019299443181548</v>
      </c>
      <c r="NR321">
        <v>20.090545885903822</v>
      </c>
      <c r="NU321">
        <v>-1.2379740310313687</v>
      </c>
      <c r="NV321">
        <v>-2.2014472375969634</v>
      </c>
      <c r="NY321">
        <v>-0.98480026929528741</v>
      </c>
      <c r="NZ321">
        <v>1.4858795911809994</v>
      </c>
      <c r="OG321">
        <v>-1.1735397290488823</v>
      </c>
      <c r="OH321">
        <v>-1.1119253268243843</v>
      </c>
      <c r="OO321">
        <v>-1.3129093677365444</v>
      </c>
      <c r="OP321">
        <v>-1.0322045388898702</v>
      </c>
    </row>
    <row r="322" spans="1:406">
      <c r="A322">
        <v>305</v>
      </c>
      <c r="B322" s="16">
        <f t="shared" si="104"/>
        <v>40947.125</v>
      </c>
      <c r="C322">
        <f t="shared" si="100"/>
        <v>521.24348800418466</v>
      </c>
      <c r="D322">
        <f t="shared" si="101"/>
        <v>0</v>
      </c>
      <c r="E322">
        <f t="shared" si="102"/>
        <v>0</v>
      </c>
      <c r="F322">
        <f t="shared" si="103"/>
        <v>521.24348800418466</v>
      </c>
      <c r="G322">
        <f>F322/'Refrigeration &amp; Weather'!$C$22</f>
        <v>234.26673618165606</v>
      </c>
      <c r="H322">
        <f>G322*3*'Refrigeration &amp; Weather'!$C$23</f>
        <v>175.70005213624205</v>
      </c>
      <c r="Q322">
        <v>-8.2698303892601074E-3</v>
      </c>
      <c r="R322">
        <v>7.2107680333288187</v>
      </c>
      <c r="U322">
        <v>-1.0947636470981901</v>
      </c>
      <c r="V322">
        <v>1.2251896821906696</v>
      </c>
      <c r="Y322">
        <v>-1.267306421535765</v>
      </c>
      <c r="Z322">
        <v>5.1447778343974413</v>
      </c>
      <c r="AC322">
        <v>-0.8817446634714865</v>
      </c>
      <c r="AD322">
        <v>3.0046538270958605</v>
      </c>
      <c r="AG322">
        <v>-1.2030732734611125</v>
      </c>
      <c r="AH322">
        <v>5.0510936704781164</v>
      </c>
      <c r="AK322">
        <v>-1.2920251943211563</v>
      </c>
      <c r="AL322">
        <v>5.0972168241979423</v>
      </c>
      <c r="AO322">
        <v>-1.3132840449211507</v>
      </c>
      <c r="AP322">
        <v>-1.2445128188531613</v>
      </c>
      <c r="AS322">
        <v>-1.246297046281041</v>
      </c>
      <c r="AT322">
        <v>6.8592165223722938</v>
      </c>
      <c r="AW322">
        <v>-0.61607145909217231</v>
      </c>
      <c r="AX322">
        <v>8.110929210564894</v>
      </c>
      <c r="BA322">
        <v>-0.93417395795509262</v>
      </c>
      <c r="BB322">
        <v>7.1764877660259074</v>
      </c>
      <c r="BE322">
        <v>-0.26079361865809847</v>
      </c>
      <c r="BF322">
        <v>9.892647916838591</v>
      </c>
      <c r="BI322">
        <v>-0.40542133500053823</v>
      </c>
      <c r="BJ322">
        <v>20.152286805563982</v>
      </c>
      <c r="BM322">
        <v>-1.2725090603391258</v>
      </c>
      <c r="BN322">
        <v>4.3286584774881414</v>
      </c>
      <c r="BQ322">
        <v>-1.042404724950811</v>
      </c>
      <c r="BR322">
        <v>7.6898942035336368</v>
      </c>
      <c r="BY322">
        <v>-1.1809615089759891</v>
      </c>
      <c r="BZ322">
        <v>5.4673117729413656</v>
      </c>
      <c r="CG322">
        <v>-1.3039982815964533</v>
      </c>
      <c r="CH322">
        <v>5.6275421586794527</v>
      </c>
      <c r="CK322">
        <v>-1.2909020961517788</v>
      </c>
      <c r="CL322">
        <v>1.3227991290689047</v>
      </c>
      <c r="CO322">
        <v>-0.18388004731884147</v>
      </c>
      <c r="CP322">
        <v>14.322830338909254</v>
      </c>
      <c r="CS322">
        <v>-1.2044912483155785</v>
      </c>
      <c r="CT322">
        <v>2.0450551330965752</v>
      </c>
      <c r="CW322">
        <v>-1.2917389858768502</v>
      </c>
      <c r="CX322">
        <v>-0.30571581782722707</v>
      </c>
      <c r="DE322">
        <v>-0.88846533174111586</v>
      </c>
      <c r="DF322">
        <v>2.9694248432378894</v>
      </c>
      <c r="DI322">
        <v>-1.1809362345678318</v>
      </c>
      <c r="DJ322">
        <v>5.3965656687153212</v>
      </c>
      <c r="DM322">
        <v>-1.2927548432227227</v>
      </c>
      <c r="DN322">
        <v>5.1007468637405511</v>
      </c>
      <c r="DQ322">
        <v>-1.3122641755691309</v>
      </c>
      <c r="DR322">
        <v>-1.2434630898364538</v>
      </c>
      <c r="DU322">
        <v>-1.2470381163400304</v>
      </c>
      <c r="DV322">
        <v>6.8572536043178545</v>
      </c>
      <c r="DY322">
        <v>-0.62467579747768542</v>
      </c>
      <c r="DZ322">
        <v>8.1219339118880889</v>
      </c>
      <c r="EC322">
        <v>-0.94799970514645293</v>
      </c>
      <c r="ED322">
        <v>7.1189685031350471</v>
      </c>
      <c r="EG322">
        <v>-0.29559340701390596</v>
      </c>
      <c r="EH322">
        <v>9.8739036200854464</v>
      </c>
      <c r="EK322">
        <v>-0.37943791310602332</v>
      </c>
      <c r="EL322">
        <v>19.783593143761792</v>
      </c>
      <c r="EO322">
        <v>-1.2499688360453562</v>
      </c>
      <c r="EP322">
        <v>4.3926969500193067</v>
      </c>
      <c r="ES322">
        <v>-1.0385642272349667</v>
      </c>
      <c r="ET322">
        <v>7.7204320999929621</v>
      </c>
      <c r="FA322">
        <v>-1.1694946572830518</v>
      </c>
      <c r="FB322">
        <v>5.4879992834517255</v>
      </c>
      <c r="FI322">
        <v>-1.3122414729284451</v>
      </c>
      <c r="FJ322">
        <v>5.6119715655386884</v>
      </c>
      <c r="FM322">
        <v>-1.2621755533834282</v>
      </c>
      <c r="FN322">
        <v>1.4471813745140552</v>
      </c>
      <c r="FQ322">
        <v>-0.16277939514280521</v>
      </c>
      <c r="FR322">
        <v>14.45319498390746</v>
      </c>
      <c r="FU322">
        <v>-1.2040368732275575</v>
      </c>
      <c r="FV322">
        <v>2.0465326798686929</v>
      </c>
      <c r="FY322">
        <v>-1.2862750540836738</v>
      </c>
      <c r="FZ322">
        <v>-0.29136691153465522</v>
      </c>
      <c r="GG322">
        <v>-0.89553901339290598</v>
      </c>
      <c r="GH322">
        <v>2.8399862943276708</v>
      </c>
      <c r="GK322">
        <v>-1.1818466990933234</v>
      </c>
      <c r="GL322">
        <v>5.3914170973898496</v>
      </c>
      <c r="GO322">
        <v>-1.2933459916247017</v>
      </c>
      <c r="GP322">
        <v>5.0992338991877943</v>
      </c>
      <c r="GS322">
        <v>-1.3125429829159405</v>
      </c>
      <c r="GT322">
        <v>-1.2435809874313291</v>
      </c>
      <c r="GW322">
        <v>-1.2444673762413234</v>
      </c>
      <c r="GX322">
        <v>6.8569530217603187</v>
      </c>
      <c r="HA322">
        <v>-0.62869995734621253</v>
      </c>
      <c r="HB322">
        <v>8.0955281842863371</v>
      </c>
      <c r="HE322">
        <v>-0.94185297071614882</v>
      </c>
      <c r="HF322">
        <v>7.1474291901962408</v>
      </c>
      <c r="HI322">
        <v>-0.28950208113477227</v>
      </c>
      <c r="HJ322">
        <v>10.118811413604179</v>
      </c>
      <c r="HM322">
        <v>-0.37340062278443359</v>
      </c>
      <c r="HN322">
        <v>20.068182157282507</v>
      </c>
      <c r="HQ322">
        <v>-1.302567226348011</v>
      </c>
      <c r="HR322">
        <v>4.2225751840512702</v>
      </c>
      <c r="HU322">
        <v>-1.0294352889976326</v>
      </c>
      <c r="HV322">
        <v>7.7151749014214097</v>
      </c>
      <c r="IC322">
        <v>-1.1728530340167198</v>
      </c>
      <c r="ID322">
        <v>5.4798096826388063</v>
      </c>
      <c r="IK322">
        <v>-1.3031148079596455</v>
      </c>
      <c r="IL322">
        <v>5.6280149210781154</v>
      </c>
      <c r="IO322">
        <v>-1.2927251792232313</v>
      </c>
      <c r="IP322">
        <v>1.3051464529748873</v>
      </c>
      <c r="IS322">
        <v>-0.15152712216190636</v>
      </c>
      <c r="IT322">
        <v>14.535124543218984</v>
      </c>
      <c r="IW322">
        <v>-1.2113682956376874</v>
      </c>
      <c r="IX322">
        <v>2.045376302390852</v>
      </c>
      <c r="JA322">
        <v>-1.2417670560175205</v>
      </c>
      <c r="JB322">
        <v>-0.17169198704977154</v>
      </c>
      <c r="JI322">
        <v>-0.88909486840272756</v>
      </c>
      <c r="JJ322">
        <v>2.9497351192203567</v>
      </c>
      <c r="JM322">
        <v>-1.0031251023880714</v>
      </c>
      <c r="JN322">
        <v>6.164306276382681</v>
      </c>
      <c r="JQ322">
        <v>-1.2768980142980042</v>
      </c>
      <c r="JR322">
        <v>5.1311720084979049</v>
      </c>
      <c r="JU322">
        <v>-1.3121738067986852</v>
      </c>
      <c r="JV322">
        <v>-1.2432302206787698</v>
      </c>
      <c r="JY322">
        <v>-1.2568537667368518</v>
      </c>
      <c r="JZ322">
        <v>6.8292965798054848</v>
      </c>
      <c r="KC322">
        <v>-0.64948614277118666</v>
      </c>
      <c r="KD322">
        <v>8.0557414281923023</v>
      </c>
      <c r="KG322">
        <v>-0.94358081064626864</v>
      </c>
      <c r="KH322">
        <v>7.1388457519902344</v>
      </c>
      <c r="KK322">
        <v>-0.43813937176158302</v>
      </c>
      <c r="KL322">
        <v>9.7536573867054379</v>
      </c>
      <c r="KO322">
        <v>-0.48971358650551705</v>
      </c>
      <c r="KP322">
        <v>20.275679461196049</v>
      </c>
      <c r="KS322">
        <v>-1.2847253470782942</v>
      </c>
      <c r="KT322">
        <v>4.2812840180707923</v>
      </c>
      <c r="KW322">
        <v>-1.0451648522895547</v>
      </c>
      <c r="KX322">
        <v>7.6802171568395714</v>
      </c>
      <c r="LE322">
        <v>-1.2095394722642967</v>
      </c>
      <c r="LF322">
        <v>5.3736279698312073</v>
      </c>
      <c r="LM322">
        <v>-1.3023529720227152</v>
      </c>
      <c r="LN322">
        <v>5.628006866671023</v>
      </c>
      <c r="LQ322">
        <v>-1.3088289346308875</v>
      </c>
      <c r="LR322">
        <v>1.2272369802679584</v>
      </c>
      <c r="LU322">
        <v>-0.14065069628696611</v>
      </c>
      <c r="LV322">
        <v>14.613456164620473</v>
      </c>
      <c r="LY322">
        <v>-1.2159577110969777</v>
      </c>
      <c r="LZ322">
        <v>2.027150087328685</v>
      </c>
      <c r="MC322">
        <v>-1.2974462789504817</v>
      </c>
      <c r="MD322">
        <v>-0.31185431491429405</v>
      </c>
      <c r="MK322">
        <v>-0.90353582503145935</v>
      </c>
      <c r="ML322">
        <v>2.8130737997919191</v>
      </c>
      <c r="MO322">
        <v>-1.1786435344224229</v>
      </c>
      <c r="MP322">
        <v>5.4138330825206369</v>
      </c>
      <c r="MS322">
        <v>-1.287061860956745</v>
      </c>
      <c r="MT322">
        <v>5.107591042094497</v>
      </c>
      <c r="MW322">
        <v>-1.3090804813122334</v>
      </c>
      <c r="MX322">
        <v>-1.2344959107836784</v>
      </c>
      <c r="NA322">
        <v>-1.2512706275891663</v>
      </c>
      <c r="NB322">
        <v>6.8439696061760014</v>
      </c>
      <c r="NE322">
        <v>-0.65277449550182298</v>
      </c>
      <c r="NF322">
        <v>8.0566499610298621</v>
      </c>
      <c r="NI322">
        <v>-0.94134730271951295</v>
      </c>
      <c r="NJ322">
        <v>7.1523574208348215</v>
      </c>
      <c r="NM322">
        <v>-0.33170532332723995</v>
      </c>
      <c r="NN322">
        <v>9.5579974108657311</v>
      </c>
      <c r="NQ322">
        <v>-0.39429628409184703</v>
      </c>
      <c r="NR322">
        <v>20.500713305393109</v>
      </c>
      <c r="NU322">
        <v>-1.2424460161990118</v>
      </c>
      <c r="NV322">
        <v>4.4118860818825558</v>
      </c>
      <c r="NY322">
        <v>-1.0160223581968462</v>
      </c>
      <c r="NZ322">
        <v>7.8108492260159164</v>
      </c>
      <c r="OG322">
        <v>-1.1828208473014459</v>
      </c>
      <c r="OH322">
        <v>5.464893041773891</v>
      </c>
      <c r="OO322">
        <v>-1.3132213957145062</v>
      </c>
      <c r="OP322">
        <v>5.6096511803391866</v>
      </c>
    </row>
    <row r="323" spans="1:406">
      <c r="A323">
        <v>306</v>
      </c>
      <c r="B323" s="16">
        <f t="shared" si="104"/>
        <v>40947.25</v>
      </c>
      <c r="C323">
        <f t="shared" si="100"/>
        <v>245.91659444623161</v>
      </c>
      <c r="D323">
        <f t="shared" si="101"/>
        <v>0</v>
      </c>
      <c r="E323">
        <f t="shared" si="102"/>
        <v>0</v>
      </c>
      <c r="F323">
        <f t="shared" si="103"/>
        <v>245.91659444623161</v>
      </c>
      <c r="G323">
        <f>F323/'Refrigeration &amp; Weather'!$C$22</f>
        <v>110.52431211066592</v>
      </c>
      <c r="H323">
        <f>G323*3*'Refrigeration &amp; Weather'!$C$23</f>
        <v>82.893234082999442</v>
      </c>
      <c r="Q323">
        <v>-0.10603657685758609</v>
      </c>
      <c r="R323">
        <v>8.7014122615888105</v>
      </c>
      <c r="U323">
        <v>-1.1169240856650751</v>
      </c>
      <c r="V323">
        <v>3.1908303466024952</v>
      </c>
      <c r="Y323">
        <v>-1.2690103250066536</v>
      </c>
      <c r="Z323">
        <v>-1.5045488569052687</v>
      </c>
      <c r="AC323">
        <v>-0.9326786516757285</v>
      </c>
      <c r="AD323">
        <v>4.5039589800239783</v>
      </c>
      <c r="AG323">
        <v>-1.2102167913216624</v>
      </c>
      <c r="AH323">
        <v>-1.2023133966590096</v>
      </c>
      <c r="AK323">
        <v>-1.2929709127368574</v>
      </c>
      <c r="AL323">
        <v>-1.5494943592161174</v>
      </c>
      <c r="AO323">
        <v>-1.3137346979142797</v>
      </c>
      <c r="AP323">
        <v>5.3961961870005073</v>
      </c>
      <c r="AS323">
        <v>-1.2496860173930526</v>
      </c>
      <c r="AT323">
        <v>0.19884856188695826</v>
      </c>
      <c r="AW323">
        <v>-0.65286448736569835</v>
      </c>
      <c r="AX323">
        <v>1.2694994450775798</v>
      </c>
      <c r="BA323">
        <v>-0.95960397509649542</v>
      </c>
      <c r="BB323">
        <v>9.2319734679480359</v>
      </c>
      <c r="BE323">
        <v>-0.38871200093348401</v>
      </c>
      <c r="BF323">
        <v>10.576349368242919</v>
      </c>
      <c r="BI323">
        <v>-0.60829402115956976</v>
      </c>
      <c r="BJ323">
        <v>9.0973448366431384</v>
      </c>
      <c r="BM323">
        <v>-1.2752428272772238</v>
      </c>
      <c r="BN323">
        <v>-2.3320066704526803</v>
      </c>
      <c r="BQ323">
        <v>-1.0672147318171927</v>
      </c>
      <c r="BR323">
        <v>0.80755345229021791</v>
      </c>
      <c r="BY323">
        <v>-1.1892905044445106</v>
      </c>
      <c r="BZ323">
        <v>-1.2323240299294158</v>
      </c>
      <c r="CG323">
        <v>-1.3045773923921979</v>
      </c>
      <c r="CH323">
        <v>-1.0174998397475759</v>
      </c>
      <c r="CK323">
        <v>-1.2932609136216764</v>
      </c>
      <c r="CL323">
        <v>3.6153785646276035</v>
      </c>
      <c r="CO323">
        <v>-0.29544639697224379</v>
      </c>
      <c r="CP323">
        <v>6.6652893825743744</v>
      </c>
      <c r="CS323">
        <v>-1.2104549978229726</v>
      </c>
      <c r="CT323">
        <v>4.2229094995279031</v>
      </c>
      <c r="CW323">
        <v>-1.293013994398349</v>
      </c>
      <c r="CX323">
        <v>1.9013890514682266</v>
      </c>
      <c r="DE323">
        <v>-0.93881571977249145</v>
      </c>
      <c r="DF323">
        <v>4.4685956362257961</v>
      </c>
      <c r="DI323">
        <v>-1.192719151577089</v>
      </c>
      <c r="DJ323">
        <v>-0.95711628786246394</v>
      </c>
      <c r="DM323">
        <v>-1.2937563250866244</v>
      </c>
      <c r="DN323">
        <v>-1.5462066906946863</v>
      </c>
      <c r="DQ323">
        <v>-1.3127313849275384</v>
      </c>
      <c r="DR323">
        <v>5.3971713944098711</v>
      </c>
      <c r="DU323">
        <v>-1.2503962114331482</v>
      </c>
      <c r="DV323">
        <v>0.19703291122693781</v>
      </c>
      <c r="DY323">
        <v>-0.66162267079192083</v>
      </c>
      <c r="DZ323">
        <v>1.2778560785693172</v>
      </c>
      <c r="EC323">
        <v>-0.97253030492899162</v>
      </c>
      <c r="ED323">
        <v>9.1792940540941554</v>
      </c>
      <c r="EG323">
        <v>-0.4228899615784566</v>
      </c>
      <c r="EH323">
        <v>10.529050613591313</v>
      </c>
      <c r="EK323">
        <v>-0.57824777132536231</v>
      </c>
      <c r="EL323">
        <v>8.9197973759131646</v>
      </c>
      <c r="EO323">
        <v>-1.2536957850781572</v>
      </c>
      <c r="EP323">
        <v>-2.2740978381441512</v>
      </c>
      <c r="ES323">
        <v>-1.0638212671619274</v>
      </c>
      <c r="ET323">
        <v>0.83270742137778742</v>
      </c>
      <c r="FA323">
        <v>-1.178144671266762</v>
      </c>
      <c r="FB323">
        <v>-1.213600420889271</v>
      </c>
      <c r="FI323">
        <v>-1.3125728872978821</v>
      </c>
      <c r="FJ323">
        <v>-1.0321649900426155</v>
      </c>
      <c r="FM323">
        <v>-1.2663141653896037</v>
      </c>
      <c r="FN323">
        <v>3.7252250454088944</v>
      </c>
      <c r="FQ323">
        <v>-0.27633506522144996</v>
      </c>
      <c r="FR323">
        <v>6.7800118970512981</v>
      </c>
      <c r="FU323">
        <v>-1.2100236093873209</v>
      </c>
      <c r="FV323">
        <v>4.2242522367010871</v>
      </c>
      <c r="FY323">
        <v>-1.2877734585982856</v>
      </c>
      <c r="FZ323">
        <v>1.9144447195285665</v>
      </c>
      <c r="GG323">
        <v>-0.9441029545954438</v>
      </c>
      <c r="GH323">
        <v>4.371162800866859</v>
      </c>
      <c r="GK323">
        <v>-1.1935578038006653</v>
      </c>
      <c r="GL323">
        <v>-0.9610122731783366</v>
      </c>
      <c r="GO323">
        <v>-1.2943234398811567</v>
      </c>
      <c r="GP323">
        <v>-1.5476283986767569</v>
      </c>
      <c r="GS323">
        <v>-1.3130083055652586</v>
      </c>
      <c r="GT323">
        <v>5.3970593033950012</v>
      </c>
      <c r="GW323">
        <v>-1.2478217597267409</v>
      </c>
      <c r="GX323">
        <v>0.19685071729601561</v>
      </c>
      <c r="HA323">
        <v>-0.66523928161310419</v>
      </c>
      <c r="HB323">
        <v>1.2541755171075208</v>
      </c>
      <c r="HE323">
        <v>-0.96682538265657503</v>
      </c>
      <c r="HF323">
        <v>9.2050581734752122</v>
      </c>
      <c r="HI323">
        <v>-0.42011799893029961</v>
      </c>
      <c r="HJ323">
        <v>10.705696302586736</v>
      </c>
      <c r="HM323">
        <v>-0.57603429228624503</v>
      </c>
      <c r="HN323">
        <v>9.1204433824356528</v>
      </c>
      <c r="HQ323">
        <v>-1.3036597238182999</v>
      </c>
      <c r="HR323">
        <v>-2.4275635650969671</v>
      </c>
      <c r="HU323">
        <v>-1.0546443212319228</v>
      </c>
      <c r="HV323">
        <v>0.83104998901071148</v>
      </c>
      <c r="IC323">
        <v>-1.1813771730418305</v>
      </c>
      <c r="ID323">
        <v>-1.2208996642612728</v>
      </c>
      <c r="IK323">
        <v>-1.303701344509103</v>
      </c>
      <c r="IL323">
        <v>-1.0170635793841776</v>
      </c>
      <c r="IO323">
        <v>-1.2948412326189385</v>
      </c>
      <c r="IP323">
        <v>3.6007600247220339</v>
      </c>
      <c r="IS323">
        <v>-0.2663263792482935</v>
      </c>
      <c r="IT323">
        <v>6.8514869953874884</v>
      </c>
      <c r="IW323">
        <v>-1.2173335246016737</v>
      </c>
      <c r="IX323">
        <v>4.2228714186818932</v>
      </c>
      <c r="JA323">
        <v>-1.2451292268739804</v>
      </c>
      <c r="JB323">
        <v>2.0233864286794718</v>
      </c>
      <c r="JI323">
        <v>-0.93917256902957791</v>
      </c>
      <c r="JJ323">
        <v>4.4537124787933946</v>
      </c>
      <c r="JM323">
        <v>-1.02586700603662</v>
      </c>
      <c r="JN323">
        <v>-0.35362818502109383</v>
      </c>
      <c r="JQ323">
        <v>-1.2783808271512365</v>
      </c>
      <c r="JR323">
        <v>-1.5178038737831494</v>
      </c>
      <c r="JU323">
        <v>-1.3126446633269335</v>
      </c>
      <c r="JV323">
        <v>5.3973853114238102</v>
      </c>
      <c r="JY323">
        <v>-1.2597734075952467</v>
      </c>
      <c r="JZ323">
        <v>0.17129569281233464</v>
      </c>
      <c r="KC323">
        <v>-0.68537565682093471</v>
      </c>
      <c r="KD323">
        <v>1.2151180169233826</v>
      </c>
      <c r="KG323">
        <v>-0.9684206067917871</v>
      </c>
      <c r="KH323">
        <v>9.1973467674998481</v>
      </c>
      <c r="KK323">
        <v>-0.56200958793755151</v>
      </c>
      <c r="KL323">
        <v>10.277215307623736</v>
      </c>
      <c r="KO323">
        <v>-0.69154315479816009</v>
      </c>
      <c r="KP323">
        <v>8.9389588886964173</v>
      </c>
      <c r="KS323">
        <v>-1.2867280304887236</v>
      </c>
      <c r="KT323">
        <v>-2.3745052907924031</v>
      </c>
      <c r="KW323">
        <v>-1.0698196714752686</v>
      </c>
      <c r="KX323">
        <v>0.79834209083991969</v>
      </c>
      <c r="LE323">
        <v>-1.2164132816637365</v>
      </c>
      <c r="LF323">
        <v>-1.317244401197379</v>
      </c>
      <c r="LM323">
        <v>-1.3029400094853059</v>
      </c>
      <c r="LN323">
        <v>-1.0170114415323193</v>
      </c>
      <c r="LQ323">
        <v>-1.3098339382369466</v>
      </c>
      <c r="LR323">
        <v>3.5323263645343408</v>
      </c>
      <c r="LU323">
        <v>-0.25664037157073311</v>
      </c>
      <c r="LV323">
        <v>6.9199545502838857</v>
      </c>
      <c r="LY323">
        <v>-1.2216419103378022</v>
      </c>
      <c r="LZ323">
        <v>4.2065441135733366</v>
      </c>
      <c r="MC323">
        <v>-1.298624376397804</v>
      </c>
      <c r="MD323">
        <v>1.8956784233835429</v>
      </c>
      <c r="MK323">
        <v>-0.9517127616704858</v>
      </c>
      <c r="ML323">
        <v>4.3494381123160233</v>
      </c>
      <c r="MO323">
        <v>-1.1906630164312277</v>
      </c>
      <c r="MP323">
        <v>-0.94443370545457805</v>
      </c>
      <c r="MS323">
        <v>-1.288171762501727</v>
      </c>
      <c r="MT323">
        <v>-1.539803889130579</v>
      </c>
      <c r="MW323">
        <v>-1.3096878751181127</v>
      </c>
      <c r="MX323">
        <v>5.4053844490145684</v>
      </c>
      <c r="NA323">
        <v>-1.2544213568677356</v>
      </c>
      <c r="NB323">
        <v>0.18489488876554686</v>
      </c>
      <c r="NE323">
        <v>-0.68867576922417684</v>
      </c>
      <c r="NF323">
        <v>1.2157182349740729</v>
      </c>
      <c r="NI323">
        <v>-0.96639408959063311</v>
      </c>
      <c r="NJ323">
        <v>9.2093193870792582</v>
      </c>
      <c r="NM323">
        <v>-0.45427987885414656</v>
      </c>
      <c r="NN323">
        <v>10.260331711935958</v>
      </c>
      <c r="NQ323">
        <v>-0.60250337876903326</v>
      </c>
      <c r="NR323">
        <v>9.397265067980932</v>
      </c>
      <c r="NU323">
        <v>-1.2464718005089754</v>
      </c>
      <c r="NV323">
        <v>-2.2566307501761682</v>
      </c>
      <c r="NY323">
        <v>-1.042650240577266</v>
      </c>
      <c r="NZ323">
        <v>0.91153161978234976</v>
      </c>
      <c r="OG323">
        <v>-1.19111150526625</v>
      </c>
      <c r="OH323">
        <v>-1.2345883129263096</v>
      </c>
      <c r="OO323">
        <v>-1.3135159004662897</v>
      </c>
      <c r="OP323">
        <v>-1.0343501640958617</v>
      </c>
    </row>
    <row r="324" spans="1:406">
      <c r="A324">
        <v>307</v>
      </c>
      <c r="B324" s="16">
        <f t="shared" si="104"/>
        <v>40947.375</v>
      </c>
      <c r="C324">
        <f t="shared" si="100"/>
        <v>445.68197450081868</v>
      </c>
      <c r="D324">
        <f t="shared" si="101"/>
        <v>0</v>
      </c>
      <c r="E324">
        <f t="shared" si="102"/>
        <v>0</v>
      </c>
      <c r="F324">
        <f t="shared" si="103"/>
        <v>445.68197450081868</v>
      </c>
      <c r="G324">
        <f>F324/'Refrigeration &amp; Weather'!$C$22</f>
        <v>200.3065053936264</v>
      </c>
      <c r="H324">
        <f>G324*3*'Refrigeration &amp; Weather'!$C$23</f>
        <v>150.2298790452198</v>
      </c>
      <c r="Q324">
        <v>-0.19285826456655991</v>
      </c>
      <c r="R324">
        <v>5.8591189280775193</v>
      </c>
      <c r="U324">
        <v>-1.1355343562965936</v>
      </c>
      <c r="V324">
        <v>0.77989921096599635</v>
      </c>
      <c r="Y324">
        <v>-1.2706147143964064</v>
      </c>
      <c r="Z324">
        <v>5.1325876959969809</v>
      </c>
      <c r="AC324">
        <v>-0.97425847901138229</v>
      </c>
      <c r="AD324">
        <v>1.7858940493273381</v>
      </c>
      <c r="AG324">
        <v>-1.2164021126716584</v>
      </c>
      <c r="AH324">
        <v>4.8382033454842928</v>
      </c>
      <c r="AK324">
        <v>-1.2938582674120251</v>
      </c>
      <c r="AL324">
        <v>5.0900621102703862</v>
      </c>
      <c r="AO324">
        <v>-1.3141505402097615</v>
      </c>
      <c r="AP324">
        <v>-1.2487953643071386</v>
      </c>
      <c r="AS324">
        <v>-1.2528077127032933</v>
      </c>
      <c r="AT324">
        <v>6.82632813973379</v>
      </c>
      <c r="AW324">
        <v>-0.68659785282394004</v>
      </c>
      <c r="AX324">
        <v>7.7347830036736323</v>
      </c>
      <c r="BA324">
        <v>-0.98260474749014026</v>
      </c>
      <c r="BB324">
        <v>6.8772824080774431</v>
      </c>
      <c r="BE324">
        <v>-0.4946950027851067</v>
      </c>
      <c r="BF324">
        <v>7.1454904277075624</v>
      </c>
      <c r="BI324">
        <v>-0.75328397119562129</v>
      </c>
      <c r="BJ324">
        <v>12.718795496112396</v>
      </c>
      <c r="BM324">
        <v>-1.2777097299458025</v>
      </c>
      <c r="BN324">
        <v>4.295670277719184</v>
      </c>
      <c r="BQ324">
        <v>-1.0885458904303926</v>
      </c>
      <c r="BR324">
        <v>7.2556834781260822</v>
      </c>
      <c r="BY324">
        <v>-1.1967676252642458</v>
      </c>
      <c r="BZ324">
        <v>5.3619226967920728</v>
      </c>
      <c r="CG324">
        <v>-1.3051240261319492</v>
      </c>
      <c r="CH324">
        <v>5.6235657049690584</v>
      </c>
      <c r="CK324">
        <v>-1.2953301210469992</v>
      </c>
      <c r="CL324">
        <v>1.2843169275362267</v>
      </c>
      <c r="CO324">
        <v>-0.39191194600101126</v>
      </c>
      <c r="CP324">
        <v>12.450714498924468</v>
      </c>
      <c r="CS324">
        <v>-1.2158655612904057</v>
      </c>
      <c r="CT324">
        <v>1.9767706645284215</v>
      </c>
      <c r="CW324">
        <v>-1.294178904859917</v>
      </c>
      <c r="CX324">
        <v>-0.31928828058659986</v>
      </c>
      <c r="DE324">
        <v>-0.97981985043674347</v>
      </c>
      <c r="DF324">
        <v>1.7514797380458234</v>
      </c>
      <c r="DI324">
        <v>-1.2025679272870466</v>
      </c>
      <c r="DJ324">
        <v>5.0533687960918066</v>
      </c>
      <c r="DM324">
        <v>-1.2946956828928937</v>
      </c>
      <c r="DN324">
        <v>5.0931305237963693</v>
      </c>
      <c r="DQ324">
        <v>-1.3131626303555741</v>
      </c>
      <c r="DR324">
        <v>-1.2478873041551177</v>
      </c>
      <c r="DU324">
        <v>-1.2534893063665298</v>
      </c>
      <c r="DV324">
        <v>6.8246448546661425</v>
      </c>
      <c r="DY324">
        <v>-0.6954703950219151</v>
      </c>
      <c r="DZ324">
        <v>7.7408954764774727</v>
      </c>
      <c r="EC324">
        <v>-0.99470740254240131</v>
      </c>
      <c r="ED324">
        <v>6.8290391732851372</v>
      </c>
      <c r="EG324">
        <v>-0.52790347384721215</v>
      </c>
      <c r="EH324">
        <v>7.0811314285789386</v>
      </c>
      <c r="EK324">
        <v>-0.72179973611215609</v>
      </c>
      <c r="EL324">
        <v>12.678542445041504</v>
      </c>
      <c r="EO324">
        <v>-1.2570629865558991</v>
      </c>
      <c r="EP324">
        <v>4.3482404121647873</v>
      </c>
      <c r="ES324">
        <v>-1.0855229036235721</v>
      </c>
      <c r="ET324">
        <v>7.2766093196722723</v>
      </c>
      <c r="FA324">
        <v>-1.1859130359621102</v>
      </c>
      <c r="FB324">
        <v>5.3789343499933961</v>
      </c>
      <c r="FI324">
        <v>-1.3128860205245603</v>
      </c>
      <c r="FJ324">
        <v>5.6097336232880313</v>
      </c>
      <c r="FM324">
        <v>-1.2699609384715831</v>
      </c>
      <c r="FN324">
        <v>1.3818982264927204</v>
      </c>
      <c r="FQ324">
        <v>-0.37454883201050776</v>
      </c>
      <c r="FR324">
        <v>12.551465267371793</v>
      </c>
      <c r="FU324">
        <v>-1.2154551053294924</v>
      </c>
      <c r="FV324">
        <v>1.9779949384990247</v>
      </c>
      <c r="FY324">
        <v>-1.28914206776007</v>
      </c>
      <c r="FZ324">
        <v>-0.30736833089507887</v>
      </c>
      <c r="GG324">
        <v>-0.98373613672653382</v>
      </c>
      <c r="GH324">
        <v>1.6763037946244914</v>
      </c>
      <c r="GK324">
        <v>-1.2033461127927139</v>
      </c>
      <c r="GL324">
        <v>5.0497485800340076</v>
      </c>
      <c r="GO324">
        <v>-1.2952401918445606</v>
      </c>
      <c r="GP324">
        <v>5.0917924951495035</v>
      </c>
      <c r="GS324">
        <v>-1.313437757193237</v>
      </c>
      <c r="GT324">
        <v>-1.247993876535239</v>
      </c>
      <c r="GW324">
        <v>-1.2509128718627425</v>
      </c>
      <c r="GX324">
        <v>6.8245596493469778</v>
      </c>
      <c r="HA324">
        <v>-0.69872137981098559</v>
      </c>
      <c r="HB324">
        <v>7.7196453562703828</v>
      </c>
      <c r="HE324">
        <v>-0.98940261913827132</v>
      </c>
      <c r="HF324">
        <v>6.8523807415353417</v>
      </c>
      <c r="HI324">
        <v>-0.52748209513816025</v>
      </c>
      <c r="HJ324">
        <v>7.2046457191322428</v>
      </c>
      <c r="HM324">
        <v>-0.72216282519814712</v>
      </c>
      <c r="HN324">
        <v>12.810258987906302</v>
      </c>
      <c r="HQ324">
        <v>-1.3046442935197156</v>
      </c>
      <c r="HR324">
        <v>4.2092285903644804</v>
      </c>
      <c r="HU324">
        <v>-1.0763456975036985</v>
      </c>
      <c r="HV324">
        <v>7.2774652308206997</v>
      </c>
      <c r="IC324">
        <v>-1.189033010419116</v>
      </c>
      <c r="ID324">
        <v>5.3723972388113097</v>
      </c>
      <c r="IK324">
        <v>-1.3042548386732415</v>
      </c>
      <c r="IL324">
        <v>5.6239690357955716</v>
      </c>
      <c r="IO324">
        <v>-1.2967082683562294</v>
      </c>
      <c r="IP324">
        <v>1.2721004880436297</v>
      </c>
      <c r="IS324">
        <v>-0.36562337050241245</v>
      </c>
      <c r="IT324">
        <v>12.61367573798503</v>
      </c>
      <c r="IW324">
        <v>-1.2227404897445506</v>
      </c>
      <c r="IX324">
        <v>1.976453803773333</v>
      </c>
      <c r="JA324">
        <v>-1.2481980510969128</v>
      </c>
      <c r="JB324">
        <v>-0.20785929307398965</v>
      </c>
      <c r="JI324">
        <v>-0.97996792209118766</v>
      </c>
      <c r="JJ324">
        <v>1.7400669717938704</v>
      </c>
      <c r="JM324">
        <v>-1.0452774647167811</v>
      </c>
      <c r="JN324">
        <v>5.6318959956389554</v>
      </c>
      <c r="JQ324">
        <v>-1.2797700397287417</v>
      </c>
      <c r="JR324">
        <v>5.1196943752323909</v>
      </c>
      <c r="JU324">
        <v>-1.3130792651049663</v>
      </c>
      <c r="JV324">
        <v>-1.247690231904437</v>
      </c>
      <c r="JY324">
        <v>-1.262462204304635</v>
      </c>
      <c r="JZ324">
        <v>6.8008892452123852</v>
      </c>
      <c r="KC324">
        <v>-0.71822199144261145</v>
      </c>
      <c r="KD324">
        <v>7.6815040450681735</v>
      </c>
      <c r="KG324">
        <v>-0.99087859602039174</v>
      </c>
      <c r="KH324">
        <v>6.8454427357908481</v>
      </c>
      <c r="KK324">
        <v>-0.66200995092492376</v>
      </c>
      <c r="KL324">
        <v>6.7522411537075069</v>
      </c>
      <c r="KO324">
        <v>-0.83219517154523726</v>
      </c>
      <c r="KP324">
        <v>12.408224830658259</v>
      </c>
      <c r="KS324">
        <v>-1.2885372444482905</v>
      </c>
      <c r="KT324">
        <v>4.2573730119909206</v>
      </c>
      <c r="KW324">
        <v>-1.0910044440239761</v>
      </c>
      <c r="KX324">
        <v>7.2470350802630543</v>
      </c>
      <c r="LE324">
        <v>-1.2225686117446435</v>
      </c>
      <c r="LF324">
        <v>5.2846898102363866</v>
      </c>
      <c r="LM324">
        <v>-1.3034949030362271</v>
      </c>
      <c r="LN324">
        <v>5.6240722830354146</v>
      </c>
      <c r="LQ324">
        <v>-1.3107210927468738</v>
      </c>
      <c r="LR324">
        <v>1.2115978532785734</v>
      </c>
      <c r="LU324">
        <v>-0.35697601168630616</v>
      </c>
      <c r="LV324">
        <v>12.673359732883668</v>
      </c>
      <c r="LY324">
        <v>-1.2267964596234806</v>
      </c>
      <c r="LZ324">
        <v>1.9617653870057772</v>
      </c>
      <c r="MC324">
        <v>-1.2996990791803644</v>
      </c>
      <c r="MD324">
        <v>-0.32460579045229965</v>
      </c>
      <c r="MK324">
        <v>-0.99102551842704745</v>
      </c>
      <c r="ML324">
        <v>1.6581758952302139</v>
      </c>
      <c r="MO324">
        <v>-1.2007053749102541</v>
      </c>
      <c r="MP324">
        <v>5.0648606539805066</v>
      </c>
      <c r="MS324">
        <v>-1.2892126547239229</v>
      </c>
      <c r="MT324">
        <v>5.099130499610558</v>
      </c>
      <c r="MW324">
        <v>-1.3102477590101334</v>
      </c>
      <c r="MX324">
        <v>-1.2403420879260725</v>
      </c>
      <c r="NA324">
        <v>-1.2573246180045561</v>
      </c>
      <c r="NB324">
        <v>6.813520404000565</v>
      </c>
      <c r="NE324">
        <v>-0.72152924598087376</v>
      </c>
      <c r="NF324">
        <v>7.6818411849571557</v>
      </c>
      <c r="NI324">
        <v>-0.98903565517409864</v>
      </c>
      <c r="NJ324">
        <v>6.856067243162018</v>
      </c>
      <c r="NM324">
        <v>-0.55528541145969323</v>
      </c>
      <c r="NN324">
        <v>6.853253230821057</v>
      </c>
      <c r="NQ324">
        <v>-0.75164708649402756</v>
      </c>
      <c r="NR324">
        <v>12.940884458716344</v>
      </c>
      <c r="NU324">
        <v>-1.2501115783656951</v>
      </c>
      <c r="NV324">
        <v>4.3641924267817593</v>
      </c>
      <c r="NY324">
        <v>-1.0655512493422117</v>
      </c>
      <c r="NZ324">
        <v>7.3457276602412227</v>
      </c>
      <c r="OG324">
        <v>-1.1985527378851604</v>
      </c>
      <c r="OH324">
        <v>5.3598030067803704</v>
      </c>
      <c r="OO324">
        <v>-1.3137942433920051</v>
      </c>
      <c r="OP324">
        <v>5.6076727974953657</v>
      </c>
    </row>
    <row r="325" spans="1:406">
      <c r="A325">
        <v>308</v>
      </c>
      <c r="B325" s="16">
        <f t="shared" si="104"/>
        <v>40947.5</v>
      </c>
      <c r="C325">
        <f t="shared" si="100"/>
        <v>187.27179713458798</v>
      </c>
      <c r="D325">
        <f t="shared" si="101"/>
        <v>0</v>
      </c>
      <c r="E325">
        <f t="shared" si="102"/>
        <v>0</v>
      </c>
      <c r="F325">
        <f t="shared" si="103"/>
        <v>187.27179713458798</v>
      </c>
      <c r="G325">
        <f>F325/'Refrigeration &amp; Weather'!$C$22</f>
        <v>84.167099835769889</v>
      </c>
      <c r="H325">
        <f>G325*3*'Refrigeration &amp; Weather'!$C$23</f>
        <v>63.12532487682742</v>
      </c>
      <c r="Q325">
        <v>-0.27017621867906555</v>
      </c>
      <c r="R325">
        <v>7.5279084356803647</v>
      </c>
      <c r="U325">
        <v>-1.1513177516044903</v>
      </c>
      <c r="V325">
        <v>2.8369602532086708</v>
      </c>
      <c r="Y325">
        <v>-1.2721275891658133</v>
      </c>
      <c r="Z325">
        <v>-1.5157558230208998</v>
      </c>
      <c r="AC325">
        <v>-1.0087461066037502</v>
      </c>
      <c r="AD325">
        <v>3.6012830289776709</v>
      </c>
      <c r="AG325">
        <v>-1.2225026354550805</v>
      </c>
      <c r="AH325">
        <v>-1.8571544338876729</v>
      </c>
      <c r="AK325">
        <v>-1.294692216679854</v>
      </c>
      <c r="AL325">
        <v>-1.5560390339780514</v>
      </c>
      <c r="AO325">
        <v>-1.3145352607536751</v>
      </c>
      <c r="AP325">
        <v>5.392369584987228</v>
      </c>
      <c r="AS325">
        <v>-1.2556908198085512</v>
      </c>
      <c r="AT325">
        <v>0.169506304533528</v>
      </c>
      <c r="AW325">
        <v>-0.71758866332038307</v>
      </c>
      <c r="AX325">
        <v>0.93242473874508536</v>
      </c>
      <c r="BA325">
        <v>-1.0034566751552001</v>
      </c>
      <c r="BB325">
        <v>8.967362669552676</v>
      </c>
      <c r="BE325">
        <v>-0.58319394878265529</v>
      </c>
      <c r="BF325">
        <v>8.3881620148185689</v>
      </c>
      <c r="BI325">
        <v>-0.8587375112303991</v>
      </c>
      <c r="BJ325">
        <v>4.0112762818505541</v>
      </c>
      <c r="BM325">
        <v>-1.2799450851419456</v>
      </c>
      <c r="BN325">
        <v>-2.3606031375956453</v>
      </c>
      <c r="BQ325">
        <v>-1.1070283386426647</v>
      </c>
      <c r="BR325">
        <v>0.45256369543732888</v>
      </c>
      <c r="BY325">
        <v>-1.203509497639337</v>
      </c>
      <c r="BZ325">
        <v>-1.3232001962022288</v>
      </c>
      <c r="CG325">
        <v>-1.3056406972401369</v>
      </c>
      <c r="CH325">
        <v>-1.0211674388846017</v>
      </c>
      <c r="CK325">
        <v>-1.297157408008917</v>
      </c>
      <c r="CL325">
        <v>3.5832826339745982</v>
      </c>
      <c r="CO325">
        <v>-0.47561323246146525</v>
      </c>
      <c r="CP325">
        <v>5.0827510385425461</v>
      </c>
      <c r="CS325">
        <v>-1.2207920600825963</v>
      </c>
      <c r="CT325">
        <v>4.1632028455344123</v>
      </c>
      <c r="CW325">
        <v>-1.2952466451813256</v>
      </c>
      <c r="CX325">
        <v>1.8894188123291831</v>
      </c>
      <c r="DE325">
        <v>-1.0137570175500965</v>
      </c>
      <c r="DF325">
        <v>3.5686829047413178</v>
      </c>
      <c r="DI325">
        <v>-1.2119705668390481</v>
      </c>
      <c r="DJ325">
        <v>-1.6706930328009182</v>
      </c>
      <c r="DM325">
        <v>-1.2955782285140898</v>
      </c>
      <c r="DN325">
        <v>-1.5531694428779053</v>
      </c>
      <c r="DQ325">
        <v>-1.3135617125335597</v>
      </c>
      <c r="DR325">
        <v>5.3932169192809338</v>
      </c>
      <c r="DU325">
        <v>-1.2563458622134192</v>
      </c>
      <c r="DV325">
        <v>0.16794234241318071</v>
      </c>
      <c r="DY325">
        <v>-0.72654216474575539</v>
      </c>
      <c r="DZ325">
        <v>0.93664127097459648</v>
      </c>
      <c r="EC325">
        <v>-1.0148049081551767</v>
      </c>
      <c r="ED325">
        <v>8.9231698790133454</v>
      </c>
      <c r="EG325">
        <v>-0.61523693649535671</v>
      </c>
      <c r="EH325">
        <v>8.3146661547987186</v>
      </c>
      <c r="EK325">
        <v>-0.82750502152072258</v>
      </c>
      <c r="EL325">
        <v>4.0538825255566096</v>
      </c>
      <c r="EO325">
        <v>-1.2601174802092954</v>
      </c>
      <c r="EP325">
        <v>-2.3127071565264776</v>
      </c>
      <c r="ES325">
        <v>-1.1043153126658898</v>
      </c>
      <c r="ET325">
        <v>0.47013317514366837</v>
      </c>
      <c r="FA325">
        <v>-1.1929201108505756</v>
      </c>
      <c r="FB325">
        <v>-1.3076889052282441</v>
      </c>
      <c r="FI325">
        <v>-1.3131822680978187</v>
      </c>
      <c r="FJ325">
        <v>-1.0342315523801529</v>
      </c>
      <c r="FM325">
        <v>-1.2731943439030666</v>
      </c>
      <c r="FN325">
        <v>3.670435358681162</v>
      </c>
      <c r="FQ325">
        <v>-0.45978461206551402</v>
      </c>
      <c r="FR325">
        <v>5.1711690666201893</v>
      </c>
      <c r="FU325">
        <v>-1.2204007268886086</v>
      </c>
      <c r="FV325">
        <v>4.1643225908626791</v>
      </c>
      <c r="FY325">
        <v>-1.2903961579479604</v>
      </c>
      <c r="FZ325">
        <v>1.9003366614243919</v>
      </c>
      <c r="GG325">
        <v>-1.0166106113812265</v>
      </c>
      <c r="GH325">
        <v>3.5102489604499776</v>
      </c>
      <c r="GK325">
        <v>-1.2126906841926386</v>
      </c>
      <c r="GL325">
        <v>-1.6740574178796592</v>
      </c>
      <c r="GO325">
        <v>-1.2961014424993329</v>
      </c>
      <c r="GP325">
        <v>-1.5544305835593375</v>
      </c>
      <c r="GS325">
        <v>-1.3138351338268621</v>
      </c>
      <c r="GT325">
        <v>5.3931155877237051</v>
      </c>
      <c r="GW325">
        <v>-1.253768860514572</v>
      </c>
      <c r="GX325">
        <v>0.16793651874352347</v>
      </c>
      <c r="HA325">
        <v>-0.7294648905624056</v>
      </c>
      <c r="HB325">
        <v>0.9175568078630959</v>
      </c>
      <c r="HE325">
        <v>-1.0098628671573557</v>
      </c>
      <c r="HF325">
        <v>8.9443388256546505</v>
      </c>
      <c r="HI325">
        <v>-0.61642488030941223</v>
      </c>
      <c r="HJ325">
        <v>8.3979251201083862</v>
      </c>
      <c r="HM325">
        <v>-0.82951059393656645</v>
      </c>
      <c r="HN325">
        <v>4.1363030397647895</v>
      </c>
      <c r="HQ325">
        <v>-1.3055354265400969</v>
      </c>
      <c r="HR325">
        <v>-2.4391070272557069</v>
      </c>
      <c r="HU325">
        <v>-1.0951710729030786</v>
      </c>
      <c r="HV325">
        <v>0.47273299570048</v>
      </c>
      <c r="IC325">
        <v>-1.1959390282089164</v>
      </c>
      <c r="ID325">
        <v>-1.3135694984255779</v>
      </c>
      <c r="IK325">
        <v>-1.304777859270549</v>
      </c>
      <c r="IL325">
        <v>-1.0207939026112254</v>
      </c>
      <c r="IO325">
        <v>-1.2983657407811806</v>
      </c>
      <c r="IP325">
        <v>3.5729891743910902</v>
      </c>
      <c r="IS325">
        <v>-0.45180135259452886</v>
      </c>
      <c r="IT325">
        <v>5.225267208627451</v>
      </c>
      <c r="IW325">
        <v>-1.2276594627516753</v>
      </c>
      <c r="IX325">
        <v>4.1626709005720501</v>
      </c>
      <c r="JA325">
        <v>-1.2510082102505249</v>
      </c>
      <c r="JB325">
        <v>1.9915176350829082</v>
      </c>
      <c r="JI325">
        <v>-1.0137450655998896</v>
      </c>
      <c r="JJ325">
        <v>3.5599381600403839</v>
      </c>
      <c r="JM325">
        <v>-1.0641590272057382</v>
      </c>
      <c r="JN325">
        <v>-1.1148540208239521</v>
      </c>
      <c r="JQ325">
        <v>-1.281073772914038</v>
      </c>
      <c r="JR325">
        <v>-1.5282820414404228</v>
      </c>
      <c r="JU325">
        <v>-1.3134814445208651</v>
      </c>
      <c r="JV325">
        <v>5.3933989610433164</v>
      </c>
      <c r="JY325">
        <v>-1.2649450176307104</v>
      </c>
      <c r="JZ325">
        <v>0.14596176599262325</v>
      </c>
      <c r="KC325">
        <v>-0.74834632390317957</v>
      </c>
      <c r="KD325">
        <v>0.88046682618706107</v>
      </c>
      <c r="KG325">
        <v>-1.0112314501225503</v>
      </c>
      <c r="KH325">
        <v>8.9380864961376343</v>
      </c>
      <c r="KK325">
        <v>-0.74346960020892472</v>
      </c>
      <c r="KL325">
        <v>7.9467953967192324</v>
      </c>
      <c r="KO325">
        <v>-0.93183987979058369</v>
      </c>
      <c r="KP325">
        <v>3.6440056600110458</v>
      </c>
      <c r="KS325">
        <v>-1.2901783854951077</v>
      </c>
      <c r="KT325">
        <v>-2.3952587257329929</v>
      </c>
      <c r="KW325">
        <v>-1.1093502050443058</v>
      </c>
      <c r="KX325">
        <v>0.44451117927762374</v>
      </c>
      <c r="LE325">
        <v>-1.2281059879401495</v>
      </c>
      <c r="LF325">
        <v>-1.3936635371603823</v>
      </c>
      <c r="LM325">
        <v>-1.3040200852005555</v>
      </c>
      <c r="LN325">
        <v>-1.0206473281419877</v>
      </c>
      <c r="LQ325">
        <v>-1.3115090560173099</v>
      </c>
      <c r="LR325">
        <v>3.5191820419721185</v>
      </c>
      <c r="LU325">
        <v>-0.4440586233208062</v>
      </c>
      <c r="LV325">
        <v>5.2772310844139954</v>
      </c>
      <c r="LY325">
        <v>-1.2314877936248334</v>
      </c>
      <c r="LZ325">
        <v>4.1494044728647195</v>
      </c>
      <c r="MC325">
        <v>-1.300682772507437</v>
      </c>
      <c r="MD325">
        <v>1.8844626725356823</v>
      </c>
      <c r="MK325">
        <v>-1.0236303962336937</v>
      </c>
      <c r="ML325">
        <v>3.4949355023514248</v>
      </c>
      <c r="MO325">
        <v>-1.2102890678654863</v>
      </c>
      <c r="MP325">
        <v>-1.6603104694776341</v>
      </c>
      <c r="MS325">
        <v>-1.2901904410853677</v>
      </c>
      <c r="MT325">
        <v>-1.5475380298209624</v>
      </c>
      <c r="MW325">
        <v>-1.3107652287560345</v>
      </c>
      <c r="MX325">
        <v>5.4001682876058563</v>
      </c>
      <c r="NA325">
        <v>-1.2600068841513554</v>
      </c>
      <c r="NB325">
        <v>0.15771787276524299</v>
      </c>
      <c r="NE325">
        <v>-0.75165679381961403</v>
      </c>
      <c r="NF325">
        <v>0.88058071999677934</v>
      </c>
      <c r="NI325">
        <v>-1.0095515810641265</v>
      </c>
      <c r="NJ325">
        <v>8.9475305203273781</v>
      </c>
      <c r="NM325">
        <v>-0.63922092602637892</v>
      </c>
      <c r="NN325">
        <v>8.1214427272889402</v>
      </c>
      <c r="NQ325">
        <v>-0.86002789919294576</v>
      </c>
      <c r="NR325">
        <v>4.1636011757189726</v>
      </c>
      <c r="NU325">
        <v>-1.2534154830858495</v>
      </c>
      <c r="NV325">
        <v>-2.2980939372275921</v>
      </c>
      <c r="NY325">
        <v>-1.0853989993772846</v>
      </c>
      <c r="NZ325">
        <v>0.53108133655211187</v>
      </c>
      <c r="OG325">
        <v>-1.205261007342201</v>
      </c>
      <c r="OH325">
        <v>-1.3251852162013134</v>
      </c>
      <c r="OO325">
        <v>-1.3140576520640999</v>
      </c>
      <c r="OP325">
        <v>-1.0361777984379104</v>
      </c>
    </row>
    <row r="326" spans="1:406">
      <c r="A326">
        <v>309</v>
      </c>
      <c r="B326" s="16">
        <f t="shared" si="104"/>
        <v>40947.625</v>
      </c>
      <c r="C326">
        <f t="shared" si="100"/>
        <v>403.04703317032801</v>
      </c>
      <c r="D326">
        <f t="shared" si="101"/>
        <v>0</v>
      </c>
      <c r="E326">
        <f t="shared" si="102"/>
        <v>0</v>
      </c>
      <c r="F326">
        <f t="shared" si="103"/>
        <v>403.04703317032801</v>
      </c>
      <c r="G326">
        <f>F326/'Refrigeration &amp; Weather'!$C$22</f>
        <v>181.14473400913622</v>
      </c>
      <c r="H326">
        <f>G326*3*'Refrigeration &amp; Weather'!$C$23</f>
        <v>135.85855050685217</v>
      </c>
      <c r="Q326">
        <v>-0.3392301818619356</v>
      </c>
      <c r="R326">
        <v>4.8389057127834096</v>
      </c>
      <c r="U326">
        <v>-1.1648246807412082</v>
      </c>
      <c r="V326">
        <v>0.49545394329784281</v>
      </c>
      <c r="Y326">
        <v>-1.2735561391224579</v>
      </c>
      <c r="Z326">
        <v>5.1222640636475356</v>
      </c>
      <c r="AC326">
        <v>-1.0378215593793876</v>
      </c>
      <c r="AD326">
        <v>1.0585225271078356</v>
      </c>
      <c r="AG326">
        <v>-1.2280215404690005</v>
      </c>
      <c r="AH326">
        <v>4.7581842734806168</v>
      </c>
      <c r="AK326">
        <v>-1.2954771869631723</v>
      </c>
      <c r="AL326">
        <v>5.0840617960106131</v>
      </c>
      <c r="AO326">
        <v>-1.3148920584874433</v>
      </c>
      <c r="AP326">
        <v>-1.2522268677692072</v>
      </c>
      <c r="AS326">
        <v>-1.2583601926156842</v>
      </c>
      <c r="AT326">
        <v>6.8000559873294542</v>
      </c>
      <c r="AW326">
        <v>-0.74611657299538126</v>
      </c>
      <c r="AX326">
        <v>7.4321600730581725</v>
      </c>
      <c r="BA326">
        <v>-1.0224045042918615</v>
      </c>
      <c r="BB326">
        <v>6.6428682912592194</v>
      </c>
      <c r="BE326">
        <v>-0.65767725477928207</v>
      </c>
      <c r="BF326">
        <v>5.39300377568944</v>
      </c>
      <c r="BI326">
        <v>-0.93703710920613126</v>
      </c>
      <c r="BJ326">
        <v>9.2295754965203258</v>
      </c>
      <c r="BM326">
        <v>-1.2819784122158877</v>
      </c>
      <c r="BN326">
        <v>4.2707403585037431</v>
      </c>
      <c r="BQ326">
        <v>-1.1231562949300331</v>
      </c>
      <c r="BR326">
        <v>6.9627136345096083</v>
      </c>
      <c r="BY326">
        <v>-1.2096131575895508</v>
      </c>
      <c r="BZ326">
        <v>5.2831077986872828</v>
      </c>
      <c r="CG326">
        <v>-1.3061296744454485</v>
      </c>
      <c r="CH326">
        <v>5.6201766843071725</v>
      </c>
      <c r="CK326">
        <v>-1.2987808171667579</v>
      </c>
      <c r="CL326">
        <v>1.2573054472762497</v>
      </c>
      <c r="CO326">
        <v>-0.54851572022450967</v>
      </c>
      <c r="CP326">
        <v>11.112021145400062</v>
      </c>
      <c r="CS326">
        <v>-1.2252929538311323</v>
      </c>
      <c r="CT326">
        <v>1.9243118519825155</v>
      </c>
      <c r="CW326">
        <v>-1.296228241126868</v>
      </c>
      <c r="CX326">
        <v>-0.32989329306973347</v>
      </c>
      <c r="DE326">
        <v>-1.0423137716205584</v>
      </c>
      <c r="DF326">
        <v>1.0278492368914671</v>
      </c>
      <c r="DI326">
        <v>-1.2202093650548953</v>
      </c>
      <c r="DJ326">
        <v>4.9107147550386498</v>
      </c>
      <c r="DM326">
        <v>-1.2964087014478092</v>
      </c>
      <c r="DN326">
        <v>5.0867506791270607</v>
      </c>
      <c r="DQ326">
        <v>-1.3139319279838713</v>
      </c>
      <c r="DR326">
        <v>-1.2514346412321751</v>
      </c>
      <c r="DU326">
        <v>-1.258990534195837</v>
      </c>
      <c r="DV326">
        <v>6.7985998933309881</v>
      </c>
      <c r="DY326">
        <v>-0.7551228704147479</v>
      </c>
      <c r="DZ326">
        <v>7.4347798577468174</v>
      </c>
      <c r="EC326">
        <v>-1.0330614311775612</v>
      </c>
      <c r="ED326">
        <v>6.6023632989256784</v>
      </c>
      <c r="EG326">
        <v>-0.68846135071053771</v>
      </c>
      <c r="EH326">
        <v>5.3156637045336925</v>
      </c>
      <c r="EK326">
        <v>-0.90699961947513774</v>
      </c>
      <c r="EL326">
        <v>9.315909260762135</v>
      </c>
      <c r="EO326">
        <v>-1.2628986731660188</v>
      </c>
      <c r="EP326">
        <v>4.3145240500148407</v>
      </c>
      <c r="ES326">
        <v>-1.1207048901389538</v>
      </c>
      <c r="ET326">
        <v>6.9775915258524677</v>
      </c>
      <c r="FA326">
        <v>-1.1992660793124099</v>
      </c>
      <c r="FB326">
        <v>5.2972975384431651</v>
      </c>
      <c r="FI326">
        <v>-1.3134628907634374</v>
      </c>
      <c r="FJ326">
        <v>5.6078218402400628</v>
      </c>
      <c r="FM326">
        <v>-1.2760774613210659</v>
      </c>
      <c r="FN326">
        <v>1.3355286435479892</v>
      </c>
      <c r="FQ326">
        <v>-0.53403395460653169</v>
      </c>
      <c r="FR326">
        <v>11.189643867753039</v>
      </c>
      <c r="FU326">
        <v>-1.2249191426926012</v>
      </c>
      <c r="FV326">
        <v>1.9253390025427768</v>
      </c>
      <c r="FY326">
        <v>-1.2915487541721509</v>
      </c>
      <c r="FZ326">
        <v>-0.31986354360836644</v>
      </c>
      <c r="GG326">
        <v>-1.0443338534963278</v>
      </c>
      <c r="GH326">
        <v>0.98172639576240328</v>
      </c>
      <c r="GK326">
        <v>-1.2208783434782211</v>
      </c>
      <c r="GL326">
        <v>4.9077700249184542</v>
      </c>
      <c r="GO326">
        <v>-1.2969118264149109</v>
      </c>
      <c r="GP326">
        <v>5.0855603241241036</v>
      </c>
      <c r="GS326">
        <v>-1.3142037275201397</v>
      </c>
      <c r="GT326">
        <v>-1.2515309980488609</v>
      </c>
      <c r="GW326">
        <v>-1.256414122616714</v>
      </c>
      <c r="GX326">
        <v>6.7986589110046518</v>
      </c>
      <c r="HA326">
        <v>-0.75775062317578235</v>
      </c>
      <c r="HB326">
        <v>7.4176242557729033</v>
      </c>
      <c r="HE326">
        <v>-1.028448617331768</v>
      </c>
      <c r="HF326">
        <v>6.6215857887798428</v>
      </c>
      <c r="HI326">
        <v>-0.69070362928201301</v>
      </c>
      <c r="HJ326">
        <v>5.3689938980328442</v>
      </c>
      <c r="HM326">
        <v>-0.91000737831792455</v>
      </c>
      <c r="HN326">
        <v>9.3652845717628033</v>
      </c>
      <c r="HQ326">
        <v>-1.3063451930111516</v>
      </c>
      <c r="HR326">
        <v>4.1991851617022764</v>
      </c>
      <c r="HU326">
        <v>-1.1116165185107487</v>
      </c>
      <c r="HV326">
        <v>6.9813867849814342</v>
      </c>
      <c r="IC326">
        <v>-1.2021938565487049</v>
      </c>
      <c r="ID326">
        <v>5.2919858423073025</v>
      </c>
      <c r="IK326">
        <v>-1.3052727228587344</v>
      </c>
      <c r="IL326">
        <v>5.620523186077377</v>
      </c>
      <c r="IO326">
        <v>-1.2998454002441955</v>
      </c>
      <c r="IP326">
        <v>1.2485670443862946</v>
      </c>
      <c r="IS326">
        <v>-0.52687008451943451</v>
      </c>
      <c r="IT326">
        <v>11.236698458978745</v>
      </c>
      <c r="IW326">
        <v>-1.2321498161174658</v>
      </c>
      <c r="IX326">
        <v>1.9236154497403291</v>
      </c>
      <c r="JA326">
        <v>-1.2535892684499612</v>
      </c>
      <c r="JB326">
        <v>-0.23606714480309435</v>
      </c>
      <c r="JI326">
        <v>-1.0421786743337327</v>
      </c>
      <c r="JJ326">
        <v>1.0210977458931723</v>
      </c>
      <c r="JM326">
        <v>-1.0810019248230427</v>
      </c>
      <c r="JN326">
        <v>5.4116775977008942</v>
      </c>
      <c r="JQ326">
        <v>-1.2822992606413313</v>
      </c>
      <c r="JR326">
        <v>5.1101061166390078</v>
      </c>
      <c r="JU326">
        <v>-1.313854525476762</v>
      </c>
      <c r="JV326">
        <v>-1.2512660604240369</v>
      </c>
      <c r="JY326">
        <v>-1.2672433724878653</v>
      </c>
      <c r="JZ326">
        <v>6.7782144592059037</v>
      </c>
      <c r="KC326">
        <v>-0.77603125142422413</v>
      </c>
      <c r="KD326">
        <v>7.3816788799905746</v>
      </c>
      <c r="KG326">
        <v>-1.0297203156979999</v>
      </c>
      <c r="KH326">
        <v>6.6159414399126124</v>
      </c>
      <c r="KK326">
        <v>-0.81045219268389768</v>
      </c>
      <c r="KL326">
        <v>4.9341709247684893</v>
      </c>
      <c r="KO326">
        <v>-1.0040041547434495</v>
      </c>
      <c r="KP326">
        <v>8.8602405296332982</v>
      </c>
      <c r="KS326">
        <v>-1.2916727048386196</v>
      </c>
      <c r="KT326">
        <v>4.239258696613236</v>
      </c>
      <c r="KW326">
        <v>-1.1253513087775737</v>
      </c>
      <c r="KX326">
        <v>6.9552530303229574</v>
      </c>
      <c r="LE326">
        <v>-1.2331086787160579</v>
      </c>
      <c r="LF326">
        <v>5.2186279467855012</v>
      </c>
      <c r="LM326">
        <v>-1.3045177556268368</v>
      </c>
      <c r="LN326">
        <v>5.6207064077628059</v>
      </c>
      <c r="LQ326">
        <v>-1.3122128376841837</v>
      </c>
      <c r="LR326">
        <v>1.2004568307960461</v>
      </c>
      <c r="LU326">
        <v>-0.51991488975913258</v>
      </c>
      <c r="LV326">
        <v>11.281939360094892</v>
      </c>
      <c r="LY326">
        <v>-1.2357720720282868</v>
      </c>
      <c r="LZ326">
        <v>1.9115889680195286</v>
      </c>
      <c r="MC326">
        <v>-1.3015859872905389</v>
      </c>
      <c r="MD326">
        <v>-0.3345169820008963</v>
      </c>
      <c r="MK326">
        <v>-1.0511229532115069</v>
      </c>
      <c r="ML326">
        <v>0.96850743227111946</v>
      </c>
      <c r="MO326">
        <v>-1.2186831992586977</v>
      </c>
      <c r="MP326">
        <v>4.9195715280401178</v>
      </c>
      <c r="MS326">
        <v>-1.2911103878874435</v>
      </c>
      <c r="MT326">
        <v>5.0920440764044423</v>
      </c>
      <c r="MW326">
        <v>-1.3112446948792069</v>
      </c>
      <c r="MX326">
        <v>-1.245013353777122</v>
      </c>
      <c r="NA326">
        <v>-1.262491100127797</v>
      </c>
      <c r="NB326">
        <v>6.789177496398767</v>
      </c>
      <c r="NE326">
        <v>-0.77934161575684846</v>
      </c>
      <c r="NF326">
        <v>7.3816043772036828</v>
      </c>
      <c r="NI326">
        <v>-1.0281855620152063</v>
      </c>
      <c r="NJ326">
        <v>6.6243515680578948</v>
      </c>
      <c r="NM326">
        <v>-0.7095611581929856</v>
      </c>
      <c r="NN326">
        <v>5.1515133257182004</v>
      </c>
      <c r="NQ326">
        <v>-0.94027808187501238</v>
      </c>
      <c r="NR326">
        <v>9.3293396380203077</v>
      </c>
      <c r="NU326">
        <v>-1.256425564870659</v>
      </c>
      <c r="NV326">
        <v>4.3279493740395614</v>
      </c>
      <c r="NY326">
        <v>-1.1027222545933233</v>
      </c>
      <c r="NZ326">
        <v>7.0316230228047409</v>
      </c>
      <c r="OG326">
        <v>-1.2113331882833438</v>
      </c>
      <c r="OH326">
        <v>5.2812477997275389</v>
      </c>
      <c r="OO326">
        <v>-1.3143072360019348</v>
      </c>
      <c r="OP326">
        <v>5.6059813683023352</v>
      </c>
    </row>
    <row r="327" spans="1:406">
      <c r="A327">
        <v>310</v>
      </c>
      <c r="B327" s="16">
        <f t="shared" si="104"/>
        <v>40947.75</v>
      </c>
      <c r="C327">
        <f t="shared" si="100"/>
        <v>154.64547857921261</v>
      </c>
      <c r="D327">
        <f t="shared" si="101"/>
        <v>0</v>
      </c>
      <c r="E327">
        <f t="shared" si="102"/>
        <v>0</v>
      </c>
      <c r="F327">
        <f t="shared" si="103"/>
        <v>154.64547857921261</v>
      </c>
      <c r="G327">
        <f>F327/'Refrigeration &amp; Weather'!$C$22</f>
        <v>69.503585878297812</v>
      </c>
      <c r="H327">
        <f>G327*3*'Refrigeration &amp; Weather'!$C$23</f>
        <v>52.127689408723356</v>
      </c>
      <c r="Q327">
        <v>-0.40108503853627608</v>
      </c>
      <c r="R327">
        <v>6.6393946759103315</v>
      </c>
      <c r="U327">
        <v>-1.176478936850986</v>
      </c>
      <c r="V327">
        <v>2.6058624656446638</v>
      </c>
      <c r="Y327">
        <v>-1.2749068422716545</v>
      </c>
      <c r="Z327">
        <v>-1.5252838546209404</v>
      </c>
      <c r="AC327">
        <v>-1.0625066953807067</v>
      </c>
      <c r="AD327">
        <v>3.0602641034426536</v>
      </c>
      <c r="AG327">
        <v>-1.2329620849115535</v>
      </c>
      <c r="AH327">
        <v>-1.8747638468549221</v>
      </c>
      <c r="AK327">
        <v>-1.2962171410400105</v>
      </c>
      <c r="AL327">
        <v>-1.5615522068960181</v>
      </c>
      <c r="AO327">
        <v>-1.3152237197657417</v>
      </c>
      <c r="AP327">
        <v>5.3892819929787894</v>
      </c>
      <c r="AS327">
        <v>-1.2608374571775627</v>
      </c>
      <c r="AT327">
        <v>0.14590379589940342</v>
      </c>
      <c r="AW327">
        <v>-0.77242850592624746</v>
      </c>
      <c r="AX327">
        <v>0.66021611326997498</v>
      </c>
      <c r="BA327">
        <v>-1.0396619324095679</v>
      </c>
      <c r="BB327">
        <v>8.7593133484101457</v>
      </c>
      <c r="BE327">
        <v>-0.72085078929620738</v>
      </c>
      <c r="BF327">
        <v>6.9755204175827439</v>
      </c>
      <c r="BI327">
        <v>-0.99642076138538849</v>
      </c>
      <c r="BJ327">
        <v>1.5871968382745878</v>
      </c>
      <c r="BM327">
        <v>-1.2838345540879244</v>
      </c>
      <c r="BN327">
        <v>-2.3824506493731139</v>
      </c>
      <c r="BQ327">
        <v>-1.1373213848028518</v>
      </c>
      <c r="BR327">
        <v>0.20865550308044589</v>
      </c>
      <c r="BY327">
        <v>-1.2151598914035036</v>
      </c>
      <c r="BZ327">
        <v>-1.3919222008362735</v>
      </c>
      <c r="CG327">
        <v>-1.3065930095119784</v>
      </c>
      <c r="CH327">
        <v>-1.0243046054757563</v>
      </c>
      <c r="CK327">
        <v>-1.3002310241293531</v>
      </c>
      <c r="CL327">
        <v>3.5603637913671529</v>
      </c>
      <c r="CO327">
        <v>-0.61226594996927253</v>
      </c>
      <c r="CP327">
        <v>3.9484719534291188</v>
      </c>
      <c r="CS327">
        <v>-1.2294179692232183</v>
      </c>
      <c r="CT327">
        <v>4.1169037214960218</v>
      </c>
      <c r="CW327">
        <v>-1.2971331486128241</v>
      </c>
      <c r="CX327">
        <v>1.8799836518278599</v>
      </c>
      <c r="DE327">
        <v>-1.0665172600713866</v>
      </c>
      <c r="DF327">
        <v>3.0320604885401203</v>
      </c>
      <c r="DI327">
        <v>-1.2273693623792439</v>
      </c>
      <c r="DJ327">
        <v>-1.7504727127094388</v>
      </c>
      <c r="DM327">
        <v>-1.2971913425150638</v>
      </c>
      <c r="DN327">
        <v>-1.5590279269183562</v>
      </c>
      <c r="DQ327">
        <v>-1.3142761486698518</v>
      </c>
      <c r="DR327">
        <v>5.3900240488789342</v>
      </c>
      <c r="DU327">
        <v>-1.2614447735128671</v>
      </c>
      <c r="DV327">
        <v>0.14454547641033258</v>
      </c>
      <c r="DY327">
        <v>-0.78146392747047055</v>
      </c>
      <c r="DZ327">
        <v>0.66149552085914476</v>
      </c>
      <c r="EC327">
        <v>-1.0496849443181551</v>
      </c>
      <c r="ED327">
        <v>8.7221593144972704</v>
      </c>
      <c r="EG327">
        <v>-0.75034988150346593</v>
      </c>
      <c r="EH327">
        <v>6.8977642277426909</v>
      </c>
      <c r="EK327">
        <v>-0.96803229589944662</v>
      </c>
      <c r="EL327">
        <v>1.6928644515416289</v>
      </c>
      <c r="EO327">
        <v>-1.2654397987334502</v>
      </c>
      <c r="EP327">
        <v>-2.3423013978170726</v>
      </c>
      <c r="ES327">
        <v>-1.135092607502082</v>
      </c>
      <c r="ET327">
        <v>0.22135413632113743</v>
      </c>
      <c r="FA327">
        <v>-1.2050348970316991</v>
      </c>
      <c r="FB327">
        <v>-1.3789020134471324</v>
      </c>
      <c r="FI327">
        <v>-1.3137290301233513</v>
      </c>
      <c r="FJ327">
        <v>-1.0360032287331806</v>
      </c>
      <c r="FM327">
        <v>-1.2786615071367364</v>
      </c>
      <c r="FN327">
        <v>3.6308912668478266</v>
      </c>
      <c r="FQ327">
        <v>-0.59896739163059076</v>
      </c>
      <c r="FR327">
        <v>4.0166983297592012</v>
      </c>
      <c r="FU327">
        <v>-1.229060258910663</v>
      </c>
      <c r="FV327">
        <v>4.1178485434146026</v>
      </c>
      <c r="FY327">
        <v>-1.2926110237962058</v>
      </c>
      <c r="FZ327">
        <v>1.8892230936484429</v>
      </c>
      <c r="GG327">
        <v>-1.0678813685748116</v>
      </c>
      <c r="GH327">
        <v>2.9959268720880901</v>
      </c>
      <c r="GK327">
        <v>-1.2279937157100165</v>
      </c>
      <c r="GL327">
        <v>-1.7530384005832305</v>
      </c>
      <c r="GO327">
        <v>-1.2976754899901999</v>
      </c>
      <c r="GP327">
        <v>-1.5601529925389939</v>
      </c>
      <c r="GS327">
        <v>-1.3145464059713325</v>
      </c>
      <c r="GT327">
        <v>5.3899324133014135</v>
      </c>
      <c r="GW327">
        <v>-1.2588698956231332</v>
      </c>
      <c r="GX327">
        <v>0.14465728720144552</v>
      </c>
      <c r="HA327">
        <v>-0.7838263513480902</v>
      </c>
      <c r="HB327">
        <v>0.64605774021181694</v>
      </c>
      <c r="HE327">
        <v>-1.0453713411798704</v>
      </c>
      <c r="HF327">
        <v>8.7396387925404273</v>
      </c>
      <c r="HI327">
        <v>-0.75323749247356064</v>
      </c>
      <c r="HJ327">
        <v>6.9291565333845355</v>
      </c>
      <c r="HM327">
        <v>-0.97162174380285227</v>
      </c>
      <c r="HN327">
        <v>1.7207772089871847</v>
      </c>
      <c r="HQ327">
        <v>-1.3070837195640017</v>
      </c>
      <c r="HR327">
        <v>-2.4478933779045478</v>
      </c>
      <c r="HU327">
        <v>-1.1260756212862024</v>
      </c>
      <c r="HV327">
        <v>0.22595173299805704</v>
      </c>
      <c r="IC327">
        <v>-1.2078801570925322</v>
      </c>
      <c r="ID327">
        <v>-1.3837180021523245</v>
      </c>
      <c r="IK327">
        <v>-1.30574152339252</v>
      </c>
      <c r="IL327">
        <v>-1.0239827006128788</v>
      </c>
      <c r="IO327">
        <v>-1.3011730554474574</v>
      </c>
      <c r="IP327">
        <v>3.5528945659023545</v>
      </c>
      <c r="IS327">
        <v>-0.59251667071877456</v>
      </c>
      <c r="IT327">
        <v>4.0576720306170877</v>
      </c>
      <c r="IW327">
        <v>-1.2362620036852601</v>
      </c>
      <c r="IX327">
        <v>4.1160832435401895</v>
      </c>
      <c r="JA327">
        <v>-1.2559665659056007</v>
      </c>
      <c r="JB327">
        <v>1.9664450517696825</v>
      </c>
      <c r="JI327">
        <v>-1.0662877850042163</v>
      </c>
      <c r="JJ327">
        <v>3.0269260478213642</v>
      </c>
      <c r="JM327">
        <v>-1.0958776522154061</v>
      </c>
      <c r="JN327">
        <v>-1.3024446731210131</v>
      </c>
      <c r="JQ327">
        <v>-1.2834529654983633</v>
      </c>
      <c r="JR327">
        <v>-1.5370756166699087</v>
      </c>
      <c r="JU327">
        <v>-1.3142014036891472</v>
      </c>
      <c r="JV327">
        <v>5.3901805327382926</v>
      </c>
      <c r="JY327">
        <v>-1.2693759875513395</v>
      </c>
      <c r="JZ327">
        <v>0.12559791963083553</v>
      </c>
      <c r="KC327">
        <v>-0.801525732465737</v>
      </c>
      <c r="KD327">
        <v>0.61131674334260844</v>
      </c>
      <c r="KG327">
        <v>-1.0465554762024269</v>
      </c>
      <c r="KH327">
        <v>8.7345338182758674</v>
      </c>
      <c r="KK327">
        <v>-0.86605063204480726</v>
      </c>
      <c r="KL327">
        <v>6.5188132703648201</v>
      </c>
      <c r="KO327">
        <v>-1.0575157707825278</v>
      </c>
      <c r="KP327">
        <v>1.2418990082773551</v>
      </c>
      <c r="KS327">
        <v>-1.2930381068327921</v>
      </c>
      <c r="KT327">
        <v>-2.4111519207051351</v>
      </c>
      <c r="KW327">
        <v>-1.1393990891463346</v>
      </c>
      <c r="KX327">
        <v>0.20176252624570412</v>
      </c>
      <c r="LE327">
        <v>-1.2376461534447649</v>
      </c>
      <c r="LF327">
        <v>-1.4510942396624524</v>
      </c>
      <c r="LM327">
        <v>-1.3049899078138811</v>
      </c>
      <c r="LN327">
        <v>-1.0237685752304035</v>
      </c>
      <c r="LQ327">
        <v>-1.3128446362205197</v>
      </c>
      <c r="LR327">
        <v>3.5096664352793767</v>
      </c>
      <c r="LU327">
        <v>-0.58624745441615045</v>
      </c>
      <c r="LV327">
        <v>4.0970951014113277</v>
      </c>
      <c r="LY327">
        <v>-1.2396970425317082</v>
      </c>
      <c r="LZ327">
        <v>4.1051430318405941</v>
      </c>
      <c r="MC327">
        <v>-1.3024177291959618</v>
      </c>
      <c r="MD327">
        <v>1.8756661159749624</v>
      </c>
      <c r="MK327">
        <v>-1.0744716204758347</v>
      </c>
      <c r="ML327">
        <v>2.9845565516436476</v>
      </c>
      <c r="MO327">
        <v>-1.2259754689033868</v>
      </c>
      <c r="MP327">
        <v>-1.7429369809274133</v>
      </c>
      <c r="MS327">
        <v>-1.2919772064845283</v>
      </c>
      <c r="MT327">
        <v>-1.5540452305551353</v>
      </c>
      <c r="MW327">
        <v>-1.3116899922275864</v>
      </c>
      <c r="MX327">
        <v>5.3959704716920323</v>
      </c>
      <c r="NA327">
        <v>-1.2647972388327353</v>
      </c>
      <c r="NB327">
        <v>0.13584038692861841</v>
      </c>
      <c r="NE327">
        <v>-0.80483319854578272</v>
      </c>
      <c r="NF327">
        <v>0.61108417719622354</v>
      </c>
      <c r="NI327">
        <v>-1.0451501057889978</v>
      </c>
      <c r="NJ327">
        <v>8.7420378810353991</v>
      </c>
      <c r="NM327">
        <v>-0.76899483764897836</v>
      </c>
      <c r="NN327">
        <v>6.7578626148461787</v>
      </c>
      <c r="NQ327">
        <v>-1.0009119474627384</v>
      </c>
      <c r="NR327">
        <v>1.6502084959486527</v>
      </c>
      <c r="NU327">
        <v>-1.2591773263361532</v>
      </c>
      <c r="NV327">
        <v>-2.3299341686264161</v>
      </c>
      <c r="NY327">
        <v>-1.1179402901213094</v>
      </c>
      <c r="NZ327">
        <v>0.26949647127384158</v>
      </c>
      <c r="OG327">
        <v>-1.2168504122915704</v>
      </c>
      <c r="OH327">
        <v>-1.3936663607117508</v>
      </c>
      <c r="OO327">
        <v>-1.3145440002927242</v>
      </c>
      <c r="OP327">
        <v>-1.0377458824887282</v>
      </c>
    </row>
    <row r="328" spans="1:406">
      <c r="A328">
        <v>311</v>
      </c>
      <c r="B328" s="16">
        <f t="shared" si="104"/>
        <v>40947.875</v>
      </c>
      <c r="C328">
        <f t="shared" si="100"/>
        <v>348.9142654377053</v>
      </c>
      <c r="D328">
        <f t="shared" si="101"/>
        <v>0</v>
      </c>
      <c r="E328">
        <f t="shared" si="102"/>
        <v>0</v>
      </c>
      <c r="F328">
        <f t="shared" si="103"/>
        <v>348.9142654377053</v>
      </c>
      <c r="G328">
        <f>F328/'Refrigeration &amp; Weather'!$C$22</f>
        <v>156.8154001967215</v>
      </c>
      <c r="H328">
        <f>G328*3*'Refrigeration &amp; Weather'!$C$23</f>
        <v>117.61155014754112</v>
      </c>
      <c r="Q328">
        <v>-0.45665504931591605</v>
      </c>
      <c r="R328">
        <v>4.0634725013200379</v>
      </c>
      <c r="U328">
        <v>-1.1866105239271927</v>
      </c>
      <c r="V328">
        <v>0.30581843083985866</v>
      </c>
      <c r="Y328">
        <v>-1.2761855490209402</v>
      </c>
      <c r="Z328">
        <v>5.1134543115452118</v>
      </c>
      <c r="AC328">
        <v>-1.083479270785364</v>
      </c>
      <c r="AD328">
        <v>0.55534531613226601</v>
      </c>
      <c r="AG328">
        <v>-1.2373950596892072</v>
      </c>
      <c r="AH328">
        <v>4.7338288203999248</v>
      </c>
      <c r="AK328">
        <v>-1.2969156361855796</v>
      </c>
      <c r="AL328">
        <v>5.0789857457648129</v>
      </c>
      <c r="AO328">
        <v>-1.3155326817103385</v>
      </c>
      <c r="AP328">
        <v>-1.2550138402416857</v>
      </c>
      <c r="AS328">
        <v>-1.2631415080106927</v>
      </c>
      <c r="AT328">
        <v>6.7787845015788468</v>
      </c>
      <c r="AW328">
        <v>-0.79674278746681337</v>
      </c>
      <c r="AX328">
        <v>7.1868378216727367</v>
      </c>
      <c r="BA328">
        <v>-1.0554156834782142</v>
      </c>
      <c r="BB328">
        <v>6.4578535704137536</v>
      </c>
      <c r="BE328">
        <v>-0.77483288630017999</v>
      </c>
      <c r="BF328">
        <v>4.2462633953164683</v>
      </c>
      <c r="BI328">
        <v>-1.0423828212737225</v>
      </c>
      <c r="BJ328">
        <v>7.5154599291928097</v>
      </c>
      <c r="BM328">
        <v>-1.2855345512589313</v>
      </c>
      <c r="BN328">
        <v>4.2515009001956994</v>
      </c>
      <c r="BQ328">
        <v>-1.1498369555278247</v>
      </c>
      <c r="BR328">
        <v>6.7579982942608234</v>
      </c>
      <c r="BY328">
        <v>-1.2202182251764515</v>
      </c>
      <c r="BZ328">
        <v>5.2228859324153181</v>
      </c>
      <c r="CK328">
        <v>-1.3015330078035627</v>
      </c>
      <c r="CL328">
        <v>1.2377139324523219</v>
      </c>
      <c r="CO328">
        <v>-0.66824027479455428</v>
      </c>
      <c r="CP328">
        <v>10.148675283209855</v>
      </c>
      <c r="CS328">
        <v>-1.2332096327419091</v>
      </c>
      <c r="CT328">
        <v>1.8832761846248787</v>
      </c>
      <c r="CW328">
        <v>-1.2979695194311942</v>
      </c>
      <c r="CX328">
        <v>-0.33832073759626358</v>
      </c>
      <c r="DE328">
        <v>-1.0870494563568858</v>
      </c>
      <c r="DF328">
        <v>0.52961016739033828</v>
      </c>
      <c r="DI328">
        <v>-1.2336214552928868</v>
      </c>
      <c r="DJ328">
        <v>4.8362957556946995</v>
      </c>
      <c r="DM328">
        <v>-1.2979299566017966</v>
      </c>
      <c r="DN328">
        <v>5.0813597794642025</v>
      </c>
      <c r="DQ328">
        <v>-1.3145968871393614</v>
      </c>
      <c r="DR328">
        <v>-1.2543175982181913</v>
      </c>
      <c r="DU328">
        <v>-1.2637273203032644</v>
      </c>
      <c r="DV328">
        <v>6.7775150342076396</v>
      </c>
      <c r="DY328">
        <v>-0.80578750449631142</v>
      </c>
      <c r="DZ328">
        <v>7.1869960490588403</v>
      </c>
      <c r="EC328">
        <v>-1.0648568850125555</v>
      </c>
      <c r="ED328">
        <v>6.4237404547602805</v>
      </c>
      <c r="EG328">
        <v>-0.80306356718144822</v>
      </c>
      <c r="EH328">
        <v>4.1702330244576391</v>
      </c>
      <c r="EK328">
        <v>-1.0158074228080887</v>
      </c>
      <c r="EL328">
        <v>7.6264460079926026</v>
      </c>
      <c r="EO328">
        <v>-1.267769057534593</v>
      </c>
      <c r="EP328">
        <v>4.2884243552138992</v>
      </c>
      <c r="ES328">
        <v>-1.1477990594660836</v>
      </c>
      <c r="ET328">
        <v>6.7689165437728738</v>
      </c>
      <c r="FA328">
        <v>-1.2102973670392172</v>
      </c>
      <c r="FB328">
        <v>5.2348664958674522</v>
      </c>
      <c r="FM328">
        <v>-1.2809884477004971</v>
      </c>
      <c r="FN328">
        <v>1.3015691052105731</v>
      </c>
      <c r="FQ328">
        <v>-0.65598281180327123</v>
      </c>
      <c r="FR328">
        <v>10.208751712887828</v>
      </c>
      <c r="FU328">
        <v>-1.232866756833054</v>
      </c>
      <c r="FV328">
        <v>1.8841475471755424</v>
      </c>
      <c r="FY328">
        <v>-1.2935925913294526</v>
      </c>
      <c r="FZ328">
        <v>-0.3297872895540423</v>
      </c>
      <c r="GG328">
        <v>-1.087898348346015</v>
      </c>
      <c r="GH328">
        <v>0.50108574756760593</v>
      </c>
      <c r="GK328">
        <v>-1.2342067151008227</v>
      </c>
      <c r="GL328">
        <v>4.8340375069252168</v>
      </c>
      <c r="GO328">
        <v>-1.2983961529442927</v>
      </c>
      <c r="GP328">
        <v>5.0802950413469095</v>
      </c>
      <c r="GS328">
        <v>-1.3148656776749978</v>
      </c>
      <c r="GT328">
        <v>-1.2544047531415492</v>
      </c>
      <c r="GW328">
        <v>-1.2611547422309251</v>
      </c>
      <c r="GX328">
        <v>6.7776696247672605</v>
      </c>
      <c r="HA328">
        <v>-0.80791100326633392</v>
      </c>
      <c r="HB328">
        <v>7.1730884773856349</v>
      </c>
      <c r="HE328">
        <v>-1.0608156145535643</v>
      </c>
      <c r="HF328">
        <v>6.4396591201871116</v>
      </c>
      <c r="HI328">
        <v>-0.80629886721859978</v>
      </c>
      <c r="HJ328">
        <v>4.1857342012186987</v>
      </c>
      <c r="HM328">
        <v>-1.0197082805432847</v>
      </c>
      <c r="HN328">
        <v>7.6406442286170018</v>
      </c>
      <c r="HQ328">
        <v>-1.3077595593102154</v>
      </c>
      <c r="HR328">
        <v>4.1914594557284186</v>
      </c>
      <c r="HU328">
        <v>-1.1388636693942606</v>
      </c>
      <c r="HV328">
        <v>6.7740335497192525</v>
      </c>
      <c r="IC328">
        <v>-1.2130676476898854</v>
      </c>
      <c r="ID328">
        <v>5.2304846859373333</v>
      </c>
      <c r="IO328">
        <v>-1.3023698786244329</v>
      </c>
      <c r="IP328">
        <v>1.2312893480725564</v>
      </c>
      <c r="IS328">
        <v>-0.6501537322184977</v>
      </c>
      <c r="IT328">
        <v>10.244494117770643</v>
      </c>
      <c r="IW328">
        <v>-1.2400391329915093</v>
      </c>
      <c r="IX328">
        <v>1.8823639340053646</v>
      </c>
      <c r="JA328">
        <v>-1.2581619340435894</v>
      </c>
      <c r="JB328">
        <v>-0.25844069341880355</v>
      </c>
      <c r="JI328">
        <v>-1.0867483421819009</v>
      </c>
      <c r="JJ328">
        <v>0.52569591557633522</v>
      </c>
      <c r="JM328">
        <v>-1.1090559298168883</v>
      </c>
      <c r="JN328">
        <v>5.2398679402757455</v>
      </c>
      <c r="JQ328">
        <v>-1.2845406769554211</v>
      </c>
      <c r="JR328">
        <v>5.102024168429133</v>
      </c>
      <c r="JU328">
        <v>-1.3145246124033718</v>
      </c>
      <c r="JV328">
        <v>-1.2541720208307123</v>
      </c>
      <c r="JY328">
        <v>-1.2713592086395116</v>
      </c>
      <c r="JZ328">
        <v>6.7598673597683483</v>
      </c>
      <c r="KC328">
        <v>-0.82504940023386797</v>
      </c>
      <c r="KD328">
        <v>7.1395850910013401</v>
      </c>
      <c r="KG328">
        <v>-1.0619204598183407</v>
      </c>
      <c r="KH328">
        <v>6.4350330655653485</v>
      </c>
      <c r="KK328">
        <v>-0.91262404381842654</v>
      </c>
      <c r="KL328">
        <v>3.8036233895024183</v>
      </c>
      <c r="KO328">
        <v>-1.0981191288878966</v>
      </c>
      <c r="KP328">
        <v>7.2040423063218135</v>
      </c>
      <c r="KS328">
        <v>-1.294289771928701</v>
      </c>
      <c r="KT328">
        <v>4.2252468647518535</v>
      </c>
      <c r="KW328">
        <v>-1.1518063757928194</v>
      </c>
      <c r="KX328">
        <v>6.7516383153834099</v>
      </c>
      <c r="LE328">
        <v>-1.2417767570417808</v>
      </c>
      <c r="LF328">
        <v>5.1684387086746462</v>
      </c>
      <c r="LQ328">
        <v>-1.3134144579222287</v>
      </c>
      <c r="LR328">
        <v>1.192272554015988</v>
      </c>
      <c r="LU328">
        <v>-0.64448284150154822</v>
      </c>
      <c r="LV328">
        <v>10.278902812094964</v>
      </c>
      <c r="LY328">
        <v>-1.2433035205009353</v>
      </c>
      <c r="LZ328">
        <v>1.8723795519698778</v>
      </c>
      <c r="MC328">
        <v>-1.3031857408054126</v>
      </c>
      <c r="MD328">
        <v>-0.34235601526784271</v>
      </c>
      <c r="MK328">
        <v>-1.0943170837704208</v>
      </c>
      <c r="ML328">
        <v>0.49135475707930731</v>
      </c>
      <c r="MO328">
        <v>-1.2323408478145315</v>
      </c>
      <c r="MP328">
        <v>4.8427864139096641</v>
      </c>
      <c r="MS328">
        <v>-1.2927951232474177</v>
      </c>
      <c r="MT328">
        <v>5.0860562687277069</v>
      </c>
      <c r="MW328">
        <v>-1.3121044694084643</v>
      </c>
      <c r="MX328">
        <v>-1.2487980154064884</v>
      </c>
      <c r="NA328">
        <v>-1.2669427572317646</v>
      </c>
      <c r="NB328">
        <v>6.7694535577672221</v>
      </c>
      <c r="NE328">
        <v>-0.82835163400524014</v>
      </c>
      <c r="NF328">
        <v>7.1392207528086891</v>
      </c>
      <c r="NI328">
        <v>-1.0606306779470775</v>
      </c>
      <c r="NJ328">
        <v>6.4417423326085181</v>
      </c>
      <c r="NM328">
        <v>-0.81961121495421918</v>
      </c>
      <c r="NN328">
        <v>4.0505139158452943</v>
      </c>
      <c r="NQ328">
        <v>-1.0476455708990959</v>
      </c>
      <c r="NR328">
        <v>7.5536536849533675</v>
      </c>
      <c r="NU328">
        <v>-1.2617009256462854</v>
      </c>
      <c r="NV328">
        <v>4.2998456541365826</v>
      </c>
      <c r="NY328">
        <v>-1.1313887482779013</v>
      </c>
      <c r="NZ328">
        <v>6.8120160808732786</v>
      </c>
      <c r="OG328">
        <v>-1.2218810595851262</v>
      </c>
      <c r="OH328">
        <v>5.2212489956011137</v>
      </c>
    </row>
    <row r="329" spans="1:406">
      <c r="A329">
        <v>312</v>
      </c>
      <c r="B329" s="16">
        <f t="shared" si="104"/>
        <v>40948</v>
      </c>
      <c r="C329">
        <f t="shared" si="100"/>
        <v>136.59231533878102</v>
      </c>
      <c r="D329">
        <f t="shared" si="101"/>
        <v>0</v>
      </c>
      <c r="E329">
        <f t="shared" si="102"/>
        <v>0</v>
      </c>
      <c r="F329">
        <f t="shared" si="103"/>
        <v>136.59231533878102</v>
      </c>
      <c r="G329">
        <f>F329/'Refrigeration &amp; Weather'!$C$22</f>
        <v>61.389804646643164</v>
      </c>
      <c r="H329">
        <f>G329*3*'Refrigeration &amp; Weather'!$C$23</f>
        <v>46.042353484982371</v>
      </c>
      <c r="Q329">
        <v>-0.5067253674408686</v>
      </c>
      <c r="R329">
        <v>5.9610703882211507</v>
      </c>
      <c r="U329">
        <v>-1.1954791829959412</v>
      </c>
      <c r="V329">
        <v>2.4488029163965637</v>
      </c>
      <c r="Y329">
        <v>-1.2773975548824994</v>
      </c>
      <c r="Z329">
        <v>-1.5334436634392681</v>
      </c>
      <c r="AC329">
        <v>-1.1024584461480842</v>
      </c>
      <c r="AD329">
        <v>2.2648820479499197</v>
      </c>
      <c r="AG329">
        <v>-1.241437269330635</v>
      </c>
      <c r="AH329">
        <v>-1.9748535932004188</v>
      </c>
      <c r="AK329">
        <v>-1.2975758738839682</v>
      </c>
      <c r="AL329">
        <v>-1.5662350003215937</v>
      </c>
      <c r="AO329">
        <v>-1.315821084368781</v>
      </c>
      <c r="AP329">
        <v>5.3867588419097316</v>
      </c>
      <c r="AS329">
        <v>-1.2652889170228279</v>
      </c>
      <c r="AT329">
        <v>0.12667561747941988</v>
      </c>
      <c r="AW329">
        <v>-0.81925274759877975</v>
      </c>
      <c r="AX329">
        <v>0.43869691384226905</v>
      </c>
      <c r="BA329">
        <v>-1.0698290841207299</v>
      </c>
      <c r="BB329">
        <v>8.5944438549735196</v>
      </c>
      <c r="BE329">
        <v>-0.82129021125953272</v>
      </c>
      <c r="BF329">
        <v>6.037813988597291</v>
      </c>
      <c r="BI329">
        <v>-1.0786314698284263</v>
      </c>
      <c r="BJ329">
        <v>0.3511163422659378</v>
      </c>
      <c r="BM329">
        <v>-1.2870963294214852</v>
      </c>
      <c r="BN329">
        <v>-2.399470165861501</v>
      </c>
      <c r="BQ329">
        <v>-1.1609560089626825</v>
      </c>
      <c r="BR329">
        <v>3.5538416265840977E-2</v>
      </c>
      <c r="BY329">
        <v>-1.2248462718112045</v>
      </c>
      <c r="BZ329">
        <v>-1.4449422140343022</v>
      </c>
      <c r="CK329">
        <v>-1.3027072914881568</v>
      </c>
      <c r="CL329">
        <v>3.5435021729243674</v>
      </c>
      <c r="CO329">
        <v>-0.71758842644544674</v>
      </c>
      <c r="CP329">
        <v>3.1279319601820452</v>
      </c>
      <c r="CS329">
        <v>-1.2367044975845047</v>
      </c>
      <c r="CT329">
        <v>4.0803887234453722</v>
      </c>
      <c r="CW329">
        <v>-1.2987444153294452</v>
      </c>
      <c r="CX329">
        <v>1.8724285332319914</v>
      </c>
      <c r="DE329">
        <v>-1.1056047145208729</v>
      </c>
      <c r="DF329">
        <v>2.2392154593620743</v>
      </c>
      <c r="DI329">
        <v>-1.2391814199842142</v>
      </c>
      <c r="DJ329">
        <v>-1.8888303916775955</v>
      </c>
      <c r="DM329">
        <v>-1.2986279662799103</v>
      </c>
      <c r="DN329">
        <v>-1.5639983813414986</v>
      </c>
      <c r="DQ329">
        <v>-1.3148963501612918</v>
      </c>
      <c r="DR329">
        <v>5.3874131297401524</v>
      </c>
      <c r="DU329">
        <v>-1.2658546097535199</v>
      </c>
      <c r="DV329">
        <v>0.12548709114904008</v>
      </c>
      <c r="DY329">
        <v>-0.8282902137742284</v>
      </c>
      <c r="DZ329">
        <v>0.43792104238122775</v>
      </c>
      <c r="EC329">
        <v>-1.0787357352501756</v>
      </c>
      <c r="ED329">
        <v>8.563088232067491</v>
      </c>
      <c r="EG329">
        <v>-0.8482950269089462</v>
      </c>
      <c r="EH329">
        <v>5.96478226779388</v>
      </c>
      <c r="EK329">
        <v>-1.0538727823272727</v>
      </c>
      <c r="EL329">
        <v>0.45987883549059183</v>
      </c>
      <c r="EO329">
        <v>-1.2699105180000523</v>
      </c>
      <c r="EP329">
        <v>-2.3654212348735495</v>
      </c>
      <c r="ES329">
        <v>-1.1590829237576199</v>
      </c>
      <c r="ET329">
        <v>4.4989842068527852E-2</v>
      </c>
      <c r="FA329">
        <v>-1.2151135548995602</v>
      </c>
      <c r="FB329">
        <v>-1.4338896253017039</v>
      </c>
      <c r="FM329">
        <v>-1.2830929599028691</v>
      </c>
      <c r="FN329">
        <v>3.6015400978997203</v>
      </c>
      <c r="FQ329">
        <v>-0.70624895297200851</v>
      </c>
      <c r="FR329">
        <v>3.1809526957028136</v>
      </c>
      <c r="FU329">
        <v>-1.2363753237387209</v>
      </c>
      <c r="FV329">
        <v>4.0811943205207637</v>
      </c>
      <c r="FY329">
        <v>-1.2945017920004627</v>
      </c>
      <c r="FZ329">
        <v>1.880329027288024</v>
      </c>
      <c r="GG329">
        <v>-1.1060241232452579</v>
      </c>
      <c r="GH329">
        <v>2.2145356641469607</v>
      </c>
      <c r="GK329">
        <v>-1.2397318239242625</v>
      </c>
      <c r="GL329">
        <v>-1.8908564043383238</v>
      </c>
      <c r="GO329">
        <v>-1.299077160857981</v>
      </c>
      <c r="GP329">
        <v>-1.5650072812650526</v>
      </c>
      <c r="GS329">
        <v>-1.3151637455602163</v>
      </c>
      <c r="GT329">
        <v>5.3873302277839707</v>
      </c>
      <c r="GW329">
        <v>-1.2632849499098222</v>
      </c>
      <c r="GX329">
        <v>0.12567611714397431</v>
      </c>
      <c r="HA329">
        <v>-0.83019831383458953</v>
      </c>
      <c r="HB329">
        <v>0.42537719041552313</v>
      </c>
      <c r="HE329">
        <v>-1.0749427243058767</v>
      </c>
      <c r="HF329">
        <v>8.5776087326901784</v>
      </c>
      <c r="HI329">
        <v>-0.85166387652635434</v>
      </c>
      <c r="HJ329">
        <v>5.9689032720439723</v>
      </c>
      <c r="HM329">
        <v>-1.0579134391299765</v>
      </c>
      <c r="HN329">
        <v>0.46540473982876285</v>
      </c>
      <c r="HQ329">
        <v>-1.3083799813232988</v>
      </c>
      <c r="HR329">
        <v>-2.45471853155713</v>
      </c>
      <c r="HU329">
        <v>-1.1502355146024932</v>
      </c>
      <c r="HV329">
        <v>5.04220774648938E-2</v>
      </c>
      <c r="IC329">
        <v>-1.217815478213663</v>
      </c>
      <c r="ID329">
        <v>-1.4378892958118219</v>
      </c>
      <c r="IO329">
        <v>-1.3034533850270009</v>
      </c>
      <c r="IP329">
        <v>3.5379441202658195</v>
      </c>
      <c r="IS329">
        <v>-0.70096289055036298</v>
      </c>
      <c r="IT329">
        <v>3.2122030314002892</v>
      </c>
      <c r="IW329">
        <v>-1.2435182227056709</v>
      </c>
      <c r="IX329">
        <v>4.0794105990889378</v>
      </c>
      <c r="JA329">
        <v>-1.2601942719974832</v>
      </c>
      <c r="JB329">
        <v>1.9464063204869415</v>
      </c>
      <c r="JI329">
        <v>-1.1052464047572617</v>
      </c>
      <c r="JJ329">
        <v>2.2359845426943665</v>
      </c>
      <c r="JM329">
        <v>-1.1209283545694113</v>
      </c>
      <c r="JN329">
        <v>-1.5190294383620988</v>
      </c>
      <c r="JQ329">
        <v>-1.2855675951601251</v>
      </c>
      <c r="JR329">
        <v>-1.5445186193152278</v>
      </c>
      <c r="JU329">
        <v>-1.3148263764978576</v>
      </c>
      <c r="JV329">
        <v>5.3875488438790988</v>
      </c>
      <c r="JY329">
        <v>-1.2732073654176175</v>
      </c>
      <c r="JZ329">
        <v>0.10901778597128613</v>
      </c>
      <c r="KC329">
        <v>-0.84679631706489289</v>
      </c>
      <c r="KD329">
        <v>0.39312384739764494</v>
      </c>
      <c r="KG329">
        <v>-1.0759756309844153</v>
      </c>
      <c r="KH329">
        <v>8.5734083938899541</v>
      </c>
      <c r="KK329">
        <v>-0.95198055988275809</v>
      </c>
      <c r="KL329">
        <v>5.616045763609363</v>
      </c>
      <c r="KO329">
        <v>-1.1295924200830829</v>
      </c>
      <c r="KP329">
        <v>7.520703303300813E-2</v>
      </c>
      <c r="KS329">
        <v>-1.2954406471258717</v>
      </c>
      <c r="KT329">
        <v>-2.4235606401675791</v>
      </c>
      <c r="KW329">
        <v>-1.1628255475125606</v>
      </c>
      <c r="KX329">
        <v>2.9672410358361323E-2</v>
      </c>
      <c r="LE329">
        <v>-1.2455497974933472</v>
      </c>
      <c r="LF329">
        <v>-1.4951695388614827</v>
      </c>
      <c r="LQ329">
        <v>-1.3139305808732322</v>
      </c>
      <c r="LR329">
        <v>3.5025820655844724</v>
      </c>
      <c r="LU329">
        <v>-0.69581489057112755</v>
      </c>
      <c r="LV329">
        <v>3.2422995078092884</v>
      </c>
      <c r="LY329">
        <v>-1.2466265728002479</v>
      </c>
      <c r="LZ329">
        <v>4.0702707556208653</v>
      </c>
      <c r="MC329">
        <v>-1.3038967120986207</v>
      </c>
      <c r="MD329">
        <v>1.8686538055982211</v>
      </c>
      <c r="MK329">
        <v>-1.1122851795622219</v>
      </c>
      <c r="ML329">
        <v>2.2052218882523498</v>
      </c>
      <c r="MO329">
        <v>-1.2379997205186617</v>
      </c>
      <c r="MP329">
        <v>-1.88312498462338</v>
      </c>
      <c r="MS329">
        <v>-1.293567939334201</v>
      </c>
      <c r="MT329">
        <v>-1.5595660758382299</v>
      </c>
      <c r="MW329">
        <v>-1.312491062241256</v>
      </c>
      <c r="MX329">
        <v>5.3925478171270731</v>
      </c>
      <c r="NA329">
        <v>-1.2689429721888965</v>
      </c>
      <c r="NB329">
        <v>0.11800490371805872</v>
      </c>
      <c r="NE329">
        <v>-0.85009138110424709</v>
      </c>
      <c r="NF329">
        <v>0.39265044581706643</v>
      </c>
      <c r="NI329">
        <v>-1.0747893281133174</v>
      </c>
      <c r="NJ329">
        <v>8.5794196160388054</v>
      </c>
      <c r="NM329">
        <v>-0.86304297604637825</v>
      </c>
      <c r="NN329">
        <v>5.8618678395606967</v>
      </c>
      <c r="NQ329">
        <v>-1.0843460701242227</v>
      </c>
      <c r="NR329">
        <v>0.37282934627229491</v>
      </c>
      <c r="NU329">
        <v>-1.2640221273670929</v>
      </c>
      <c r="NV329">
        <v>-2.3548485177613498</v>
      </c>
      <c r="NY329">
        <v>-1.1433387411818048</v>
      </c>
      <c r="NZ329">
        <v>8.3747410544287915E-2</v>
      </c>
      <c r="OG329">
        <v>-1.2264831070071536</v>
      </c>
      <c r="OH329">
        <v>-1.4464799379523443</v>
      </c>
    </row>
    <row r="330" spans="1:406">
      <c r="A330">
        <v>313</v>
      </c>
      <c r="B330" s="16">
        <f t="shared" si="104"/>
        <v>40948.125</v>
      </c>
      <c r="C330">
        <f t="shared" si="100"/>
        <v>330.31298983341372</v>
      </c>
      <c r="D330">
        <f t="shared" si="101"/>
        <v>0</v>
      </c>
      <c r="E330">
        <f t="shared" si="102"/>
        <v>0</v>
      </c>
      <c r="F330">
        <f t="shared" si="103"/>
        <v>330.31298983341372</v>
      </c>
      <c r="G330">
        <f>F330/'Refrigeration &amp; Weather'!$C$22</f>
        <v>148.45527632962416</v>
      </c>
      <c r="H330">
        <f>G330*3*'Refrigeration &amp; Weather'!$C$23</f>
        <v>111.34145724721812</v>
      </c>
      <c r="Q330">
        <v>-0.55197085093973852</v>
      </c>
      <c r="R330">
        <v>3.4686054986160531</v>
      </c>
      <c r="U330">
        <v>-1.2032914328788737</v>
      </c>
      <c r="V330">
        <v>0.17461656321024016</v>
      </c>
      <c r="Y330">
        <v>-1.2785476634448578</v>
      </c>
      <c r="Z330">
        <v>5.1058838885180879</v>
      </c>
      <c r="AC330">
        <v>-1.1199384270215178</v>
      </c>
      <c r="AD330">
        <v>-6.9976777908113005E-2</v>
      </c>
      <c r="AG330">
        <v>-1.2451458177001657</v>
      </c>
      <c r="AH330">
        <v>4.680200901540819</v>
      </c>
      <c r="AK330">
        <v>-1.2982007424890614</v>
      </c>
      <c r="AL330">
        <v>5.0746576204850795</v>
      </c>
      <c r="AO330">
        <v>-1.3160908139010803</v>
      </c>
      <c r="AP330">
        <v>-1.2573045961134495</v>
      </c>
      <c r="AS330">
        <v>-1.2672942722660838</v>
      </c>
      <c r="AT330">
        <v>6.7613540485131436</v>
      </c>
      <c r="AW330">
        <v>-0.84012985774343174</v>
      </c>
      <c r="AX330">
        <v>6.9864255113014497</v>
      </c>
      <c r="BA330">
        <v>-1.0830451823915479</v>
      </c>
      <c r="BB330">
        <v>6.3106247385352763</v>
      </c>
      <c r="BE330">
        <v>-0.86154188743277593</v>
      </c>
      <c r="BF330">
        <v>3.4738400346228686</v>
      </c>
      <c r="BI330">
        <v>-1.1077110268858115</v>
      </c>
      <c r="BJ330">
        <v>6.606340994566434</v>
      </c>
      <c r="BM330">
        <v>-1.2885352449959808</v>
      </c>
      <c r="BN330">
        <v>4.2363815414502621</v>
      </c>
      <c r="BQ330">
        <v>-1.1708845679029347</v>
      </c>
      <c r="BR330">
        <v>6.6105768102860152</v>
      </c>
      <c r="BY330">
        <v>-1.2290935883784195</v>
      </c>
      <c r="BZ330">
        <v>5.1760022143621809</v>
      </c>
      <c r="CK330">
        <v>-1.3037708769578755</v>
      </c>
      <c r="CL330">
        <v>1.2231108464390932</v>
      </c>
      <c r="CO330">
        <v>-0.76127132380904605</v>
      </c>
      <c r="CP330">
        <v>9.4474811056331518</v>
      </c>
      <c r="CS330">
        <v>-1.2399341325580049</v>
      </c>
      <c r="CT330">
        <v>1.8506626061933125</v>
      </c>
      <c r="CW330">
        <v>-1.299463981697409</v>
      </c>
      <c r="CX330">
        <v>-0.34511724542305144</v>
      </c>
      <c r="DE330">
        <v>-1.1226725909049264</v>
      </c>
      <c r="DF330">
        <v>-9.405135851009512E-2</v>
      </c>
      <c r="DI330">
        <v>-1.2441649063078133</v>
      </c>
      <c r="DJ330">
        <v>4.7523255737647547</v>
      </c>
      <c r="DM330">
        <v>-1.2992884578032973</v>
      </c>
      <c r="DN330">
        <v>5.0767683212450576</v>
      </c>
      <c r="DQ330">
        <v>-1.3151764831397499</v>
      </c>
      <c r="DR330">
        <v>-1.2566888305407717</v>
      </c>
      <c r="DU330">
        <v>-1.2678411084724306</v>
      </c>
      <c r="DV330">
        <v>6.7602394283698217</v>
      </c>
      <c r="DY330">
        <v>-0.84914632555782732</v>
      </c>
      <c r="DZ330">
        <v>6.9848749793841653</v>
      </c>
      <c r="EC330">
        <v>-1.0914601288966812</v>
      </c>
      <c r="ED330">
        <v>6.2817688420728404</v>
      </c>
      <c r="EG330">
        <v>-0.88737813742641736</v>
      </c>
      <c r="EH330">
        <v>3.4045027387396147</v>
      </c>
      <c r="EK330">
        <v>-1.0846900620271946</v>
      </c>
      <c r="EL330">
        <v>6.7091371010587526</v>
      </c>
      <c r="EO330">
        <v>-1.2718848327857071</v>
      </c>
      <c r="EP330">
        <v>4.2678593763267658</v>
      </c>
      <c r="ES330">
        <v>-1.1691547101029582</v>
      </c>
      <c r="ET330">
        <v>6.6188101754647928</v>
      </c>
      <c r="FA330">
        <v>-1.2195347008054715</v>
      </c>
      <c r="FB330">
        <v>5.1862232493346418</v>
      </c>
      <c r="FM330">
        <v>-1.2850039198292944</v>
      </c>
      <c r="FN330">
        <v>1.2760507306703386</v>
      </c>
      <c r="FQ330">
        <v>-0.75074331087457558</v>
      </c>
      <c r="FR330">
        <v>9.4943970838025162</v>
      </c>
      <c r="FU330">
        <v>-1.239617645028805</v>
      </c>
      <c r="FV330">
        <v>1.8514091382291507</v>
      </c>
      <c r="FY330">
        <v>-1.2953458774512194</v>
      </c>
      <c r="FZ330">
        <v>-0.33778614872297452</v>
      </c>
      <c r="GG330">
        <v>-1.1227301080444321</v>
      </c>
      <c r="GH330">
        <v>-0.11404167557335983</v>
      </c>
      <c r="GK330">
        <v>-1.2446840034544162</v>
      </c>
      <c r="GL330">
        <v>4.7505038453415152</v>
      </c>
      <c r="GO330">
        <v>-1.299721530235201</v>
      </c>
      <c r="GP330">
        <v>5.0758111891680819</v>
      </c>
      <c r="GS330">
        <v>-1.3154425514018857</v>
      </c>
      <c r="GT330">
        <v>-1.2567676945753856</v>
      </c>
      <c r="GW330">
        <v>-1.2652748619953262</v>
      </c>
      <c r="GX330">
        <v>6.7604559201534071</v>
      </c>
      <c r="HA330">
        <v>-0.85086000185329602</v>
      </c>
      <c r="HB330">
        <v>6.9735472770273441</v>
      </c>
      <c r="HE330">
        <v>-1.0878938045371493</v>
      </c>
      <c r="HF330">
        <v>6.2950360453772731</v>
      </c>
      <c r="HI330">
        <v>-0.89072832844667404</v>
      </c>
      <c r="HJ330">
        <v>3.4005779692376104</v>
      </c>
      <c r="HM330">
        <v>-1.0887626599630509</v>
      </c>
      <c r="HN330">
        <v>6.7092377190359711</v>
      </c>
      <c r="HQ330">
        <v>-1.3089511991744598</v>
      </c>
      <c r="HR330">
        <v>4.1854034092543202</v>
      </c>
      <c r="HU330">
        <v>-1.1603989036966338</v>
      </c>
      <c r="HV330">
        <v>6.6244101636343071</v>
      </c>
      <c r="IC330">
        <v>-1.2221741116581117</v>
      </c>
      <c r="ID330">
        <v>5.1825614528964179</v>
      </c>
      <c r="IO330">
        <v>-1.3044381769659947</v>
      </c>
      <c r="IP330">
        <v>1.2182767499983231</v>
      </c>
      <c r="IS330">
        <v>-0.74593278086943737</v>
      </c>
      <c r="IT330">
        <v>9.5217922674655071</v>
      </c>
      <c r="IW330">
        <v>-1.2467312152037069</v>
      </c>
      <c r="IX330">
        <v>1.8496394051427751</v>
      </c>
      <c r="JA330">
        <v>-1.2620800145215276</v>
      </c>
      <c r="JB330">
        <v>-0.2764504365410112</v>
      </c>
      <c r="JI330">
        <v>-1.1222687220923468</v>
      </c>
      <c r="JJ330">
        <v>-9.6503194704744832E-2</v>
      </c>
      <c r="JM330">
        <v>-1.1316960953860302</v>
      </c>
      <c r="JN330">
        <v>5.0914885040509743</v>
      </c>
      <c r="JQ330">
        <v>-1.2865384026874382</v>
      </c>
      <c r="JR330">
        <v>5.0951563084036291</v>
      </c>
      <c r="JU330">
        <v>-1.3151086572836665</v>
      </c>
      <c r="JV330">
        <v>-1.2565620619812201</v>
      </c>
      <c r="JY330">
        <v>-1.2749330666077285</v>
      </c>
      <c r="JZ330">
        <v>6.7448411340245054</v>
      </c>
      <c r="KC330">
        <v>-0.86693823545085846</v>
      </c>
      <c r="KD330">
        <v>6.9425403105772467</v>
      </c>
      <c r="KG330">
        <v>-1.0888613123862492</v>
      </c>
      <c r="KH330">
        <v>6.2912146305568051</v>
      </c>
      <c r="KK330">
        <v>-0.98551506574254377</v>
      </c>
      <c r="KL330">
        <v>3.0763835348697972</v>
      </c>
      <c r="KO330">
        <v>-1.1544643973454118</v>
      </c>
      <c r="KP330">
        <v>6.3638523529917777</v>
      </c>
      <c r="KS330">
        <v>-1.2965018353841276</v>
      </c>
      <c r="KT330">
        <v>4.2142117741113427</v>
      </c>
      <c r="KW330">
        <v>-1.1726619699311041</v>
      </c>
      <c r="KX330">
        <v>6.6051648482533647</v>
      </c>
      <c r="LE330">
        <v>-1.249007188990735</v>
      </c>
      <c r="LF330">
        <v>5.1295558919993463</v>
      </c>
      <c r="LQ330">
        <v>-1.3143999070446801</v>
      </c>
      <c r="LR330">
        <v>1.1861041213379886</v>
      </c>
      <c r="LU330">
        <v>-0.74124284047250633</v>
      </c>
      <c r="LV330">
        <v>9.5481835710028093</v>
      </c>
      <c r="LY330">
        <v>-1.249696471509858</v>
      </c>
      <c r="LZ330">
        <v>1.8412486826210768</v>
      </c>
      <c r="MC330">
        <v>-1.3045564506669665</v>
      </c>
      <c r="MD330">
        <v>-0.34865115055449636</v>
      </c>
      <c r="MK330">
        <v>-1.1288433248423584</v>
      </c>
      <c r="ML330">
        <v>-0.12256654460057126</v>
      </c>
      <c r="MO330">
        <v>-1.2430703109137016</v>
      </c>
      <c r="MP330">
        <v>4.7573545269626232</v>
      </c>
      <c r="MS330">
        <v>-1.2942990819435118</v>
      </c>
      <c r="MT330">
        <v>5.0809562959803829</v>
      </c>
      <c r="MW330">
        <v>-1.312852354436022</v>
      </c>
      <c r="MX330">
        <v>-1.2519022596808356</v>
      </c>
      <c r="NA330">
        <v>-1.2708113719135967</v>
      </c>
      <c r="NB330">
        <v>6.7532801733279078</v>
      </c>
      <c r="NE330">
        <v>-0.87022453428938484</v>
      </c>
      <c r="NF330">
        <v>6.9419774022366072</v>
      </c>
      <c r="NI330">
        <v>-1.0877678438051612</v>
      </c>
      <c r="NJ330">
        <v>6.2966118969315286</v>
      </c>
      <c r="NM330">
        <v>-0.9005744731901334</v>
      </c>
      <c r="NN330">
        <v>3.3156092776728325</v>
      </c>
      <c r="NQ330">
        <v>-1.1136663512395675</v>
      </c>
      <c r="NR330">
        <v>6.6172055959371558</v>
      </c>
      <c r="NU330">
        <v>-1.2661630600189206</v>
      </c>
      <c r="NV330">
        <v>4.2776683519243965</v>
      </c>
      <c r="NY330">
        <v>-1.1540111088280096</v>
      </c>
      <c r="NZ330">
        <v>6.6538092439949388</v>
      </c>
      <c r="OG330">
        <v>-1.2307059856469207</v>
      </c>
      <c r="OH330">
        <v>5.1745563026053025</v>
      </c>
    </row>
    <row r="331" spans="1:406">
      <c r="A331">
        <v>314</v>
      </c>
      <c r="B331" s="16">
        <f t="shared" si="104"/>
        <v>40948.25</v>
      </c>
      <c r="C331">
        <f t="shared" si="100"/>
        <v>123.17827274118912</v>
      </c>
      <c r="D331">
        <f t="shared" si="101"/>
        <v>0</v>
      </c>
      <c r="E331">
        <f t="shared" si="102"/>
        <v>0</v>
      </c>
      <c r="F331">
        <f t="shared" si="103"/>
        <v>123.17827274118912</v>
      </c>
      <c r="G331">
        <f>F331/'Refrigeration &amp; Weather'!$C$22</f>
        <v>55.361021456714219</v>
      </c>
      <c r="H331">
        <f>G331*3*'Refrigeration &amp; Weather'!$C$23</f>
        <v>41.520766092535666</v>
      </c>
      <c r="Q331">
        <v>-0.59297232756627949</v>
      </c>
      <c r="R331">
        <v>5.4380183490149516</v>
      </c>
      <c r="U331">
        <v>-1.2102130471448886</v>
      </c>
      <c r="V331">
        <v>2.3383247883622786</v>
      </c>
      <c r="Y331">
        <v>-1.2796402410830001</v>
      </c>
      <c r="Z331">
        <v>-1.5404785030708903</v>
      </c>
      <c r="AC331">
        <v>-1.1351587750401213</v>
      </c>
      <c r="AD331">
        <v>1.9525313538553184</v>
      </c>
      <c r="AG331">
        <v>-1.2484687450746876</v>
      </c>
      <c r="AH331">
        <v>-1.8368246239930777</v>
      </c>
      <c r="AK331">
        <v>-1.2987928539639184</v>
      </c>
      <c r="AL331">
        <v>-1.5702425038758938</v>
      </c>
      <c r="AO331">
        <v>-1.3163435385300459</v>
      </c>
      <c r="AP331">
        <v>5.3846735230611458</v>
      </c>
      <c r="AS331">
        <v>-1.2691704600011842</v>
      </c>
      <c r="AT331">
        <v>0.11083236219155886</v>
      </c>
      <c r="AW331">
        <v>-0.85952645805898509</v>
      </c>
      <c r="AX331">
        <v>0.25703201039905899</v>
      </c>
      <c r="BA331">
        <v>-1.0951894551419816</v>
      </c>
      <c r="BB331">
        <v>8.4626854016747135</v>
      </c>
      <c r="BE331">
        <v>-0.89663878986685908</v>
      </c>
      <c r="BF331">
        <v>5.3969222699635111</v>
      </c>
      <c r="BI331">
        <v>-1.1313995859154053</v>
      </c>
      <c r="BJ331">
        <v>-0.33029098865393558</v>
      </c>
      <c r="BM331">
        <v>-1.2898645213620399</v>
      </c>
      <c r="BN331">
        <v>-2.4129545840921076</v>
      </c>
      <c r="BQ331">
        <v>-1.1797917408124947</v>
      </c>
      <c r="BR331">
        <v>-9.0818352293722815E-2</v>
      </c>
      <c r="BY331">
        <v>-1.2330026571112607</v>
      </c>
      <c r="BZ331">
        <v>-1.486569856345231</v>
      </c>
      <c r="CK331">
        <v>-1.304737955834117</v>
      </c>
      <c r="CL331">
        <v>3.5307820693714689</v>
      </c>
      <c r="CO331">
        <v>-0.80009322561202034</v>
      </c>
      <c r="CP331">
        <v>2.5266053080974005</v>
      </c>
      <c r="CS331">
        <v>-1.2429259243282502</v>
      </c>
      <c r="CT331">
        <v>4.0511574305098748</v>
      </c>
      <c r="CW331">
        <v>-1.3001335894127097</v>
      </c>
      <c r="CX331">
        <v>1.8662946036044621</v>
      </c>
      <c r="DE331">
        <v>-1.1375167662607075</v>
      </c>
      <c r="DF331">
        <v>1.9304574190239319</v>
      </c>
      <c r="DI331">
        <v>-1.2485348541194101</v>
      </c>
      <c r="DJ331">
        <v>-1.7783960812692412</v>
      </c>
      <c r="DM331">
        <v>-1.2999142207026193</v>
      </c>
      <c r="DN331">
        <v>-1.5682473967998265</v>
      </c>
      <c r="DQ331">
        <v>-1.3154390070896249</v>
      </c>
      <c r="DR331">
        <v>5.3852538285886649</v>
      </c>
      <c r="DU331">
        <v>-1.2696995945414002</v>
      </c>
      <c r="DV331">
        <v>0.10978537505960269</v>
      </c>
      <c r="DY331">
        <v>-0.86851056345370303</v>
      </c>
      <c r="DZ331">
        <v>0.25484253106515331</v>
      </c>
      <c r="EC331">
        <v>-1.1031515380777874</v>
      </c>
      <c r="ED331">
        <v>8.4360956963880316</v>
      </c>
      <c r="EG331">
        <v>-0.92137116678363007</v>
      </c>
      <c r="EH331">
        <v>5.3315986973805858</v>
      </c>
      <c r="EK331">
        <v>-1.1099993183404429</v>
      </c>
      <c r="EL331">
        <v>-0.23505767319933524</v>
      </c>
      <c r="EO331">
        <v>-1.2737098131117512</v>
      </c>
      <c r="EP331">
        <v>-2.3837845428508246</v>
      </c>
      <c r="ES331">
        <v>-1.1781871056069328</v>
      </c>
      <c r="ET331">
        <v>-8.3603973239382068E-2</v>
      </c>
      <c r="FA331">
        <v>-1.2236047447881937</v>
      </c>
      <c r="FB331">
        <v>-1.4770967117860627</v>
      </c>
      <c r="FM331">
        <v>-1.2867455455853953</v>
      </c>
      <c r="FN331">
        <v>3.5792326586589192</v>
      </c>
      <c r="FQ331">
        <v>-0.79028448600215295</v>
      </c>
      <c r="FR331">
        <v>2.5682372472985184</v>
      </c>
      <c r="FU331">
        <v>-1.2426212091432063</v>
      </c>
      <c r="FV331">
        <v>4.0518507546204869</v>
      </c>
      <c r="FY331">
        <v>-1.2961311836913438</v>
      </c>
      <c r="FZ331">
        <v>1.8731118408633325</v>
      </c>
      <c r="GG331">
        <v>-1.137288085666222</v>
      </c>
      <c r="GH331">
        <v>1.9145582634953555</v>
      </c>
      <c r="GK331">
        <v>-1.2490264536760931</v>
      </c>
      <c r="GL331">
        <v>-1.7799719871643971</v>
      </c>
      <c r="GO331">
        <v>-1.3003319872862888</v>
      </c>
      <c r="GP331">
        <v>-1.5691564590156337</v>
      </c>
      <c r="GS331">
        <v>-1.315703812790352</v>
      </c>
      <c r="GT331">
        <v>5.3851787996586538</v>
      </c>
      <c r="GW331">
        <v>-1.267137153477067</v>
      </c>
      <c r="GX331">
        <v>0.11002349969506064</v>
      </c>
      <c r="HA331">
        <v>-0.87004853045816055</v>
      </c>
      <c r="HB331">
        <v>0.24460026834279336</v>
      </c>
      <c r="HE331">
        <v>-1.0997925521351073</v>
      </c>
      <c r="HF331">
        <v>8.44823844231178</v>
      </c>
      <c r="HI331">
        <v>-0.92459609186311242</v>
      </c>
      <c r="HJ331">
        <v>5.3220777560542283</v>
      </c>
      <c r="HM331">
        <v>-1.1140369779759827</v>
      </c>
      <c r="HN331">
        <v>-0.23829640946586683</v>
      </c>
      <c r="HQ331">
        <v>-1.3094785528642214</v>
      </c>
      <c r="HR331">
        <v>-2.4601141420197528</v>
      </c>
      <c r="HU331">
        <v>-1.1695245293780703</v>
      </c>
      <c r="HV331">
        <v>-7.7942607178831391E-2</v>
      </c>
      <c r="IC331">
        <v>-1.2261868247587451</v>
      </c>
      <c r="ID331">
        <v>-1.480458490114231</v>
      </c>
      <c r="IO331">
        <v>-1.3053365153434096</v>
      </c>
      <c r="IP331">
        <v>3.5265568329843959</v>
      </c>
      <c r="IS331">
        <v>-0.78589156060480214</v>
      </c>
      <c r="IT331">
        <v>2.5923224439873023</v>
      </c>
      <c r="IW331">
        <v>-1.2497057973009975</v>
      </c>
      <c r="IX331">
        <v>4.0501058668986794</v>
      </c>
      <c r="JA331">
        <v>-1.2638335142171506</v>
      </c>
      <c r="JB331">
        <v>1.9301673831151038</v>
      </c>
      <c r="JI331">
        <v>-1.1370794305840488</v>
      </c>
      <c r="JJ331">
        <v>1.9286599007251199</v>
      </c>
      <c r="JM331">
        <v>-1.1412396257749213</v>
      </c>
      <c r="JN331">
        <v>-1.4799119162111214</v>
      </c>
      <c r="JQ331">
        <v>-1.2874573261965332</v>
      </c>
      <c r="JR331">
        <v>-1.5508675142518937</v>
      </c>
      <c r="JU331">
        <v>-1.3153731897994168</v>
      </c>
      <c r="JV331">
        <v>5.3853724617023113</v>
      </c>
      <c r="JY331">
        <v>-1.2765474455813735</v>
      </c>
      <c r="JZ331">
        <v>9.5362936267527829E-2</v>
      </c>
      <c r="KC331">
        <v>-0.88562742678353346</v>
      </c>
      <c r="KD331">
        <v>0.21482372954758666</v>
      </c>
      <c r="KG331">
        <v>-1.1007004873730144</v>
      </c>
      <c r="KH331">
        <v>8.4447548045238445</v>
      </c>
      <c r="KK331">
        <v>-1.0143117678326778</v>
      </c>
      <c r="KL331">
        <v>5.0250663227338919</v>
      </c>
      <c r="KO331">
        <v>-1.1744621499713432</v>
      </c>
      <c r="KP331">
        <v>-0.54285147130504874</v>
      </c>
      <c r="KS331">
        <v>-1.2974829072598089</v>
      </c>
      <c r="KT331">
        <v>-2.4334126089785273</v>
      </c>
      <c r="KW331">
        <v>-1.1814841014191024</v>
      </c>
      <c r="KX331">
        <v>-9.5815116432207414E-2</v>
      </c>
      <c r="LE331">
        <v>-1.2521847555974326</v>
      </c>
      <c r="LF331">
        <v>-1.5296180485929696</v>
      </c>
      <c r="LQ331">
        <v>-1.3148282325524405</v>
      </c>
      <c r="LR331">
        <v>3.4971819520025575</v>
      </c>
      <c r="LU331">
        <v>-0.78160397276783933</v>
      </c>
      <c r="LV331">
        <v>2.6155295646159153</v>
      </c>
      <c r="LY331">
        <v>-1.2525394672940753</v>
      </c>
      <c r="LZ331">
        <v>4.042382078477007</v>
      </c>
      <c r="MC331">
        <v>-1.3051700202949208</v>
      </c>
      <c r="MD331">
        <v>1.8629835818321554</v>
      </c>
      <c r="MK331">
        <v>-1.1432699497201448</v>
      </c>
      <c r="ML331">
        <v>1.9069168788363366</v>
      </c>
      <c r="MO331">
        <v>-1.2475153702582269</v>
      </c>
      <c r="MP331">
        <v>-1.7741210966199317</v>
      </c>
      <c r="MS331">
        <v>-1.2949916484200845</v>
      </c>
      <c r="MT331">
        <v>-1.5642858123147518</v>
      </c>
      <c r="MW331">
        <v>-1.3131906279949566</v>
      </c>
      <c r="MX331">
        <v>5.3897246525827924</v>
      </c>
      <c r="NA331">
        <v>-1.2725598753801954</v>
      </c>
      <c r="NB331">
        <v>0.10329949976395156</v>
      </c>
      <c r="NE331">
        <v>-0.88890365897703105</v>
      </c>
      <c r="NF331">
        <v>0.21418811389476267</v>
      </c>
      <c r="NI331">
        <v>-1.0996904815057049</v>
      </c>
      <c r="NJ331">
        <v>8.4496112042014122</v>
      </c>
      <c r="NM331">
        <v>-0.93322326298957936</v>
      </c>
      <c r="NN331">
        <v>5.2544405019568936</v>
      </c>
      <c r="NQ331">
        <v>-1.1374572050883565</v>
      </c>
      <c r="NR331">
        <v>-0.3265202087042971</v>
      </c>
      <c r="NU331">
        <v>-1.2681428241916779</v>
      </c>
      <c r="NV331">
        <v>-2.3746650776937721</v>
      </c>
      <c r="NY331">
        <v>-1.1635871673216245</v>
      </c>
      <c r="NZ331">
        <v>-5.1874995114258526E-2</v>
      </c>
      <c r="OG331">
        <v>-1.2345920616540171</v>
      </c>
      <c r="OH331">
        <v>-1.4879307654242602</v>
      </c>
    </row>
    <row r="332" spans="1:406">
      <c r="A332">
        <v>315</v>
      </c>
      <c r="B332" s="16">
        <f t="shared" si="104"/>
        <v>40948.375</v>
      </c>
      <c r="C332">
        <f t="shared" si="100"/>
        <v>318.61506689141146</v>
      </c>
      <c r="D332">
        <f t="shared" si="101"/>
        <v>0</v>
      </c>
      <c r="E332">
        <f t="shared" si="102"/>
        <v>0</v>
      </c>
      <c r="F332">
        <f t="shared" si="103"/>
        <v>318.61506689141146</v>
      </c>
      <c r="G332">
        <f>F332/'Refrigeration &amp; Weather'!$C$22</f>
        <v>143.19778287254451</v>
      </c>
      <c r="H332">
        <f>G332*3*'Refrigeration &amp; Weather'!$C$23</f>
        <v>107.39833715440838</v>
      </c>
      <c r="Q332">
        <v>-0.63023054418923208</v>
      </c>
      <c r="R332">
        <v>3.0074515377237026</v>
      </c>
      <c r="U332">
        <v>-1.21637828754411</v>
      </c>
      <c r="V332">
        <v>8.0898494681476418E-2</v>
      </c>
      <c r="Y332">
        <v>-1.2806792646302456</v>
      </c>
      <c r="Z332">
        <v>5.0993367133888317</v>
      </c>
      <c r="AC332">
        <v>-1.1484257497418457</v>
      </c>
      <c r="AD332">
        <v>-0.3162561705965985</v>
      </c>
      <c r="AG332">
        <v>-1.2514763468481174</v>
      </c>
      <c r="AH332">
        <v>4.6780678123659172</v>
      </c>
      <c r="AK332">
        <v>-1.2993545756272527</v>
      </c>
      <c r="AL332">
        <v>5.070940615200386</v>
      </c>
      <c r="AO332">
        <v>-1.316580738619882</v>
      </c>
      <c r="AP332">
        <v>-1.2592077008068636</v>
      </c>
      <c r="AS332">
        <v>-1.2709289007057762</v>
      </c>
      <c r="AT332">
        <v>6.7469167717424856</v>
      </c>
      <c r="AW332">
        <v>-0.8775781270715215</v>
      </c>
      <c r="AX332">
        <v>6.8214410922610327</v>
      </c>
      <c r="BA332">
        <v>-1.1063721504761259</v>
      </c>
      <c r="BB332">
        <v>6.1924557565783998</v>
      </c>
      <c r="BE332">
        <v>-0.92742380720669382</v>
      </c>
      <c r="BF332">
        <v>2.9383306444211432</v>
      </c>
      <c r="BI332">
        <v>-1.1509631503256408</v>
      </c>
      <c r="BJ332">
        <v>6.086509460015157</v>
      </c>
      <c r="BM332">
        <v>-1.2910956002605269</v>
      </c>
      <c r="BN332">
        <v>4.2243107496434131</v>
      </c>
      <c r="BQ332">
        <v>-1.1878173748774272</v>
      </c>
      <c r="BR332">
        <v>6.5016192695116555</v>
      </c>
      <c r="BY332">
        <v>-1.2366100747290028</v>
      </c>
      <c r="BZ332">
        <v>5.1388990929184564</v>
      </c>
      <c r="CK332">
        <v>-1.3056204572715329</v>
      </c>
      <c r="CL332">
        <v>1.2119718060593618</v>
      </c>
      <c r="CO332">
        <v>-0.83472869480450218</v>
      </c>
      <c r="CP332">
        <v>8.9298903590008578</v>
      </c>
      <c r="CS332">
        <v>-1.2457037322677165</v>
      </c>
      <c r="CT332">
        <v>1.8243761046912281</v>
      </c>
      <c r="CW332">
        <v>-1.3007579514003631</v>
      </c>
      <c r="CX332">
        <v>-0.35067011331843406</v>
      </c>
      <c r="DE332">
        <v>-1.1504423218897735</v>
      </c>
      <c r="DF332">
        <v>-0.33603568955904883</v>
      </c>
      <c r="DI332">
        <v>-1.2524126282455548</v>
      </c>
      <c r="DJ332">
        <v>4.7279629914558896</v>
      </c>
      <c r="DM332">
        <v>-1.3005077819848212</v>
      </c>
      <c r="DN332">
        <v>5.0728294214600682</v>
      </c>
      <c r="DQ332">
        <v>-1.3156854495759804</v>
      </c>
      <c r="DR332">
        <v>-1.2586601140202365</v>
      </c>
      <c r="DU332">
        <v>-1.2714413918113758</v>
      </c>
      <c r="DV332">
        <v>6.7459318086544453</v>
      </c>
      <c r="DY332">
        <v>-0.88652053341440495</v>
      </c>
      <c r="DZ332">
        <v>6.8187280599248341</v>
      </c>
      <c r="EC332">
        <v>-1.1139165891343437</v>
      </c>
      <c r="ED332">
        <v>6.1679212496940572</v>
      </c>
      <c r="EG332">
        <v>-0.95111965094229189</v>
      </c>
      <c r="EH332">
        <v>2.8770994994562735</v>
      </c>
      <c r="EK332">
        <v>-1.1310532332255223</v>
      </c>
      <c r="EL332">
        <v>6.1737563180721393</v>
      </c>
      <c r="EO332">
        <v>-1.2754008925067366</v>
      </c>
      <c r="EP332">
        <v>4.2514024686689362</v>
      </c>
      <c r="ES332">
        <v>-1.1863228356851325</v>
      </c>
      <c r="ET332">
        <v>6.5079752824823576</v>
      </c>
      <c r="FA332">
        <v>-1.2273615519787413</v>
      </c>
      <c r="FB332">
        <v>5.1476972655829192</v>
      </c>
      <c r="FM332">
        <v>-1.2883382836134036</v>
      </c>
      <c r="FN332">
        <v>1.2564513762794807</v>
      </c>
      <c r="FQ332">
        <v>-0.8255593834507351</v>
      </c>
      <c r="FR332">
        <v>8.9669434559730856</v>
      </c>
      <c r="FU332">
        <v>-1.2454099646158427</v>
      </c>
      <c r="FV332">
        <v>1.8250213591353324</v>
      </c>
      <c r="FY332">
        <v>-1.2968632690855844</v>
      </c>
      <c r="FZ332">
        <v>-0.34431801163703774</v>
      </c>
      <c r="GG332">
        <v>-1.1499879253767935</v>
      </c>
      <c r="GH332">
        <v>-0.34842144779285489</v>
      </c>
      <c r="GK332">
        <v>-1.2528797961852614</v>
      </c>
      <c r="GL332">
        <v>4.7265278668558857</v>
      </c>
      <c r="GO332">
        <v>-1.300911001420801</v>
      </c>
      <c r="GP332">
        <v>5.0719650628569806</v>
      </c>
      <c r="GS332">
        <v>-1.3159490540629128</v>
      </c>
      <c r="GT332">
        <v>-1.2587314989443363</v>
      </c>
      <c r="GW332">
        <v>-1.2688830618397302</v>
      </c>
      <c r="GX332">
        <v>6.7461866765841894</v>
      </c>
      <c r="HA332">
        <v>-0.88789950381838734</v>
      </c>
      <c r="HB332">
        <v>6.8094554952986055</v>
      </c>
      <c r="HE332">
        <v>-1.1107475709318295</v>
      </c>
      <c r="HF332">
        <v>6.179054025625466</v>
      </c>
      <c r="HI332">
        <v>-0.95414611060849619</v>
      </c>
      <c r="HJ332">
        <v>2.8637739834496876</v>
      </c>
      <c r="HM332">
        <v>-1.1350154106643509</v>
      </c>
      <c r="HN332">
        <v>6.1685194692512351</v>
      </c>
      <c r="HQ332">
        <v>-1.3099666547840283</v>
      </c>
      <c r="HR332">
        <v>4.180577811689508</v>
      </c>
      <c r="HU332">
        <v>-1.1777536817395573</v>
      </c>
      <c r="HV332">
        <v>6.5136216195660293</v>
      </c>
      <c r="IC332">
        <v>-1.2298909136080634</v>
      </c>
      <c r="ID332">
        <v>5.1446029656632897</v>
      </c>
      <c r="IO332">
        <v>-1.3061587632166525</v>
      </c>
      <c r="IP332">
        <v>1.2082617885745273</v>
      </c>
      <c r="IS332">
        <v>-0.82153429276010659</v>
      </c>
      <c r="IT332">
        <v>8.9881833474977313</v>
      </c>
      <c r="IW332">
        <v>-1.2524660696139014</v>
      </c>
      <c r="IX332">
        <v>1.823309611639548</v>
      </c>
      <c r="JA332">
        <v>-1.2654673556550431</v>
      </c>
      <c r="JB332">
        <v>-0.29113763114064406</v>
      </c>
      <c r="JI332">
        <v>-1.1499809715506326</v>
      </c>
      <c r="JJ332">
        <v>-0.33729683517039155</v>
      </c>
      <c r="JM332">
        <v>-1.1497899567641039</v>
      </c>
      <c r="JN332">
        <v>5.0039913393912601</v>
      </c>
      <c r="JQ332">
        <v>-1.2883281895959466</v>
      </c>
      <c r="JR332">
        <v>5.0892767728216377</v>
      </c>
      <c r="JU332">
        <v>-1.3156215140166898</v>
      </c>
      <c r="JV332">
        <v>-1.2585488987151272</v>
      </c>
      <c r="JY332">
        <v>-1.278060365685467</v>
      </c>
      <c r="JZ332">
        <v>6.7324006297836183</v>
      </c>
      <c r="KC332">
        <v>-0.90299913332180415</v>
      </c>
      <c r="KD332">
        <v>6.7808842342989166</v>
      </c>
      <c r="KG332">
        <v>-1.1116011322289008</v>
      </c>
      <c r="KH332">
        <v>6.1758719716781849</v>
      </c>
      <c r="KK332">
        <v>-1.0392201957197424</v>
      </c>
      <c r="KL332">
        <v>2.5920275026373183</v>
      </c>
      <c r="KO332">
        <v>-1.1907900405774527</v>
      </c>
      <c r="KP332">
        <v>5.9000912691175946</v>
      </c>
      <c r="KS332">
        <v>-1.2983921521460164</v>
      </c>
      <c r="KT332">
        <v>4.2053838052303298</v>
      </c>
      <c r="KW332">
        <v>-1.189431168894526</v>
      </c>
      <c r="KX332">
        <v>6.4970010086900363</v>
      </c>
      <c r="LE332">
        <v>-1.2551132733493775</v>
      </c>
      <c r="LF332">
        <v>5.0989138736154951</v>
      </c>
      <c r="LQ332">
        <v>-1.3152204572775719</v>
      </c>
      <c r="LR332">
        <v>1.1813528549189207</v>
      </c>
      <c r="LU332">
        <v>-0.81760115705985126</v>
      </c>
      <c r="LV332">
        <v>9.0086513049426582</v>
      </c>
      <c r="LY332">
        <v>-1.2551784204103427</v>
      </c>
      <c r="LZ332">
        <v>1.8161816563654887</v>
      </c>
      <c r="MC332">
        <v>-1.305741854505442</v>
      </c>
      <c r="MD332">
        <v>-0.3537745790716525</v>
      </c>
      <c r="MK332">
        <v>-1.1558530453021532</v>
      </c>
      <c r="ML332">
        <v>-0.35513647212760968</v>
      </c>
      <c r="MO332">
        <v>-1.2514587565867543</v>
      </c>
      <c r="MP332">
        <v>4.7317944921773654</v>
      </c>
      <c r="MS332">
        <v>-1.295648444338269</v>
      </c>
      <c r="MT332">
        <v>5.0765808660743188</v>
      </c>
      <c r="MW332">
        <v>-1.3135079052948937</v>
      </c>
      <c r="MX332">
        <v>-1.2544764473598573</v>
      </c>
      <c r="NA332">
        <v>-1.2741990494650868</v>
      </c>
      <c r="NB332">
        <v>6.7398755949378035</v>
      </c>
      <c r="NE332">
        <v>-0.90626424964468311</v>
      </c>
      <c r="NF332">
        <v>6.7801903098552589</v>
      </c>
      <c r="NI332">
        <v>-1.110666324379072</v>
      </c>
      <c r="NJ332">
        <v>6.1802510627883382</v>
      </c>
      <c r="NM332">
        <v>-0.96180147625073631</v>
      </c>
      <c r="NN332">
        <v>2.809801328945265</v>
      </c>
      <c r="NQ332">
        <v>-1.1570329667075403</v>
      </c>
      <c r="NR332">
        <v>6.0856802980989153</v>
      </c>
      <c r="NU332">
        <v>-1.2699779841656025</v>
      </c>
      <c r="NV332">
        <v>4.2598976155700674</v>
      </c>
      <c r="NY332">
        <v>-1.1722168890589191</v>
      </c>
      <c r="NZ332">
        <v>6.5368452103779457</v>
      </c>
      <c r="OG332">
        <v>-1.2381778251246958</v>
      </c>
      <c r="OH332">
        <v>5.1376169377593799</v>
      </c>
    </row>
    <row r="333" spans="1:406">
      <c r="A333">
        <v>316</v>
      </c>
      <c r="B333" s="16">
        <f t="shared" si="104"/>
        <v>40948.5</v>
      </c>
      <c r="C333">
        <f t="shared" si="100"/>
        <v>112.73411073426323</v>
      </c>
      <c r="D333">
        <f t="shared" si="101"/>
        <v>0</v>
      </c>
      <c r="E333">
        <f t="shared" si="102"/>
        <v>0</v>
      </c>
      <c r="F333">
        <f t="shared" si="103"/>
        <v>112.73411073426323</v>
      </c>
      <c r="G333">
        <f>F333/'Refrigeration &amp; Weather'!$C$22</f>
        <v>50.66701606034303</v>
      </c>
      <c r="H333">
        <f>G333*3*'Refrigeration &amp; Weather'!$C$23</f>
        <v>38.000262045257273</v>
      </c>
      <c r="Q333">
        <v>-0.66417806180696348</v>
      </c>
      <c r="R333">
        <v>5.030318235885888</v>
      </c>
      <c r="U333">
        <v>-1.2218968085850699</v>
      </c>
      <c r="V333">
        <v>2.2582766040605411</v>
      </c>
      <c r="Y333">
        <v>-1.2816683630343446</v>
      </c>
      <c r="Z333">
        <v>-1.5465807936903515</v>
      </c>
      <c r="AC333">
        <v>-1.1599902163883347</v>
      </c>
      <c r="AD333">
        <v>1.7358947645739984</v>
      </c>
      <c r="AG333">
        <v>-1.2542867523070023</v>
      </c>
      <c r="AH333">
        <v>-1.9499849984288335</v>
      </c>
      <c r="AK333">
        <v>-1.2998880576740282</v>
      </c>
      <c r="AL333">
        <v>-1.5736957352282763</v>
      </c>
      <c r="AO333">
        <v>-1.3168037319631043</v>
      </c>
      <c r="AP333">
        <v>5.3829325475611922</v>
      </c>
      <c r="AS333">
        <v>-1.2725797474626126</v>
      </c>
      <c r="AT333">
        <v>9.7644463455061725E-2</v>
      </c>
      <c r="AW333">
        <v>-0.89440574008236284</v>
      </c>
      <c r="AX333">
        <v>0.10691529882629236</v>
      </c>
      <c r="BA333">
        <v>-1.1166903098756518</v>
      </c>
      <c r="BB333">
        <v>8.3564748764876562</v>
      </c>
      <c r="BE333">
        <v>-0.95457768172102442</v>
      </c>
      <c r="BF333">
        <v>4.9464278094743275</v>
      </c>
      <c r="BI333">
        <v>-1.167319577700304</v>
      </c>
      <c r="BJ333">
        <v>-0.73336196420211119</v>
      </c>
      <c r="BM333">
        <v>-1.2922384268208857</v>
      </c>
      <c r="BN333">
        <v>-2.4237974928093728</v>
      </c>
      <c r="BQ333">
        <v>-1.1950779297760774</v>
      </c>
      <c r="BR333">
        <v>-0.18530238186976045</v>
      </c>
      <c r="BY333">
        <v>-1.2399475139690757</v>
      </c>
      <c r="BZ333">
        <v>-1.5197599520033565</v>
      </c>
      <c r="CK333">
        <v>-1.3064284738866161</v>
      </c>
      <c r="CL333">
        <v>3.5209793372676126</v>
      </c>
      <c r="CO333">
        <v>-0.8657449992764582</v>
      </c>
      <c r="CP333">
        <v>2.0794033351465515</v>
      </c>
      <c r="CS333">
        <v>-1.2482884261089282</v>
      </c>
      <c r="CT333">
        <v>4.0274451934273419</v>
      </c>
      <c r="CW333">
        <v>-1.3013412189730391</v>
      </c>
      <c r="CX333">
        <v>1.8612532679285319</v>
      </c>
      <c r="DE333">
        <v>-1.1616985815184451</v>
      </c>
      <c r="DF333">
        <v>1.7178005447822717</v>
      </c>
      <c r="DI333">
        <v>-1.2559702904083956</v>
      </c>
      <c r="DJ333">
        <v>-1.9076065713241555</v>
      </c>
      <c r="DM333">
        <v>-1.3010714357679849</v>
      </c>
      <c r="DN333">
        <v>-1.5719048475186921</v>
      </c>
      <c r="DQ333">
        <v>-1.3159171707272848</v>
      </c>
      <c r="DR333">
        <v>5.3834498772676334</v>
      </c>
      <c r="DU333">
        <v>-1.2730765668316755</v>
      </c>
      <c r="DV333">
        <v>9.671649642537139E-2</v>
      </c>
      <c r="DY333">
        <v>-0.90329883358445784</v>
      </c>
      <c r="DZ333">
        <v>0.10377673529149611</v>
      </c>
      <c r="EC333">
        <v>-1.1238490555430103</v>
      </c>
      <c r="ED333">
        <v>8.3338053165542636</v>
      </c>
      <c r="EG333">
        <v>-0.97730399375516763</v>
      </c>
      <c r="EH333">
        <v>4.8892182833819113</v>
      </c>
      <c r="EK333">
        <v>-1.1487695356448975</v>
      </c>
      <c r="EL333">
        <v>-0.65391144523976008</v>
      </c>
      <c r="EO333">
        <v>-1.2769715037777714</v>
      </c>
      <c r="EP333">
        <v>-2.3985832922947643</v>
      </c>
      <c r="ES333">
        <v>-1.1936806932920465</v>
      </c>
      <c r="ET333">
        <v>-0.17967413678542793</v>
      </c>
      <c r="FA333">
        <v>-1.2308379035213244</v>
      </c>
      <c r="FB333">
        <v>-1.5115729282789991</v>
      </c>
      <c r="FM333">
        <v>-1.2897995025984188</v>
      </c>
      <c r="FN333">
        <v>3.5619315641875264</v>
      </c>
      <c r="FQ333">
        <v>-0.8571458578208474</v>
      </c>
      <c r="FR333">
        <v>2.1124819554308996</v>
      </c>
      <c r="FU333">
        <v>-1.2480048595630653</v>
      </c>
      <c r="FV333">
        <v>4.028046901250244</v>
      </c>
      <c r="FY333">
        <v>-1.2975470283819766</v>
      </c>
      <c r="FZ333">
        <v>1.8671831404114541</v>
      </c>
      <c r="GG333">
        <v>-1.1610667950471318</v>
      </c>
      <c r="GH333">
        <v>1.707922589563905</v>
      </c>
      <c r="GK333">
        <v>-1.2564150216840679</v>
      </c>
      <c r="GL333">
        <v>-1.908912913762451</v>
      </c>
      <c r="GO333">
        <v>-1.3014608142652628</v>
      </c>
      <c r="GP333">
        <v>-1.5727275725322729</v>
      </c>
      <c r="GS333">
        <v>-1.3161796323079951</v>
      </c>
      <c r="GT333">
        <v>5.3833819564024212</v>
      </c>
      <c r="GW333">
        <v>-1.2705225811764855</v>
      </c>
      <c r="GX333">
        <v>9.698400370198032E-2</v>
      </c>
      <c r="HA333">
        <v>-0.90453374754670668</v>
      </c>
      <c r="HB333">
        <v>9.5371379042881066E-2</v>
      </c>
      <c r="HE333">
        <v>-1.1208543911599109</v>
      </c>
      <c r="HF333">
        <v>8.3440298201465666</v>
      </c>
      <c r="HI333">
        <v>-0.98008316695172493</v>
      </c>
      <c r="HJ333">
        <v>4.8733936283224919</v>
      </c>
      <c r="HM333">
        <v>-1.1526326350852503</v>
      </c>
      <c r="HN333">
        <v>-0.66028282124448356</v>
      </c>
      <c r="HQ333">
        <v>-1.3104195076736387</v>
      </c>
      <c r="HR333">
        <v>-2.4644454202247399</v>
      </c>
      <c r="HU333">
        <v>-1.1852041273002432</v>
      </c>
      <c r="HV333">
        <v>-0.174097276178585</v>
      </c>
      <c r="IC333">
        <v>-1.2333186687687523</v>
      </c>
      <c r="ID333">
        <v>-1.5144278546316452</v>
      </c>
      <c r="IO333">
        <v>-1.3069137333435417</v>
      </c>
      <c r="IP333">
        <v>3.5177077985092131</v>
      </c>
      <c r="IS333">
        <v>-0.85344577449475456</v>
      </c>
      <c r="IT333">
        <v>2.1312716809145815</v>
      </c>
      <c r="IW333">
        <v>-1.2550330956725551</v>
      </c>
      <c r="IX333">
        <v>4.0263745575038516</v>
      </c>
      <c r="JA333">
        <v>-1.2669926150027129</v>
      </c>
      <c r="JB333">
        <v>1.916845172011014</v>
      </c>
      <c r="JI333">
        <v>-1.1612205431703244</v>
      </c>
      <c r="JJ333">
        <v>1.7169224920940866</v>
      </c>
      <c r="JM333">
        <v>-1.1577031824071253</v>
      </c>
      <c r="JN333">
        <v>-1.6526162108676568</v>
      </c>
      <c r="JQ333">
        <v>-1.2891544600368978</v>
      </c>
      <c r="JR333">
        <v>-1.5563216137404063</v>
      </c>
      <c r="JU333">
        <v>-1.3158550010759671</v>
      </c>
      <c r="JV333">
        <v>5.3835543125199301</v>
      </c>
      <c r="JY333">
        <v>-1.2794805927102046</v>
      </c>
      <c r="JZ333">
        <v>8.4001151627217982E-2</v>
      </c>
      <c r="KC333">
        <v>-0.91917369303916852</v>
      </c>
      <c r="KD333">
        <v>6.7973516291514491E-2</v>
      </c>
      <c r="KG333">
        <v>-1.1216582249934086</v>
      </c>
      <c r="KH333">
        <v>8.3411174945050508</v>
      </c>
      <c r="KK333">
        <v>-1.0609115079203868</v>
      </c>
      <c r="KL333">
        <v>4.6248314809984681</v>
      </c>
      <c r="KO333">
        <v>-1.2043050806051661</v>
      </c>
      <c r="KP333">
        <v>-0.89722386231499518</v>
      </c>
      <c r="KS333">
        <v>-1.2992367822259485</v>
      </c>
      <c r="KT333">
        <v>-2.4413502502961197</v>
      </c>
      <c r="KW333">
        <v>-1.1966190531173049</v>
      </c>
      <c r="KX333">
        <v>-0.18957617192850812</v>
      </c>
      <c r="LE333">
        <v>-1.2578193091606027</v>
      </c>
      <c r="LF333">
        <v>-1.5569765700913216</v>
      </c>
      <c r="LQ333">
        <v>-1.3155807490340152</v>
      </c>
      <c r="LR333">
        <v>3.4929820680833275</v>
      </c>
      <c r="LU333">
        <v>-0.84982584640481285</v>
      </c>
      <c r="LV333">
        <v>2.1493795359960313</v>
      </c>
      <c r="LY333">
        <v>-1.2576333185842388</v>
      </c>
      <c r="LZ333">
        <v>4.0197806694363187</v>
      </c>
      <c r="MC333">
        <v>-1.3062758501489282</v>
      </c>
      <c r="MD333">
        <v>1.858340482034047</v>
      </c>
      <c r="MK333">
        <v>-1.1668283284721905</v>
      </c>
      <c r="ML333">
        <v>1.7018876237396658</v>
      </c>
      <c r="MO333">
        <v>-1.2550757247878248</v>
      </c>
      <c r="MP333">
        <v>-1.9041739634485724</v>
      </c>
      <c r="MS333">
        <v>-1.2962720164925172</v>
      </c>
      <c r="MT333">
        <v>-1.5683487901995123</v>
      </c>
      <c r="MW333">
        <v>-1.3138059843965439</v>
      </c>
      <c r="MX333">
        <v>5.3873717218371437</v>
      </c>
      <c r="NA333">
        <v>-1.2757382915353586</v>
      </c>
      <c r="NB333">
        <v>9.1051248946442953E-2</v>
      </c>
      <c r="NE333">
        <v>-0.92242686016163788</v>
      </c>
      <c r="NF333">
        <v>6.723359825592734E-2</v>
      </c>
      <c r="NI333">
        <v>-1.1207913134593537</v>
      </c>
      <c r="NJ333">
        <v>8.3450745916431579</v>
      </c>
      <c r="NM333">
        <v>-0.98696209580963101</v>
      </c>
      <c r="NN333">
        <v>4.8302399836445087</v>
      </c>
      <c r="NQ333">
        <v>-1.1733436078641675</v>
      </c>
      <c r="NR333">
        <v>-0.73713294738969748</v>
      </c>
      <c r="NU333">
        <v>-1.2716829680031576</v>
      </c>
      <c r="NV333">
        <v>-2.3906550054241142</v>
      </c>
      <c r="NY333">
        <v>-1.1800251856729989</v>
      </c>
      <c r="NZ333">
        <v>-0.15331551050808068</v>
      </c>
      <c r="OG333">
        <v>-1.2414948510583517</v>
      </c>
      <c r="OH333">
        <v>-1.5209690781295484</v>
      </c>
    </row>
    <row r="334" spans="1:406">
      <c r="A334">
        <v>317</v>
      </c>
      <c r="B334" s="16">
        <f t="shared" si="104"/>
        <v>40948.625</v>
      </c>
      <c r="C334">
        <f t="shared" si="100"/>
        <v>309.83221531547298</v>
      </c>
      <c r="D334">
        <f t="shared" si="101"/>
        <v>0</v>
      </c>
      <c r="E334">
        <f t="shared" si="102"/>
        <v>0</v>
      </c>
      <c r="F334">
        <f t="shared" si="103"/>
        <v>309.83221531547298</v>
      </c>
      <c r="G334">
        <f>F334/'Refrigeration &amp; Weather'!$C$22</f>
        <v>139.25043384965079</v>
      </c>
      <c r="H334">
        <f>G334*3*'Refrigeration &amp; Weather'!$C$23</f>
        <v>104.43782538723809</v>
      </c>
      <c r="Q334">
        <v>-0.69518935887460176</v>
      </c>
      <c r="R334">
        <v>2.6460126594950442</v>
      </c>
      <c r="U334">
        <v>-1.2268588727553533</v>
      </c>
      <c r="V334">
        <v>1.2088653178427278E-2</v>
      </c>
      <c r="Y334">
        <v>-1.2826108538554759</v>
      </c>
      <c r="Z334">
        <v>5.0936410280510112</v>
      </c>
      <c r="AC334">
        <v>-1.1702520743320945</v>
      </c>
      <c r="AD334">
        <v>-0.52707742411199476</v>
      </c>
      <c r="AG334">
        <v>-1.2568799790345737</v>
      </c>
      <c r="AH334">
        <v>4.6307776632767546</v>
      </c>
      <c r="AK334">
        <v>-1.3003952571063715</v>
      </c>
      <c r="AL334">
        <v>5.0677273878270723</v>
      </c>
      <c r="AO334">
        <v>-1.317013695136011</v>
      </c>
      <c r="AP334">
        <v>-1.2608039838970997</v>
      </c>
      <c r="AS334">
        <v>-1.2741320534598513</v>
      </c>
      <c r="AT334">
        <v>6.7348424221643066</v>
      </c>
      <c r="AW334">
        <v>-0.91011725749476702</v>
      </c>
      <c r="AX334">
        <v>6.6846001070802865</v>
      </c>
      <c r="BA334">
        <v>-1.1262295112814773</v>
      </c>
      <c r="BB334">
        <v>6.0967881316722758</v>
      </c>
      <c r="BE334">
        <v>-0.97865398066532461</v>
      </c>
      <c r="BF334">
        <v>2.5568925632799502</v>
      </c>
      <c r="BI334">
        <v>-1.1811458232505054</v>
      </c>
      <c r="BJ334">
        <v>5.7692917755775222</v>
      </c>
      <c r="BM334">
        <v>-1.2933016822536891</v>
      </c>
      <c r="BN334">
        <v>4.2145389899501886</v>
      </c>
      <c r="BQ334">
        <v>-1.2016710260125856</v>
      </c>
      <c r="BR334">
        <v>6.4192550132027968</v>
      </c>
      <c r="BY334">
        <v>-1.2430425059079862</v>
      </c>
      <c r="BZ334">
        <v>5.109108110963164</v>
      </c>
      <c r="CK334">
        <v>-1.3071705960997277</v>
      </c>
      <c r="CL334">
        <v>1.2033054298086094</v>
      </c>
      <c r="CO334">
        <v>-0.89362060679752431</v>
      </c>
      <c r="CP334">
        <v>8.5420313255515197</v>
      </c>
      <c r="CS334">
        <v>-1.2506983298227901</v>
      </c>
      <c r="CT334">
        <v>1.8029228434968552</v>
      </c>
      <c r="CW334">
        <v>-1.3018870618975391</v>
      </c>
      <c r="CX334">
        <v>-0.35525949278660285</v>
      </c>
      <c r="DE334">
        <v>-1.1716784354285361</v>
      </c>
      <c r="DF334">
        <v>-0.54350213952450588</v>
      </c>
      <c r="DI334">
        <v>-1.259196681942262</v>
      </c>
      <c r="DJ334">
        <v>4.6669209185915577</v>
      </c>
      <c r="DM334">
        <v>-1.3016072690402063</v>
      </c>
      <c r="DN334">
        <v>5.0694279334487593</v>
      </c>
      <c r="DQ334">
        <v>-1.3161353852065985</v>
      </c>
      <c r="DR334">
        <v>-1.260314694210684</v>
      </c>
      <c r="DU334">
        <v>-1.2746140951016283</v>
      </c>
      <c r="DV334">
        <v>6.7339669328871352</v>
      </c>
      <c r="DY334">
        <v>-0.91895488698894479</v>
      </c>
      <c r="DZ334">
        <v>6.6811191982907374</v>
      </c>
      <c r="EC334">
        <v>-1.1330315710165455</v>
      </c>
      <c r="ED334">
        <v>6.0758121945620553</v>
      </c>
      <c r="EG334">
        <v>-1.0004756113627915</v>
      </c>
      <c r="EH334">
        <v>2.5035448086157075</v>
      </c>
      <c r="EK334">
        <v>-1.1638316987436721</v>
      </c>
      <c r="EL334">
        <v>5.8414345148068865</v>
      </c>
      <c r="EO334">
        <v>-1.2784333873871199</v>
      </c>
      <c r="EP334">
        <v>4.238052067510341</v>
      </c>
      <c r="ES334">
        <v>-1.200360204590718</v>
      </c>
      <c r="ET334">
        <v>6.4242624543440048</v>
      </c>
      <c r="FA334">
        <v>-1.2340623030509699</v>
      </c>
      <c r="FB334">
        <v>5.1167400720290406</v>
      </c>
      <c r="FM334">
        <v>-1.2911440415288991</v>
      </c>
      <c r="FN334">
        <v>1.2411120828479578</v>
      </c>
      <c r="FQ334">
        <v>-0.88553144231258551</v>
      </c>
      <c r="FR334">
        <v>8.5716527977027042</v>
      </c>
      <c r="FU334">
        <v>-1.2504242870940143</v>
      </c>
      <c r="FV334">
        <v>1.8034849992038609</v>
      </c>
      <c r="FY334">
        <v>-1.2981867874587616</v>
      </c>
      <c r="FZ334">
        <v>-0.34971393178773919</v>
      </c>
      <c r="GG334">
        <v>-1.1709052464435141</v>
      </c>
      <c r="GH334">
        <v>-0.5513056245585265</v>
      </c>
      <c r="GK334">
        <v>-1.2596210503200123</v>
      </c>
      <c r="GL334">
        <v>4.6657291058013106</v>
      </c>
      <c r="GO334">
        <v>-1.3019834648817368</v>
      </c>
      <c r="GP334">
        <v>5.0686440371030237</v>
      </c>
      <c r="GS334">
        <v>-1.3163967593266743</v>
      </c>
      <c r="GT334">
        <v>-1.2603793204060585</v>
      </c>
      <c r="GW334">
        <v>-1.2720646261370834</v>
      </c>
      <c r="GX334">
        <v>6.7342436318752386</v>
      </c>
      <c r="HA334">
        <v>-0.92005911483345493</v>
      </c>
      <c r="HB334">
        <v>6.6734902690917517</v>
      </c>
      <c r="HE334">
        <v>-1.1301972070408042</v>
      </c>
      <c r="HF334">
        <v>6.0852187672564355</v>
      </c>
      <c r="HI334">
        <v>-1.002976399743706</v>
      </c>
      <c r="HJ334">
        <v>2.4861685417418835</v>
      </c>
      <c r="HM334">
        <v>-1.1675830376755894</v>
      </c>
      <c r="HN334">
        <v>5.8344845392355902</v>
      </c>
      <c r="HQ334">
        <v>-1.3108406005983246</v>
      </c>
      <c r="HR334">
        <v>4.1766771310161781</v>
      </c>
      <c r="HU334">
        <v>-1.1919746661549309</v>
      </c>
      <c r="HV334">
        <v>6.4297315468801681</v>
      </c>
      <c r="IC334">
        <v>-1.2364981689626144</v>
      </c>
      <c r="ID334">
        <v>5.1141001341286083</v>
      </c>
      <c r="IO334">
        <v>-1.307608962912771</v>
      </c>
      <c r="IP334">
        <v>1.200409053779786</v>
      </c>
      <c r="IS334">
        <v>-0.88211943834760576</v>
      </c>
      <c r="IT334">
        <v>8.5883280205736376</v>
      </c>
      <c r="IW334">
        <v>-1.2574253548939216</v>
      </c>
      <c r="IX334">
        <v>1.8018567092438391</v>
      </c>
      <c r="JA334">
        <v>-1.2684190757700791</v>
      </c>
      <c r="JB334">
        <v>-0.30325479705045005</v>
      </c>
      <c r="JI334">
        <v>-1.1711891266974612</v>
      </c>
      <c r="JJ334">
        <v>-0.54407541393622105</v>
      </c>
      <c r="JM334">
        <v>-1.1649378016920413</v>
      </c>
      <c r="JN334">
        <v>4.9026625006145412</v>
      </c>
      <c r="JQ334">
        <v>-1.2899392878272007</v>
      </c>
      <c r="JR334">
        <v>5.0842091152054802</v>
      </c>
      <c r="JU334">
        <v>-1.3160748754451475</v>
      </c>
      <c r="JV334">
        <v>-1.2602164705075602</v>
      </c>
      <c r="JY334">
        <v>-1.2808159404042168</v>
      </c>
      <c r="JZ334">
        <v>6.7219999860569475</v>
      </c>
      <c r="KC334">
        <v>-0.93425838126391825</v>
      </c>
      <c r="KD334">
        <v>6.6472291650482394</v>
      </c>
      <c r="KG334">
        <v>-1.1309554736166134</v>
      </c>
      <c r="KH334">
        <v>6.0825481071822534</v>
      </c>
      <c r="KK334">
        <v>-1.0799203236638795</v>
      </c>
      <c r="KL334">
        <v>2.2587097237834866</v>
      </c>
      <c r="KO334">
        <v>-1.2156288813180098</v>
      </c>
      <c r="KP334">
        <v>5.6247876747002969</v>
      </c>
      <c r="KS334">
        <v>-1.3000230991166097</v>
      </c>
      <c r="KT334">
        <v>4.1982235914558963</v>
      </c>
      <c r="KW334">
        <v>-1.2031448417848962</v>
      </c>
      <c r="KX334">
        <v>6.4152945001096837</v>
      </c>
      <c r="LE334">
        <v>-1.2603259006585421</v>
      </c>
      <c r="LF334">
        <v>5.0744007084715061</v>
      </c>
      <c r="LQ334">
        <v>-1.3159126732962061</v>
      </c>
      <c r="LR334">
        <v>1.1776242534041657</v>
      </c>
      <c r="LU334">
        <v>-0.87877713746479647</v>
      </c>
      <c r="LV334">
        <v>8.6043982147917113</v>
      </c>
      <c r="LY334">
        <v>-1.2599217043969766</v>
      </c>
      <c r="LZ334">
        <v>1.7957430203350977</v>
      </c>
      <c r="MC334">
        <v>-1.3067754449781019</v>
      </c>
      <c r="MD334">
        <v>-0.35799416891678876</v>
      </c>
      <c r="MK334">
        <v>-1.1765734085332913</v>
      </c>
      <c r="ML334">
        <v>-0.55671480066464019</v>
      </c>
      <c r="MO334">
        <v>-1.2583551342451578</v>
      </c>
      <c r="MP334">
        <v>4.6700077465086549</v>
      </c>
      <c r="MS334">
        <v>-1.2968646815647915</v>
      </c>
      <c r="MT334">
        <v>5.0728020251561849</v>
      </c>
      <c r="MW334">
        <v>-1.3140864688085403</v>
      </c>
      <c r="MX334">
        <v>-1.2566321491587187</v>
      </c>
      <c r="NA334">
        <v>-1.2771859836623922</v>
      </c>
      <c r="NB334">
        <v>6.7286582966221378</v>
      </c>
      <c r="NE334">
        <v>-0.93749895028941077</v>
      </c>
      <c r="NF334">
        <v>6.6464537658960516</v>
      </c>
      <c r="NI334">
        <v>-1.1301499953264245</v>
      </c>
      <c r="NJ334">
        <v>6.0861314022461297</v>
      </c>
      <c r="NM334">
        <v>-1.0092339861210875</v>
      </c>
      <c r="NN334">
        <v>2.4516184504995637</v>
      </c>
      <c r="NQ334">
        <v>-1.1870874682354444</v>
      </c>
      <c r="NR334">
        <v>5.763684345641507</v>
      </c>
      <c r="NU334">
        <v>-1.2732703951948598</v>
      </c>
      <c r="NV334">
        <v>4.2454643080919086</v>
      </c>
      <c r="NY334">
        <v>-1.1871167761003001</v>
      </c>
      <c r="NZ334">
        <v>6.4484054845433434</v>
      </c>
      <c r="OG334">
        <v>-1.2445705810399856</v>
      </c>
      <c r="OH334">
        <v>5.1079667734816363</v>
      </c>
    </row>
    <row r="335" spans="1:406">
      <c r="A335">
        <v>318</v>
      </c>
      <c r="B335" s="16">
        <f t="shared" si="104"/>
        <v>40948.75</v>
      </c>
      <c r="C335">
        <f t="shared" si="100"/>
        <v>104.93779651288376</v>
      </c>
      <c r="D335">
        <f t="shared" si="101"/>
        <v>0</v>
      </c>
      <c r="E335">
        <f t="shared" si="102"/>
        <v>0</v>
      </c>
      <c r="F335">
        <f t="shared" si="103"/>
        <v>104.93779651288376</v>
      </c>
      <c r="G335">
        <f>F335/'Refrigeration &amp; Weather'!$C$22</f>
        <v>47.163054612532036</v>
      </c>
      <c r="H335">
        <f>G335*3*'Refrigeration &amp; Weather'!$C$23</f>
        <v>35.372290959399024</v>
      </c>
      <c r="Q335">
        <v>-0.72358939107290399</v>
      </c>
      <c r="R335">
        <v>4.7090088100675889</v>
      </c>
      <c r="U335">
        <v>-1.2313393278384717</v>
      </c>
      <c r="V335">
        <v>2.1987750311181387</v>
      </c>
      <c r="Y335">
        <v>-1.2835097753281111</v>
      </c>
      <c r="Z335">
        <v>-1.5519042007762873</v>
      </c>
      <c r="AC335">
        <v>-1.1793262339853665</v>
      </c>
      <c r="AD335">
        <v>1.5810437867148315</v>
      </c>
      <c r="AG335">
        <v>-1.2593074969899749</v>
      </c>
      <c r="AH335">
        <v>-2.0684551784059413</v>
      </c>
      <c r="AK335">
        <v>-1.3008779586045973</v>
      </c>
      <c r="AL335">
        <v>-1.5766901530859943</v>
      </c>
      <c r="AO335">
        <v>-1.3172116816119543</v>
      </c>
      <c r="AP335">
        <v>5.3814657647324475</v>
      </c>
      <c r="AS335">
        <v>-1.2755939140064725</v>
      </c>
      <c r="AT335">
        <v>8.6565434021546206E-2</v>
      </c>
      <c r="AW335">
        <v>-0.92480927920578948</v>
      </c>
      <c r="AX335">
        <v>-1.8050040102601805E-2</v>
      </c>
      <c r="BA335">
        <v>-1.1350653704792286</v>
      </c>
      <c r="BB335">
        <v>8.2701202013540076</v>
      </c>
      <c r="BE335">
        <v>-1.000105889401153</v>
      </c>
      <c r="BF335">
        <v>4.6214629404937648</v>
      </c>
      <c r="BI335">
        <v>-1.1929492258467813</v>
      </c>
      <c r="BJ335">
        <v>-0.98641777644201478</v>
      </c>
      <c r="BM335">
        <v>-1.2942929749796301</v>
      </c>
      <c r="BN335">
        <v>-2.4326310331060403</v>
      </c>
      <c r="BQ335">
        <v>-1.2076789967040116</v>
      </c>
      <c r="BR335">
        <v>-0.25745457750192074</v>
      </c>
      <c r="BY335">
        <v>-1.2459190803081883</v>
      </c>
      <c r="BZ335">
        <v>-1.5465859353590401</v>
      </c>
      <c r="CK335">
        <v>-1.3078541768686174</v>
      </c>
      <c r="CL335">
        <v>3.5132847882747322</v>
      </c>
      <c r="CO335">
        <v>-0.91876039805355292</v>
      </c>
      <c r="CP335">
        <v>1.7417355107250871</v>
      </c>
      <c r="CS335">
        <v>-1.2529495900042029</v>
      </c>
      <c r="CT335">
        <v>4.0079814254401391</v>
      </c>
      <c r="CW335">
        <v>-1.3023987352822497</v>
      </c>
      <c r="CX335">
        <v>1.8570645770439462</v>
      </c>
      <c r="DE335">
        <v>-1.1804963502579258</v>
      </c>
      <c r="DF335">
        <v>1.5660209518146735</v>
      </c>
      <c r="DI335">
        <v>-1.2621681211174927</v>
      </c>
      <c r="DJ335">
        <v>-2.0373689846698051</v>
      </c>
      <c r="DM335">
        <v>-1.302117184115809</v>
      </c>
      <c r="DN335">
        <v>-1.5750730879128534</v>
      </c>
      <c r="DQ335">
        <v>-1.3163411808491337</v>
      </c>
      <c r="DR335">
        <v>5.381929016747506</v>
      </c>
      <c r="DU335">
        <v>-1.2760620020141014</v>
      </c>
      <c r="DV335">
        <v>8.5738352586644764E-2</v>
      </c>
      <c r="DY335">
        <v>-0.93358653404552927</v>
      </c>
      <c r="DZ335">
        <v>-2.1802766822056285E-2</v>
      </c>
      <c r="EC335">
        <v>-1.141537101403888</v>
      </c>
      <c r="ED335">
        <v>8.2506837283373606</v>
      </c>
      <c r="EG335">
        <v>-1.0210844996266633</v>
      </c>
      <c r="EH335">
        <v>4.5717678223285416</v>
      </c>
      <c r="EK335">
        <v>-1.1767565684252907</v>
      </c>
      <c r="EL335">
        <v>-0.92097068172211671</v>
      </c>
      <c r="EO335">
        <v>-1.2797968452238764</v>
      </c>
      <c r="EP335">
        <v>-2.4106635582063127</v>
      </c>
      <c r="ES335">
        <v>-1.2064452700928645</v>
      </c>
      <c r="ET335">
        <v>-0.25297972967124677</v>
      </c>
      <c r="FA335">
        <v>-1.2370596370087672</v>
      </c>
      <c r="FB335">
        <v>-1.5394595617590912</v>
      </c>
      <c r="FM335">
        <v>-1.2923846461251471</v>
      </c>
      <c r="FN335">
        <v>3.5482759564874247</v>
      </c>
      <c r="FQ335">
        <v>-0.91112877621898591</v>
      </c>
      <c r="FR335">
        <v>1.7683425945776781</v>
      </c>
      <c r="FU335">
        <v>-1.252684454980703</v>
      </c>
      <c r="FV335">
        <v>4.0085075677809341</v>
      </c>
      <c r="FY335">
        <v>-1.2987863824591575</v>
      </c>
      <c r="FZ335">
        <v>1.862259448404604</v>
      </c>
      <c r="GG335">
        <v>-1.1796113900009588</v>
      </c>
      <c r="GH335">
        <v>1.5598118851914955</v>
      </c>
      <c r="GK335">
        <v>-1.2625737250329754</v>
      </c>
      <c r="GL335">
        <v>-2.0384702389175069</v>
      </c>
      <c r="GO335">
        <v>-1.3024808117497493</v>
      </c>
      <c r="GP335">
        <v>-1.5758207227577317</v>
      </c>
      <c r="GS335">
        <v>-1.3166015202603378</v>
      </c>
      <c r="GT335">
        <v>5.3818675257904562</v>
      </c>
      <c r="GW335">
        <v>-1.273517170978856</v>
      </c>
      <c r="GX335">
        <v>8.6021345569712401E-2</v>
      </c>
      <c r="HA335">
        <v>-0.93457205518916919</v>
      </c>
      <c r="HB335">
        <v>-2.8735719982101449E-2</v>
      </c>
      <c r="HE335">
        <v>-1.1388503709687074</v>
      </c>
      <c r="HF335">
        <v>8.2593526540592741</v>
      </c>
      <c r="HI335">
        <v>-1.0232886334481548</v>
      </c>
      <c r="HJ335">
        <v>4.553524448411939</v>
      </c>
      <c r="HM335">
        <v>-1.1803904774748828</v>
      </c>
      <c r="HN335">
        <v>-0.9281426486524964</v>
      </c>
      <c r="HQ335">
        <v>-1.3112329875422597</v>
      </c>
      <c r="HR335">
        <v>-2.4679694318864711</v>
      </c>
      <c r="HU335">
        <v>-1.1981486941478432</v>
      </c>
      <c r="HV335">
        <v>-0.24764477522628475</v>
      </c>
      <c r="IC335">
        <v>-1.2394539309716921</v>
      </c>
      <c r="ID335">
        <v>-1.5419057602869035</v>
      </c>
      <c r="IO335">
        <v>-1.3082509325101839</v>
      </c>
      <c r="IP335">
        <v>3.5107110042064833</v>
      </c>
      <c r="IS335">
        <v>-0.90797293469666562</v>
      </c>
      <c r="IT335">
        <v>1.7831884606309496</v>
      </c>
      <c r="IW335">
        <v>-1.259659118220525</v>
      </c>
      <c r="IX335">
        <v>4.0069266984746683</v>
      </c>
      <c r="JA335">
        <v>-1.2697554090061405</v>
      </c>
      <c r="JB335">
        <v>1.9057954967099329</v>
      </c>
      <c r="JI335">
        <v>-1.1800000273237501</v>
      </c>
      <c r="JJ335">
        <v>1.5656758989332669</v>
      </c>
      <c r="JM335">
        <v>-1.1716506655886565</v>
      </c>
      <c r="JN335">
        <v>-1.8167729944100897</v>
      </c>
      <c r="JQ335">
        <v>-1.2906855411736275</v>
      </c>
      <c r="JR335">
        <v>-1.5610375352395618</v>
      </c>
      <c r="JU335">
        <v>-1.3162822337153846</v>
      </c>
      <c r="JV335">
        <v>5.3820215371494502</v>
      </c>
      <c r="JY335">
        <v>-1.2820733937709157</v>
      </c>
      <c r="JZ335">
        <v>7.4459351659323131E-2</v>
      </c>
      <c r="KC335">
        <v>-0.94834900761031193</v>
      </c>
      <c r="KD335">
        <v>-5.3899905166279516E-2</v>
      </c>
      <c r="KG335">
        <v>-1.139566801832081</v>
      </c>
      <c r="KH335">
        <v>8.2568989105846526</v>
      </c>
      <c r="KK335">
        <v>-1.0966759502859036</v>
      </c>
      <c r="KL335">
        <v>4.3451783575502319</v>
      </c>
      <c r="KO335">
        <v>-1.2252204028385016</v>
      </c>
      <c r="KP335">
        <v>-1.1143319999422303</v>
      </c>
      <c r="KS335">
        <v>-1.3007566308610441</v>
      </c>
      <c r="KT335">
        <v>-2.44782887690786</v>
      </c>
      <c r="KW335">
        <v>-1.2090903820854961</v>
      </c>
      <c r="KX335">
        <v>-0.26113018700843543</v>
      </c>
      <c r="LE335">
        <v>-1.2626531105806</v>
      </c>
      <c r="LF335">
        <v>-1.5790133920124374</v>
      </c>
      <c r="LQ335">
        <v>-1.3162192965687489</v>
      </c>
      <c r="LR335">
        <v>3.4896584663468135</v>
      </c>
      <c r="LU335">
        <v>-0.90487749760195058</v>
      </c>
      <c r="LV335">
        <v>1.7974952047671997</v>
      </c>
      <c r="LY335">
        <v>-1.2620590298561261</v>
      </c>
      <c r="LZ335">
        <v>4.0012460528055449</v>
      </c>
      <c r="MC335">
        <v>-1.3072436822911579</v>
      </c>
      <c r="MD335">
        <v>1.8544956161496553</v>
      </c>
      <c r="MK335">
        <v>-1.1851958280497656</v>
      </c>
      <c r="ML335">
        <v>1.5549371600715447</v>
      </c>
      <c r="MO335">
        <v>-1.2613747352780549</v>
      </c>
      <c r="MP335">
        <v>-2.0345569625161528</v>
      </c>
      <c r="MS335">
        <v>-1.2974285511096069</v>
      </c>
      <c r="MT335">
        <v>-1.571868725735529</v>
      </c>
      <c r="MW335">
        <v>-1.3143507926879465</v>
      </c>
      <c r="MX335">
        <v>5.3853923447526633</v>
      </c>
      <c r="NA335">
        <v>-1.2785496234164044</v>
      </c>
      <c r="NB335">
        <v>8.0755736487989296E-2</v>
      </c>
      <c r="NE335">
        <v>-0.95157648688803509</v>
      </c>
      <c r="NF335">
        <v>-5.4701829484829156E-2</v>
      </c>
      <c r="NI335">
        <v>-1.1388170249215879</v>
      </c>
      <c r="NJ335">
        <v>8.2601504439123072</v>
      </c>
      <c r="NM335">
        <v>-1.0290485421177364</v>
      </c>
      <c r="NN335">
        <v>4.5258462373196773</v>
      </c>
      <c r="NQ335">
        <v>-1.1987861648735869</v>
      </c>
      <c r="NR335">
        <v>-0.99312289656941677</v>
      </c>
      <c r="NU335">
        <v>-1.2747513465632152</v>
      </c>
      <c r="NV335">
        <v>-2.4037222809597742</v>
      </c>
      <c r="NY335">
        <v>-1.1935799898771393</v>
      </c>
      <c r="NZ335">
        <v>-0.23079960489011808</v>
      </c>
      <c r="OG335">
        <v>-1.2474289629329653</v>
      </c>
      <c r="OH335">
        <v>-1.5476642796075328</v>
      </c>
    </row>
    <row r="336" spans="1:406">
      <c r="A336">
        <v>319</v>
      </c>
      <c r="B336" s="16">
        <f t="shared" si="104"/>
        <v>40948.875</v>
      </c>
      <c r="C336">
        <f t="shared" si="100"/>
        <v>273.0168535813911</v>
      </c>
      <c r="D336">
        <f t="shared" si="101"/>
        <v>0</v>
      </c>
      <c r="E336">
        <f t="shared" si="102"/>
        <v>0</v>
      </c>
      <c r="F336">
        <f t="shared" si="103"/>
        <v>273.0168535813911</v>
      </c>
      <c r="G336">
        <f>F336/'Refrigeration &amp; Weather'!$C$22</f>
        <v>122.70420385680501</v>
      </c>
      <c r="H336">
        <f>G336*3*'Refrigeration &amp; Weather'!$C$23</f>
        <v>92.028152892603757</v>
      </c>
      <c r="Q336">
        <v>-0.74966083290612195</v>
      </c>
      <c r="R336">
        <v>2.3595985811614351</v>
      </c>
      <c r="U336">
        <v>-1.2354006681679965</v>
      </c>
      <c r="V336">
        <v>-3.9649361188241472E-2</v>
      </c>
      <c r="AC336">
        <v>-1.1874542464835098</v>
      </c>
      <c r="AD336">
        <v>-0.69965268244191092</v>
      </c>
      <c r="AG336">
        <v>-1.2615749261669169</v>
      </c>
      <c r="AH336">
        <v>4.6395918731751342</v>
      </c>
      <c r="AO336">
        <v>-1.3173986371877986</v>
      </c>
      <c r="AP336">
        <v>-1.2621545481364513</v>
      </c>
      <c r="AS336">
        <v>-1.2769725874223026</v>
      </c>
      <c r="AT336">
        <v>6.724655456482024</v>
      </c>
      <c r="AW336">
        <v>-0.93856839662069058</v>
      </c>
      <c r="AX336">
        <v>6.5702772332959132</v>
      </c>
      <c r="BA336">
        <v>-1.1432648340056286</v>
      </c>
      <c r="BB336">
        <v>6.0186762957218649</v>
      </c>
      <c r="BE336">
        <v>-1.0193068440465392</v>
      </c>
      <c r="BF336">
        <v>2.2784147800160452</v>
      </c>
      <c r="BI336">
        <v>-1.2031156917902395</v>
      </c>
      <c r="BJ336">
        <v>5.5649156084727434</v>
      </c>
      <c r="BM336">
        <v>-1.2952189985240778</v>
      </c>
      <c r="BN336">
        <v>4.2065303866944923</v>
      </c>
      <c r="BQ336">
        <v>-1.2131716834229265</v>
      </c>
      <c r="BR336">
        <v>6.3557577936703984</v>
      </c>
      <c r="BY336">
        <v>-1.2485982927472803</v>
      </c>
      <c r="BZ336">
        <v>5.084878639928375</v>
      </c>
      <c r="CK336">
        <v>-1.3084855430051303</v>
      </c>
      <c r="CL336">
        <v>1.1964464180857213</v>
      </c>
      <c r="CO336">
        <v>-0.94150815596576298</v>
      </c>
      <c r="CP336">
        <v>8.2469584709467476</v>
      </c>
      <c r="CS336">
        <v>-1.2550564831311031</v>
      </c>
      <c r="CT336">
        <v>1.7852172614060033</v>
      </c>
      <c r="CW336">
        <v>-1.3028791357295237</v>
      </c>
      <c r="CX336">
        <v>-0.359091793108474</v>
      </c>
      <c r="DE336">
        <v>-1.1883891778224522</v>
      </c>
      <c r="DF336">
        <v>-0.71341751348833937</v>
      </c>
      <c r="DI336">
        <v>-1.2649011198476137</v>
      </c>
      <c r="DJ336">
        <v>4.6660365269623192</v>
      </c>
      <c r="DQ336">
        <v>-1.3165355345370282</v>
      </c>
      <c r="DR336">
        <v>-1.2617155205569308</v>
      </c>
      <c r="DU336">
        <v>-1.2774274828224574</v>
      </c>
      <c r="DV336">
        <v>6.7238731085360435</v>
      </c>
      <c r="DY336">
        <v>-0.94728141724558335</v>
      </c>
      <c r="DZ336">
        <v>6.5663124214537953</v>
      </c>
      <c r="EC336">
        <v>-1.149430209410137</v>
      </c>
      <c r="ED336">
        <v>6.000640623542564</v>
      </c>
      <c r="EG336">
        <v>-1.0395003721777485</v>
      </c>
      <c r="EH336">
        <v>2.2321396839680179</v>
      </c>
      <c r="EK336">
        <v>-1.1879405453987271</v>
      </c>
      <c r="EL336">
        <v>5.6243081283781402</v>
      </c>
      <c r="EO336">
        <v>-1.2810709506172793</v>
      </c>
      <c r="EP336">
        <v>4.2270898491003885</v>
      </c>
      <c r="ES336">
        <v>-1.2120070291264142</v>
      </c>
      <c r="ET336">
        <v>6.3597732664718478</v>
      </c>
      <c r="FA336">
        <v>-1.2398517183626037</v>
      </c>
      <c r="FB336">
        <v>5.0915432272330854</v>
      </c>
      <c r="FM336">
        <v>-1.2935323190430381</v>
      </c>
      <c r="FN336">
        <v>1.2289088036654841</v>
      </c>
      <c r="FQ336">
        <v>-0.9342882850019566</v>
      </c>
      <c r="FR336">
        <v>8.2709303518842958</v>
      </c>
      <c r="FU336">
        <v>-1.2547996939983508</v>
      </c>
      <c r="FV336">
        <v>1.7857105347414364</v>
      </c>
      <c r="FY336">
        <v>-1.2993492262112363</v>
      </c>
      <c r="FZ336">
        <v>-0.35421770353641596</v>
      </c>
      <c r="GG336">
        <v>-1.1874151985594821</v>
      </c>
      <c r="GH336">
        <v>-0.71834659785966937</v>
      </c>
      <c r="GK336">
        <v>-1.2652894579421474</v>
      </c>
      <c r="GL336">
        <v>4.6650184943944479</v>
      </c>
      <c r="GS336">
        <v>-1.3167948894556039</v>
      </c>
      <c r="GT336">
        <v>-1.2617740263428727</v>
      </c>
      <c r="GW336">
        <v>-1.2748873679727493</v>
      </c>
      <c r="GX336">
        <v>6.7241599598356716</v>
      </c>
      <c r="HA336">
        <v>-0.94815897797420057</v>
      </c>
      <c r="HB336">
        <v>6.5600040996857647</v>
      </c>
      <c r="HE336">
        <v>-1.1468796783000192</v>
      </c>
      <c r="HF336">
        <v>6.0086432944854513</v>
      </c>
      <c r="HI336">
        <v>-1.0413988154603655</v>
      </c>
      <c r="HJ336">
        <v>2.2135205558306437</v>
      </c>
      <c r="HM336">
        <v>-1.1914558325136</v>
      </c>
      <c r="HN336">
        <v>5.6171408703885923</v>
      </c>
      <c r="HQ336">
        <v>-1.3115993521546312</v>
      </c>
      <c r="HR336">
        <v>4.173483919966781</v>
      </c>
      <c r="HU336">
        <v>-1.2037970095049757</v>
      </c>
      <c r="HV336">
        <v>6.3649565255404079</v>
      </c>
      <c r="IC336">
        <v>-1.2422074448293992</v>
      </c>
      <c r="ID336">
        <v>5.0892721759165092</v>
      </c>
      <c r="IO336">
        <v>-1.3088452419849359</v>
      </c>
      <c r="IP336">
        <v>1.1941513183950998</v>
      </c>
      <c r="IS336">
        <v>-0.9313609477818543</v>
      </c>
      <c r="IT336">
        <v>8.2841892870183038</v>
      </c>
      <c r="IW336">
        <v>-1.261748761190278</v>
      </c>
      <c r="IX336">
        <v>1.7841794319161521</v>
      </c>
      <c r="JA336">
        <v>-1.2710093245330425</v>
      </c>
      <c r="JB336">
        <v>-0.31335576445049712</v>
      </c>
      <c r="JI336">
        <v>-1.1878890556247543</v>
      </c>
      <c r="JJ336">
        <v>-0.71358551701285289</v>
      </c>
      <c r="JM336">
        <v>-1.1778679258068074</v>
      </c>
      <c r="JN336">
        <v>4.8725308747239451</v>
      </c>
      <c r="JU336">
        <v>-1.3164780606101703</v>
      </c>
      <c r="JV336">
        <v>-1.2616282478177008</v>
      </c>
      <c r="JY336">
        <v>-1.283259213961661</v>
      </c>
      <c r="JZ336">
        <v>6.7132277252369512</v>
      </c>
      <c r="KC336">
        <v>-0.96153130173399537</v>
      </c>
      <c r="KD336">
        <v>6.5358950194403587</v>
      </c>
      <c r="KG336">
        <v>-1.1475576266598075</v>
      </c>
      <c r="KH336">
        <v>6.0063846130910363</v>
      </c>
      <c r="KK336">
        <v>-1.1115258352273065</v>
      </c>
      <c r="KL336">
        <v>2.022433513674514</v>
      </c>
      <c r="KO336">
        <v>-1.2334241189096411</v>
      </c>
      <c r="KP336">
        <v>5.4512331053751293</v>
      </c>
      <c r="KS336">
        <v>-1.3014422451940941</v>
      </c>
      <c r="KT336">
        <v>4.1923448037596982</v>
      </c>
      <c r="KW336">
        <v>-1.2145250750257328</v>
      </c>
      <c r="KX336">
        <v>6.3523414073521955</v>
      </c>
      <c r="LE336">
        <v>-1.2648184815682921</v>
      </c>
      <c r="LF336">
        <v>5.0545278708920343</v>
      </c>
      <c r="LQ336">
        <v>-1.3165032693950509</v>
      </c>
      <c r="LR336">
        <v>1.1746504505474771</v>
      </c>
      <c r="LU336">
        <v>-0.92848570875126268</v>
      </c>
      <c r="LV336">
        <v>8.2969659121967378</v>
      </c>
      <c r="LY336">
        <v>-1.2640589520289298</v>
      </c>
      <c r="LZ336">
        <v>1.778890402430489</v>
      </c>
      <c r="MC336">
        <v>-1.3076832650698698</v>
      </c>
      <c r="MD336">
        <v>-0.36150637472794378</v>
      </c>
      <c r="MK336">
        <v>-1.1929237368537771</v>
      </c>
      <c r="ML336">
        <v>-0.72275814773918845</v>
      </c>
      <c r="MO336">
        <v>-1.2641514480670897</v>
      </c>
      <c r="MP336">
        <v>4.6685968927363426</v>
      </c>
      <c r="MW336">
        <v>-1.3146002422664387</v>
      </c>
      <c r="MX336">
        <v>-1.2584534515669772</v>
      </c>
      <c r="NA336">
        <v>-1.2798359352418454</v>
      </c>
      <c r="NB336">
        <v>6.7191891968779407</v>
      </c>
      <c r="NE336">
        <v>-0.96474533340985991</v>
      </c>
      <c r="NF336">
        <v>6.5350741842518536</v>
      </c>
      <c r="NI336">
        <v>-1.146858457697888</v>
      </c>
      <c r="NJ336">
        <v>6.0093411119899782</v>
      </c>
      <c r="NM336">
        <v>-1.0467600804711805</v>
      </c>
      <c r="NN336">
        <v>2.1913547787185417</v>
      </c>
      <c r="NQ336">
        <v>-1.2088351544985347</v>
      </c>
      <c r="NR336">
        <v>5.557607082448313</v>
      </c>
      <c r="NU336">
        <v>-1.276135587841466</v>
      </c>
      <c r="NV336">
        <v>4.2336002847755401</v>
      </c>
      <c r="NY336">
        <v>-1.1994897621304952</v>
      </c>
      <c r="NZ336">
        <v>6.3802074422491062</v>
      </c>
      <c r="OG336">
        <v>-1.2500909773672986</v>
      </c>
      <c r="OH336">
        <v>5.0838589002293189</v>
      </c>
    </row>
    <row r="337" spans="1:398">
      <c r="A337">
        <v>320</v>
      </c>
      <c r="B337" s="16">
        <f t="shared" si="104"/>
        <v>40949</v>
      </c>
      <c r="C337">
        <f t="shared" ref="C337:C400" si="105">J337+N337+R337+V337+Z337+AD337+AH337+AL337+AP337+AT337+AX337+BB337+BF337+BJ337+BN337+BR337+BV337+BZ337+CD337+CH337+CL337+CP337+CT337+CX337+DB337+DF337+DJ337+DN337+DR337+DV337+DZ337+ED337+EH337+EL337+EP337+ET337+EX337+FB337+FF337+FJ337+FN337+FR337+FV337+FZ337+GD337+GH337+GL337+GP337+GT337+GX337+HB337+HF337+HJ337+HN337+HR337+HV337+HZ337+ID337+IH337+IL337+IP337+IT337+IX337+JB337+JF337+JJ337+JN337+JR337+JV337+JZ337+KD337+KH337+KL337+KP337+KT337+KX337+LB337+LF337+LJ337+LN337+LR337+LV337+LZ337+MD337+MH337+ML337+MP337+MT337+MX337+NB337+NF337+NJ337+NN337+NR337+NV337+NZ337+OD337+OH337+OL337+OP337</f>
        <v>110.94384293211827</v>
      </c>
      <c r="D337">
        <f t="shared" si="101"/>
        <v>0</v>
      </c>
      <c r="E337">
        <f t="shared" si="102"/>
        <v>0</v>
      </c>
      <c r="F337">
        <f t="shared" si="103"/>
        <v>110.94384293211827</v>
      </c>
      <c r="G337">
        <f>F337/'Refrigeration &amp; Weather'!$C$22</f>
        <v>49.862401317805976</v>
      </c>
      <c r="H337">
        <f>G337*3*'Refrigeration &amp; Weather'!$C$23</f>
        <v>37.396800988354485</v>
      </c>
      <c r="Q337">
        <v>-0.77365020059156719</v>
      </c>
      <c r="R337">
        <v>4.4530150508996265</v>
      </c>
      <c r="U337">
        <v>-1.2390954115092381</v>
      </c>
      <c r="V337">
        <v>2.153554635786211</v>
      </c>
      <c r="AC337">
        <v>-1.1947609681925901</v>
      </c>
      <c r="AD337">
        <v>1.4247945988523811</v>
      </c>
      <c r="AG337">
        <v>-1.2635886248120969</v>
      </c>
      <c r="AH337">
        <v>-1.6236652583396056</v>
      </c>
      <c r="AO337">
        <v>-1.317575413173492</v>
      </c>
      <c r="AP337">
        <v>5.3802197698873684</v>
      </c>
      <c r="AS337">
        <v>-1.2782745983381949</v>
      </c>
      <c r="AT337">
        <v>7.7180062303323152E-2</v>
      </c>
      <c r="AW337">
        <v>-0.95147236971202609</v>
      </c>
      <c r="AX337">
        <v>-0.12281834739104214</v>
      </c>
      <c r="BA337">
        <v>-1.1508872927587284</v>
      </c>
      <c r="BB337">
        <v>8.1993187643420988</v>
      </c>
      <c r="BE337">
        <v>-1.0365665103022828</v>
      </c>
      <c r="BF337">
        <v>4.3814954596619744</v>
      </c>
      <c r="BI337">
        <v>-1.2119428096084606</v>
      </c>
      <c r="BJ337">
        <v>-1.1533426106950961</v>
      </c>
      <c r="BM337">
        <v>-1.2960856626661168</v>
      </c>
      <c r="BN337">
        <v>-2.439911676398383</v>
      </c>
      <c r="BQ337">
        <v>-1.2182086537264125</v>
      </c>
      <c r="BR337">
        <v>-0.31357615254669668</v>
      </c>
      <c r="BY337">
        <v>-1.2510986608949599</v>
      </c>
      <c r="BZ337">
        <v>-1.5685331092348047</v>
      </c>
      <c r="CK337">
        <v>-1.3090701651302283</v>
      </c>
      <c r="CL337">
        <v>3.5071477072579156</v>
      </c>
      <c r="CO337">
        <v>-0.9621568131266004</v>
      </c>
      <c r="CP337">
        <v>1.482937792930181</v>
      </c>
      <c r="CS337">
        <v>-1.2570316730564843</v>
      </c>
      <c r="CT337">
        <v>3.9918346903429041</v>
      </c>
      <c r="CW337">
        <v>-1.3033308486954307</v>
      </c>
      <c r="CX337">
        <v>1.8535502432934243</v>
      </c>
      <c r="DE337">
        <v>-1.1954797603884977</v>
      </c>
      <c r="DF337">
        <v>1.4120933559385924</v>
      </c>
      <c r="DI337">
        <v>-1.2672937852782473</v>
      </c>
      <c r="DJ337">
        <v>-1.6028564121673445</v>
      </c>
      <c r="DQ337">
        <v>-1.3167193257738155</v>
      </c>
      <c r="DR337">
        <v>5.3806362191646997</v>
      </c>
      <c r="DU337">
        <v>-1.2787170051433938</v>
      </c>
      <c r="DV337">
        <v>7.6439123354816688E-2</v>
      </c>
      <c r="DY337">
        <v>-0.9601181861494047</v>
      </c>
      <c r="DZ337">
        <v>-0.12694471295895127</v>
      </c>
      <c r="EC337">
        <v>-1.1567681417895415</v>
      </c>
      <c r="ED337">
        <v>8.1825591696875186</v>
      </c>
      <c r="EG337">
        <v>-1.0560289642560341</v>
      </c>
      <c r="EH337">
        <v>4.338400765605515</v>
      </c>
      <c r="EK337">
        <v>-1.1976916399130859</v>
      </c>
      <c r="EL337">
        <v>-1.0993838094050465</v>
      </c>
      <c r="EO337">
        <v>-1.282263723063211</v>
      </c>
      <c r="EP337">
        <v>-2.4206380993754424</v>
      </c>
      <c r="ES337">
        <v>-1.2171061305001765</v>
      </c>
      <c r="ET337">
        <v>-0.30995890766615825</v>
      </c>
      <c r="FA337">
        <v>-1.2424577367380345</v>
      </c>
      <c r="FB337">
        <v>-1.5622913971638126</v>
      </c>
      <c r="FM337">
        <v>-1.2945966029086986</v>
      </c>
      <c r="FN337">
        <v>3.5373313945489722</v>
      </c>
      <c r="FQ337">
        <v>-0.955308594140996</v>
      </c>
      <c r="FR337">
        <v>1.5045996167530784</v>
      </c>
      <c r="FU337">
        <v>-1.2567827163312568</v>
      </c>
      <c r="FV337">
        <v>3.9922978965860634</v>
      </c>
      <c r="FY337">
        <v>-1.2998783642353806</v>
      </c>
      <c r="FZ337">
        <v>1.8581302358629712</v>
      </c>
      <c r="GG337">
        <v>-1.1944351271992337</v>
      </c>
      <c r="GH337">
        <v>1.4081732829588014</v>
      </c>
      <c r="GK337">
        <v>-1.2676670036948214</v>
      </c>
      <c r="GL337">
        <v>-1.6037198260257042</v>
      </c>
      <c r="GS337">
        <v>-1.3169777440291537</v>
      </c>
      <c r="GT337">
        <v>5.3805805572702701</v>
      </c>
      <c r="GW337">
        <v>-1.2761816486139697</v>
      </c>
      <c r="GX337">
        <v>7.6727786478433882E-2</v>
      </c>
      <c r="HA337">
        <v>-0.96089743865563948</v>
      </c>
      <c r="HB337">
        <v>-0.13269172436621901</v>
      </c>
      <c r="HE337">
        <v>-1.1543434724831181</v>
      </c>
      <c r="HF337">
        <v>8.1899591256455118</v>
      </c>
      <c r="HI337">
        <v>-1.0576192753255502</v>
      </c>
      <c r="HJ337">
        <v>4.3197554273989835</v>
      </c>
      <c r="HM337">
        <v>-1.2010899323835043</v>
      </c>
      <c r="HN337">
        <v>-1.1064047665166097</v>
      </c>
      <c r="HQ337">
        <v>-1.311942061391038</v>
      </c>
      <c r="HR337">
        <v>-2.4708710389871045</v>
      </c>
      <c r="HU337">
        <v>-1.2089800408899005</v>
      </c>
      <c r="HV337">
        <v>-0.30493838393855704</v>
      </c>
      <c r="IC337">
        <v>-1.2447776169267071</v>
      </c>
      <c r="ID337">
        <v>-1.5644036319210719</v>
      </c>
      <c r="IO337">
        <v>-1.3093967527168564</v>
      </c>
      <c r="IP337">
        <v>3.5050944163202598</v>
      </c>
      <c r="IS337">
        <v>-0.95258572676599917</v>
      </c>
      <c r="IT337">
        <v>1.5164780147343659</v>
      </c>
      <c r="IW337">
        <v>-1.2637070261036409</v>
      </c>
      <c r="IX337">
        <v>3.9908180937772766</v>
      </c>
      <c r="JA337">
        <v>-1.2721876984558882</v>
      </c>
      <c r="JB337">
        <v>1.8965402703558396</v>
      </c>
      <c r="JI337">
        <v>-1.1949783299770991</v>
      </c>
      <c r="JJ337">
        <v>1.41206150035787</v>
      </c>
      <c r="JM337">
        <v>-1.1833456247834828</v>
      </c>
      <c r="JN337">
        <v>-1.425843652647357</v>
      </c>
      <c r="JU337">
        <v>-1.316663242674232</v>
      </c>
      <c r="JV337">
        <v>5.3807186537945126</v>
      </c>
      <c r="JY337">
        <v>-1.2843790278571818</v>
      </c>
      <c r="JZ337">
        <v>6.637841479741026E-2</v>
      </c>
      <c r="KC337">
        <v>-0.97388211697897864</v>
      </c>
      <c r="KD337">
        <v>-0.1557885313829106</v>
      </c>
      <c r="KG337">
        <v>-1.1549859571704324</v>
      </c>
      <c r="KH337">
        <v>8.1878761803471569</v>
      </c>
      <c r="KK337">
        <v>-1.124753298265933</v>
      </c>
      <c r="KL337">
        <v>4.1442303030930399</v>
      </c>
      <c r="KO337">
        <v>-1.2405025012849964</v>
      </c>
      <c r="KP337">
        <v>-1.2547870780299593</v>
      </c>
      <c r="KS337">
        <v>-1.3020842437002715</v>
      </c>
      <c r="KT337">
        <v>-2.4531778691529715</v>
      </c>
      <c r="KW337">
        <v>-1.2195080902228725</v>
      </c>
      <c r="KX337">
        <v>-0.31675648668030831</v>
      </c>
      <c r="LE337">
        <v>-1.2668374113552987</v>
      </c>
      <c r="LF337">
        <v>-1.5969879082133949</v>
      </c>
      <c r="LQ337">
        <v>-1.3167668935002936</v>
      </c>
      <c r="LR337">
        <v>3.4869882145798119</v>
      </c>
      <c r="LU337">
        <v>-0.94990750933084445</v>
      </c>
      <c r="LV337">
        <v>1.5279233086831638</v>
      </c>
      <c r="LY337">
        <v>-1.2659335807083274</v>
      </c>
      <c r="LZ337">
        <v>3.9858841630430129</v>
      </c>
      <c r="MC337">
        <v>-1.3080966015357653</v>
      </c>
      <c r="MD337">
        <v>1.8512796588655229</v>
      </c>
      <c r="MK337">
        <v>-1.1998747326552213</v>
      </c>
      <c r="ML337">
        <v>1.4041507886828586</v>
      </c>
      <c r="MO337">
        <v>-1.2665819083970931</v>
      </c>
      <c r="MP337">
        <v>-1.6007120732138502</v>
      </c>
      <c r="MW337">
        <v>-1.3148359741401467</v>
      </c>
      <c r="MX337">
        <v>5.3837131312774931</v>
      </c>
      <c r="NA337">
        <v>-1.2810509656585285</v>
      </c>
      <c r="NB337">
        <v>7.2029459825266234E-2</v>
      </c>
      <c r="NE337">
        <v>-0.97708245680075578</v>
      </c>
      <c r="NF337">
        <v>-0.15662181803418718</v>
      </c>
      <c r="NI337">
        <v>-1.1543328610120536</v>
      </c>
      <c r="NJ337">
        <v>8.1905697813866354</v>
      </c>
      <c r="NM337">
        <v>-1.0626615408518585</v>
      </c>
      <c r="NN337">
        <v>4.302029951476035</v>
      </c>
      <c r="NQ337">
        <v>-1.2175384117384795</v>
      </c>
      <c r="NR337">
        <v>-1.1609243086983532</v>
      </c>
      <c r="NU337">
        <v>-1.2774317558552852</v>
      </c>
      <c r="NV337">
        <v>-2.4145226937816795</v>
      </c>
      <c r="NY337">
        <v>-1.2049100098133187</v>
      </c>
      <c r="NZ337">
        <v>-0.29108355865365731</v>
      </c>
      <c r="OG337">
        <v>-1.2525750734056957</v>
      </c>
      <c r="OH337">
        <v>-1.5694982625046301</v>
      </c>
    </row>
    <row r="338" spans="1:398">
      <c r="A338">
        <v>321</v>
      </c>
      <c r="B338" s="16">
        <f t="shared" si="104"/>
        <v>40949.125</v>
      </c>
      <c r="C338">
        <f t="shared" si="105"/>
        <v>240.27126350353396</v>
      </c>
      <c r="D338">
        <f t="shared" ref="D338:D401" si="106">K338+O338+S338+W338+AA338+AE338+AI338+AM338+AQ338+AU338+AY338+BC338+BG338+BK338+BO338+BS338+BW338+CA338+CE338+CI338+CM338+CQ338+CU338+CY338+DC338+DG338+DK338+DO338+DS338+DW338+EA338+EE338+EI338+EM338+EQ338+EU338+EY338+FC338+FG338+FK338+FO338+FS338+FW338+GA338+GE338+GI338+GM338+GQ338+GU338+GY338+HC338+HG338+HK338+HO338+HS338+HW338+IA338+IE338+II338+IM338+IQ338+IU338+IY338+JC338+JG338+JK338+JO338+JS338+JW338+KA338+KE338+KI338+KM338+KQ338+KU338+KY338+LC338+LG338+LK338+LO338+LS338+LW338+MA338+ME338+MI338+MM338+MQ338+MU338+MY338+NC338+NG338+NK338+NO338+NS338+NW338+OA338+OE338+OI338+OM338+OQ338</f>
        <v>0</v>
      </c>
      <c r="E338">
        <f t="shared" ref="E338:E401" si="107">L338+P338+T338+X338+AB338+AF338+AJ338+AN338+AR338+AV338+AZ338+BD338+BH338+BL338+BP338+BT338+BX338+CB338+CF338+CJ338+CN338+CR338+CV338+CZ338+DD338+DH338+DL338+DP338+DT338+DX338+EB338+EF338+EJ338+EN338+ER338+EV338+EZ338+FD338+FH338+FL338+FP338+FT338+FX338+GB338+GF338+GJ338+GN338+GR338+GV338+GZ338+HD338+HH338+HL338+HP338+HT338+HX338+IB338+IF338+IJ338+IN338+IR338+IV338+IZ338+JD338+JH338+JL338+JP338+JT338+JX338+KB338+KF338+KJ338+KN338+KR338+KV338+KZ338+LD338+LH338+LL338+LP338+LT338+LX338+MB338+MF338+MJ338+MN338+MR338+MV338+MZ338+ND338+NH338+NL338+NP338+NT338+NX338+OB338+OF338+OJ338+ON338+OR338</f>
        <v>0</v>
      </c>
      <c r="F338">
        <f t="shared" ref="F338:F401" si="108">SUM(C338:E338)</f>
        <v>240.27126350353396</v>
      </c>
      <c r="G338">
        <f>F338/'Refrigeration &amp; Weather'!$C$22</f>
        <v>107.98708472068944</v>
      </c>
      <c r="H338">
        <f>G338*3*'Refrigeration &amp; Weather'!$C$23</f>
        <v>80.990313540517079</v>
      </c>
      <c r="Q338">
        <v>-0.79577302960263185</v>
      </c>
      <c r="R338">
        <v>2.1301919866626555</v>
      </c>
      <c r="U338">
        <v>-1.2424679599658763</v>
      </c>
      <c r="V338">
        <v>-7.936448943630775E-2</v>
      </c>
      <c r="AC338">
        <v>-1.2013670942382124</v>
      </c>
      <c r="AD338">
        <v>-0.84207486504871842</v>
      </c>
      <c r="AG338">
        <v>-1.2653478197062529</v>
      </c>
      <c r="AH338">
        <v>5.0302768949117489</v>
      </c>
      <c r="AO338">
        <v>-1.3177427777111306</v>
      </c>
      <c r="AP338">
        <v>-1.2633062226117953</v>
      </c>
      <c r="AS338">
        <v>-1.2795058262877523</v>
      </c>
      <c r="AT338">
        <v>6.7159921688393851</v>
      </c>
      <c r="AW338">
        <v>-0.96359115286918495</v>
      </c>
      <c r="AX338">
        <v>6.474102192792663</v>
      </c>
      <c r="BE338">
        <v>-1.052143232330143</v>
      </c>
      <c r="BF338">
        <v>2.0705447001852262</v>
      </c>
      <c r="BI338">
        <v>-1.2196629783802264</v>
      </c>
      <c r="BJ338">
        <v>5.4271759311443217</v>
      </c>
      <c r="BM338">
        <v>-1.2968982029330776</v>
      </c>
      <c r="BN338">
        <v>4.1998943283788641</v>
      </c>
      <c r="BQ338">
        <v>-1.2228409726723806</v>
      </c>
      <c r="BR338">
        <v>6.3059541582470304</v>
      </c>
      <c r="BY338">
        <v>-1.2534365274505448</v>
      </c>
      <c r="BZ338">
        <v>5.0649446596325234</v>
      </c>
      <c r="CK338">
        <v>-1.309612795331448</v>
      </c>
      <c r="CL338">
        <v>1.1909360129587772</v>
      </c>
      <c r="CO338">
        <v>-0.9809568636948377</v>
      </c>
      <c r="CP338">
        <v>8.0191637637892228</v>
      </c>
      <c r="CS338">
        <v>-1.2588864277693128</v>
      </c>
      <c r="CT338">
        <v>1.7704569270636858</v>
      </c>
      <c r="CW338">
        <v>-1.3037561886101237</v>
      </c>
      <c r="CX338">
        <v>-0.36232161153621101</v>
      </c>
      <c r="DE338">
        <v>-1.2018864873834407</v>
      </c>
      <c r="DF338">
        <v>-0.85376594620668689</v>
      </c>
      <c r="DI338">
        <v>-1.2693573498770347</v>
      </c>
      <c r="DJ338">
        <v>5.0476176561298436</v>
      </c>
      <c r="DQ338">
        <v>-1.316893348335195</v>
      </c>
      <c r="DR338">
        <v>-1.2629108536097735</v>
      </c>
      <c r="DU338">
        <v>-1.2799363968578754</v>
      </c>
      <c r="DV338">
        <v>6.7152896246260525</v>
      </c>
      <c r="DY338">
        <v>-0.97216754709078279</v>
      </c>
      <c r="DZ338">
        <v>6.4698569632257286</v>
      </c>
      <c r="EG338">
        <v>-1.0709246861871191</v>
      </c>
      <c r="EH338">
        <v>2.0303940373438358</v>
      </c>
      <c r="EK338">
        <v>-1.2062520715412732</v>
      </c>
      <c r="EL338">
        <v>5.4762780887914602</v>
      </c>
      <c r="EO338">
        <v>-1.2833822743260559</v>
      </c>
      <c r="EP338">
        <v>4.2179907602130511</v>
      </c>
      <c r="ES338">
        <v>-1.2217945454830403</v>
      </c>
      <c r="ET338">
        <v>6.3092245373811249</v>
      </c>
      <c r="FA338">
        <v>-1.2448946329784987</v>
      </c>
      <c r="FB338">
        <v>5.070798176258176</v>
      </c>
      <c r="FM338">
        <v>-1.2955858106096196</v>
      </c>
      <c r="FN338">
        <v>1.2190600263962468</v>
      </c>
      <c r="FQ338">
        <v>-0.97444508430647669</v>
      </c>
      <c r="FR338">
        <v>8.0387948131418447</v>
      </c>
      <c r="FU338">
        <v>-1.258644833108979</v>
      </c>
      <c r="FV338">
        <v>1.7708925698076265</v>
      </c>
      <c r="FY338">
        <v>-1.3003765221802481</v>
      </c>
      <c r="FZ338">
        <v>-0.35801183824919758</v>
      </c>
      <c r="GG338">
        <v>-1.2007859347490701</v>
      </c>
      <c r="GH338">
        <v>-0.8568517696773611</v>
      </c>
      <c r="GK338">
        <v>-1.2697175267538512</v>
      </c>
      <c r="GL338">
        <v>5.0468545390711679</v>
      </c>
      <c r="GS338">
        <v>-1.3171508755092078</v>
      </c>
      <c r="GT338">
        <v>-1.262963804658719</v>
      </c>
      <c r="GW338">
        <v>-1.277405810449447</v>
      </c>
      <c r="GX338">
        <v>6.7155783816659724</v>
      </c>
      <c r="HA338">
        <v>-0.97285717196687338</v>
      </c>
      <c r="HB338">
        <v>6.4646150097749775</v>
      </c>
      <c r="HI338">
        <v>-1.0722090800223785</v>
      </c>
      <c r="HJ338">
        <v>2.0119679388451805</v>
      </c>
      <c r="HM338">
        <v>-1.2095367272926199</v>
      </c>
      <c r="HN338">
        <v>5.4694890649956225</v>
      </c>
      <c r="HQ338">
        <v>-1.3122632101928466</v>
      </c>
      <c r="HR338">
        <v>4.1708402725485465</v>
      </c>
      <c r="HU338">
        <v>-1.2137496288261196</v>
      </c>
      <c r="HV338">
        <v>6.3140760997969574</v>
      </c>
      <c r="IC338">
        <v>-1.247181138756607</v>
      </c>
      <c r="ID338">
        <v>5.0688303609062393</v>
      </c>
      <c r="IO338">
        <v>-1.3099097034808114</v>
      </c>
      <c r="IP338">
        <v>1.1890933993816397</v>
      </c>
      <c r="IS338">
        <v>-0.97190574078724945</v>
      </c>
      <c r="IT338">
        <v>8.0494687140120078</v>
      </c>
      <c r="IW338">
        <v>-1.2655452425609501</v>
      </c>
      <c r="IX338">
        <v>1.769464955022064</v>
      </c>
      <c r="JA338">
        <v>-1.2732966811393069</v>
      </c>
      <c r="JB338">
        <v>-0.32185483260348557</v>
      </c>
      <c r="JI338">
        <v>-1.2013856718146625</v>
      </c>
      <c r="JJ338">
        <v>-0.85369238021183869</v>
      </c>
      <c r="JM338">
        <v>-1.1880964810909724</v>
      </c>
      <c r="JN338">
        <v>5.2054082392719039</v>
      </c>
      <c r="JU338">
        <v>-1.3168385800221725</v>
      </c>
      <c r="JV338">
        <v>-1.2628328880329176</v>
      </c>
      <c r="JY338">
        <v>-1.2854379048543956</v>
      </c>
      <c r="JZ338">
        <v>6.7057693973735635</v>
      </c>
      <c r="KC338">
        <v>-0.98547047702234181</v>
      </c>
      <c r="KD338">
        <v>6.4424873651322798</v>
      </c>
      <c r="KK338">
        <v>-1.1365910356112254</v>
      </c>
      <c r="KL338">
        <v>1.8504678681399249</v>
      </c>
      <c r="KO338">
        <v>-1.2466583236634838</v>
      </c>
      <c r="KP338">
        <v>5.3362891007267983</v>
      </c>
      <c r="KS338">
        <v>-1.3026864404895035</v>
      </c>
      <c r="KT338">
        <v>4.1874653358407325</v>
      </c>
      <c r="KW338">
        <v>-1.2240901341107879</v>
      </c>
      <c r="KX338">
        <v>6.3029890071985148</v>
      </c>
      <c r="LE338">
        <v>-1.2687234639357248</v>
      </c>
      <c r="LF338">
        <v>5.0382247085545107</v>
      </c>
      <c r="LQ338">
        <v>-1.3170121764708806</v>
      </c>
      <c r="LR338">
        <v>1.1722447852839275</v>
      </c>
      <c r="LU338">
        <v>-0.96940434415399279</v>
      </c>
      <c r="LV338">
        <v>8.0597523217186531</v>
      </c>
      <c r="LY338">
        <v>-1.2676936868343935</v>
      </c>
      <c r="LZ338">
        <v>1.7648538295458196</v>
      </c>
      <c r="MC338">
        <v>-1.3084858436578937</v>
      </c>
      <c r="MD338">
        <v>-0.36445772054675296</v>
      </c>
      <c r="MK338">
        <v>-1.2061626884597085</v>
      </c>
      <c r="ML338">
        <v>-0.86050992550864913</v>
      </c>
      <c r="MO338">
        <v>-1.2686777000508107</v>
      </c>
      <c r="MP338">
        <v>5.0494957134919343</v>
      </c>
      <c r="MW338">
        <v>-1.3150590309415848</v>
      </c>
      <c r="MX338">
        <v>-1.260004622778178</v>
      </c>
      <c r="NA338">
        <v>-1.2822001649337338</v>
      </c>
      <c r="NB338">
        <v>6.7111322570278586</v>
      </c>
      <c r="NE338">
        <v>-0.9886569769677267</v>
      </c>
      <c r="NF338">
        <v>6.4416470933605074</v>
      </c>
      <c r="NM338">
        <v>-1.0769966549838208</v>
      </c>
      <c r="NN338">
        <v>1.9978332639452634</v>
      </c>
      <c r="NQ338">
        <v>-1.2251325904138584</v>
      </c>
      <c r="NR338">
        <v>5.4195405198919957</v>
      </c>
      <c r="NU338">
        <v>-1.2786475143370697</v>
      </c>
      <c r="NV338">
        <v>4.2237431896748818</v>
      </c>
      <c r="NY338">
        <v>-1.2098955304925059</v>
      </c>
      <c r="NZ338">
        <v>6.3267031525619846</v>
      </c>
      <c r="OG338">
        <v>-1.2548975309092842</v>
      </c>
      <c r="OH338">
        <v>5.0640304115680106</v>
      </c>
    </row>
    <row r="339" spans="1:398">
      <c r="A339">
        <v>322</v>
      </c>
      <c r="B339" s="16">
        <f t="shared" si="104"/>
        <v>40949.25</v>
      </c>
      <c r="C339">
        <f t="shared" si="105"/>
        <v>65.875562718133907</v>
      </c>
      <c r="D339">
        <f t="shared" si="106"/>
        <v>0</v>
      </c>
      <c r="E339">
        <f t="shared" si="107"/>
        <v>0</v>
      </c>
      <c r="F339">
        <f t="shared" si="108"/>
        <v>65.875562718133907</v>
      </c>
      <c r="G339">
        <f>F339/'Refrigeration &amp; Weather'!$C$22</f>
        <v>29.606994480060187</v>
      </c>
      <c r="H339">
        <f>G339*3*'Refrigeration &amp; Weather'!$C$23</f>
        <v>22.205245860045139</v>
      </c>
      <c r="Q339">
        <v>-0.8162182556298655</v>
      </c>
      <c r="R339">
        <v>4.2469055361898755</v>
      </c>
      <c r="U339">
        <v>-1.2455560684530869</v>
      </c>
      <c r="V339">
        <v>2.1185165090640394</v>
      </c>
      <c r="AC339">
        <v>-1.2073532131242872</v>
      </c>
      <c r="AD339">
        <v>1.2847713788720498</v>
      </c>
      <c r="AG339">
        <v>-1.2669890332070481</v>
      </c>
      <c r="AH339">
        <v>-1.6190270661175539</v>
      </c>
      <c r="AO339">
        <v>-1.3179014255232993</v>
      </c>
      <c r="AP339">
        <v>5.3791533719809799</v>
      </c>
      <c r="AS339">
        <v>-1.2806715819498227</v>
      </c>
      <c r="AT339">
        <v>6.9168776014866096E-2</v>
      </c>
      <c r="AW339">
        <v>-0.97498779004863245</v>
      </c>
      <c r="AX339">
        <v>-0.21125097099895773</v>
      </c>
      <c r="BE339">
        <v>-1.0662537911332954</v>
      </c>
      <c r="BF339">
        <v>4.2005345158230689</v>
      </c>
      <c r="BI339">
        <v>-1.2264598116241476</v>
      </c>
      <c r="BJ339">
        <v>-1.2680683326224125</v>
      </c>
      <c r="BM339">
        <v>-1.2976612724615226</v>
      </c>
      <c r="BN339">
        <v>-2.4459751218377179</v>
      </c>
      <c r="BQ339">
        <v>-1.2271126276986271</v>
      </c>
      <c r="BR339">
        <v>-0.35794149063905184</v>
      </c>
      <c r="BY339">
        <v>-1.2556263635425911</v>
      </c>
      <c r="BZ339">
        <v>-1.5866853169915682</v>
      </c>
      <c r="CK339">
        <v>-1.3101175794011206</v>
      </c>
      <c r="CL339">
        <v>3.502183670258177</v>
      </c>
      <c r="CO339">
        <v>-0.99812327714114568</v>
      </c>
      <c r="CP339">
        <v>1.2817349179977238</v>
      </c>
      <c r="CS339">
        <v>-1.2606308026528836</v>
      </c>
      <c r="CT339">
        <v>3.9783110315462036</v>
      </c>
      <c r="CW339">
        <v>-1.3041572330080615</v>
      </c>
      <c r="CX339">
        <v>1.8505757165080818</v>
      </c>
      <c r="DE339">
        <v>-1.2076885241272062</v>
      </c>
      <c r="DF339">
        <v>1.2739353674543834</v>
      </c>
      <c r="DI339">
        <v>-1.2712603366185797</v>
      </c>
      <c r="DJ339">
        <v>-1.6040202673430572</v>
      </c>
      <c r="DQ339">
        <v>-1.3170583203042849</v>
      </c>
      <c r="DR339">
        <v>5.3795290270811025</v>
      </c>
      <c r="DU339">
        <v>-1.2810909217534459</v>
      </c>
      <c r="DV339">
        <v>6.8501888031577557E-2</v>
      </c>
      <c r="DY339">
        <v>-0.98349317867620389</v>
      </c>
      <c r="DZ339">
        <v>-0.21557905697830992</v>
      </c>
      <c r="EG339">
        <v>-1.0844005064004798</v>
      </c>
      <c r="EH339">
        <v>4.1631008984021163</v>
      </c>
      <c r="EK339">
        <v>-1.2138144411770349</v>
      </c>
      <c r="EL339">
        <v>-1.2232989083994588</v>
      </c>
      <c r="EO339">
        <v>-1.2844329311893858</v>
      </c>
      <c r="EP339">
        <v>-2.4289587270922999</v>
      </c>
      <c r="ES339">
        <v>-1.2261170252775309</v>
      </c>
      <c r="ET339">
        <v>-0.35497459768110379</v>
      </c>
      <c r="FA339">
        <v>-1.2471774123398589</v>
      </c>
      <c r="FB339">
        <v>-1.5811889911198924</v>
      </c>
      <c r="FM339">
        <v>-1.2965072138582592</v>
      </c>
      <c r="FN339">
        <v>3.5284405638446552</v>
      </c>
      <c r="FQ339">
        <v>-0.99191692736806558</v>
      </c>
      <c r="FR339">
        <v>1.2995755706226599</v>
      </c>
      <c r="FU339">
        <v>-1.2603961383247979</v>
      </c>
      <c r="FV339">
        <v>3.9787213536890134</v>
      </c>
      <c r="FY339">
        <v>-1.3008461461676522</v>
      </c>
      <c r="FZ339">
        <v>1.8546366951172737</v>
      </c>
      <c r="GG339">
        <v>-1.2065440901462077</v>
      </c>
      <c r="GH339">
        <v>1.2715112506619997</v>
      </c>
      <c r="GK339">
        <v>-1.2716084868562558</v>
      </c>
      <c r="GL339">
        <v>-1.6047285892532128</v>
      </c>
      <c r="GS339">
        <v>-1.3173149998618952</v>
      </c>
      <c r="GT339">
        <v>5.3794786615374193</v>
      </c>
      <c r="GW339">
        <v>-1.2785650918254128</v>
      </c>
      <c r="GX339">
        <v>6.8789299091525924E-2</v>
      </c>
      <c r="HA339">
        <v>-0.9841009928343637</v>
      </c>
      <c r="HB339">
        <v>-0.22036597672288005</v>
      </c>
      <c r="HI339">
        <v>-1.0853844326703705</v>
      </c>
      <c r="HJ339">
        <v>4.1450631168605678</v>
      </c>
      <c r="HM339">
        <v>-1.2169898322261297</v>
      </c>
      <c r="HN339">
        <v>-1.2298072081231628</v>
      </c>
      <c r="HQ339">
        <v>-1.312564658890246</v>
      </c>
      <c r="HR339">
        <v>-2.4732857265052375</v>
      </c>
      <c r="HU339">
        <v>-1.2181504596911064</v>
      </c>
      <c r="HV339">
        <v>-0.3502946780169725</v>
      </c>
      <c r="IC339">
        <v>-1.2494327952695932</v>
      </c>
      <c r="ID339">
        <v>-1.5830251241660191</v>
      </c>
      <c r="IO339">
        <v>-1.3103878054060243</v>
      </c>
      <c r="IP339">
        <v>3.5005253230730644</v>
      </c>
      <c r="IS339">
        <v>-0.98954279940482004</v>
      </c>
      <c r="IT339">
        <v>1.3091954497287515</v>
      </c>
      <c r="IW339">
        <v>-1.2672735137825566</v>
      </c>
      <c r="IX339">
        <v>3.9773463029997003</v>
      </c>
      <c r="JA339">
        <v>-1.2743417890228173</v>
      </c>
      <c r="JB339">
        <v>1.8887191510902166</v>
      </c>
      <c r="JI339">
        <v>-1.2071898047926719</v>
      </c>
      <c r="JJ339">
        <v>1.2740892030891278</v>
      </c>
      <c r="JM339">
        <v>-1.1924995568799119</v>
      </c>
      <c r="JN339">
        <v>-1.4563009845142394</v>
      </c>
      <c r="JU339">
        <v>-1.3170047964577389</v>
      </c>
      <c r="JV339">
        <v>5.3796028569685355</v>
      </c>
      <c r="JY339">
        <v>-1.2864404229178741</v>
      </c>
      <c r="JZ339">
        <v>5.9482148642749096E-2</v>
      </c>
      <c r="KC339">
        <v>-0.99635848714563802</v>
      </c>
      <c r="KD339">
        <v>-0.24156728511049552</v>
      </c>
      <c r="KK339">
        <v>-1.1472314800365881</v>
      </c>
      <c r="KL339">
        <v>3.9962062029941805</v>
      </c>
      <c r="KO339">
        <v>-1.2520502378090081</v>
      </c>
      <c r="KP339">
        <v>-1.3498134965064499</v>
      </c>
      <c r="KS339">
        <v>-1.3032522282562395</v>
      </c>
      <c r="KT339">
        <v>-2.4576398848563992</v>
      </c>
      <c r="KW339">
        <v>-1.2283148713256655</v>
      </c>
      <c r="KX339">
        <v>-0.36071023794604351</v>
      </c>
      <c r="LE339">
        <v>-1.2704886289433934</v>
      </c>
      <c r="LF339">
        <v>-1.6118144545848905</v>
      </c>
      <c r="LQ339">
        <v>-1.3172408765682317</v>
      </c>
      <c r="LR339">
        <v>3.4848141342701537</v>
      </c>
      <c r="LU339">
        <v>-0.98720056533475886</v>
      </c>
      <c r="LV339">
        <v>1.3184624419613047</v>
      </c>
      <c r="LY339">
        <v>-1.2693488786466056</v>
      </c>
      <c r="LZ339">
        <v>3.9730293368238421</v>
      </c>
      <c r="MC339">
        <v>-1.3088529198422723</v>
      </c>
      <c r="MD339">
        <v>1.8485653378647218</v>
      </c>
      <c r="MK339">
        <v>-1.211863510064815</v>
      </c>
      <c r="ML339">
        <v>1.2681725810251832</v>
      </c>
      <c r="MO339">
        <v>-1.2706100983622406</v>
      </c>
      <c r="MP339">
        <v>-1.6022946522377239</v>
      </c>
      <c r="MW339">
        <v>-1.3152703548170428</v>
      </c>
      <c r="MX339">
        <v>5.3822776222913973</v>
      </c>
      <c r="NA339">
        <v>-1.2832884573918057</v>
      </c>
      <c r="NB339">
        <v>6.4577063686535902E-2</v>
      </c>
      <c r="NE339">
        <v>-0.99953108049251915</v>
      </c>
      <c r="NF339">
        <v>-0.24240992884745316</v>
      </c>
      <c r="NM339">
        <v>-1.089969440681867</v>
      </c>
      <c r="NN339">
        <v>4.133843000196765</v>
      </c>
      <c r="NQ339">
        <v>-1.2318041146876708</v>
      </c>
      <c r="NR339">
        <v>-1.2756132180832993</v>
      </c>
      <c r="NU339">
        <v>-1.2797896849434514</v>
      </c>
      <c r="NV339">
        <v>-2.4235405061989534</v>
      </c>
      <c r="NY339">
        <v>-1.2144935299119366</v>
      </c>
      <c r="NZ339">
        <v>-0.33875172053968067</v>
      </c>
      <c r="OG339">
        <v>-1.2570727634085817</v>
      </c>
      <c r="OH339">
        <v>-1.5875520351871992</v>
      </c>
    </row>
    <row r="340" spans="1:398">
      <c r="A340">
        <v>323</v>
      </c>
      <c r="B340" s="16">
        <f t="shared" ref="B340:B403" si="109">B339+1/8</f>
        <v>40949.375</v>
      </c>
      <c r="C340">
        <f t="shared" si="105"/>
        <v>236.4095832887962</v>
      </c>
      <c r="D340">
        <f t="shared" si="106"/>
        <v>0</v>
      </c>
      <c r="E340">
        <f t="shared" si="107"/>
        <v>0</v>
      </c>
      <c r="F340">
        <f t="shared" si="108"/>
        <v>236.4095832887962</v>
      </c>
      <c r="G340">
        <f>F340/'Refrigeration &amp; Weather'!$C$22</f>
        <v>106.25149810732415</v>
      </c>
      <c r="H340">
        <f>G340*3*'Refrigeration &amp; Weather'!$C$23</f>
        <v>79.688623580493115</v>
      </c>
      <c r="Q340">
        <v>-0.83515192546127681</v>
      </c>
      <c r="R340">
        <v>1.9445493997600374</v>
      </c>
      <c r="U340">
        <v>-1.2483920121923311</v>
      </c>
      <c r="V340">
        <v>-0.11040770469055025</v>
      </c>
      <c r="AC340">
        <v>-1.2128317807362534</v>
      </c>
      <c r="AD340">
        <v>-0.99663274474057673</v>
      </c>
      <c r="AG340">
        <v>-1.2685325847378137</v>
      </c>
      <c r="AH340">
        <v>5.0182349279206067</v>
      </c>
      <c r="AO340">
        <v>-1.3180519863371412</v>
      </c>
      <c r="AP340">
        <v>-1.2642953467833244</v>
      </c>
      <c r="AS340">
        <v>-1.2817766729821394</v>
      </c>
      <c r="AT340">
        <v>6.7085709372292177</v>
      </c>
      <c r="AW340">
        <v>-0.98571919690914278</v>
      </c>
      <c r="AX340">
        <v>6.3926576227048866</v>
      </c>
      <c r="BE340">
        <v>-1.0790811012499295</v>
      </c>
      <c r="BF340">
        <v>1.9122695423253318</v>
      </c>
      <c r="BI340">
        <v>-1.2324799423110013</v>
      </c>
      <c r="BJ340">
        <v>5.33079662916664</v>
      </c>
      <c r="BM340">
        <v>-1.2983790194206377</v>
      </c>
      <c r="BN340">
        <v>4.1943411275549458</v>
      </c>
      <c r="BQ340">
        <v>-1.2310616821158133</v>
      </c>
      <c r="BR340">
        <v>6.2662914727820178</v>
      </c>
      <c r="BY340">
        <v>-1.2576810235342371</v>
      </c>
      <c r="BZ340">
        <v>5.0483744276309679</v>
      </c>
      <c r="CK340">
        <v>-1.3105881489202811</v>
      </c>
      <c r="CL340">
        <v>1.1864502871808384</v>
      </c>
      <c r="CO340">
        <v>-1.0138411910819185</v>
      </c>
      <c r="CP340">
        <v>7.8408502524226575</v>
      </c>
      <c r="CS340">
        <v>-1.2622737960547985</v>
      </c>
      <c r="CT340">
        <v>1.7580394945623012</v>
      </c>
      <c r="CW340">
        <v>-1.304535851678323</v>
      </c>
      <c r="CX340">
        <v>-0.36506646183188446</v>
      </c>
      <c r="DE340">
        <v>-1.2129956679014962</v>
      </c>
      <c r="DF340">
        <v>-1.0067376113161486</v>
      </c>
      <c r="DI340">
        <v>-1.2730306485256568</v>
      </c>
      <c r="DJ340">
        <v>5.0312361563071741</v>
      </c>
      <c r="DQ340">
        <v>-1.3172148927447156</v>
      </c>
      <c r="DR340">
        <v>-1.2639381565661894</v>
      </c>
      <c r="DU340">
        <v>-1.2821853448349532</v>
      </c>
      <c r="DV340">
        <v>6.7079372126629</v>
      </c>
      <c r="DY340">
        <v>-0.99415253126653325</v>
      </c>
      <c r="DZ340">
        <v>6.3882769940108224</v>
      </c>
      <c r="EG340">
        <v>-1.0966357200174146</v>
      </c>
      <c r="EH340">
        <v>1.8773387967567556</v>
      </c>
      <c r="EK340">
        <v>-1.2205334665015688</v>
      </c>
      <c r="EL340">
        <v>5.3717023542434506</v>
      </c>
      <c r="EO340">
        <v>-1.2854213390555536</v>
      </c>
      <c r="EP340">
        <v>4.2103644506550877</v>
      </c>
      <c r="ES340">
        <v>-1.2301122803168958</v>
      </c>
      <c r="ET340">
        <v>6.2689917072238552</v>
      </c>
      <c r="FA340">
        <v>-1.2493194075860385</v>
      </c>
      <c r="FB340">
        <v>5.0535413638517435</v>
      </c>
      <c r="FM340">
        <v>-1.2973671985099007</v>
      </c>
      <c r="FN340">
        <v>1.2110099546385173</v>
      </c>
      <c r="FQ340">
        <v>-1.0079128829379045</v>
      </c>
      <c r="FR340">
        <v>7.8571078730215183</v>
      </c>
      <c r="FU340">
        <v>-1.262045664969732</v>
      </c>
      <c r="FV340">
        <v>1.7584265104993817</v>
      </c>
      <c r="FY340">
        <v>-1.3012894372433821</v>
      </c>
      <c r="FZ340">
        <v>-0.36123500407177289</v>
      </c>
      <c r="GG340">
        <v>-1.2118169331675464</v>
      </c>
      <c r="GH340">
        <v>-1.0086197684739078</v>
      </c>
      <c r="GK340">
        <v>-1.2733676115849728</v>
      </c>
      <c r="GL340">
        <v>5.0305766721220637</v>
      </c>
      <c r="GS340">
        <v>-1.3174707661559222</v>
      </c>
      <c r="GT340">
        <v>-1.2639860547385029</v>
      </c>
      <c r="GW340">
        <v>-1.2796642364500361</v>
      </c>
      <c r="GX340">
        <v>6.7082220735231664</v>
      </c>
      <c r="HA340">
        <v>-0.99468558304703503</v>
      </c>
      <c r="HB340">
        <v>6.3839005733240386</v>
      </c>
      <c r="HI340">
        <v>-1.0973268204555837</v>
      </c>
      <c r="HJ340">
        <v>1.8598024401477069</v>
      </c>
      <c r="HM340">
        <v>-1.2236045075881525</v>
      </c>
      <c r="HN340">
        <v>5.3654993591725999</v>
      </c>
      <c r="HQ340">
        <v>-1.3128480646640552</v>
      </c>
      <c r="HR340">
        <v>4.1686294489780664</v>
      </c>
      <c r="HU340">
        <v>-1.2222212274750583</v>
      </c>
      <c r="HV340">
        <v>6.2734998976671053</v>
      </c>
      <c r="IC340">
        <v>-1.2515457239236123</v>
      </c>
      <c r="ID340">
        <v>5.051825607040354</v>
      </c>
      <c r="IO340">
        <v>-1.3108343202659904</v>
      </c>
      <c r="IP340">
        <v>1.184953696398394</v>
      </c>
      <c r="IS340">
        <v>-1.0056879201538145</v>
      </c>
      <c r="IT340">
        <v>7.8658026624254891</v>
      </c>
      <c r="IW340">
        <v>-1.2689008746697503</v>
      </c>
      <c r="IX340">
        <v>1.757103995330827</v>
      </c>
      <c r="JA340">
        <v>-1.2753279830026718</v>
      </c>
      <c r="JB340">
        <v>-0.32906650869269988</v>
      </c>
      <c r="JI340">
        <v>-1.2125001997757558</v>
      </c>
      <c r="JJ340">
        <v>-1.0065182683056864</v>
      </c>
      <c r="JM340">
        <v>-1.1966146966623215</v>
      </c>
      <c r="JN340">
        <v>5.1698825333879119</v>
      </c>
      <c r="JU340">
        <v>-1.3171625482192919</v>
      </c>
      <c r="JV340">
        <v>-1.2638681605536812</v>
      </c>
      <c r="JY340">
        <v>-1.2873907255882457</v>
      </c>
      <c r="JZ340">
        <v>6.6993816914940689</v>
      </c>
      <c r="KC340">
        <v>-1.0066021287330906</v>
      </c>
      <c r="KD340">
        <v>6.363583483905745</v>
      </c>
      <c r="KK340">
        <v>-1.1568348079541315</v>
      </c>
      <c r="KL340">
        <v>1.7223516981655953</v>
      </c>
      <c r="KO340">
        <v>-1.2568038263657719</v>
      </c>
      <c r="KP340">
        <v>5.2569982334471028</v>
      </c>
      <c r="KS340">
        <v>-1.3037846340009014</v>
      </c>
      <c r="KT340">
        <v>4.1833756112498817</v>
      </c>
      <c r="KW340">
        <v>-1.2322200747514591</v>
      </c>
      <c r="KX340">
        <v>6.2637022339199664</v>
      </c>
      <c r="LE340">
        <v>-1.2721435389014322</v>
      </c>
      <c r="LF340">
        <v>5.0247070147318054</v>
      </c>
      <c r="LQ340">
        <v>-1.3174545396773338</v>
      </c>
      <c r="LR340">
        <v>1.170274200169366</v>
      </c>
      <c r="LU340">
        <v>-1.0034893676870169</v>
      </c>
      <c r="LV340">
        <v>7.8741773811920099</v>
      </c>
      <c r="LY340">
        <v>-1.2709077511755484</v>
      </c>
      <c r="LZ340">
        <v>1.7530557034785101</v>
      </c>
      <c r="MC340">
        <v>-1.3091995627952591</v>
      </c>
      <c r="MD340">
        <v>-0.36695915309535171</v>
      </c>
      <c r="MK340">
        <v>-1.2170836251089585</v>
      </c>
      <c r="ML340">
        <v>-1.0117126344472502</v>
      </c>
      <c r="MO340">
        <v>-1.2724075010310845</v>
      </c>
      <c r="MP340">
        <v>5.0328273475521854</v>
      </c>
      <c r="MW340">
        <v>-1.3154707990568291</v>
      </c>
      <c r="MX340">
        <v>-1.2613354121193734</v>
      </c>
      <c r="NA340">
        <v>-1.2843203021436316</v>
      </c>
      <c r="NB340">
        <v>6.7042271163985125</v>
      </c>
      <c r="NE340">
        <v>-1.0097608172383747</v>
      </c>
      <c r="NF340">
        <v>6.3627423488600785</v>
      </c>
      <c r="NM340">
        <v>-1.1017516579184983</v>
      </c>
      <c r="NN340">
        <v>1.8509560867439105</v>
      </c>
      <c r="NQ340">
        <v>-1.2377014448979766</v>
      </c>
      <c r="NR340">
        <v>5.3234352060151657</v>
      </c>
      <c r="NU340">
        <v>-1.2808643579175263</v>
      </c>
      <c r="NV340">
        <v>4.2154743472475777</v>
      </c>
      <c r="NY340">
        <v>-1.2187448588181466</v>
      </c>
      <c r="NZ340">
        <v>6.2840819785146591</v>
      </c>
      <c r="OG340">
        <v>-1.2591135724242832</v>
      </c>
      <c r="OH340">
        <v>5.0475521415076345</v>
      </c>
    </row>
    <row r="341" spans="1:398">
      <c r="A341">
        <v>324</v>
      </c>
      <c r="B341" s="16">
        <f t="shared" si="109"/>
        <v>40949.5</v>
      </c>
      <c r="C341">
        <f t="shared" si="105"/>
        <v>62.81119736156451</v>
      </c>
      <c r="D341">
        <f t="shared" si="106"/>
        <v>0</v>
      </c>
      <c r="E341">
        <f t="shared" si="107"/>
        <v>0</v>
      </c>
      <c r="F341">
        <f t="shared" si="108"/>
        <v>62.81119736156451</v>
      </c>
      <c r="G341">
        <f>F341/'Refrigeration &amp; Weather'!$C$22</f>
        <v>28.229751623175066</v>
      </c>
      <c r="H341">
        <f>G341*3*'Refrigeration &amp; Weather'!$C$23</f>
        <v>21.1723137173813</v>
      </c>
      <c r="Q341">
        <v>-0.85272034465948698</v>
      </c>
      <c r="R341">
        <v>4.0792897718842074</v>
      </c>
      <c r="U341">
        <v>-1.2510035215209185</v>
      </c>
      <c r="V341">
        <v>2.090903021583153</v>
      </c>
      <c r="AC341">
        <v>-1.2178146708593143</v>
      </c>
      <c r="AD341">
        <v>1.2201020670140517</v>
      </c>
      <c r="AG341">
        <v>-1.2699866856331146</v>
      </c>
      <c r="AH341">
        <v>-1.6299849228092913</v>
      </c>
      <c r="AO341">
        <v>-1.3181950321876612</v>
      </c>
      <c r="AP341">
        <v>5.3782344207436354</v>
      </c>
      <c r="AS341">
        <v>-1.282825461048817</v>
      </c>
      <c r="AT341">
        <v>6.2282696761586653E-2</v>
      </c>
      <c r="AW341">
        <v>-0.99583684516209048</v>
      </c>
      <c r="AX341">
        <v>-0.28637744492353812</v>
      </c>
      <c r="BE341">
        <v>-1.0907803186432057</v>
      </c>
      <c r="BF341">
        <v>4.0614867510396149</v>
      </c>
      <c r="BI341">
        <v>-1.2378416353193407</v>
      </c>
      <c r="BJ341">
        <v>-1.3496744244150949</v>
      </c>
      <c r="BM341">
        <v>-1.2990551525534928</v>
      </c>
      <c r="BN341">
        <v>-2.4510723218633959</v>
      </c>
      <c r="BQ341">
        <v>-1.2347212146410886</v>
      </c>
      <c r="BR341">
        <v>-0.39351999607939381</v>
      </c>
      <c r="BY341">
        <v>-1.2596119599626283</v>
      </c>
      <c r="BZ341">
        <v>-1.6018467118101856</v>
      </c>
      <c r="CK341">
        <v>-1.3110276972511348</v>
      </c>
      <c r="CL341">
        <v>3.4981182994389775</v>
      </c>
      <c r="CO341">
        <v>-1.0282706094530951</v>
      </c>
      <c r="CP341">
        <v>1.1231929773642111</v>
      </c>
      <c r="CS341">
        <v>-1.2638234818694418</v>
      </c>
      <c r="CT341">
        <v>3.9668857939258793</v>
      </c>
      <c r="CW341">
        <v>-1.304893731656261</v>
      </c>
      <c r="CX341">
        <v>1.8480380194870833</v>
      </c>
      <c r="DE341">
        <v>-1.2178200769703489</v>
      </c>
      <c r="DF341">
        <v>1.2108199894797913</v>
      </c>
      <c r="DI341">
        <v>-1.2746811643058875</v>
      </c>
      <c r="DJ341">
        <v>-1.6187257292073822</v>
      </c>
      <c r="DQ341">
        <v>-1.3173636572207905</v>
      </c>
      <c r="DR341">
        <v>5.3785742902095794</v>
      </c>
      <c r="DU341">
        <v>-1.2832239888952404</v>
      </c>
      <c r="DV341">
        <v>6.1679862200368363E-2</v>
      </c>
      <c r="DY341">
        <v>-1.004197526108572</v>
      </c>
      <c r="DZ341">
        <v>-0.29078515449166253</v>
      </c>
      <c r="EG341">
        <v>-1.1077820941668874</v>
      </c>
      <c r="EH341">
        <v>4.028859181582102</v>
      </c>
      <c r="EK341">
        <v>-1.2265346106319956</v>
      </c>
      <c r="EL341">
        <v>-1.312215987025549</v>
      </c>
      <c r="EO341">
        <v>-1.2863525497590398</v>
      </c>
      <c r="EP341">
        <v>-2.4359639783920888</v>
      </c>
      <c r="ES341">
        <v>-1.2338139403646411</v>
      </c>
      <c r="ET341">
        <v>-0.39105500121763648</v>
      </c>
      <c r="FA341">
        <v>-1.2513325009742939</v>
      </c>
      <c r="FB341">
        <v>-1.5969841663687836</v>
      </c>
      <c r="FM341">
        <v>-1.2981713932159413</v>
      </c>
      <c r="FN341">
        <v>3.5211311534996979</v>
      </c>
      <c r="FQ341">
        <v>-1.0225960841799246</v>
      </c>
      <c r="FR341">
        <v>1.1380468908604224</v>
      </c>
      <c r="FU341">
        <v>-1.263601518098606</v>
      </c>
      <c r="FV341">
        <v>3.9672513171862493</v>
      </c>
      <c r="FY341">
        <v>-1.3017083809068954</v>
      </c>
      <c r="FZ341">
        <v>1.8516573386699613</v>
      </c>
      <c r="GG341">
        <v>-1.2166151778002523</v>
      </c>
      <c r="GH341">
        <v>1.2094050444227102</v>
      </c>
      <c r="GK341">
        <v>-1.2750076987728038</v>
      </c>
      <c r="GL341">
        <v>-1.6193409424205751</v>
      </c>
      <c r="GS341">
        <v>-1.3176187640747841</v>
      </c>
      <c r="GT341">
        <v>5.3785287480106669</v>
      </c>
      <c r="GW341">
        <v>-1.2807075493367666</v>
      </c>
      <c r="GX341">
        <v>6.1961168776548808E-2</v>
      </c>
      <c r="HA341">
        <v>-1.0046621791367425</v>
      </c>
      <c r="HB341">
        <v>-0.29479076949295779</v>
      </c>
      <c r="HI341">
        <v>-1.1081894394006</v>
      </c>
      <c r="HJ341">
        <v>4.0118964291330039</v>
      </c>
      <c r="HM341">
        <v>-1.2295064504699507</v>
      </c>
      <c r="HN341">
        <v>-1.3181049079097378</v>
      </c>
      <c r="HQ341">
        <v>-1.3131149081302502</v>
      </c>
      <c r="HR341">
        <v>-2.4753144857465252</v>
      </c>
      <c r="HU341">
        <v>-1.2259955807380534</v>
      </c>
      <c r="HV341">
        <v>-0.38671674382080984</v>
      </c>
      <c r="IC341">
        <v>-1.2535316332714552</v>
      </c>
      <c r="ID341">
        <v>-1.5985896146740164</v>
      </c>
      <c r="IO341">
        <v>-1.3112521253876155</v>
      </c>
      <c r="IP341">
        <v>3.4967641960221472</v>
      </c>
      <c r="IS341">
        <v>-1.0205061738818446</v>
      </c>
      <c r="IT341">
        <v>1.1459273473737273</v>
      </c>
      <c r="IW341">
        <v>-1.2704354264202511</v>
      </c>
      <c r="IX341">
        <v>3.9659809906495371</v>
      </c>
      <c r="JA341">
        <v>-1.2762597355979628</v>
      </c>
      <c r="JB341">
        <v>1.8820567228014506</v>
      </c>
      <c r="JI341">
        <v>-1.2173287139062421</v>
      </c>
      <c r="JJ341">
        <v>1.2110837046950569</v>
      </c>
      <c r="JM341">
        <v>-1.200468091908014</v>
      </c>
      <c r="JN341">
        <v>-1.4883998849452118</v>
      </c>
      <c r="JU341">
        <v>-1.3173124315625266</v>
      </c>
      <c r="JV341">
        <v>5.3786407261989906</v>
      </c>
      <c r="JY341">
        <v>-1.2882925713443008</v>
      </c>
      <c r="JZ341">
        <v>5.3555599472014701E-2</v>
      </c>
      <c r="KC341">
        <v>-1.0162519529735741</v>
      </c>
      <c r="KD341">
        <v>-0.31426473564495716</v>
      </c>
      <c r="KK341">
        <v>-1.1655351732591877</v>
      </c>
      <c r="KL341">
        <v>3.8847475691650271</v>
      </c>
      <c r="KO341">
        <v>-1.2610195640581481</v>
      </c>
      <c r="KP341">
        <v>-1.4165369500402945</v>
      </c>
      <c r="KS341">
        <v>-1.3042863662371511</v>
      </c>
      <c r="KT341">
        <v>-2.461396628372909</v>
      </c>
      <c r="KW341">
        <v>-1.235838561779498</v>
      </c>
      <c r="KX341">
        <v>-0.39594493100213068</v>
      </c>
      <c r="LE341">
        <v>-1.2736976520170979</v>
      </c>
      <c r="LF341">
        <v>-1.6241683789212256</v>
      </c>
      <c r="LQ341">
        <v>-1.3176545299425961</v>
      </c>
      <c r="LR341">
        <v>3.4830230235712358</v>
      </c>
      <c r="LU341">
        <v>-1.0184376910530106</v>
      </c>
      <c r="LV341">
        <v>1.15351663282465</v>
      </c>
      <c r="LY341">
        <v>-1.2723780136072076</v>
      </c>
      <c r="LZ341">
        <v>3.9621786367763243</v>
      </c>
      <c r="MC341">
        <v>-1.3095273333654931</v>
      </c>
      <c r="MD341">
        <v>1.8462556079706849</v>
      </c>
      <c r="MK341">
        <v>-1.2218337702636395</v>
      </c>
      <c r="ML341">
        <v>1.2066030050053549</v>
      </c>
      <c r="MO341">
        <v>-1.274083034591097</v>
      </c>
      <c r="MP341">
        <v>-1.6172549822859765</v>
      </c>
      <c r="MW341">
        <v>-1.3156611381646908</v>
      </c>
      <c r="MX341">
        <v>5.3810418539429055</v>
      </c>
      <c r="NA341">
        <v>-1.2852997457086441</v>
      </c>
      <c r="NB341">
        <v>5.8168390233530182E-2</v>
      </c>
      <c r="NE341">
        <v>-1.019396795869727</v>
      </c>
      <c r="NF341">
        <v>-0.3151011098513522</v>
      </c>
      <c r="NM341">
        <v>-1.1124887026092745</v>
      </c>
      <c r="NN341">
        <v>4.0049894293500294</v>
      </c>
      <c r="NQ341">
        <v>-1.2429440014357263</v>
      </c>
      <c r="NR341">
        <v>-1.3567945375207702</v>
      </c>
      <c r="NU341">
        <v>-1.2818769859576542</v>
      </c>
      <c r="NV341">
        <v>-2.4311390590553055</v>
      </c>
      <c r="NY341">
        <v>-1.22268502050438</v>
      </c>
      <c r="NZ341">
        <v>-0.37698939555590227</v>
      </c>
      <c r="OG341">
        <v>-1.2610313619652127</v>
      </c>
      <c r="OH341">
        <v>-1.6026274118969881</v>
      </c>
    </row>
    <row r="342" spans="1:398">
      <c r="A342">
        <v>325</v>
      </c>
      <c r="B342" s="16">
        <f t="shared" si="109"/>
        <v>40949.625</v>
      </c>
      <c r="C342">
        <f t="shared" si="105"/>
        <v>233.64619293207363</v>
      </c>
      <c r="D342">
        <f t="shared" si="106"/>
        <v>0</v>
      </c>
      <c r="E342">
        <f t="shared" si="107"/>
        <v>0</v>
      </c>
      <c r="F342">
        <f t="shared" si="108"/>
        <v>233.64619293207363</v>
      </c>
      <c r="G342">
        <f>F342/'Refrigeration &amp; Weather'!$C$22</f>
        <v>105.00952491329154</v>
      </c>
      <c r="H342">
        <f>G342*3*'Refrigeration &amp; Weather'!$C$23</f>
        <v>78.757143684968653</v>
      </c>
      <c r="Q342">
        <v>-0.86905275192901577</v>
      </c>
      <c r="R342">
        <v>1.7928516663640965</v>
      </c>
      <c r="U342">
        <v>-1.2534145354407553</v>
      </c>
      <c r="V342">
        <v>-0.13506251309770687</v>
      </c>
      <c r="AC342">
        <v>-1.222342762293213</v>
      </c>
      <c r="AD342">
        <v>-1.0605724139427712</v>
      </c>
      <c r="AG342">
        <v>-1.2713584573104773</v>
      </c>
      <c r="AH342">
        <v>5.0081540614412594</v>
      </c>
      <c r="AO342">
        <v>-1.3183310837690154</v>
      </c>
      <c r="AP342">
        <v>-1.2651504418013402</v>
      </c>
      <c r="AS342">
        <v>-1.2838219113709572</v>
      </c>
      <c r="AT342">
        <v>6.7021712259714183</v>
      </c>
      <c r="AW342">
        <v>-1.0053873622446314</v>
      </c>
      <c r="AX342">
        <v>6.3232532337298606</v>
      </c>
      <c r="BE342">
        <v>-1.101483717064162</v>
      </c>
      <c r="BF342">
        <v>1.7896008938032562</v>
      </c>
      <c r="BI342">
        <v>-1.2426411518354821</v>
      </c>
      <c r="BJ342">
        <v>5.261197382440729</v>
      </c>
      <c r="BM342">
        <v>-1.2996929968911834</v>
      </c>
      <c r="BN342">
        <v>4.1896525863703848</v>
      </c>
      <c r="BQ342">
        <v>-1.2381200891225919</v>
      </c>
      <c r="BR342">
        <v>6.2342745801536088</v>
      </c>
      <c r="BY342">
        <v>-1.2614294056128563</v>
      </c>
      <c r="BZ342">
        <v>5.0344712988011944</v>
      </c>
      <c r="CK342">
        <v>-1.3114390425973972</v>
      </c>
      <c r="CL342">
        <v>1.1827556894973255</v>
      </c>
      <c r="CO342">
        <v>-1.0415502898706188</v>
      </c>
      <c r="CP342">
        <v>7.6994456659093924</v>
      </c>
      <c r="CS342">
        <v>-1.2652871229526124</v>
      </c>
      <c r="CT342">
        <v>1.7475064566590242</v>
      </c>
      <c r="CW342">
        <v>-1.3052323987274239</v>
      </c>
      <c r="CX342">
        <v>-0.36741686981339888</v>
      </c>
      <c r="DE342">
        <v>-1.2222019110603251</v>
      </c>
      <c r="DF342">
        <v>-1.0692016393010724</v>
      </c>
      <c r="DI342">
        <v>-1.276222949753079</v>
      </c>
      <c r="DJ342">
        <v>5.017896267719995</v>
      </c>
      <c r="DQ342">
        <v>-1.3175051523382175</v>
      </c>
      <c r="DR342">
        <v>-1.2648268429376868</v>
      </c>
      <c r="DU342">
        <v>-1.2842107836656604</v>
      </c>
      <c r="DV342">
        <v>6.7015972043555614</v>
      </c>
      <c r="DY342">
        <v>-1.0136751676017488</v>
      </c>
      <c r="DZ342">
        <v>6.3188397706657335</v>
      </c>
      <c r="EG342">
        <v>-1.1179687595521457</v>
      </c>
      <c r="EH342">
        <v>1.7590918203363515</v>
      </c>
      <c r="EK342">
        <v>-1.2319205050075215</v>
      </c>
      <c r="EL342">
        <v>5.2955764431850065</v>
      </c>
      <c r="EO342">
        <v>-1.2872310963043279</v>
      </c>
      <c r="EP342">
        <v>4.2039162544979973</v>
      </c>
      <c r="ES342">
        <v>-1.2372513407352215</v>
      </c>
      <c r="ET342">
        <v>6.2365312648470521</v>
      </c>
      <c r="FA342">
        <v>-1.253227312341088</v>
      </c>
      <c r="FB342">
        <v>5.0390519930762379</v>
      </c>
      <c r="FM342">
        <v>-1.29892477655647</v>
      </c>
      <c r="FN342">
        <v>1.2043553276201635</v>
      </c>
      <c r="FQ342">
        <v>-1.0361079990569153</v>
      </c>
      <c r="FR342">
        <v>7.7130513480464904</v>
      </c>
      <c r="FU342">
        <v>-1.265070988660659</v>
      </c>
      <c r="FV342">
        <v>1.7478521237070916</v>
      </c>
      <c r="FY342">
        <v>-1.3021047725146138</v>
      </c>
      <c r="FZ342">
        <v>-0.36399397545079115</v>
      </c>
      <c r="GG342">
        <v>-1.2209775323903309</v>
      </c>
      <c r="GH342">
        <v>-1.0702543080666753</v>
      </c>
      <c r="GK342">
        <v>-1.2765397446090436</v>
      </c>
      <c r="GL342">
        <v>5.0173213048716399</v>
      </c>
      <c r="GS342">
        <v>-1.317759530450028</v>
      </c>
      <c r="GT342">
        <v>-1.2648701342666235</v>
      </c>
      <c r="GW342">
        <v>-1.2816989454272878</v>
      </c>
      <c r="GX342">
        <v>6.7018741227787801</v>
      </c>
      <c r="HA342">
        <v>-1.0140771747723571</v>
      </c>
      <c r="HB342">
        <v>6.315169540476858</v>
      </c>
      <c r="HI342">
        <v>-1.1181022921360078</v>
      </c>
      <c r="HJ342">
        <v>1.7427450277901311</v>
      </c>
      <c r="HM342">
        <v>-1.234798326003719</v>
      </c>
      <c r="HN342">
        <v>5.2900001679698532</v>
      </c>
      <c r="HQ342">
        <v>-1.3133665159001693</v>
      </c>
      <c r="HR342">
        <v>4.1667637499332022</v>
      </c>
      <c r="HU342">
        <v>-1.2295028989587786</v>
      </c>
      <c r="HV342">
        <v>6.2407027325441646</v>
      </c>
      <c r="IC342">
        <v>-1.2554009881803538</v>
      </c>
      <c r="ID342">
        <v>5.0375478610825999</v>
      </c>
      <c r="IO342">
        <v>-1.3116437677517443</v>
      </c>
      <c r="IP342">
        <v>1.1815275105597001</v>
      </c>
      <c r="IS342">
        <v>-1.0341406958074708</v>
      </c>
      <c r="IT342">
        <v>7.7202128703593225</v>
      </c>
      <c r="IW342">
        <v>-1.2718844516069909</v>
      </c>
      <c r="IX342">
        <v>1.7466333901929942</v>
      </c>
      <c r="JA342">
        <v>-1.277141088712995</v>
      </c>
      <c r="JB342">
        <v>-0.33523274162469707</v>
      </c>
      <c r="JI342">
        <v>-1.2217152611127107</v>
      </c>
      <c r="JJ342">
        <v>-1.068904936511172</v>
      </c>
      <c r="JM342">
        <v>-1.2040823790925015</v>
      </c>
      <c r="JN342">
        <v>5.1405738806408703</v>
      </c>
      <c r="JU342">
        <v>-1.3174549893554521</v>
      </c>
      <c r="JV342">
        <v>-1.2647637179685474</v>
      </c>
      <c r="JY342">
        <v>-1.2891493764764383</v>
      </c>
      <c r="JZ342">
        <v>6.6938741893152418</v>
      </c>
      <c r="KC342">
        <v>-1.0253536874814757</v>
      </c>
      <c r="KD342">
        <v>6.2964988479135569</v>
      </c>
      <c r="KK342">
        <v>-1.1734455954913687</v>
      </c>
      <c r="KL342">
        <v>1.6249136219069573</v>
      </c>
      <c r="KO342">
        <v>-1.2647786326051449</v>
      </c>
      <c r="KP342">
        <v>5.2004127652397747</v>
      </c>
      <c r="KS342">
        <v>-1.3047598551522925</v>
      </c>
      <c r="KT342">
        <v>4.179917513241894</v>
      </c>
      <c r="KW342">
        <v>-1.2391989609973957</v>
      </c>
      <c r="KX342">
        <v>6.2320002575245486</v>
      </c>
      <c r="LE342">
        <v>-1.2751594066555565</v>
      </c>
      <c r="LF342">
        <v>5.0133909303470618</v>
      </c>
      <c r="LQ342">
        <v>-1.3178420553049077</v>
      </c>
      <c r="LR342">
        <v>1.1686419320431736</v>
      </c>
      <c r="LU342">
        <v>-1.03219027913293</v>
      </c>
      <c r="LV342">
        <v>7.7271087641104677</v>
      </c>
      <c r="LY342">
        <v>-1.2737665982020443</v>
      </c>
      <c r="LZ342">
        <v>1.7430566357945687</v>
      </c>
      <c r="MC342">
        <v>-1.3098376410202444</v>
      </c>
      <c r="MD342">
        <v>-0.36909583349615166</v>
      </c>
      <c r="MK342">
        <v>-1.2261523779442223</v>
      </c>
      <c r="ML342">
        <v>-1.072809920290722</v>
      </c>
      <c r="MO342">
        <v>-1.2756479763544484</v>
      </c>
      <c r="MP342">
        <v>5.0192587297404501</v>
      </c>
      <c r="MW342">
        <v>-1.3158420766034402</v>
      </c>
      <c r="MX342">
        <v>-1.2624847782464441</v>
      </c>
      <c r="NA342">
        <v>-1.2862304677510894</v>
      </c>
      <c r="NB342">
        <v>6.6982697685465045</v>
      </c>
      <c r="NE342">
        <v>-1.0284847920383071</v>
      </c>
      <c r="NF342">
        <v>6.2956699477009579</v>
      </c>
      <c r="NM342">
        <v>-1.1223042952164384</v>
      </c>
      <c r="NN342">
        <v>1.7374269245620733</v>
      </c>
      <c r="NQ342">
        <v>-1.2476287411890858</v>
      </c>
      <c r="NR342">
        <v>5.2543524101455032</v>
      </c>
      <c r="NU342">
        <v>-1.2828324641650777</v>
      </c>
      <c r="NV342">
        <v>4.2084773045280315</v>
      </c>
      <c r="NY342">
        <v>-1.226344996342057</v>
      </c>
      <c r="NZ342">
        <v>6.2496671707104721</v>
      </c>
      <c r="OG342">
        <v>-1.2628363202017441</v>
      </c>
      <c r="OH342">
        <v>5.0337295671188382</v>
      </c>
    </row>
    <row r="343" spans="1:398">
      <c r="A343">
        <v>326</v>
      </c>
      <c r="B343" s="16">
        <f t="shared" si="109"/>
        <v>40949.75</v>
      </c>
      <c r="C343">
        <f t="shared" si="105"/>
        <v>60.170140903741185</v>
      </c>
      <c r="D343">
        <f t="shared" si="106"/>
        <v>0</v>
      </c>
      <c r="E343">
        <f t="shared" si="107"/>
        <v>0</v>
      </c>
      <c r="F343">
        <f t="shared" si="108"/>
        <v>60.170140903741185</v>
      </c>
      <c r="G343">
        <f>F343/'Refrigeration &amp; Weather'!$C$22</f>
        <v>27.042759956737616</v>
      </c>
      <c r="H343">
        <f>G343*3*'Refrigeration &amp; Weather'!$C$23</f>
        <v>20.282069967553213</v>
      </c>
      <c r="Q343">
        <v>-0.88426359555419909</v>
      </c>
      <c r="R343">
        <v>3.9416832148222225</v>
      </c>
      <c r="U343">
        <v>-1.2556458129395522</v>
      </c>
      <c r="V343">
        <v>2.0688121324502378</v>
      </c>
      <c r="AC343">
        <v>-1.226504710424565</v>
      </c>
      <c r="AD343">
        <v>1.129516447827136</v>
      </c>
      <c r="AG343">
        <v>-1.2726543001953818</v>
      </c>
      <c r="AH343">
        <v>-1.6392794971020179</v>
      </c>
      <c r="AO343">
        <v>-1.3184606159742964</v>
      </c>
      <c r="AP343">
        <v>5.3774375488302875</v>
      </c>
      <c r="AS343">
        <v>-1.2847696359071721</v>
      </c>
      <c r="AT343">
        <v>5.6325898252398636E-2</v>
      </c>
      <c r="AW343">
        <v>-1.0144130575942609</v>
      </c>
      <c r="AX343">
        <v>-0.35059087938758127</v>
      </c>
      <c r="BE343">
        <v>-1.1113046042015118</v>
      </c>
      <c r="BF343">
        <v>3.9528384484819403</v>
      </c>
      <c r="BI343">
        <v>-1.2469575092956202</v>
      </c>
      <c r="BJ343">
        <v>-1.4094310194645421</v>
      </c>
      <c r="BM343">
        <v>-1.3002955413013788</v>
      </c>
      <c r="BN343">
        <v>-2.4553936594303769</v>
      </c>
      <c r="BQ343">
        <v>-1.2412835886391949</v>
      </c>
      <c r="BR343">
        <v>-0.42241890557540074</v>
      </c>
      <c r="BY343">
        <v>-1.2631425283709674</v>
      </c>
      <c r="BZ343">
        <v>-1.6146229642149335</v>
      </c>
      <c r="CK343">
        <v>-1.3118246806070162</v>
      </c>
      <c r="CL343">
        <v>3.4947518730084548</v>
      </c>
      <c r="CO343">
        <v>-1.0538009691994956</v>
      </c>
      <c r="CP343">
        <v>0.99669260267806514</v>
      </c>
      <c r="CS343">
        <v>-1.266671268486697</v>
      </c>
      <c r="CT343">
        <v>3.9571570039921555</v>
      </c>
      <c r="CW343">
        <v>-1.3055532359944759</v>
      </c>
      <c r="CX343">
        <v>1.8458573309287483</v>
      </c>
      <c r="DE343">
        <v>-1.2262274284483063</v>
      </c>
      <c r="DF343">
        <v>1.1214808187428118</v>
      </c>
      <c r="DI343">
        <v>-1.2776657852152036</v>
      </c>
      <c r="DJ343">
        <v>-1.6308611492150853</v>
      </c>
      <c r="DQ343">
        <v>-1.317639869449889</v>
      </c>
      <c r="DR343">
        <v>5.3777458428230815</v>
      </c>
      <c r="DU343">
        <v>-1.2851493086453081</v>
      </c>
      <c r="DV343">
        <v>5.5778788617483685E-2</v>
      </c>
      <c r="DY343">
        <v>-1.0226280803026098</v>
      </c>
      <c r="DZ343">
        <v>-0.35499229176700331</v>
      </c>
      <c r="EG343">
        <v>-1.1273061277669183</v>
      </c>
      <c r="EH343">
        <v>3.9242780395614121</v>
      </c>
      <c r="EK343">
        <v>-1.2367757857623283</v>
      </c>
      <c r="EL343">
        <v>-1.3778070987376703</v>
      </c>
      <c r="EO343">
        <v>-1.2880610567237758</v>
      </c>
      <c r="EP343">
        <v>-2.441911218013245</v>
      </c>
      <c r="ES343">
        <v>-1.2404501697064405</v>
      </c>
      <c r="ET343">
        <v>-0.42034734763448578</v>
      </c>
      <c r="FA343">
        <v>-1.2550133591043087</v>
      </c>
      <c r="FB343">
        <v>-1.6103037465758689</v>
      </c>
      <c r="FM343">
        <v>-1.2996317667003867</v>
      </c>
      <c r="FN343">
        <v>3.5150573227589339</v>
      </c>
      <c r="FQ343">
        <v>-1.0485717181277667</v>
      </c>
      <c r="FR343">
        <v>1.0091852087110431</v>
      </c>
      <c r="FU343">
        <v>-1.2664606512236685</v>
      </c>
      <c r="FV343">
        <v>3.9574842947908864</v>
      </c>
      <c r="FY343">
        <v>-1.3024802392090702</v>
      </c>
      <c r="FZ343">
        <v>1.8490980382816307</v>
      </c>
      <c r="GG343">
        <v>-1.2249888547830092</v>
      </c>
      <c r="GH343">
        <v>1.1207295744608661</v>
      </c>
      <c r="GK343">
        <v>-1.2779734678304215</v>
      </c>
      <c r="GL343">
        <v>-1.6313994269485035</v>
      </c>
      <c r="GS343">
        <v>-1.3178935549600383</v>
      </c>
      <c r="GT343">
        <v>5.3777047031422596</v>
      </c>
      <c r="GW343">
        <v>-1.2826419919759198</v>
      </c>
      <c r="GX343">
        <v>5.6050629981655511E-2</v>
      </c>
      <c r="HA343">
        <v>-1.0229726491046374</v>
      </c>
      <c r="HB343">
        <v>-0.35835878437319835</v>
      </c>
      <c r="HI343">
        <v>-1.1271762576051723</v>
      </c>
      <c r="HJ343">
        <v>3.9085679507065501</v>
      </c>
      <c r="HM343">
        <v>-1.2395646763779657</v>
      </c>
      <c r="HN343">
        <v>-1.3830785911881103</v>
      </c>
      <c r="HQ343">
        <v>-1.31360407980407</v>
      </c>
      <c r="HR343">
        <v>-2.4770337481881821</v>
      </c>
      <c r="HU343">
        <v>-1.2327689325201825</v>
      </c>
      <c r="HV343">
        <v>-0.41633858211232777</v>
      </c>
      <c r="IC343">
        <v>-1.2571631674062378</v>
      </c>
      <c r="ID343">
        <v>-1.6117146170474861</v>
      </c>
      <c r="IO343">
        <v>-1.3120115093108347</v>
      </c>
      <c r="IP343">
        <v>3.4936353260278175</v>
      </c>
      <c r="IS343">
        <v>-1.0467160149700196</v>
      </c>
      <c r="IT343">
        <v>1.0157101929507772</v>
      </c>
      <c r="IW343">
        <v>-1.2732545129091872</v>
      </c>
      <c r="IX343">
        <v>3.9563163661394278</v>
      </c>
      <c r="JA343">
        <v>-1.2779757034833146</v>
      </c>
      <c r="JB343">
        <v>1.8763397935759507</v>
      </c>
      <c r="JI343">
        <v>-1.2257459609608656</v>
      </c>
      <c r="JJ343">
        <v>1.1218028014530179</v>
      </c>
      <c r="JM343">
        <v>-1.207477736594021</v>
      </c>
      <c r="JN343">
        <v>-1.5152266538318229</v>
      </c>
      <c r="JU343">
        <v>-1.317590716831359</v>
      </c>
      <c r="JV343">
        <v>5.3778058836372278</v>
      </c>
      <c r="JY343">
        <v>-1.2899642524347343</v>
      </c>
      <c r="JZ343">
        <v>4.8429644124721227E-2</v>
      </c>
      <c r="KC343">
        <v>-1.0339487676072969</v>
      </c>
      <c r="KD343">
        <v>-0.37626465224760053</v>
      </c>
      <c r="KK343">
        <v>-1.1806618195607197</v>
      </c>
      <c r="KL343">
        <v>3.7991768699113426</v>
      </c>
      <c r="KO343">
        <v>-1.2681472235681222</v>
      </c>
      <c r="KP343">
        <v>-1.4648684975813919</v>
      </c>
      <c r="KS343">
        <v>-1.3052072869079738</v>
      </c>
      <c r="KT343">
        <v>-2.4645861703458718</v>
      </c>
      <c r="KW343">
        <v>-1.2423263435181062</v>
      </c>
      <c r="KX343">
        <v>-0.4245549563389483</v>
      </c>
      <c r="LE343">
        <v>-1.2765363524217623</v>
      </c>
      <c r="LF343">
        <v>-1.6345563101315326</v>
      </c>
      <c r="LQ343">
        <v>-1.3180181888956868</v>
      </c>
      <c r="LR343">
        <v>3.4815318030780227</v>
      </c>
      <c r="LU343">
        <v>-1.0448730489368041</v>
      </c>
      <c r="LV343">
        <v>1.0219922013848044</v>
      </c>
      <c r="LY343">
        <v>-1.2750797537741079</v>
      </c>
      <c r="LZ343">
        <v>3.9529469710356064</v>
      </c>
      <c r="MC343">
        <v>-1.3101317614933106</v>
      </c>
      <c r="MD343">
        <v>1.8442755055342355</v>
      </c>
      <c r="MK343">
        <v>-1.230123550347328</v>
      </c>
      <c r="ML343">
        <v>1.1183803197447337</v>
      </c>
      <c r="MO343">
        <v>-1.2771122915802371</v>
      </c>
      <c r="MP343">
        <v>-1.6295963223052772</v>
      </c>
      <c r="MW343">
        <v>-1.3160142564138066</v>
      </c>
      <c r="MX343">
        <v>5.3799712115914673</v>
      </c>
      <c r="NA343">
        <v>-1.287115820948123</v>
      </c>
      <c r="NB343">
        <v>5.2622146507260853E-2</v>
      </c>
      <c r="NE343">
        <v>-1.0370662810405156</v>
      </c>
      <c r="NF343">
        <v>-0.37708382730340406</v>
      </c>
      <c r="NM343">
        <v>-1.1313042337795909</v>
      </c>
      <c r="NN343">
        <v>3.9045548470171445</v>
      </c>
      <c r="NQ343">
        <v>-1.2518350628587409</v>
      </c>
      <c r="NR343">
        <v>-1.4159834269689995</v>
      </c>
      <c r="NU343">
        <v>-1.2837351983987344</v>
      </c>
      <c r="NV343">
        <v>-2.4375949107808923</v>
      </c>
      <c r="NY343">
        <v>-1.2297519259125775</v>
      </c>
      <c r="NZ343">
        <v>-0.40805730118016947</v>
      </c>
      <c r="OG343">
        <v>-1.2645375739565134</v>
      </c>
      <c r="OH343">
        <v>-1.6153281378306852</v>
      </c>
    </row>
    <row r="344" spans="1:398">
      <c r="A344">
        <v>327</v>
      </c>
      <c r="B344" s="16">
        <f t="shared" si="109"/>
        <v>40949.875</v>
      </c>
      <c r="C344">
        <f t="shared" si="105"/>
        <v>169.80478050976828</v>
      </c>
      <c r="D344">
        <f t="shared" si="106"/>
        <v>0</v>
      </c>
      <c r="E344">
        <f t="shared" si="107"/>
        <v>0</v>
      </c>
      <c r="F344">
        <f t="shared" si="108"/>
        <v>169.80478050976828</v>
      </c>
      <c r="G344">
        <f>F344/'Refrigeration &amp; Weather'!$C$22</f>
        <v>76.316755285289119</v>
      </c>
      <c r="H344">
        <f>G344*3*'Refrigeration &amp; Weather'!$C$23</f>
        <v>57.237566463966843</v>
      </c>
      <c r="Q344">
        <v>-0.89845447500000197</v>
      </c>
      <c r="R344">
        <v>1.6677498256695564</v>
      </c>
      <c r="U344">
        <v>-1.2577154319400405</v>
      </c>
      <c r="V344">
        <v>-0.15492203767375864</v>
      </c>
      <c r="AC344">
        <v>-1.230318495962833</v>
      </c>
      <c r="AD344">
        <v>-1.1050709975234754</v>
      </c>
      <c r="AG344">
        <v>-1.2738799861212731</v>
      </c>
      <c r="AH344">
        <v>4.9995682682922835</v>
      </c>
      <c r="AO344">
        <v>-1.3185840627412608</v>
      </c>
      <c r="AP344">
        <v>-1.2658941260231269</v>
      </c>
      <c r="AS344">
        <v>-1.2856719310890901</v>
      </c>
      <c r="AT344">
        <v>6.6966185401289069</v>
      </c>
      <c r="BE344">
        <v>-1.1203404847657068</v>
      </c>
      <c r="BF344">
        <v>1.6930091753874743</v>
      </c>
      <c r="BI344">
        <v>-1.2508560815577308</v>
      </c>
      <c r="BJ344">
        <v>5.2095738107962077</v>
      </c>
      <c r="BM344">
        <v>-1.300865479221609</v>
      </c>
      <c r="BN344">
        <v>4.1856620372659155</v>
      </c>
      <c r="BQ344">
        <v>-1.2442339406232039</v>
      </c>
      <c r="BR344">
        <v>6.2081153410599015</v>
      </c>
      <c r="BY344">
        <v>-1.2647595634305335</v>
      </c>
      <c r="BZ344">
        <v>5.0227069000903999</v>
      </c>
      <c r="CK344">
        <v>-1.31218682846867</v>
      </c>
      <c r="CL344">
        <v>1.1796806791613728</v>
      </c>
      <c r="CS344">
        <v>-1.2679818378538739</v>
      </c>
      <c r="CT344">
        <v>1.7385043321250619</v>
      </c>
      <c r="CW344">
        <v>-1.3058574999612225</v>
      </c>
      <c r="CX344">
        <v>-0.36944342178487305</v>
      </c>
      <c r="DE344">
        <v>-1.2299144025254714</v>
      </c>
      <c r="DF344">
        <v>-1.1125430076141756</v>
      </c>
      <c r="DI344">
        <v>-1.2790183486247817</v>
      </c>
      <c r="DJ344">
        <v>5.0068290062116061</v>
      </c>
      <c r="DQ344">
        <v>-1.3177682576474812</v>
      </c>
      <c r="DR344">
        <v>-1.265600247172302</v>
      </c>
      <c r="DU344">
        <v>-1.286042830527339</v>
      </c>
      <c r="DV344">
        <v>6.6960965997605291</v>
      </c>
      <c r="EG344">
        <v>-1.1358890469577874</v>
      </c>
      <c r="EH344">
        <v>1.6662418576597138</v>
      </c>
      <c r="EK344">
        <v>-1.2411707749261787</v>
      </c>
      <c r="EL344">
        <v>5.2387280528375451</v>
      </c>
      <c r="EO344">
        <v>-1.2888461088426191</v>
      </c>
      <c r="EP344">
        <v>4.1984206479354578</v>
      </c>
      <c r="ES344">
        <v>-1.2434330044482169</v>
      </c>
      <c r="ET344">
        <v>6.2100218145336026</v>
      </c>
      <c r="FA344">
        <v>-1.2566991928961686</v>
      </c>
      <c r="FB344">
        <v>5.0267831037650037</v>
      </c>
      <c r="FM344">
        <v>-1.3002962967999219</v>
      </c>
      <c r="FN344">
        <v>1.1987982977999871</v>
      </c>
      <c r="FU344">
        <v>-1.2677764481578335</v>
      </c>
      <c r="FV344">
        <v>1.7388145879544799</v>
      </c>
      <c r="FY344">
        <v>-1.3028362589116329</v>
      </c>
      <c r="FZ344">
        <v>-0.36637197277673067</v>
      </c>
      <c r="GG344">
        <v>-1.2286660285609727</v>
      </c>
      <c r="GH344">
        <v>-1.1130481832840362</v>
      </c>
      <c r="GK344">
        <v>-1.2793174916307346</v>
      </c>
      <c r="GL344">
        <v>5.0063242424180814</v>
      </c>
      <c r="GS344">
        <v>-1.3180212851150999</v>
      </c>
      <c r="GT344">
        <v>-1.2656393289308694</v>
      </c>
      <c r="GW344">
        <v>-1.2835399455999301</v>
      </c>
      <c r="GX344">
        <v>6.6963627987565468</v>
      </c>
      <c r="HI344">
        <v>-1.1355063594855188</v>
      </c>
      <c r="HJ344">
        <v>1.6511736828567112</v>
      </c>
      <c r="HM344">
        <v>-1.2438756507932347</v>
      </c>
      <c r="HN344">
        <v>5.2337495727459284</v>
      </c>
      <c r="HQ344">
        <v>-1.313828673335429</v>
      </c>
      <c r="HR344">
        <v>4.1651763356622515</v>
      </c>
      <c r="HU344">
        <v>-1.2358163330479426</v>
      </c>
      <c r="HV344">
        <v>6.2138726062511509</v>
      </c>
      <c r="IC344">
        <v>-1.2588265981617319</v>
      </c>
      <c r="ID344">
        <v>5.0254582597793576</v>
      </c>
      <c r="IO344">
        <v>-1.3123573651296916</v>
      </c>
      <c r="IP344">
        <v>1.1786633849732937</v>
      </c>
      <c r="IW344">
        <v>-1.2745515381093966</v>
      </c>
      <c r="IX344">
        <v>1.7376965288286219</v>
      </c>
      <c r="JA344">
        <v>-1.2787669034317639</v>
      </c>
      <c r="JB344">
        <v>-0.34054192749476986</v>
      </c>
      <c r="JI344">
        <v>-1.2294384209235896</v>
      </c>
      <c r="JJ344">
        <v>-1.1122055595640132</v>
      </c>
      <c r="JM344">
        <v>-1.2106722143562481</v>
      </c>
      <c r="JN344">
        <v>5.1159662303685121</v>
      </c>
      <c r="JU344">
        <v>-1.3177200666215816</v>
      </c>
      <c r="JV344">
        <v>-1.2655430834173513</v>
      </c>
      <c r="JY344">
        <v>-1.290740038456246</v>
      </c>
      <c r="JZ344">
        <v>6.6890963058473094</v>
      </c>
      <c r="KK344">
        <v>-1.1872653839966005</v>
      </c>
      <c r="KL344">
        <v>1.549441282605573</v>
      </c>
      <c r="KO344">
        <v>-1.2711797611362994</v>
      </c>
      <c r="KP344">
        <v>5.158858679657266</v>
      </c>
      <c r="KS344">
        <v>-1.3056306330466456</v>
      </c>
      <c r="KT344">
        <v>4.1769700759758326</v>
      </c>
      <c r="KW344">
        <v>-1.245242745600319</v>
      </c>
      <c r="KX344">
        <v>6.206106427432692</v>
      </c>
      <c r="LE344">
        <v>-1.2778352618325293</v>
      </c>
      <c r="LF344">
        <v>5.0038352947869393</v>
      </c>
      <c r="LQ344">
        <v>-1.3181838870454659</v>
      </c>
      <c r="LR344">
        <v>1.1672763504604271</v>
      </c>
      <c r="LY344">
        <v>-1.2763231261941455</v>
      </c>
      <c r="LZ344">
        <v>1.7345180945324112</v>
      </c>
      <c r="MC344">
        <v>-1.3104108520464106</v>
      </c>
      <c r="MD344">
        <v>-0.37093394384123324</v>
      </c>
      <c r="MK344">
        <v>-1.2337640703378867</v>
      </c>
      <c r="ML344">
        <v>-1.1151922451705276</v>
      </c>
      <c r="MO344">
        <v>-1.2784848205111727</v>
      </c>
      <c r="MP344">
        <v>5.0080055584676151</v>
      </c>
      <c r="MW344">
        <v>-1.316178263870933</v>
      </c>
      <c r="MX344">
        <v>-1.2634835540717768</v>
      </c>
      <c r="NA344">
        <v>-1.2879588658404693</v>
      </c>
      <c r="NB344">
        <v>6.6930987065709902</v>
      </c>
      <c r="NM344">
        <v>-1.1395794161339514</v>
      </c>
      <c r="NN344">
        <v>1.6482346950989359</v>
      </c>
      <c r="NQ344">
        <v>-1.2556285073943545</v>
      </c>
      <c r="NR344">
        <v>5.2033202455029244</v>
      </c>
      <c r="NU344">
        <v>-1.2845891639342277</v>
      </c>
      <c r="NV344">
        <v>4.2025095808142874</v>
      </c>
      <c r="NY344">
        <v>-1.2329296702893124</v>
      </c>
      <c r="NZ344">
        <v>6.2215402648313773</v>
      </c>
      <c r="OG344">
        <v>-1.2661433205839119</v>
      </c>
      <c r="OH344">
        <v>5.0220360624512672</v>
      </c>
    </row>
    <row r="345" spans="1:398">
      <c r="A345">
        <v>328</v>
      </c>
      <c r="B345" s="16">
        <f t="shared" si="109"/>
        <v>40950</v>
      </c>
      <c r="C345">
        <f t="shared" si="105"/>
        <v>56.581762430582899</v>
      </c>
      <c r="D345">
        <f t="shared" si="106"/>
        <v>0</v>
      </c>
      <c r="E345">
        <f t="shared" si="107"/>
        <v>0</v>
      </c>
      <c r="F345">
        <f t="shared" si="108"/>
        <v>56.581762430582899</v>
      </c>
      <c r="G345">
        <f>F345/'Refrigeration &amp; Weather'!$C$22</f>
        <v>25.430005586778837</v>
      </c>
      <c r="H345">
        <f>G345*3*'Refrigeration &amp; Weather'!$C$23</f>
        <v>19.072504190084128</v>
      </c>
      <c r="Q345">
        <v>-0.91171580043055189</v>
      </c>
      <c r="R345">
        <v>3.8277050340674634</v>
      </c>
      <c r="U345">
        <v>-1.2596391988807039</v>
      </c>
      <c r="V345">
        <v>2.0509024341807387</v>
      </c>
      <c r="AC345">
        <v>-1.2338213632326942</v>
      </c>
      <c r="AD345">
        <v>1.0739415029478232</v>
      </c>
      <c r="AG345">
        <v>-1.2750407323277522</v>
      </c>
      <c r="AH345">
        <v>-1.6472248280337525</v>
      </c>
      <c r="AO345">
        <v>-1.3187018213025372</v>
      </c>
      <c r="AP345">
        <v>5.376742540921053</v>
      </c>
      <c r="AS345">
        <v>-1.2865318108878394</v>
      </c>
      <c r="AT345">
        <v>5.1142602534854087E-2</v>
      </c>
      <c r="BE345">
        <v>-1.1286756295426654</v>
      </c>
      <c r="BF345">
        <v>3.8666600907766773</v>
      </c>
      <c r="BI345">
        <v>-1.2543913506438127</v>
      </c>
      <c r="BJ345">
        <v>-1.4542843815005022</v>
      </c>
      <c r="BM345">
        <v>-1.3014052436801189</v>
      </c>
      <c r="BN345">
        <v>-2.4590855043486197</v>
      </c>
      <c r="BQ345">
        <v>-1.2469907539134175</v>
      </c>
      <c r="BR345">
        <v>-0.44616246724761321</v>
      </c>
      <c r="BY345">
        <v>-1.266287926578165</v>
      </c>
      <c r="BZ345">
        <v>-1.6254765153213266</v>
      </c>
      <c r="CK345">
        <v>-1.3125274620508605</v>
      </c>
      <c r="CL345">
        <v>3.4919364442768561</v>
      </c>
      <c r="CS345">
        <v>-1.2692241931239594</v>
      </c>
      <c r="CT345">
        <v>3.9488129194748165</v>
      </c>
      <c r="CW345">
        <v>-1.3061463345098108</v>
      </c>
      <c r="CX345">
        <v>1.8439710584247153</v>
      </c>
      <c r="DE345">
        <v>-1.2332991761598346</v>
      </c>
      <c r="DF345">
        <v>1.0669744830131216</v>
      </c>
      <c r="DI345">
        <v>-1.2802883632828548</v>
      </c>
      <c r="DJ345">
        <v>-1.6409781789139604</v>
      </c>
      <c r="DQ345">
        <v>-1.317890728140203</v>
      </c>
      <c r="DR345">
        <v>5.3770228257792851</v>
      </c>
      <c r="DU345">
        <v>-1.2868943359926834</v>
      </c>
      <c r="DV345">
        <v>5.064423121152313E-2</v>
      </c>
      <c r="EG345">
        <v>-1.1437993584747479</v>
      </c>
      <c r="EH345">
        <v>3.8415437202322682</v>
      </c>
      <c r="EK345">
        <v>-1.2451643107701695</v>
      </c>
      <c r="EL345">
        <v>-1.4273484833711219</v>
      </c>
      <c r="EO345">
        <v>-1.2895895774128858</v>
      </c>
      <c r="EP345">
        <v>-2.4469986870667748</v>
      </c>
      <c r="ES345">
        <v>-1.2462197568957745</v>
      </c>
      <c r="ET345">
        <v>-0.44440368234322164</v>
      </c>
      <c r="FA345">
        <v>-1.2582925166669119</v>
      </c>
      <c r="FB345">
        <v>-1.6216265560784391</v>
      </c>
      <c r="FM345">
        <v>-1.300921878675652</v>
      </c>
      <c r="FN345">
        <v>3.5099615324970395</v>
      </c>
      <c r="FU345">
        <v>-1.2690237623933158</v>
      </c>
      <c r="FV345">
        <v>3.9491073584169398</v>
      </c>
      <c r="FY345">
        <v>-1.3031741768240466</v>
      </c>
      <c r="FZ345">
        <v>1.8468850135400796</v>
      </c>
      <c r="GG345">
        <v>-1.2320445732020782</v>
      </c>
      <c r="GH345">
        <v>1.0666639269140892</v>
      </c>
      <c r="GK345">
        <v>-1.280579490537296</v>
      </c>
      <c r="GL345">
        <v>-1.6414522574126145</v>
      </c>
      <c r="GS345">
        <v>-1.3181431306300517</v>
      </c>
      <c r="GT345">
        <v>5.3769857133537249</v>
      </c>
      <c r="GW345">
        <v>-1.2843957847546623</v>
      </c>
      <c r="GX345">
        <v>5.0904328008466997E-2</v>
      </c>
      <c r="HI345">
        <v>-1.1431744063416227</v>
      </c>
      <c r="HJ345">
        <v>3.8271116386422666</v>
      </c>
      <c r="HM345">
        <v>-1.2477898685238378</v>
      </c>
      <c r="HN345">
        <v>-1.4320479347152859</v>
      </c>
      <c r="HQ345">
        <v>-1.3140412657700802</v>
      </c>
      <c r="HR345">
        <v>-2.4785021563098821</v>
      </c>
      <c r="HU345">
        <v>-1.2386650950781308</v>
      </c>
      <c r="HV345">
        <v>-0.44070572328707747</v>
      </c>
      <c r="IC345">
        <v>-1.260398871457006</v>
      </c>
      <c r="ID345">
        <v>-1.6228718894477261</v>
      </c>
      <c r="IO345">
        <v>-1.312683135630246</v>
      </c>
      <c r="IP345">
        <v>3.4910076431197106</v>
      </c>
      <c r="IW345">
        <v>-1.2757808935081103</v>
      </c>
      <c r="IX345">
        <v>3.9480381229691854</v>
      </c>
      <c r="JA345">
        <v>-1.2795177119500436</v>
      </c>
      <c r="JB345">
        <v>1.8714014188250994</v>
      </c>
      <c r="JI345">
        <v>-1.2328288715493148</v>
      </c>
      <c r="JJ345">
        <v>1.067319516381253</v>
      </c>
      <c r="JM345">
        <v>-1.2136820003414681</v>
      </c>
      <c r="JN345">
        <v>-1.5378448468527361</v>
      </c>
      <c r="JU345">
        <v>-1.3178434531702621</v>
      </c>
      <c r="JV345">
        <v>5.3770773018752775</v>
      </c>
      <c r="JY345">
        <v>-1.2914793301461096</v>
      </c>
      <c r="JZ345">
        <v>4.396988218543605E-2</v>
      </c>
      <c r="KK345">
        <v>-1.1933260758968147</v>
      </c>
      <c r="KL345">
        <v>3.7323409215506707</v>
      </c>
      <c r="KO345">
        <v>-1.2739213433780436</v>
      </c>
      <c r="KP345">
        <v>-1.5008134229237944</v>
      </c>
      <c r="KS345">
        <v>-1.3060316757927981</v>
      </c>
      <c r="KT345">
        <v>-2.4673148256876436</v>
      </c>
      <c r="KW345">
        <v>-1.2479676034578246</v>
      </c>
      <c r="KX345">
        <v>-0.44805430296257942</v>
      </c>
      <c r="LE345">
        <v>-1.2790622258120248</v>
      </c>
      <c r="LF345">
        <v>-1.6433636883937437</v>
      </c>
      <c r="LQ345">
        <v>-1.318340004511191</v>
      </c>
      <c r="LR345">
        <v>3.480278467961416</v>
      </c>
      <c r="LY345">
        <v>-1.2775018279457311</v>
      </c>
      <c r="LZ345">
        <v>3.9450358720614065</v>
      </c>
      <c r="MC345">
        <v>-1.3106759647093145</v>
      </c>
      <c r="MD345">
        <v>1.8425664365309293</v>
      </c>
      <c r="MK345">
        <v>-1.2371091554071212</v>
      </c>
      <c r="ML345">
        <v>1.0647264095332314</v>
      </c>
      <c r="MO345">
        <v>-1.2797734293970846</v>
      </c>
      <c r="MP345">
        <v>-1.6398816471560549</v>
      </c>
      <c r="MW345">
        <v>-1.3163346353162508</v>
      </c>
      <c r="MX345">
        <v>5.3790381642104599</v>
      </c>
      <c r="NA345">
        <v>-1.2887624013794652</v>
      </c>
      <c r="NB345">
        <v>4.7794110612989993E-2</v>
      </c>
      <c r="NM345">
        <v>-1.1472082877629011</v>
      </c>
      <c r="NN345">
        <v>3.825058296450111</v>
      </c>
      <c r="NQ345">
        <v>-1.2590635792324885</v>
      </c>
      <c r="NR345">
        <v>-1.4602403215194342</v>
      </c>
      <c r="NU345">
        <v>-1.2853979559798634</v>
      </c>
      <c r="NV345">
        <v>-2.4431213239263885</v>
      </c>
      <c r="NY345">
        <v>-1.2358992808754383</v>
      </c>
      <c r="NZ345">
        <v>-0.43359084008435883</v>
      </c>
      <c r="OG345">
        <v>-1.2676609409606843</v>
      </c>
      <c r="OH345">
        <v>-1.6261150679934382</v>
      </c>
    </row>
    <row r="346" spans="1:398">
      <c r="A346">
        <v>329</v>
      </c>
      <c r="B346" s="16">
        <f t="shared" si="109"/>
        <v>40950.125</v>
      </c>
      <c r="C346">
        <f t="shared" si="105"/>
        <v>161.42087091461377</v>
      </c>
      <c r="D346">
        <f t="shared" si="106"/>
        <v>0</v>
      </c>
      <c r="E346">
        <f t="shared" si="107"/>
        <v>0</v>
      </c>
      <c r="F346">
        <f t="shared" si="108"/>
        <v>161.42087091461377</v>
      </c>
      <c r="G346">
        <f>F346/'Refrigeration &amp; Weather'!$C$22</f>
        <v>72.548706029039906</v>
      </c>
      <c r="H346">
        <f>G346*3*'Refrigeration &amp; Weather'!$C$23</f>
        <v>54.411529521779926</v>
      </c>
      <c r="AC346">
        <v>-1.2370791901048805</v>
      </c>
      <c r="AD346">
        <v>-1.2158079897710941</v>
      </c>
      <c r="AG346">
        <v>-1.2761412652722732</v>
      </c>
      <c r="AH346">
        <v>4.9922029668698134</v>
      </c>
      <c r="AO346">
        <v>-1.3188142559232765</v>
      </c>
      <c r="AP346">
        <v>-1.2665445083393356</v>
      </c>
      <c r="AS346">
        <v>-1.2873520358647075</v>
      </c>
      <c r="AT346">
        <v>6.6917734929500199</v>
      </c>
      <c r="BE346">
        <v>-1.1363831732013261</v>
      </c>
      <c r="BF346">
        <v>1.6158624712895455</v>
      </c>
      <c r="BI346">
        <v>-1.257609030782443</v>
      </c>
      <c r="BJ346">
        <v>5.1703950998822998</v>
      </c>
      <c r="BM346">
        <v>-1.3019170375092131</v>
      </c>
      <c r="BN346">
        <v>4.1822405466675079</v>
      </c>
      <c r="BQ346">
        <v>-1.2495713842437954</v>
      </c>
      <c r="BR346">
        <v>6.1865088552735719</v>
      </c>
      <c r="BY346">
        <v>-1.2677343116059905</v>
      </c>
      <c r="BZ346">
        <v>5.0126752367975147</v>
      </c>
      <c r="CK346">
        <v>-1.3128483473204418</v>
      </c>
      <c r="CL346">
        <v>1.1770971574210765</v>
      </c>
      <c r="DE346">
        <v>-1.2364456770599137</v>
      </c>
      <c r="DF346">
        <v>-1.2224254752651995</v>
      </c>
      <c r="DI346">
        <v>-1.2814827227588643</v>
      </c>
      <c r="DJ346">
        <v>4.9975597661724072</v>
      </c>
      <c r="DQ346">
        <v>-1.3180076581060225</v>
      </c>
      <c r="DR346">
        <v>-1.2662770583386169</v>
      </c>
      <c r="DU346">
        <v>-1.287706560519523</v>
      </c>
      <c r="DV346">
        <v>6.6912972189988578</v>
      </c>
      <c r="EG346">
        <v>-1.1511079796600623</v>
      </c>
      <c r="EH346">
        <v>1.5922673874709794</v>
      </c>
      <c r="EK346">
        <v>-1.248805944613826</v>
      </c>
      <c r="EL346">
        <v>5.1953341116077763</v>
      </c>
      <c r="EO346">
        <v>-1.2902944748174126</v>
      </c>
      <c r="EP346">
        <v>4.1937028511574139</v>
      </c>
      <c r="ES346">
        <v>-1.2488280464756187</v>
      </c>
      <c r="ET346">
        <v>6.1881351078925171</v>
      </c>
      <c r="FA346">
        <v>-1.2598002854019188</v>
      </c>
      <c r="FB346">
        <v>5.0163142175419368</v>
      </c>
      <c r="FM346">
        <v>-1.3015116568413883</v>
      </c>
      <c r="FN346">
        <v>1.1941153356888339</v>
      </c>
      <c r="GG346">
        <v>-1.2351877180003641</v>
      </c>
      <c r="GH346">
        <v>-1.222568391590457</v>
      </c>
      <c r="GK346">
        <v>-1.2817663145411009</v>
      </c>
      <c r="GL346">
        <v>4.9971138430249811</v>
      </c>
      <c r="GS346">
        <v>-1.3182594672698358</v>
      </c>
      <c r="GT346">
        <v>-1.2663122852183986</v>
      </c>
      <c r="GW346">
        <v>-1.2852122382724853</v>
      </c>
      <c r="GX346">
        <v>6.69155084384548</v>
      </c>
      <c r="HI346">
        <v>-1.1502511362625523</v>
      </c>
      <c r="HJ346">
        <v>1.5784578814066186</v>
      </c>
      <c r="HM346">
        <v>-1.2513566376071372</v>
      </c>
      <c r="HN346">
        <v>5.1908986229085752</v>
      </c>
      <c r="HQ346">
        <v>-1.3142427343319452</v>
      </c>
      <c r="HR346">
        <v>4.1638155956534382</v>
      </c>
      <c r="HU346">
        <v>-1.2413329256254868</v>
      </c>
      <c r="HV346">
        <v>6.1916856171491972</v>
      </c>
      <c r="IC346">
        <v>-1.261886841306358</v>
      </c>
      <c r="ID346">
        <v>5.0151425117777046</v>
      </c>
      <c r="IO346">
        <v>-1.3129904339682188</v>
      </c>
      <c r="IP346">
        <v>1.1762474657278219</v>
      </c>
      <c r="JI346">
        <v>-1.235981214547782</v>
      </c>
      <c r="JJ346">
        <v>-1.2220667138682073</v>
      </c>
      <c r="JM346">
        <v>-1.216521648449806</v>
      </c>
      <c r="JN346">
        <v>5.0951360366504046</v>
      </c>
      <c r="JU346">
        <v>-1.3179612566171677</v>
      </c>
      <c r="JV346">
        <v>-1.2662250963757364</v>
      </c>
      <c r="JY346">
        <v>-1.2921845045799463</v>
      </c>
      <c r="JZ346">
        <v>6.6849278094952753</v>
      </c>
      <c r="KK346">
        <v>-1.1989039074592815</v>
      </c>
      <c r="KL346">
        <v>1.4900267160896499</v>
      </c>
      <c r="KO346">
        <v>-1.2764096110712229</v>
      </c>
      <c r="KP346">
        <v>5.1275900878419174</v>
      </c>
      <c r="KS346">
        <v>-1.3064120298968447</v>
      </c>
      <c r="KT346">
        <v>4.1744395794134475</v>
      </c>
      <c r="KW346">
        <v>-1.2505181167462236</v>
      </c>
      <c r="KX346">
        <v>6.184724997756331</v>
      </c>
      <c r="LE346">
        <v>-1.2802227356485671</v>
      </c>
      <c r="LF346">
        <v>4.995702273445886</v>
      </c>
      <c r="LQ346">
        <v>-1.3184873074069654</v>
      </c>
      <c r="LR346">
        <v>1.1661235804245091</v>
      </c>
      <c r="MK346">
        <v>-1.2402214453964355</v>
      </c>
      <c r="ML346">
        <v>-1.2243965971171851</v>
      </c>
      <c r="MO346">
        <v>-1.2809851381048143</v>
      </c>
      <c r="MP346">
        <v>4.9985835787733581</v>
      </c>
      <c r="MW346">
        <v>-1.3164838622805337</v>
      </c>
      <c r="MX346">
        <v>-1.2643563795818535</v>
      </c>
      <c r="NA346">
        <v>-1.2895289917715433</v>
      </c>
      <c r="NB346">
        <v>6.6885848499649203</v>
      </c>
      <c r="NM346">
        <v>-1.1542588355384482</v>
      </c>
      <c r="NN346">
        <v>1.577135794630995</v>
      </c>
      <c r="NQ346">
        <v>-1.2621859186865689</v>
      </c>
      <c r="NR346">
        <v>5.1647306175637988</v>
      </c>
      <c r="NU346">
        <v>-1.2861648333268247</v>
      </c>
      <c r="NV346">
        <v>4.1973830547305777</v>
      </c>
      <c r="NY346">
        <v>-1.2386793914895566</v>
      </c>
      <c r="NZ346">
        <v>6.1983011544255868</v>
      </c>
      <c r="OG346">
        <v>-1.2690970966326824</v>
      </c>
      <c r="OH346">
        <v>5.012067073697307</v>
      </c>
    </row>
    <row r="347" spans="1:398">
      <c r="A347">
        <v>330</v>
      </c>
      <c r="B347" s="16">
        <f t="shared" si="109"/>
        <v>40950.25</v>
      </c>
      <c r="C347">
        <f t="shared" si="105"/>
        <v>25.644547033964916</v>
      </c>
      <c r="D347">
        <f t="shared" si="106"/>
        <v>0</v>
      </c>
      <c r="E347">
        <f t="shared" si="107"/>
        <v>0</v>
      </c>
      <c r="F347">
        <f t="shared" si="108"/>
        <v>25.644547033964916</v>
      </c>
      <c r="G347">
        <f>F347/'Refrigeration &amp; Weather'!$C$22</f>
        <v>11.525639116388728</v>
      </c>
      <c r="H347">
        <f>G347*3*'Refrigeration &amp; Weather'!$C$23</f>
        <v>8.6442293372915451</v>
      </c>
      <c r="AC347">
        <v>-1.2400838813687369</v>
      </c>
      <c r="AD347">
        <v>0.89256164267627092</v>
      </c>
      <c r="AG347">
        <v>-1.2771858759487504</v>
      </c>
      <c r="AH347">
        <v>-1.654063700219613</v>
      </c>
      <c r="AO347">
        <v>-1.3189217011963474</v>
      </c>
      <c r="AP347">
        <v>5.3761331394548861</v>
      </c>
      <c r="BE347">
        <v>-1.1435268361835915</v>
      </c>
      <c r="BF347">
        <v>3.7973778098426219</v>
      </c>
      <c r="BI347">
        <v>-1.2605477231097839</v>
      </c>
      <c r="BJ347">
        <v>-1.4886761218570894</v>
      </c>
      <c r="BM347">
        <v>-1.3024028594969601</v>
      </c>
      <c r="BN347">
        <v>-2.4622617597104646</v>
      </c>
      <c r="BQ347">
        <v>-1.2519912412749148</v>
      </c>
      <c r="BR347">
        <v>-0.4658723741898399</v>
      </c>
      <c r="BY347">
        <v>-1.2691047743560879</v>
      </c>
      <c r="BZ347">
        <v>-1.6347648626840199</v>
      </c>
      <c r="CK347">
        <v>-1.3131510670340218</v>
      </c>
      <c r="CL347">
        <v>3.4895606866179807</v>
      </c>
      <c r="DE347">
        <v>-1.2393463160401277</v>
      </c>
      <c r="DF347">
        <v>0.88644372286380069</v>
      </c>
      <c r="DI347">
        <v>-1.2826075970055546</v>
      </c>
      <c r="DJ347">
        <v>-1.6494889249290585</v>
      </c>
      <c r="DQ347">
        <v>-1.3181193940874674</v>
      </c>
      <c r="DR347">
        <v>5.3763884575400178</v>
      </c>
      <c r="EG347">
        <v>-1.1578766096353577</v>
      </c>
      <c r="EH347">
        <v>3.7751858508530023</v>
      </c>
      <c r="EK347">
        <v>-1.2521376610690618</v>
      </c>
      <c r="EL347">
        <v>-1.465538618183448</v>
      </c>
      <c r="EO347">
        <v>-1.2909635363353618</v>
      </c>
      <c r="EP347">
        <v>-2.4513809207197874</v>
      </c>
      <c r="ES347">
        <v>-1.2512735131055508</v>
      </c>
      <c r="ET347">
        <v>-0.46436540108088908</v>
      </c>
      <c r="FA347">
        <v>-1.2612287930354511</v>
      </c>
      <c r="FB347">
        <v>-1.6313229333339785</v>
      </c>
      <c r="FM347">
        <v>-1.3020684545212402</v>
      </c>
      <c r="FN347">
        <v>3.5056490734787098</v>
      </c>
      <c r="GG347">
        <v>-1.2380873902218317</v>
      </c>
      <c r="GH347">
        <v>0.88637877464467985</v>
      </c>
      <c r="GK347">
        <v>-1.2828840945556705</v>
      </c>
      <c r="GL347">
        <v>-1.6499089613768985</v>
      </c>
      <c r="GS347">
        <v>-1.318370640240015</v>
      </c>
      <c r="GT347">
        <v>5.3763550369095707</v>
      </c>
      <c r="HI347">
        <v>-1.1567979684302312</v>
      </c>
      <c r="HJ347">
        <v>3.7619801727392099</v>
      </c>
      <c r="HM347">
        <v>-1.2546176896169352</v>
      </c>
      <c r="HN347">
        <v>-1.4697255452288986</v>
      </c>
      <c r="HQ347">
        <v>-1.3144338747111004</v>
      </c>
      <c r="HR347">
        <v>-2.4797652666118521</v>
      </c>
      <c r="HU347">
        <v>-1.2438355548209228</v>
      </c>
      <c r="HV347">
        <v>-0.46095684478079257</v>
      </c>
      <c r="IC347">
        <v>-1.2632967103431036</v>
      </c>
      <c r="ID347">
        <v>-1.6324263359585705</v>
      </c>
      <c r="IO347">
        <v>-1.3132807093709942</v>
      </c>
      <c r="IP347">
        <v>3.4887818948696063</v>
      </c>
      <c r="JI347">
        <v>-1.2388877336266042</v>
      </c>
      <c r="JJ347">
        <v>0.88677664346055451</v>
      </c>
      <c r="JM347">
        <v>-1.2192042744367069</v>
      </c>
      <c r="JN347">
        <v>-1.5570642704437034</v>
      </c>
      <c r="JU347">
        <v>-1.3180738262212774</v>
      </c>
      <c r="JV347">
        <v>5.37643806462457</v>
      </c>
      <c r="KK347">
        <v>-1.2040507168865802</v>
      </c>
      <c r="KL347">
        <v>3.6793325608279983</v>
      </c>
      <c r="KO347">
        <v>-1.2786761924803227</v>
      </c>
      <c r="KP347">
        <v>-1.5281567681261814</v>
      </c>
      <c r="KS347">
        <v>-1.3067731615559968</v>
      </c>
      <c r="KT347">
        <v>-2.4696654493796184</v>
      </c>
      <c r="KW347">
        <v>-1.2529095538139552</v>
      </c>
      <c r="KX347">
        <v>-0.46755649677394667</v>
      </c>
      <c r="LE347">
        <v>-1.281321753574816</v>
      </c>
      <c r="LF347">
        <v>-1.6508875270457952</v>
      </c>
      <c r="LQ347">
        <v>-1.3186264842293178</v>
      </c>
      <c r="LR347">
        <v>3.47921603962926</v>
      </c>
      <c r="MK347">
        <v>-1.2430929744026629</v>
      </c>
      <c r="ML347">
        <v>0.88496601359509164</v>
      </c>
      <c r="MO347">
        <v>-1.2821262285117296</v>
      </c>
      <c r="MP347">
        <v>-1.64853135369654</v>
      </c>
      <c r="MW347">
        <v>-1.3166263959958178</v>
      </c>
      <c r="MX347">
        <v>5.3782206099633649</v>
      </c>
      <c r="NM347">
        <v>-1.1607902203361249</v>
      </c>
      <c r="NN347">
        <v>3.7612624506466474</v>
      </c>
      <c r="NQ347">
        <v>-1.2650339903575318</v>
      </c>
      <c r="NR347">
        <v>-1.4940584902385796</v>
      </c>
      <c r="NU347">
        <v>-1.2868927561883203</v>
      </c>
      <c r="NV347">
        <v>-2.447884712862364</v>
      </c>
      <c r="NY347">
        <v>-1.2412865477511925</v>
      </c>
      <c r="NZ347">
        <v>-0.4547935819169639</v>
      </c>
      <c r="OG347">
        <v>-1.2704578136199343</v>
      </c>
      <c r="OH347">
        <v>-1.6353443899240339</v>
      </c>
    </row>
    <row r="348" spans="1:398">
      <c r="A348">
        <v>331</v>
      </c>
      <c r="B348" s="16">
        <f t="shared" si="109"/>
        <v>40950.375</v>
      </c>
      <c r="C348">
        <f t="shared" si="105"/>
        <v>129.42821844706566</v>
      </c>
      <c r="D348">
        <f t="shared" si="106"/>
        <v>0</v>
      </c>
      <c r="E348">
        <f t="shared" si="107"/>
        <v>0</v>
      </c>
      <c r="F348">
        <f t="shared" si="108"/>
        <v>129.42821844706566</v>
      </c>
      <c r="G348">
        <f>F348/'Refrigeration &amp; Weather'!$C$22</f>
        <v>58.169985818905921</v>
      </c>
      <c r="H348">
        <f>G348*3*'Refrigeration &amp; Weather'!$C$23</f>
        <v>43.627489364179439</v>
      </c>
      <c r="AC348">
        <v>-1.2431659512043862</v>
      </c>
      <c r="AD348">
        <v>-2.0620245980830849</v>
      </c>
      <c r="AG348">
        <v>-1.2781784679917263</v>
      </c>
      <c r="AH348">
        <v>4.9858428623071793</v>
      </c>
      <c r="BE348">
        <v>-1.1501623451006813</v>
      </c>
      <c r="BF348">
        <v>1.5534541661517101</v>
      </c>
      <c r="BI348">
        <v>-1.2632402159213738</v>
      </c>
      <c r="BJ348">
        <v>5.1400657628264037</v>
      </c>
      <c r="BM348">
        <v>-1.3028645270946655</v>
      </c>
      <c r="BN348">
        <v>4.1792872114153763</v>
      </c>
      <c r="BQ348">
        <v>-1.2542640476358209</v>
      </c>
      <c r="BR348">
        <v>6.1684871572743258</v>
      </c>
      <c r="BY348">
        <v>-1.2704048054643757</v>
      </c>
      <c r="BZ348">
        <v>5.0040606202955384</v>
      </c>
      <c r="CK348">
        <v>-1.3134370435045921</v>
      </c>
      <c r="CL348">
        <v>1.1749080314751208</v>
      </c>
      <c r="DE348">
        <v>-1.2423202468636787</v>
      </c>
      <c r="DF348">
        <v>-2.068961874654446</v>
      </c>
      <c r="DI348">
        <v>-1.2836685228629654</v>
      </c>
      <c r="DJ348">
        <v>4.9897294244398385</v>
      </c>
      <c r="EG348">
        <v>-1.1641591334821795</v>
      </c>
      <c r="EH348">
        <v>1.5325576933022917</v>
      </c>
      <c r="EK348">
        <v>-1.2551952363444152</v>
      </c>
      <c r="EL348">
        <v>5.1615744053740364</v>
      </c>
      <c r="EO348">
        <v>-1.2915992507909599</v>
      </c>
      <c r="EP348">
        <v>4.1896258555222206</v>
      </c>
      <c r="ES348">
        <v>-1.2535700811825197</v>
      </c>
      <c r="ET348">
        <v>6.1698864791722876</v>
      </c>
      <c r="FA348">
        <v>-1.2625837476935615</v>
      </c>
      <c r="FB348">
        <v>5.0073182301987682</v>
      </c>
      <c r="FM348">
        <v>-1.3025948129980998</v>
      </c>
      <c r="FN348">
        <v>1.1901362559662694</v>
      </c>
      <c r="GG348">
        <v>-1.2410624806036852</v>
      </c>
      <c r="GH348">
        <v>-2.0688019681818792</v>
      </c>
      <c r="GK348">
        <v>-1.2839383323598845</v>
      </c>
      <c r="GL348">
        <v>4.9893332352909114</v>
      </c>
      <c r="HI348">
        <v>-1.1628684411318981</v>
      </c>
      <c r="HJ348">
        <v>1.5199336869981594</v>
      </c>
      <c r="HM348">
        <v>-1.2576085474899434</v>
      </c>
      <c r="HN348">
        <v>5.1576207905465568</v>
      </c>
      <c r="HQ348">
        <v>-1.3146154101867651</v>
      </c>
      <c r="HR348">
        <v>4.1626412033565687</v>
      </c>
      <c r="HU348">
        <v>-1.2461869981417775</v>
      </c>
      <c r="HV348">
        <v>6.1731585985789375</v>
      </c>
      <c r="IC348">
        <v>-1.2646341039418656</v>
      </c>
      <c r="ID348">
        <v>5.0062783005978417</v>
      </c>
      <c r="IO348">
        <v>-1.3135552671094177</v>
      </c>
      <c r="IP348">
        <v>1.1741929354481095</v>
      </c>
      <c r="JI348">
        <v>-1.2418681939146565</v>
      </c>
      <c r="JJ348">
        <v>-2.068519313984305</v>
      </c>
      <c r="JM348">
        <v>-1.2217417248681612</v>
      </c>
      <c r="JN348">
        <v>5.0773710382665325</v>
      </c>
      <c r="KK348">
        <v>-1.2088114725126042</v>
      </c>
      <c r="KL348">
        <v>1.4425720225828629</v>
      </c>
      <c r="KO348">
        <v>-1.2807478306256437</v>
      </c>
      <c r="KP348">
        <v>5.103562483134735</v>
      </c>
      <c r="KS348">
        <v>-1.3071164048547443</v>
      </c>
      <c r="KT348">
        <v>4.1722525725680413</v>
      </c>
      <c r="KW348">
        <v>-1.2551555091640745</v>
      </c>
      <c r="KX348">
        <v>6.1668952914005519</v>
      </c>
      <c r="LE348">
        <v>-1.2823637737513027</v>
      </c>
      <c r="LF348">
        <v>4.9887299791652024</v>
      </c>
      <c r="LQ348">
        <v>-1.3187581552942225</v>
      </c>
      <c r="LR348">
        <v>1.1651425176567589</v>
      </c>
      <c r="MK348">
        <v>-1.2460395423566437</v>
      </c>
      <c r="ML348">
        <v>-2.0707584785048083</v>
      </c>
      <c r="MO348">
        <v>-1.2832023369333876</v>
      </c>
      <c r="MP348">
        <v>4.9906265178327569</v>
      </c>
      <c r="NM348">
        <v>-1.1668541208498246</v>
      </c>
      <c r="NN348">
        <v>1.5197157178547074</v>
      </c>
      <c r="NQ348">
        <v>-1.2676404069000289</v>
      </c>
      <c r="NR348">
        <v>5.1349542258264158</v>
      </c>
      <c r="NU348">
        <v>-1.2875844191026256</v>
      </c>
      <c r="NV348">
        <v>4.1929501150736375</v>
      </c>
      <c r="NY348">
        <v>-1.2437354849901101</v>
      </c>
      <c r="NZ348">
        <v>6.1789111882366443</v>
      </c>
      <c r="OG348">
        <v>-1.2717485549449095</v>
      </c>
      <c r="OH348">
        <v>5.0035081043368743</v>
      </c>
    </row>
    <row r="349" spans="1:398">
      <c r="A349">
        <v>332</v>
      </c>
      <c r="B349" s="16">
        <f t="shared" si="109"/>
        <v>40950.5</v>
      </c>
      <c r="C349">
        <f t="shared" si="105"/>
        <v>1.6819358650595266</v>
      </c>
      <c r="D349">
        <f t="shared" si="106"/>
        <v>0</v>
      </c>
      <c r="E349">
        <f t="shared" si="107"/>
        <v>0</v>
      </c>
      <c r="F349">
        <f t="shared" si="108"/>
        <v>1.6819358650595266</v>
      </c>
      <c r="G349">
        <f>F349/'Refrigeration &amp; Weather'!$C$22</f>
        <v>0.75592623148742777</v>
      </c>
      <c r="H349">
        <f>G349*3*'Refrigeration &amp; Weather'!$C$23</f>
        <v>0.56694467361557077</v>
      </c>
      <c r="AC349">
        <v>-1.245961732510811</v>
      </c>
      <c r="AD349">
        <v>1.5920486865179344</v>
      </c>
      <c r="AG349">
        <v>-1.2791225996286899</v>
      </c>
      <c r="AH349">
        <v>-1.6599875218307354</v>
      </c>
      <c r="BE349">
        <v>-1.1563386100576682</v>
      </c>
      <c r="BF349">
        <v>3.7409994524868364</v>
      </c>
      <c r="BI349">
        <v>-1.2657145147196727</v>
      </c>
      <c r="BJ349">
        <v>-1.5155385795690612</v>
      </c>
      <c r="BM349">
        <v>-1.303303696193286</v>
      </c>
      <c r="BN349">
        <v>-2.4650120490569627</v>
      </c>
      <c r="BQ349">
        <v>-1.2564020583811728</v>
      </c>
      <c r="BR349">
        <v>-0.48238703275432193</v>
      </c>
      <c r="BY349">
        <v>-1.2716393935174077</v>
      </c>
      <c r="BZ349">
        <v>-1.6427675345776476</v>
      </c>
      <c r="CK349">
        <v>-1.3137075580948057</v>
      </c>
      <c r="CL349">
        <v>3.4875396362050202</v>
      </c>
      <c r="DE349">
        <v>-1.2450166060558134</v>
      </c>
      <c r="DF349">
        <v>1.5869445783344713</v>
      </c>
      <c r="DI349">
        <v>-1.2846704815311512</v>
      </c>
      <c r="DJ349">
        <v>-1.6567073650684294</v>
      </c>
      <c r="EG349">
        <v>-1.1700027838343026</v>
      </c>
      <c r="EH349">
        <v>3.7213004140584687</v>
      </c>
      <c r="EK349">
        <v>-1.2580093191679649</v>
      </c>
      <c r="EL349">
        <v>-1.4955059578180245</v>
      </c>
      <c r="EO349">
        <v>-1.2922038872692816</v>
      </c>
      <c r="EP349">
        <v>-2.4551797064503273</v>
      </c>
      <c r="ES349">
        <v>-1.2557301831573215</v>
      </c>
      <c r="ET349">
        <v>-0.48108512554450517</v>
      </c>
      <c r="FA349">
        <v>-1.2638703370338475</v>
      </c>
      <c r="FB349">
        <v>-1.639682581688739</v>
      </c>
      <c r="FM349">
        <v>-1.3030930253845432</v>
      </c>
      <c r="FN349">
        <v>3.5019707107351117</v>
      </c>
      <c r="GG349">
        <v>-1.2437618114658116</v>
      </c>
      <c r="GH349">
        <v>1.587183576886243</v>
      </c>
      <c r="GK349">
        <v>-1.2849339775890773</v>
      </c>
      <c r="GL349">
        <v>-1.6570815446026634</v>
      </c>
      <c r="HI349">
        <v>-1.1685093982795127</v>
      </c>
      <c r="HJ349">
        <v>3.7092338546943817</v>
      </c>
      <c r="HM349">
        <v>-1.2603596125549672</v>
      </c>
      <c r="HN349">
        <v>-1.4992410500774642</v>
      </c>
      <c r="HQ349">
        <v>-1.3147879995647509</v>
      </c>
      <c r="HR349">
        <v>-2.4808588727709435</v>
      </c>
      <c r="HU349">
        <v>-1.2483997786898775</v>
      </c>
      <c r="HV349">
        <v>-0.47794397736521543</v>
      </c>
      <c r="IC349">
        <v>-1.2659041345883517</v>
      </c>
      <c r="ID349">
        <v>-1.6406634296668619</v>
      </c>
      <c r="IO349">
        <v>-1.3138152856519636</v>
      </c>
      <c r="IP349">
        <v>3.4868818955086036</v>
      </c>
      <c r="JI349">
        <v>-1.2445709211828198</v>
      </c>
      <c r="JJ349">
        <v>1.5872977479394568</v>
      </c>
      <c r="JM349">
        <v>-1.2241447232728668</v>
      </c>
      <c r="JN349">
        <v>-1.5735131312962327</v>
      </c>
      <c r="KK349">
        <v>-1.2132253410247231</v>
      </c>
      <c r="KL349">
        <v>3.636712096716729</v>
      </c>
      <c r="KO349">
        <v>-1.2826472704302134</v>
      </c>
      <c r="KP349">
        <v>-1.549366876163242</v>
      </c>
      <c r="KS349">
        <v>-1.3074429760930657</v>
      </c>
      <c r="KT349">
        <v>-2.4717033271104496</v>
      </c>
      <c r="KW349">
        <v>-1.2572681215108559</v>
      </c>
      <c r="KX349">
        <v>-0.48389343609496527</v>
      </c>
      <c r="LE349">
        <v>-1.2833528751248575</v>
      </c>
      <c r="LF349">
        <v>-1.6573593865041669</v>
      </c>
      <c r="LQ349">
        <v>-1.3188828808444819</v>
      </c>
      <c r="LR349">
        <v>3.4783084371938946</v>
      </c>
      <c r="MK349">
        <v>-1.2487133905580354</v>
      </c>
      <c r="ML349">
        <v>1.5856974503434482</v>
      </c>
      <c r="MO349">
        <v>-1.2842185332265497</v>
      </c>
      <c r="MP349">
        <v>-1.6558656074854889</v>
      </c>
      <c r="NM349">
        <v>-1.1724958451862415</v>
      </c>
      <c r="NN349">
        <v>3.709429146314787</v>
      </c>
      <c r="NQ349">
        <v>-1.2700329754445954</v>
      </c>
      <c r="NR349">
        <v>-1.5203916459840425</v>
      </c>
      <c r="NU349">
        <v>-1.2882422796286244</v>
      </c>
      <c r="NV349">
        <v>-2.4520163500643219</v>
      </c>
      <c r="NY349">
        <v>-1.246039363692752</v>
      </c>
      <c r="NZ349">
        <v>-0.47256518331885933</v>
      </c>
      <c r="OG349">
        <v>-1.2729742835950149</v>
      </c>
      <c r="OH349">
        <v>-1.6432945460121899</v>
      </c>
    </row>
    <row r="350" spans="1:398">
      <c r="A350">
        <v>333</v>
      </c>
      <c r="B350" s="16">
        <f t="shared" si="109"/>
        <v>40950.625</v>
      </c>
      <c r="C350">
        <f t="shared" si="105"/>
        <v>132.8084921095375</v>
      </c>
      <c r="D350">
        <f t="shared" si="106"/>
        <v>0</v>
      </c>
      <c r="E350">
        <f t="shared" si="107"/>
        <v>0</v>
      </c>
      <c r="F350">
        <f t="shared" si="108"/>
        <v>132.8084921095375</v>
      </c>
      <c r="G350">
        <f>F350/'Refrigeration &amp; Weather'!$C$22</f>
        <v>59.689209936870796</v>
      </c>
      <c r="H350">
        <f>G350*3*'Refrigeration &amp; Weather'!$C$23</f>
        <v>44.766907452653101</v>
      </c>
      <c r="AC350">
        <v>-1.2481543027076594</v>
      </c>
      <c r="AD350">
        <v>-1.2822905894392813</v>
      </c>
      <c r="AG350">
        <v>-1.2800215203694587</v>
      </c>
      <c r="AH350">
        <v>4.98031736458874</v>
      </c>
      <c r="BE350">
        <v>-1.162098705012435</v>
      </c>
      <c r="BF350">
        <v>1.5023835637608707</v>
      </c>
      <c r="BI350">
        <v>-1.267994664451646</v>
      </c>
      <c r="BJ350">
        <v>5.116177540527965</v>
      </c>
      <c r="BM350">
        <v>-1.3037218783970073</v>
      </c>
      <c r="BN350">
        <v>4.176722224858656</v>
      </c>
      <c r="BQ350">
        <v>-1.2584162476473075</v>
      </c>
      <c r="BR350">
        <v>6.153321489518663</v>
      </c>
      <c r="BY350">
        <v>-1.2728130800476938</v>
      </c>
      <c r="BZ350">
        <v>4.9966148947690936</v>
      </c>
      <c r="CK350">
        <v>-1.3139637679684408</v>
      </c>
      <c r="CL350">
        <v>1.1730387130265902</v>
      </c>
      <c r="DE350">
        <v>-1.2471301980029394</v>
      </c>
      <c r="DF350">
        <v>-1.287225625484699</v>
      </c>
      <c r="DI350">
        <v>-1.2856179651207091</v>
      </c>
      <c r="DJ350">
        <v>4.9830626142796239</v>
      </c>
      <c r="EG350">
        <v>-1.1754491063354804</v>
      </c>
      <c r="EH350">
        <v>1.483792614521255</v>
      </c>
      <c r="EK350">
        <v>-1.2606062973140171</v>
      </c>
      <c r="EL350">
        <v>5.1348697165390398</v>
      </c>
      <c r="EO350">
        <v>-1.2927795184703652</v>
      </c>
      <c r="EP350">
        <v>4.1860811324879696</v>
      </c>
      <c r="ES350">
        <v>-1.2577649496336676</v>
      </c>
      <c r="ET350">
        <v>6.1545350216906121</v>
      </c>
      <c r="FA350">
        <v>-1.2650932851530661</v>
      </c>
      <c r="FB350">
        <v>4.9995378937421862</v>
      </c>
      <c r="FM350">
        <v>-1.3035651657092158</v>
      </c>
      <c r="FN350">
        <v>1.1867297884381567</v>
      </c>
      <c r="GG350">
        <v>-1.2458790975122744</v>
      </c>
      <c r="GH350">
        <v>-1.2869790088813473</v>
      </c>
      <c r="GK350">
        <v>-1.2858754938708672</v>
      </c>
      <c r="GL350">
        <v>4.9827087846545712</v>
      </c>
      <c r="HI350">
        <v>-1.1737619731477156</v>
      </c>
      <c r="HJ350">
        <v>1.4722581887417048</v>
      </c>
      <c r="HM350">
        <v>-1.2628970348358255</v>
      </c>
      <c r="HN350">
        <v>5.1313390037284536</v>
      </c>
      <c r="HQ350">
        <v>-1.3149522441039176</v>
      </c>
      <c r="HR350">
        <v>4.1616213061227452</v>
      </c>
      <c r="HU350">
        <v>-1.2504851163456185</v>
      </c>
      <c r="HV350">
        <v>6.1575505634799219</v>
      </c>
      <c r="IC350">
        <v>-1.2671114579447731</v>
      </c>
      <c r="ID350">
        <v>4.9986121263392436</v>
      </c>
      <c r="IO350">
        <v>-1.3140618314505566</v>
      </c>
      <c r="IP350">
        <v>1.1724327320445396</v>
      </c>
      <c r="JI350">
        <v>-1.2466898238933157</v>
      </c>
      <c r="JJ350">
        <v>-1.2868929725974911</v>
      </c>
      <c r="JM350">
        <v>-1.2264229969436988</v>
      </c>
      <c r="JN350">
        <v>5.0621156867550319</v>
      </c>
      <c r="KK350">
        <v>-1.2173265670714259</v>
      </c>
      <c r="KL350">
        <v>1.4041758576660459</v>
      </c>
      <c r="KO350">
        <v>-1.2843939625550769</v>
      </c>
      <c r="KP350">
        <v>5.084759782130261</v>
      </c>
      <c r="KS350">
        <v>-1.3077539863097518</v>
      </c>
      <c r="KT350">
        <v>4.1703508811019123</v>
      </c>
      <c r="KW350">
        <v>-1.2592582591951909</v>
      </c>
      <c r="KX350">
        <v>6.1518943668365482</v>
      </c>
      <c r="LE350">
        <v>-1.2842927673834794</v>
      </c>
      <c r="LF350">
        <v>4.9827131184837468</v>
      </c>
      <c r="LQ350">
        <v>-1.3190011680393461</v>
      </c>
      <c r="LR350">
        <v>1.1643013930915433</v>
      </c>
      <c r="MK350">
        <v>-1.2508110395124019</v>
      </c>
      <c r="ML350">
        <v>-1.2881508989554915</v>
      </c>
      <c r="MO350">
        <v>-1.2851793887265037</v>
      </c>
      <c r="MP350">
        <v>4.9838536355993437</v>
      </c>
      <c r="NM350">
        <v>-1.1777552547496812</v>
      </c>
      <c r="NN350">
        <v>1.4727950402153551</v>
      </c>
      <c r="NQ350">
        <v>-1.2722355311870184</v>
      </c>
      <c r="NR350">
        <v>5.1115701006779695</v>
      </c>
      <c r="NU350">
        <v>-1.2888685834429507</v>
      </c>
      <c r="NV350">
        <v>4.1890937291955037</v>
      </c>
      <c r="NY350">
        <v>-1.2482099697612152</v>
      </c>
      <c r="NZ350">
        <v>6.162588346559013</v>
      </c>
      <c r="OG350">
        <v>-1.2741395173427399</v>
      </c>
      <c r="OH350">
        <v>4.9961119887229124</v>
      </c>
    </row>
    <row r="351" spans="1:398">
      <c r="A351">
        <v>334</v>
      </c>
      <c r="B351" s="16">
        <f t="shared" si="109"/>
        <v>40950.75</v>
      </c>
      <c r="C351">
        <f t="shared" si="105"/>
        <v>0.99273090696795441</v>
      </c>
      <c r="D351">
        <f t="shared" si="106"/>
        <v>0</v>
      </c>
      <c r="E351">
        <f t="shared" si="107"/>
        <v>0</v>
      </c>
      <c r="F351">
        <f t="shared" si="108"/>
        <v>0.99273090696795441</v>
      </c>
      <c r="G351">
        <f>F351/'Refrigeration &amp; Weather'!$C$22</f>
        <v>0.44617119414290091</v>
      </c>
      <c r="H351">
        <f>G351*3*'Refrigeration &amp; Weather'!$C$23</f>
        <v>0.33462839560717567</v>
      </c>
      <c r="AC351">
        <v>-1.2502849733613142</v>
      </c>
      <c r="AD351">
        <v>1.549475658848253</v>
      </c>
      <c r="AG351">
        <v>-1.2808782031789883</v>
      </c>
      <c r="AH351">
        <v>-1.6651486877974666</v>
      </c>
      <c r="BE351">
        <v>-1.1674806877464283</v>
      </c>
      <c r="BF351">
        <v>3.694616244426149</v>
      </c>
      <c r="BI351">
        <v>-1.2701014105866264</v>
      </c>
      <c r="BJ351">
        <v>-1.5368625918029077</v>
      </c>
      <c r="BM351">
        <v>-1.3041204561526516</v>
      </c>
      <c r="BN351">
        <v>-2.4674076101529061</v>
      </c>
      <c r="BQ351">
        <v>-1.2603164680095049</v>
      </c>
      <c r="BR351">
        <v>-0.49634203030147489</v>
      </c>
      <c r="BY351">
        <v>-1.2739300075581756</v>
      </c>
      <c r="BZ351">
        <v>-1.6497053868759621</v>
      </c>
      <c r="CK351">
        <v>-1.3142067205358245</v>
      </c>
      <c r="CL351">
        <v>3.48580761316774</v>
      </c>
      <c r="DE351">
        <v>-1.2491831245429028</v>
      </c>
      <c r="DF351">
        <v>1.5451078597829806</v>
      </c>
      <c r="DI351">
        <v>-1.2865150340131806</v>
      </c>
      <c r="DJ351">
        <v>-1.6628757260419023</v>
      </c>
      <c r="EG351">
        <v>-1.1805347657233316</v>
      </c>
      <c r="EH351">
        <v>3.6770519291292443</v>
      </c>
      <c r="EK351">
        <v>-1.2630089970799299</v>
      </c>
      <c r="EL351">
        <v>-1.5193903508685096</v>
      </c>
      <c r="EO351">
        <v>-1.293328041180698</v>
      </c>
      <c r="EP351">
        <v>-2.4584919897135644</v>
      </c>
      <c r="ES351">
        <v>-1.2596843716165766</v>
      </c>
      <c r="ET351">
        <v>-0.49520886646559192</v>
      </c>
      <c r="FA351">
        <v>-1.2662569022913863</v>
      </c>
      <c r="FB351">
        <v>-1.6469345011705048</v>
      </c>
      <c r="FM351">
        <v>-1.3040131140531068</v>
      </c>
      <c r="FN351">
        <v>3.4988106339527407</v>
      </c>
      <c r="GG351">
        <v>-1.2479367357901814</v>
      </c>
      <c r="GH351">
        <v>1.5454292077611222</v>
      </c>
      <c r="GK351">
        <v>-1.2867669158273602</v>
      </c>
      <c r="GL351">
        <v>-1.6632107080123524</v>
      </c>
      <c r="HI351">
        <v>-1.1786624077706538</v>
      </c>
      <c r="HJ351">
        <v>3.6660239465171376</v>
      </c>
      <c r="HM351">
        <v>-1.2652434147191589</v>
      </c>
      <c r="HN351">
        <v>-1.5227300765823333</v>
      </c>
      <c r="HQ351">
        <v>-1.31510869357759</v>
      </c>
      <c r="HR351">
        <v>-2.4818113906901882</v>
      </c>
      <c r="HU351">
        <v>-1.252453089339715</v>
      </c>
      <c r="HV351">
        <v>-0.49231370284976128</v>
      </c>
      <c r="IC351">
        <v>-1.2682603218206632</v>
      </c>
      <c r="ID351">
        <v>-1.6478088408565443</v>
      </c>
      <c r="IO351">
        <v>-1.3142958717278002</v>
      </c>
      <c r="IP351">
        <v>3.4852484404751625</v>
      </c>
      <c r="JI351">
        <v>-1.2487481723525147</v>
      </c>
      <c r="JJ351">
        <v>1.5454296521147832</v>
      </c>
      <c r="JM351">
        <v>-1.2285853872647403</v>
      </c>
      <c r="JN351">
        <v>-1.587683982515496</v>
      </c>
      <c r="KK351">
        <v>-1.2211452012163395</v>
      </c>
      <c r="KL351">
        <v>3.6020208559398808</v>
      </c>
      <c r="KO351">
        <v>-1.2860046260513276</v>
      </c>
      <c r="KP351">
        <v>-1.5661018762678971</v>
      </c>
      <c r="KS351">
        <v>-1.3080504522584759</v>
      </c>
      <c r="KT351">
        <v>-2.4734804217051227</v>
      </c>
      <c r="KW351">
        <v>-1.261135678442912</v>
      </c>
      <c r="KX351">
        <v>-0.49769550544774277</v>
      </c>
      <c r="LE351">
        <v>-1.2851868310255952</v>
      </c>
      <c r="LF351">
        <v>-1.6629617397247363</v>
      </c>
      <c r="LQ351">
        <v>-1.3191134770007296</v>
      </c>
      <c r="LR351">
        <v>3.4775276058546662</v>
      </c>
      <c r="MK351">
        <v>-1.2528500512696272</v>
      </c>
      <c r="ML351">
        <v>1.5442671267879511</v>
      </c>
      <c r="MO351">
        <v>-1.2860890347913319</v>
      </c>
      <c r="MP351">
        <v>-1.6621313163768425</v>
      </c>
      <c r="NM351">
        <v>-1.1826675356250889</v>
      </c>
      <c r="NN351">
        <v>3.6668427739851159</v>
      </c>
      <c r="NQ351">
        <v>-1.2742686062718853</v>
      </c>
      <c r="NR351">
        <v>-1.541237324996287</v>
      </c>
      <c r="NU351">
        <v>-1.2894653863497985</v>
      </c>
      <c r="NV351">
        <v>-2.4556208219709363</v>
      </c>
      <c r="NY351">
        <v>-1.2502578854864326</v>
      </c>
      <c r="NZ351">
        <v>-0.48758770433512277</v>
      </c>
      <c r="OG351">
        <v>-1.2752483766120981</v>
      </c>
      <c r="OH351">
        <v>-1.65018548825282</v>
      </c>
    </row>
    <row r="352" spans="1:398">
      <c r="A352">
        <v>335</v>
      </c>
      <c r="B352" s="16">
        <f t="shared" si="109"/>
        <v>40950.875</v>
      </c>
      <c r="C352">
        <f t="shared" si="105"/>
        <v>63.992605175103172</v>
      </c>
      <c r="D352">
        <f t="shared" si="106"/>
        <v>0</v>
      </c>
      <c r="E352">
        <f t="shared" si="107"/>
        <v>0</v>
      </c>
      <c r="F352">
        <f t="shared" si="108"/>
        <v>63.992605175103172</v>
      </c>
      <c r="G352">
        <f>F352/'Refrigeration &amp; Weather'!$C$22</f>
        <v>28.760721427012665</v>
      </c>
      <c r="H352">
        <f>G352*3*'Refrigeration &amp; Weather'!$C$23</f>
        <v>21.570541070259498</v>
      </c>
      <c r="AC352">
        <v>-1.252113570958491</v>
      </c>
      <c r="AD352">
        <v>-0.80442593597018763</v>
      </c>
      <c r="BE352">
        <v>-1.1725182886129706</v>
      </c>
      <c r="BF352">
        <v>1.4601528683863338</v>
      </c>
      <c r="BI352">
        <v>-1.2720527342266912</v>
      </c>
      <c r="BJ352">
        <v>5.0970745154864234</v>
      </c>
      <c r="BQ352">
        <v>-1.2621115870246411</v>
      </c>
      <c r="BR352">
        <v>6.1404557359237337</v>
      </c>
      <c r="CK352">
        <v>-1.3144373659521189</v>
      </c>
      <c r="CL352">
        <v>1.1714311979847354</v>
      </c>
      <c r="DE352">
        <v>-1.2509441194930795</v>
      </c>
      <c r="DF352">
        <v>-0.80846991038650751</v>
      </c>
      <c r="EG352">
        <v>-1.1852922217818005</v>
      </c>
      <c r="EH352">
        <v>1.4435408720500733</v>
      </c>
      <c r="EK352">
        <v>-1.2652372516125805</v>
      </c>
      <c r="EL352">
        <v>5.1134341703478094</v>
      </c>
      <c r="ES352">
        <v>-1.2614974394925613</v>
      </c>
      <c r="ET352">
        <v>6.1415156435941478</v>
      </c>
      <c r="FM352">
        <v>-1.304438578342314</v>
      </c>
      <c r="FN352">
        <v>1.183793472579993</v>
      </c>
      <c r="GG352">
        <v>-1.2497026842752197</v>
      </c>
      <c r="GH352">
        <v>-0.80817445744774719</v>
      </c>
      <c r="HI352">
        <v>-1.1832427384930742</v>
      </c>
      <c r="HJ352">
        <v>1.4329937755247117</v>
      </c>
      <c r="HM352">
        <v>-1.2674183723994983</v>
      </c>
      <c r="HN352">
        <v>5.1102728387482346</v>
      </c>
      <c r="HU352">
        <v>-1.2543127727613994</v>
      </c>
      <c r="HV352">
        <v>6.1442954960001366</v>
      </c>
      <c r="IO352">
        <v>-1.3145182855712445</v>
      </c>
      <c r="IP352">
        <v>1.1709144410638719</v>
      </c>
      <c r="JI352">
        <v>-1.2505140325761432</v>
      </c>
      <c r="JJ352">
        <v>-0.80818295098582271</v>
      </c>
      <c r="KK352">
        <v>-1.2247077052965123</v>
      </c>
      <c r="KL352">
        <v>1.3727454134774482</v>
      </c>
      <c r="KO352">
        <v>-1.2874937013676144</v>
      </c>
      <c r="KP352">
        <v>5.0698093787571965</v>
      </c>
      <c r="KW352">
        <v>-1.2629091589337802</v>
      </c>
      <c r="KX352">
        <v>6.1391707676264762</v>
      </c>
      <c r="LQ352">
        <v>-1.3192202260601689</v>
      </c>
      <c r="LR352">
        <v>1.1635753623536069</v>
      </c>
      <c r="MK352">
        <v>-1.2546004603031813</v>
      </c>
      <c r="ML352">
        <v>-0.80901807560660222</v>
      </c>
      <c r="NM352">
        <v>-1.1872638454563929</v>
      </c>
      <c r="NN352">
        <v>1.4340449548724286</v>
      </c>
      <c r="NQ352">
        <v>-1.2761499701991124</v>
      </c>
      <c r="NR352">
        <v>5.0929197675790423</v>
      </c>
      <c r="NY352">
        <v>-1.2521926360455522</v>
      </c>
      <c r="NZ352">
        <v>6.1487358331436521</v>
      </c>
    </row>
    <row r="353" spans="1:390">
      <c r="A353">
        <v>336</v>
      </c>
      <c r="B353" s="16">
        <f t="shared" si="109"/>
        <v>40951</v>
      </c>
      <c r="C353">
        <f t="shared" si="105"/>
        <v>13.6745543040276</v>
      </c>
      <c r="D353">
        <f t="shared" si="106"/>
        <v>0</v>
      </c>
      <c r="E353">
        <f t="shared" si="107"/>
        <v>0</v>
      </c>
      <c r="F353">
        <f t="shared" si="108"/>
        <v>13.6745543040276</v>
      </c>
      <c r="G353">
        <f>F353/'Refrigeration &amp; Weather'!$C$22</f>
        <v>6.1458671029337539</v>
      </c>
      <c r="H353">
        <f>G353*3*'Refrigeration &amp; Weather'!$C$23</f>
        <v>4.6094003272003157</v>
      </c>
      <c r="AC353">
        <v>-1.2538897575774062</v>
      </c>
      <c r="AD353">
        <v>1.1721309362019574</v>
      </c>
      <c r="BE353">
        <v>-1.1772414914342206</v>
      </c>
      <c r="BF353">
        <v>3.6560752282074578</v>
      </c>
      <c r="BI353">
        <v>-1.2738642880236244</v>
      </c>
      <c r="BJ353">
        <v>-1.5540334890890568</v>
      </c>
      <c r="BQ353">
        <v>-1.2638096046303613</v>
      </c>
      <c r="BR353">
        <v>-0.50822544808285974</v>
      </c>
      <c r="DE353">
        <v>-1.2526537883186486</v>
      </c>
      <c r="DF353">
        <v>1.1680852130851056</v>
      </c>
      <c r="EG353">
        <v>-1.1897502985420598</v>
      </c>
      <c r="EH353">
        <v>3.6403476925473819</v>
      </c>
      <c r="EK353">
        <v>-1.2673083655281938</v>
      </c>
      <c r="EL353">
        <v>-1.5386905890506293</v>
      </c>
      <c r="ES353">
        <v>-1.2632122624918811</v>
      </c>
      <c r="ET353">
        <v>-0.50723246161337077</v>
      </c>
      <c r="GG353">
        <v>-1.2514179687128799</v>
      </c>
      <c r="GH353">
        <v>1.168416596706733</v>
      </c>
      <c r="HI353">
        <v>-1.1875313719927423</v>
      </c>
      <c r="HJ353">
        <v>3.6302564184925439</v>
      </c>
      <c r="HM353">
        <v>-1.2694390128994368</v>
      </c>
      <c r="HN353">
        <v>-1.5416853086077036</v>
      </c>
      <c r="HU353">
        <v>-1.2560723577045338</v>
      </c>
      <c r="HV353">
        <v>-0.5045630308478628</v>
      </c>
      <c r="JI353">
        <v>-1.2522286149089248</v>
      </c>
      <c r="JJ353">
        <v>1.1683766002203062</v>
      </c>
      <c r="KK353">
        <v>-1.2280374581596187</v>
      </c>
      <c r="KL353">
        <v>3.5734698997276868</v>
      </c>
      <c r="KO353">
        <v>-1.2888737175366922</v>
      </c>
      <c r="KP353">
        <v>-1.5795049580376301</v>
      </c>
      <c r="KW353">
        <v>-1.2645866203375038</v>
      </c>
      <c r="KX353">
        <v>-0.50944660771973205</v>
      </c>
      <c r="MK353">
        <v>-1.2563011221585314</v>
      </c>
      <c r="ML353">
        <v>1.167644614347366</v>
      </c>
      <c r="NM353">
        <v>-1.191571858197813</v>
      </c>
      <c r="NN353">
        <v>3.6314985383166594</v>
      </c>
      <c r="NQ353">
        <v>-1.2778950692591335</v>
      </c>
      <c r="NR353">
        <v>-1.5579805942861078</v>
      </c>
      <c r="NY353">
        <v>-1.2540228154615942</v>
      </c>
      <c r="NZ353">
        <v>-0.5003849464906458</v>
      </c>
    </row>
    <row r="354" spans="1:390">
      <c r="A354">
        <v>337</v>
      </c>
      <c r="B354" s="16">
        <f t="shared" si="109"/>
        <v>40951.125</v>
      </c>
      <c r="C354">
        <f t="shared" si="105"/>
        <v>56.791626883270951</v>
      </c>
      <c r="D354">
        <f t="shared" si="106"/>
        <v>0</v>
      </c>
      <c r="E354">
        <f t="shared" si="107"/>
        <v>0</v>
      </c>
      <c r="F354">
        <f t="shared" si="108"/>
        <v>56.791626883270951</v>
      </c>
      <c r="G354">
        <f>F354/'Refrigeration &amp; Weather'!$C$22</f>
        <v>25.524326689110545</v>
      </c>
      <c r="H354">
        <f>G354*3*'Refrigeration &amp; Weather'!$C$23</f>
        <v>19.143245016832907</v>
      </c>
      <c r="AC354">
        <v>-1.2556651834056065</v>
      </c>
      <c r="AD354">
        <v>-1.2480628848822555</v>
      </c>
      <c r="BE354">
        <v>-1.1816770253644195</v>
      </c>
      <c r="BF354">
        <v>1.4248996661496216</v>
      </c>
      <c r="BI354">
        <v>-1.2755497534358231</v>
      </c>
      <c r="BJ354">
        <v>5.0815913972813469</v>
      </c>
      <c r="BQ354">
        <v>-1.2654177544194301</v>
      </c>
      <c r="BR354">
        <v>6.1294602635969806</v>
      </c>
      <c r="DE354">
        <v>-1.2543618380592509</v>
      </c>
      <c r="DF354">
        <v>-1.2521613137386838</v>
      </c>
      <c r="EG354">
        <v>-1.193934665516452</v>
      </c>
      <c r="EH354">
        <v>1.4099945694763745</v>
      </c>
      <c r="EK354">
        <v>-1.2692374969683102</v>
      </c>
      <c r="EL354">
        <v>5.096003276459272</v>
      </c>
      <c r="ES354">
        <v>-1.2648361717155305</v>
      </c>
      <c r="ET354">
        <v>6.1303919864350194</v>
      </c>
      <c r="GG354">
        <v>-1.2531324269939337</v>
      </c>
      <c r="GH354">
        <v>-1.2517499325450894</v>
      </c>
      <c r="HI354">
        <v>-1.1915535712614331</v>
      </c>
      <c r="HJ354">
        <v>1.4003347956864447</v>
      </c>
      <c r="HM354">
        <v>-1.2713203080525872</v>
      </c>
      <c r="HN354">
        <v>5.0931641851096945</v>
      </c>
      <c r="HU354">
        <v>-1.2577392540967962</v>
      </c>
      <c r="HV354">
        <v>6.1329556980316839</v>
      </c>
      <c r="JI354">
        <v>-1.2539417619260471</v>
      </c>
      <c r="JJ354">
        <v>-1.2518465102653615</v>
      </c>
      <c r="KK354">
        <v>-1.2311551800447764</v>
      </c>
      <c r="KL354">
        <v>1.3467453137900673</v>
      </c>
      <c r="KO354">
        <v>-1.2901555916897578</v>
      </c>
      <c r="KP354">
        <v>5.0577536881966454</v>
      </c>
      <c r="KW354">
        <v>-1.2661752228223058</v>
      </c>
      <c r="KX354">
        <v>6.1282986126109122</v>
      </c>
      <c r="MK354">
        <v>-1.2580014765095149</v>
      </c>
      <c r="ML354">
        <v>-1.2526118065747256</v>
      </c>
      <c r="NM354">
        <v>-1.1956162247132407</v>
      </c>
      <c r="NN354">
        <v>1.4017332372467071</v>
      </c>
      <c r="NQ354">
        <v>-1.279517386049033</v>
      </c>
      <c r="NR354">
        <v>5.0778400846279155</v>
      </c>
      <c r="NY354">
        <v>-1.2557561952636709</v>
      </c>
      <c r="NZ354">
        <v>6.1368925565783732</v>
      </c>
    </row>
    <row r="355" spans="1:390">
      <c r="A355">
        <v>338</v>
      </c>
      <c r="B355" s="16">
        <f t="shared" si="109"/>
        <v>40951.25</v>
      </c>
      <c r="C355">
        <f t="shared" si="105"/>
        <v>14.495541486729433</v>
      </c>
      <c r="D355">
        <f t="shared" si="106"/>
        <v>0</v>
      </c>
      <c r="E355">
        <f t="shared" si="107"/>
        <v>0</v>
      </c>
      <c r="F355">
        <f t="shared" si="108"/>
        <v>14.495541486729433</v>
      </c>
      <c r="G355">
        <f>F355/'Refrigeration &amp; Weather'!$C$22</f>
        <v>6.5148501063952517</v>
      </c>
      <c r="H355">
        <f>G355*3*'Refrigeration &amp; Weather'!$C$23</f>
        <v>4.886137579796439</v>
      </c>
      <c r="AC355">
        <v>-1.2573436907198137</v>
      </c>
      <c r="AD355">
        <v>1.3896418270767912</v>
      </c>
      <c r="BE355">
        <v>-1.1858487829412618</v>
      </c>
      <c r="BF355">
        <v>3.6237597638014303</v>
      </c>
      <c r="BI355">
        <v>-1.2771211351924301</v>
      </c>
      <c r="BJ355">
        <v>-1.5680365227399873</v>
      </c>
      <c r="BQ355">
        <v>-1.26694259128181</v>
      </c>
      <c r="BR355">
        <v>-0.51841653769982232</v>
      </c>
      <c r="DE355">
        <v>-1.2559757859105913</v>
      </c>
      <c r="DF355">
        <v>1.3859525344180854</v>
      </c>
      <c r="EG355">
        <v>-1.1978682461298198</v>
      </c>
      <c r="EH355">
        <v>3.6096203605185173</v>
      </c>
      <c r="EK355">
        <v>-1.2710379735005291</v>
      </c>
      <c r="EL355">
        <v>-1.5544787995063358</v>
      </c>
      <c r="ES355">
        <v>-1.2663758092715507</v>
      </c>
      <c r="ET355">
        <v>-0.51754101310927392</v>
      </c>
      <c r="GG355">
        <v>-1.2547531771803906</v>
      </c>
      <c r="GH355">
        <v>1.3864065866212061</v>
      </c>
      <c r="HI355">
        <v>-1.1953318672367463</v>
      </c>
      <c r="HJ355">
        <v>3.6003686705990083</v>
      </c>
      <c r="HM355">
        <v>-1.2730754120272734</v>
      </c>
      <c r="HN355">
        <v>-1.5571724762581618</v>
      </c>
      <c r="HU355">
        <v>-1.259320179727659</v>
      </c>
      <c r="HV355">
        <v>-0.51507851015389572</v>
      </c>
      <c r="JI355">
        <v>-1.2555607027861335</v>
      </c>
      <c r="JJ355">
        <v>1.386259663664682</v>
      </c>
      <c r="KK355">
        <v>-1.2340792902041537</v>
      </c>
      <c r="KL355">
        <v>3.5497363865156895</v>
      </c>
      <c r="KO355">
        <v>-1.2913488748353517</v>
      </c>
      <c r="KP355">
        <v>-1.5903825722787481</v>
      </c>
      <c r="KW355">
        <v>-1.2676814540169667</v>
      </c>
      <c r="KX355">
        <v>-0.51952262123783977</v>
      </c>
      <c r="MK355">
        <v>-1.2596094066544925</v>
      </c>
      <c r="ML355">
        <v>1.3854975768400435</v>
      </c>
      <c r="NM355">
        <v>-1.1994189637318657</v>
      </c>
      <c r="NN355">
        <v>3.601894449425366</v>
      </c>
      <c r="NQ355">
        <v>-1.2810287353064558</v>
      </c>
      <c r="NR355">
        <v>-1.5716033340045006</v>
      </c>
      <c r="NY355">
        <v>-1.2573998185217674</v>
      </c>
      <c r="NZ355">
        <v>-0.51136394576281985</v>
      </c>
    </row>
    <row r="356" spans="1:390">
      <c r="A356">
        <v>339</v>
      </c>
      <c r="B356" s="16">
        <f t="shared" si="109"/>
        <v>40951.375</v>
      </c>
      <c r="C356">
        <f t="shared" si="105"/>
        <v>61.076162092286928</v>
      </c>
      <c r="D356">
        <f t="shared" si="106"/>
        <v>0</v>
      </c>
      <c r="E356">
        <f t="shared" si="107"/>
        <v>0</v>
      </c>
      <c r="F356">
        <f t="shared" si="108"/>
        <v>61.076162092286928</v>
      </c>
      <c r="G356">
        <f>F356/'Refrigeration &amp; Weather'!$C$22</f>
        <v>27.449960490915476</v>
      </c>
      <c r="H356">
        <f>G356*3*'Refrigeration &amp; Weather'!$C$23</f>
        <v>20.587470368186608</v>
      </c>
      <c r="AC356">
        <v>-1.258763461849264</v>
      </c>
      <c r="AD356">
        <v>-0.34279207126617867</v>
      </c>
      <c r="BE356">
        <v>-1.1897781766939812</v>
      </c>
      <c r="BF356">
        <v>1.3952160161939504</v>
      </c>
      <c r="BI356">
        <v>-1.2785890053147826</v>
      </c>
      <c r="BJ356">
        <v>5.0688911029135717</v>
      </c>
      <c r="BQ356">
        <v>-1.268390067480925</v>
      </c>
      <c r="BR356">
        <v>6.1199993883778676</v>
      </c>
      <c r="DE356">
        <v>-1.2573402199309949</v>
      </c>
      <c r="DF356">
        <v>-0.34591469678472075</v>
      </c>
      <c r="EG356">
        <v>-1.2015715656464119</v>
      </c>
      <c r="EH356">
        <v>1.3817903314518638</v>
      </c>
      <c r="EK356">
        <v>-1.2727215546876274</v>
      </c>
      <c r="EL356">
        <v>5.0816637292676798</v>
      </c>
      <c r="ES356">
        <v>-1.2678372056295806</v>
      </c>
      <c r="ET356">
        <v>6.120823260908999</v>
      </c>
      <c r="GG356">
        <v>-1.2561239464343088</v>
      </c>
      <c r="GH356">
        <v>-0.34552010806153566</v>
      </c>
      <c r="HI356">
        <v>-1.1988864087802082</v>
      </c>
      <c r="HJ356">
        <v>1.3729243172373458</v>
      </c>
      <c r="HM356">
        <v>-1.2747159233314</v>
      </c>
      <c r="HN356">
        <v>5.0791059864971011</v>
      </c>
      <c r="HU356">
        <v>-1.2608212375618346</v>
      </c>
      <c r="HV356">
        <v>6.1231888725984955</v>
      </c>
      <c r="JI356">
        <v>-1.2569294963945592</v>
      </c>
      <c r="JJ356">
        <v>-0.34565687731127315</v>
      </c>
      <c r="KK356">
        <v>-1.2368262094910343</v>
      </c>
      <c r="KL356">
        <v>1.3250316282410326</v>
      </c>
      <c r="KO356">
        <v>-1.2924619546865714</v>
      </c>
      <c r="KP356">
        <v>5.0479100779267272</v>
      </c>
      <c r="KW356">
        <v>-1.2691112044825499</v>
      </c>
      <c r="KX356">
        <v>6.1189452548755563</v>
      </c>
      <c r="MK356">
        <v>-1.2609697913690401</v>
      </c>
      <c r="ML356">
        <v>-0.34619357631736131</v>
      </c>
      <c r="NM356">
        <v>-1.202999794924372</v>
      </c>
      <c r="NN356">
        <v>1.3745531349339997</v>
      </c>
      <c r="NQ356">
        <v>-1.2824395086754672</v>
      </c>
      <c r="NR356">
        <v>5.0654980945313168</v>
      </c>
      <c r="NY356">
        <v>-1.2589600814730146</v>
      </c>
      <c r="NZ356">
        <v>6.1266982260724925</v>
      </c>
    </row>
    <row r="357" spans="1:390">
      <c r="A357">
        <v>340</v>
      </c>
      <c r="B357" s="16">
        <f t="shared" si="109"/>
        <v>40951.5</v>
      </c>
      <c r="C357">
        <f t="shared" si="105"/>
        <v>16.476421006343433</v>
      </c>
      <c r="D357">
        <f t="shared" si="106"/>
        <v>0</v>
      </c>
      <c r="E357">
        <f t="shared" si="107"/>
        <v>0</v>
      </c>
      <c r="F357">
        <f t="shared" si="108"/>
        <v>16.476421006343433</v>
      </c>
      <c r="G357">
        <f>F357/'Refrigeration &amp; Weather'!$C$22</f>
        <v>7.4051330365588477</v>
      </c>
      <c r="H357">
        <f>G357*3*'Refrigeration &amp; Weather'!$C$23</f>
        <v>5.5538497774191358</v>
      </c>
      <c r="AC357">
        <v>-1.260006027891869</v>
      </c>
      <c r="AD357">
        <v>1.8303504039529244</v>
      </c>
      <c r="BE357">
        <v>-1.193484444402088</v>
      </c>
      <c r="BF357">
        <v>3.5964397798590539</v>
      </c>
      <c r="BI357">
        <v>-1.2799627063736427</v>
      </c>
      <c r="BJ357">
        <v>-1.5795861640748674</v>
      </c>
      <c r="BQ357">
        <v>-1.2697655988839334</v>
      </c>
      <c r="BR357">
        <v>-0.5272131918328774</v>
      </c>
      <c r="DE357">
        <v>-1.2585337268493397</v>
      </c>
      <c r="DF357">
        <v>1.827420425004894</v>
      </c>
      <c r="EG357">
        <v>-1.2050630486104863</v>
      </c>
      <c r="EH357">
        <v>3.5836801547242101</v>
      </c>
      <c r="EK357">
        <v>-1.2742986514134984</v>
      </c>
      <c r="EL357">
        <v>-1.5675364597780288</v>
      </c>
      <c r="ES357">
        <v>-1.2692258469482864</v>
      </c>
      <c r="ET357">
        <v>-0.52643688164402735</v>
      </c>
      <c r="GG357">
        <v>-1.2573234404944682</v>
      </c>
      <c r="GH357">
        <v>1.8277772527222782</v>
      </c>
      <c r="HI357">
        <v>-1.2022352613191454</v>
      </c>
      <c r="HJ357">
        <v>3.5751784729681821</v>
      </c>
      <c r="HM357">
        <v>-1.2762521034671821</v>
      </c>
      <c r="HN357">
        <v>-1.5699670584524552</v>
      </c>
      <c r="HU357">
        <v>-1.2622479830756614</v>
      </c>
      <c r="HV357">
        <v>-0.52416403550729707</v>
      </c>
      <c r="JI357">
        <v>-1.2581269226619778</v>
      </c>
      <c r="JJ357">
        <v>1.8276524364138893</v>
      </c>
      <c r="KK357">
        <v>-1.239410617379672</v>
      </c>
      <c r="KL357">
        <v>3.5298276130222295</v>
      </c>
      <c r="KO357">
        <v>-1.2935022239407679</v>
      </c>
      <c r="KP357">
        <v>-1.5993153256352002</v>
      </c>
      <c r="KW357">
        <v>-1.2704698334046198</v>
      </c>
      <c r="KX357">
        <v>-0.52821870010135397</v>
      </c>
      <c r="MK357">
        <v>-1.2621606211864824</v>
      </c>
      <c r="ML357">
        <v>1.8273022554277818</v>
      </c>
      <c r="NM357">
        <v>-1.2063764236819314</v>
      </c>
      <c r="NN357">
        <v>3.5768899385158113</v>
      </c>
      <c r="NQ357">
        <v>-1.2837588782719696</v>
      </c>
      <c r="NR357">
        <v>-1.582815464697481</v>
      </c>
      <c r="NY357">
        <v>-1.2604428045845488</v>
      </c>
      <c r="NZ357">
        <v>-0.52084444454423329</v>
      </c>
    </row>
    <row r="358" spans="1:390">
      <c r="A358">
        <v>341</v>
      </c>
      <c r="B358" s="16">
        <f t="shared" si="109"/>
        <v>40951.625</v>
      </c>
      <c r="C358">
        <f t="shared" si="105"/>
        <v>60.197973681140517</v>
      </c>
      <c r="D358">
        <f t="shared" si="106"/>
        <v>0</v>
      </c>
      <c r="E358">
        <f t="shared" si="107"/>
        <v>0</v>
      </c>
      <c r="F358">
        <f t="shared" si="108"/>
        <v>60.197973681140517</v>
      </c>
      <c r="G358">
        <f>F358/'Refrigeration &amp; Weather'!$C$22</f>
        <v>27.055269070175516</v>
      </c>
      <c r="H358">
        <f>G358*3*'Refrigeration &amp; Weather'!$C$23</f>
        <v>20.291451802631638</v>
      </c>
      <c r="AC358">
        <v>-1.261200665156933</v>
      </c>
      <c r="AD358">
        <v>-0.477061415945222</v>
      </c>
      <c r="BE358">
        <v>-1.1969849112770707</v>
      </c>
      <c r="BF358">
        <v>1.3700239775698022</v>
      </c>
      <c r="BI358">
        <v>-1.2812505216163665</v>
      </c>
      <c r="BJ358">
        <v>5.058361154208372</v>
      </c>
      <c r="BQ358">
        <v>-1.2710741227826965</v>
      </c>
      <c r="BR358">
        <v>6.111808096040253</v>
      </c>
      <c r="DE358">
        <v>-1.2596805834858824</v>
      </c>
      <c r="DF358">
        <v>-0.47994452092882178</v>
      </c>
      <c r="EG358">
        <v>-1.2083592739964801</v>
      </c>
      <c r="EH358">
        <v>1.3578866601110966</v>
      </c>
      <c r="EK358">
        <v>-1.2757785099527028</v>
      </c>
      <c r="EL358">
        <v>5.0697440271902696</v>
      </c>
      <c r="ES358">
        <v>-1.270546733841001</v>
      </c>
      <c r="ET358">
        <v>6.112540531204945</v>
      </c>
      <c r="GG358">
        <v>-1.2584764396609329</v>
      </c>
      <c r="GH358">
        <v>-0.479572681523249</v>
      </c>
      <c r="HI358">
        <v>-1.2053946625739382</v>
      </c>
      <c r="HJ358">
        <v>1.3497290557071604</v>
      </c>
      <c r="HM358">
        <v>-1.2776930602772221</v>
      </c>
      <c r="HN358">
        <v>5.0674324290108661</v>
      </c>
      <c r="HU358">
        <v>-1.2636054830685277</v>
      </c>
      <c r="HV358">
        <v>6.1147245493022533</v>
      </c>
      <c r="JI358">
        <v>-1.2592776383039566</v>
      </c>
      <c r="JJ358">
        <v>-0.47971287498598325</v>
      </c>
      <c r="KK358">
        <v>-1.2418456710938657</v>
      </c>
      <c r="KL358">
        <v>1.3067399844147136</v>
      </c>
      <c r="KO358">
        <v>-1.2944762206061531</v>
      </c>
      <c r="KP358">
        <v>5.0397824699000155</v>
      </c>
      <c r="KW358">
        <v>-1.2717622259347383</v>
      </c>
      <c r="KX358">
        <v>6.1108481530153034</v>
      </c>
      <c r="MK358">
        <v>-1.2633057262623184</v>
      </c>
      <c r="ML358">
        <v>-0.48001639838997695</v>
      </c>
      <c r="NM358">
        <v>-1.2095647854366587</v>
      </c>
      <c r="NN358">
        <v>1.3515060439453082</v>
      </c>
      <c r="NQ358">
        <v>-1.2849949668185208</v>
      </c>
      <c r="NR358">
        <v>5.0552860646661006</v>
      </c>
      <c r="NY358">
        <v>-1.2618532945943084</v>
      </c>
      <c r="NZ358">
        <v>6.1178683766273139</v>
      </c>
    </row>
    <row r="359" spans="1:390">
      <c r="A359">
        <v>342</v>
      </c>
      <c r="B359" s="16">
        <f t="shared" si="109"/>
        <v>40951.75</v>
      </c>
      <c r="C359">
        <f t="shared" si="105"/>
        <v>15.780987802438441</v>
      </c>
      <c r="D359">
        <f t="shared" si="106"/>
        <v>0</v>
      </c>
      <c r="E359">
        <f t="shared" si="107"/>
        <v>0</v>
      </c>
      <c r="F359">
        <f t="shared" si="108"/>
        <v>15.780987802438441</v>
      </c>
      <c r="G359">
        <f>F359/'Refrigeration &amp; Weather'!$C$22</f>
        <v>7.0925787876127835</v>
      </c>
      <c r="H359">
        <f>G359*3*'Refrigeration &amp; Weather'!$C$23</f>
        <v>5.3194340907095876</v>
      </c>
      <c r="AC359">
        <v>-1.2623558454792754</v>
      </c>
      <c r="AD359">
        <v>1.729508226158087</v>
      </c>
      <c r="BE359">
        <v>-1.2002952158740718</v>
      </c>
      <c r="BF359">
        <v>3.5731678939206017</v>
      </c>
      <c r="BI359">
        <v>-1.2824598180229829</v>
      </c>
      <c r="BJ359">
        <v>-1.5892096290689162</v>
      </c>
      <c r="BQ359">
        <v>-1.2723201485098978</v>
      </c>
      <c r="BR359">
        <v>-0.5348517390984846</v>
      </c>
      <c r="DE359">
        <v>-1.2607889496205962</v>
      </c>
      <c r="DF359">
        <v>1.7267075206141327</v>
      </c>
      <c r="EG359">
        <v>-1.2114751948016709</v>
      </c>
      <c r="EH359">
        <v>3.5616126718069663</v>
      </c>
      <c r="EK359">
        <v>-1.2771693671446034</v>
      </c>
      <c r="EL359">
        <v>-1.5784428847973389</v>
      </c>
      <c r="ES359">
        <v>-1.2718044328077036</v>
      </c>
      <c r="ET359">
        <v>-0.5341598472862733</v>
      </c>
      <c r="GG359">
        <v>-1.2595911066849541</v>
      </c>
      <c r="GH359">
        <v>1.7270906179509411</v>
      </c>
      <c r="HI359">
        <v>-1.2083792422738411</v>
      </c>
      <c r="HJ359">
        <v>3.553779976787212</v>
      </c>
      <c r="HM359">
        <v>-1.2790469023797191</v>
      </c>
      <c r="HN359">
        <v>-1.5806430245297787</v>
      </c>
      <c r="HU359">
        <v>-1.2648983671672529</v>
      </c>
      <c r="HV359">
        <v>-0.5320609030388127</v>
      </c>
      <c r="JI359">
        <v>-1.2603898210324522</v>
      </c>
      <c r="JJ359">
        <v>1.7269366027456086</v>
      </c>
      <c r="KK359">
        <v>-1.2441431930990916</v>
      </c>
      <c r="KL359">
        <v>3.5129885197120636</v>
      </c>
      <c r="KO359">
        <v>-1.2953897455832892</v>
      </c>
      <c r="KP359">
        <v>-1.6067289014913495</v>
      </c>
      <c r="KW359">
        <v>-1.2729928433787567</v>
      </c>
      <c r="KX359">
        <v>-0.53576893687568194</v>
      </c>
      <c r="MK359">
        <v>-1.264413206112849</v>
      </c>
      <c r="ML359">
        <v>1.7266730906187364</v>
      </c>
      <c r="NM359">
        <v>-1.2125792559627147</v>
      </c>
      <c r="NN359">
        <v>3.5556080983135119</v>
      </c>
      <c r="NQ359">
        <v>-1.2861549905048717</v>
      </c>
      <c r="NR359">
        <v>-1.5921394212025572</v>
      </c>
      <c r="NY359">
        <v>-1.2631963988219765</v>
      </c>
      <c r="NZ359">
        <v>-0.52908012880022903</v>
      </c>
    </row>
    <row r="360" spans="1:390">
      <c r="A360">
        <v>343</v>
      </c>
      <c r="B360" s="16">
        <f t="shared" si="109"/>
        <v>40951.875</v>
      </c>
      <c r="C360">
        <f t="shared" si="105"/>
        <v>29.435356738721914</v>
      </c>
      <c r="D360">
        <f t="shared" si="106"/>
        <v>0</v>
      </c>
      <c r="E360">
        <f t="shared" si="107"/>
        <v>0</v>
      </c>
      <c r="F360">
        <f t="shared" si="108"/>
        <v>29.435356738721914</v>
      </c>
      <c r="G360">
        <f>F360/'Refrigeration &amp; Weather'!$C$22</f>
        <v>13.229373815155919</v>
      </c>
      <c r="H360">
        <f>G360*3*'Refrigeration &amp; Weather'!$C$23</f>
        <v>9.9220303613669394</v>
      </c>
      <c r="AC360">
        <v>-1.2634582190632497</v>
      </c>
      <c r="AD360">
        <v>-0.48801629386609208</v>
      </c>
      <c r="BE360">
        <v>-1.2034295053568558</v>
      </c>
      <c r="BF360">
        <v>1.3484885797747528</v>
      </c>
      <c r="BI360">
        <v>-1.2835971671283235</v>
      </c>
      <c r="BJ360">
        <v>5.0495459463370889</v>
      </c>
      <c r="DE360">
        <v>-1.2618460543724361</v>
      </c>
      <c r="DF360">
        <v>-0.49072221157245322</v>
      </c>
      <c r="EG360">
        <v>-1.2144243276346149</v>
      </c>
      <c r="EH360">
        <v>1.3374784502512327</v>
      </c>
      <c r="EK360">
        <v>-1.2784785817671835</v>
      </c>
      <c r="EL360">
        <v>5.0597424827908188</v>
      </c>
      <c r="GG360">
        <v>-1.2606545587396558</v>
      </c>
      <c r="GH360">
        <v>-0.49033733464533497</v>
      </c>
      <c r="HI360">
        <v>-1.2112022115430141</v>
      </c>
      <c r="HJ360">
        <v>1.3299525655291586</v>
      </c>
      <c r="HM360">
        <v>-1.2803208698122208</v>
      </c>
      <c r="HN360">
        <v>5.057646817239724</v>
      </c>
      <c r="JI360">
        <v>-1.2614506467374993</v>
      </c>
      <c r="JJ360">
        <v>-0.4904991671429384</v>
      </c>
      <c r="KK360">
        <v>-1.2463138320767755</v>
      </c>
      <c r="KL360">
        <v>1.2912087735862963</v>
      </c>
      <c r="KO360">
        <v>-1.2962479616398264</v>
      </c>
      <c r="KP360">
        <v>5.0330040926072384</v>
      </c>
      <c r="MK360">
        <v>-1.2654702418265478</v>
      </c>
      <c r="ML360">
        <v>-0.49070878829518161</v>
      </c>
      <c r="NM360">
        <v>-1.2154328329689541</v>
      </c>
      <c r="NN360">
        <v>1.3318197273995769</v>
      </c>
      <c r="NQ360">
        <v>-1.2872453794811387</v>
      </c>
      <c r="NR360">
        <v>5.0467530987280274</v>
      </c>
    </row>
    <row r="361" spans="1:390">
      <c r="A361">
        <v>344</v>
      </c>
      <c r="B361" s="16">
        <f t="shared" si="109"/>
        <v>40952</v>
      </c>
      <c r="C361">
        <f t="shared" si="105"/>
        <v>0.61920493637676177</v>
      </c>
      <c r="D361">
        <f t="shared" si="106"/>
        <v>0</v>
      </c>
      <c r="E361">
        <f t="shared" si="107"/>
        <v>0</v>
      </c>
      <c r="F361">
        <f t="shared" si="108"/>
        <v>0.61920493637676177</v>
      </c>
      <c r="G361">
        <f>F361/'Refrigeration &amp; Weather'!$C$22</f>
        <v>0.27829435342775816</v>
      </c>
      <c r="H361">
        <f>G361*3*'Refrigeration &amp; Weather'!$C$23</f>
        <v>0.2087207650708186</v>
      </c>
      <c r="AC361">
        <v>-1.2645096584186435</v>
      </c>
      <c r="AD361">
        <v>1.7232969034278289</v>
      </c>
      <c r="BI361">
        <v>-1.2846684474935954</v>
      </c>
      <c r="BJ361">
        <v>-1.59730210779643</v>
      </c>
      <c r="DE361">
        <v>-1.2628537404067</v>
      </c>
      <c r="DF361">
        <v>1.7206807583662862</v>
      </c>
      <c r="EK361">
        <v>-1.2797127462139706</v>
      </c>
      <c r="EL361">
        <v>-1.5876341105343186</v>
      </c>
      <c r="GG361">
        <v>-1.2616686055442892</v>
      </c>
      <c r="GH361">
        <v>1.7210659302108993</v>
      </c>
      <c r="HM361">
        <v>-1.2815214450029275</v>
      </c>
      <c r="HN361">
        <v>-1.5896317704131682</v>
      </c>
      <c r="JI361">
        <v>-1.2624619541865549</v>
      </c>
      <c r="JJ361">
        <v>1.7208978023761849</v>
      </c>
      <c r="KO361">
        <v>-1.2970554770862133</v>
      </c>
      <c r="KP361">
        <v>-1.612940539375934</v>
      </c>
      <c r="MK361">
        <v>-1.2664786058221777</v>
      </c>
      <c r="ML361">
        <v>1.7207378994487978</v>
      </c>
      <c r="NQ361">
        <v>-1.2882718799168722</v>
      </c>
      <c r="NR361">
        <v>-1.5999658293333843</v>
      </c>
    </row>
    <row r="362" spans="1:390">
      <c r="A362">
        <v>345</v>
      </c>
      <c r="B362" s="16">
        <f t="shared" si="109"/>
        <v>40952.125</v>
      </c>
      <c r="C362">
        <f t="shared" si="105"/>
        <v>25.209612557409965</v>
      </c>
      <c r="D362">
        <f t="shared" si="106"/>
        <v>0</v>
      </c>
      <c r="E362">
        <f t="shared" si="107"/>
        <v>0</v>
      </c>
      <c r="F362">
        <f t="shared" si="108"/>
        <v>25.209612557409965</v>
      </c>
      <c r="G362">
        <f>F362/'Refrigeration &amp; Weather'!$C$22</f>
        <v>11.330162947150548</v>
      </c>
      <c r="H362">
        <f>G362*3*'Refrigeration &amp; Weather'!$C$23</f>
        <v>8.4976222103629109</v>
      </c>
      <c r="BI362">
        <v>-1.2856789319618003</v>
      </c>
      <c r="BJ362">
        <v>5.0421014751308162</v>
      </c>
      <c r="EK362">
        <v>-1.2808777817960264</v>
      </c>
      <c r="EL362">
        <v>5.0512788127140311</v>
      </c>
      <c r="HM362">
        <v>-1.2826544474010202</v>
      </c>
      <c r="HN362">
        <v>5.0493731659393042</v>
      </c>
      <c r="KO362">
        <v>-1.2978164168109532</v>
      </c>
      <c r="KP362">
        <v>5.0272995365943141</v>
      </c>
      <c r="NQ362">
        <v>-1.2892396407958964</v>
      </c>
      <c r="NR362">
        <v>5.0395595670314988</v>
      </c>
    </row>
    <row r="363" spans="1:390">
      <c r="A363">
        <v>346</v>
      </c>
      <c r="B363" s="16">
        <f t="shared" si="109"/>
        <v>40952.25</v>
      </c>
      <c r="C363">
        <f t="shared" si="105"/>
        <v>-8.0216501908807469</v>
      </c>
      <c r="D363">
        <f t="shared" si="106"/>
        <v>0</v>
      </c>
      <c r="E363">
        <f t="shared" si="107"/>
        <v>0</v>
      </c>
      <c r="F363">
        <f t="shared" si="108"/>
        <v>-8.0216501908807469</v>
      </c>
      <c r="G363">
        <f>F363/'Refrigeration &amp; Weather'!$C$22</f>
        <v>-3.6052360408452802</v>
      </c>
      <c r="H363">
        <f>G363*3*'Refrigeration &amp; Weather'!$C$23</f>
        <v>-2.70392703063396</v>
      </c>
      <c r="BI363">
        <v>-1.2866333622397974</v>
      </c>
      <c r="BJ363">
        <v>-1.6041640616814639</v>
      </c>
      <c r="EK363">
        <v>-1.2819790203717008</v>
      </c>
      <c r="EL363">
        <v>-1.5954428874067099</v>
      </c>
      <c r="HM363">
        <v>-1.2837251144740276</v>
      </c>
      <c r="HN363">
        <v>-1.5972620750636024</v>
      </c>
      <c r="KO363">
        <v>-1.2985344828236129</v>
      </c>
      <c r="KP363">
        <v>-1.6181901740191074</v>
      </c>
      <c r="NQ363">
        <v>-1.2901532880147528</v>
      </c>
      <c r="NR363">
        <v>-1.6065909927098638</v>
      </c>
    </row>
    <row r="364" spans="1:390">
      <c r="A364">
        <v>347</v>
      </c>
      <c r="B364" s="16">
        <f t="shared" si="109"/>
        <v>40952.375</v>
      </c>
      <c r="C364">
        <f t="shared" si="105"/>
        <v>25.178053665435222</v>
      </c>
      <c r="D364">
        <f t="shared" si="106"/>
        <v>0</v>
      </c>
      <c r="E364">
        <f t="shared" si="107"/>
        <v>0</v>
      </c>
      <c r="F364">
        <f t="shared" si="108"/>
        <v>25.178053665435222</v>
      </c>
      <c r="G364">
        <f>F364/'Refrigeration &amp; Weather'!$C$22</f>
        <v>11.315979175476507</v>
      </c>
      <c r="H364">
        <f>G364*3*'Refrigeration &amp; Weather'!$C$23</f>
        <v>8.48698438160738</v>
      </c>
      <c r="BI364">
        <v>-1.2875360128799502</v>
      </c>
      <c r="BJ364">
        <v>5.0357644633373706</v>
      </c>
      <c r="EK364">
        <v>-1.2830212745134744</v>
      </c>
      <c r="EL364">
        <v>5.0440609440958619</v>
      </c>
      <c r="HM364">
        <v>-1.2847381712840003</v>
      </c>
      <c r="HN364">
        <v>5.042323065345971</v>
      </c>
      <c r="KO364">
        <v>-1.2992130060502056</v>
      </c>
      <c r="KP364">
        <v>5.0224590729456482</v>
      </c>
      <c r="NQ364">
        <v>-1.2910169878751598</v>
      </c>
      <c r="NR364">
        <v>5.0334461197103684</v>
      </c>
    </row>
    <row r="365" spans="1:390">
      <c r="A365">
        <v>348</v>
      </c>
      <c r="B365" s="16">
        <f t="shared" si="109"/>
        <v>40952.5</v>
      </c>
      <c r="C365">
        <f t="shared" si="105"/>
        <v>-8.0508452907197903</v>
      </c>
      <c r="D365">
        <f t="shared" si="106"/>
        <v>0</v>
      </c>
      <c r="E365">
        <f t="shared" si="107"/>
        <v>0</v>
      </c>
      <c r="F365">
        <f t="shared" si="108"/>
        <v>-8.0508452907197903</v>
      </c>
      <c r="G365">
        <f>F365/'Refrigeration &amp; Weather'!$C$22</f>
        <v>-3.6183574340313669</v>
      </c>
      <c r="H365">
        <f>G365*3*'Refrigeration &amp; Weather'!$C$23</f>
        <v>-2.7137680755235252</v>
      </c>
      <c r="BI365">
        <v>-1.2883907463591473</v>
      </c>
      <c r="BJ365">
        <v>-1.6100268965492304</v>
      </c>
      <c r="EK365">
        <v>-1.2840088980261222</v>
      </c>
      <c r="EL365">
        <v>-1.6021263522960643</v>
      </c>
      <c r="HM365">
        <v>-1.2856978904572272</v>
      </c>
      <c r="HN365">
        <v>-1.6037877008317358</v>
      </c>
      <c r="KO365">
        <v>-1.2998549908046952</v>
      </c>
      <c r="KP365">
        <v>-1.6226617163279684</v>
      </c>
      <c r="NQ365">
        <v>-1.2918345016802624</v>
      </c>
      <c r="NR365">
        <v>-1.6122426247147927</v>
      </c>
    </row>
    <row r="366" spans="1:390">
      <c r="A366">
        <v>349</v>
      </c>
      <c r="B366" s="16">
        <f t="shared" si="109"/>
        <v>40952.625</v>
      </c>
      <c r="C366">
        <f t="shared" si="105"/>
        <v>25.150998523480681</v>
      </c>
      <c r="D366">
        <f t="shared" si="106"/>
        <v>0</v>
      </c>
      <c r="E366">
        <f t="shared" si="107"/>
        <v>0</v>
      </c>
      <c r="F366">
        <f t="shared" si="108"/>
        <v>25.150998523480681</v>
      </c>
      <c r="G366">
        <f>F366/'Refrigeration &amp; Weather'!$C$22</f>
        <v>11.303819561114915</v>
      </c>
      <c r="H366">
        <f>G366*3*'Refrigeration &amp; Weather'!$C$23</f>
        <v>8.4778646708361869</v>
      </c>
      <c r="BI366">
        <v>-1.2892010606519444</v>
      </c>
      <c r="BJ366">
        <v>5.0303309192987369</v>
      </c>
      <c r="EK366">
        <v>-1.2849458383124741</v>
      </c>
      <c r="EL366">
        <v>5.0378618479847699</v>
      </c>
      <c r="HM366">
        <v>-1.2866081440429977</v>
      </c>
      <c r="HN366">
        <v>5.0362725927109251</v>
      </c>
      <c r="KO366">
        <v>-1.3004631531038957</v>
      </c>
      <c r="KP366">
        <v>5.0183209390554371</v>
      </c>
      <c r="NQ366">
        <v>-1.2926092328394359</v>
      </c>
      <c r="NR366">
        <v>5.0282122244308107</v>
      </c>
    </row>
    <row r="367" spans="1:390">
      <c r="A367">
        <v>350</v>
      </c>
      <c r="B367" s="16">
        <f t="shared" si="109"/>
        <v>40952.75</v>
      </c>
      <c r="C367">
        <f t="shared" si="105"/>
        <v>-8.0759589193999393</v>
      </c>
      <c r="D367">
        <f t="shared" si="106"/>
        <v>0</v>
      </c>
      <c r="E367">
        <f t="shared" si="107"/>
        <v>0</v>
      </c>
      <c r="F367">
        <f t="shared" si="108"/>
        <v>-8.0759589193999393</v>
      </c>
      <c r="G367">
        <f>F367/'Refrigeration &amp; Weather'!$C$22</f>
        <v>-3.6296444581572764</v>
      </c>
      <c r="H367">
        <f>G367*3*'Refrigeration &amp; Weather'!$C$23</f>
        <v>-2.7222333436179573</v>
      </c>
      <c r="BI367">
        <v>-1.2899701304518365</v>
      </c>
      <c r="BJ367">
        <v>-1.6150709441896849</v>
      </c>
      <c r="EK367">
        <v>-1.285835681825974</v>
      </c>
      <c r="EL367">
        <v>-1.6078855017220319</v>
      </c>
      <c r="HM367">
        <v>-1.2874724484990165</v>
      </c>
      <c r="HN367">
        <v>-1.6094067863540691</v>
      </c>
      <c r="KO367">
        <v>-1.3010399537870072</v>
      </c>
      <c r="KP367">
        <v>-1.6264978623058592</v>
      </c>
      <c r="NQ367">
        <v>-1.2933442676408053</v>
      </c>
      <c r="NR367">
        <v>-1.6170978248282932</v>
      </c>
    </row>
    <row r="368" spans="1:390">
      <c r="A368">
        <v>351</v>
      </c>
      <c r="B368" s="16">
        <f t="shared" si="109"/>
        <v>40952.875</v>
      </c>
      <c r="C368">
        <f t="shared" si="105"/>
        <v>0</v>
      </c>
      <c r="D368">
        <f t="shared" si="106"/>
        <v>0</v>
      </c>
      <c r="E368">
        <f t="shared" si="107"/>
        <v>0</v>
      </c>
      <c r="F368">
        <f t="shared" si="108"/>
        <v>0</v>
      </c>
      <c r="G368">
        <f>F368/'Refrigeration &amp; Weather'!$C$22</f>
        <v>0</v>
      </c>
      <c r="H368">
        <f>G368*3*'Refrigeration &amp; Weather'!$C$23</f>
        <v>0</v>
      </c>
    </row>
    <row r="369" spans="1:8">
      <c r="A369">
        <v>352</v>
      </c>
      <c r="B369" s="16">
        <f t="shared" si="109"/>
        <v>40953</v>
      </c>
      <c r="C369">
        <f t="shared" si="105"/>
        <v>0</v>
      </c>
      <c r="D369">
        <f t="shared" si="106"/>
        <v>0</v>
      </c>
      <c r="E369">
        <f t="shared" si="107"/>
        <v>0</v>
      </c>
      <c r="F369">
        <f t="shared" si="108"/>
        <v>0</v>
      </c>
      <c r="G369">
        <f>F369/'Refrigeration &amp; Weather'!$C$22</f>
        <v>0</v>
      </c>
      <c r="H369">
        <f>G369*3*'Refrigeration &amp; Weather'!$C$23</f>
        <v>0</v>
      </c>
    </row>
    <row r="370" spans="1:8">
      <c r="A370">
        <v>353</v>
      </c>
      <c r="B370" s="16">
        <f t="shared" si="109"/>
        <v>40953.125</v>
      </c>
      <c r="C370">
        <f t="shared" si="105"/>
        <v>0</v>
      </c>
      <c r="D370">
        <f t="shared" si="106"/>
        <v>0</v>
      </c>
      <c r="E370">
        <f t="shared" si="107"/>
        <v>0</v>
      </c>
      <c r="F370">
        <f t="shared" si="108"/>
        <v>0</v>
      </c>
      <c r="G370">
        <f>F370/'Refrigeration &amp; Weather'!$C$22</f>
        <v>0</v>
      </c>
      <c r="H370">
        <f>G370*3*'Refrigeration &amp; Weather'!$C$23</f>
        <v>0</v>
      </c>
    </row>
    <row r="371" spans="1:8">
      <c r="A371">
        <v>354</v>
      </c>
      <c r="B371" s="16">
        <f t="shared" si="109"/>
        <v>40953.25</v>
      </c>
      <c r="C371">
        <f t="shared" si="105"/>
        <v>0</v>
      </c>
      <c r="D371">
        <f t="shared" si="106"/>
        <v>0</v>
      </c>
      <c r="E371">
        <f t="shared" si="107"/>
        <v>0</v>
      </c>
      <c r="F371">
        <f t="shared" si="108"/>
        <v>0</v>
      </c>
      <c r="G371">
        <f>F371/'Refrigeration &amp; Weather'!$C$22</f>
        <v>0</v>
      </c>
      <c r="H371">
        <f>G371*3*'Refrigeration &amp; Weather'!$C$23</f>
        <v>0</v>
      </c>
    </row>
    <row r="372" spans="1:8">
      <c r="A372">
        <v>355</v>
      </c>
      <c r="B372" s="16">
        <f t="shared" si="109"/>
        <v>40953.375</v>
      </c>
      <c r="C372">
        <f t="shared" si="105"/>
        <v>0</v>
      </c>
      <c r="D372">
        <f t="shared" si="106"/>
        <v>0</v>
      </c>
      <c r="E372">
        <f t="shared" si="107"/>
        <v>0</v>
      </c>
      <c r="F372">
        <f t="shared" si="108"/>
        <v>0</v>
      </c>
      <c r="G372">
        <f>F372/'Refrigeration &amp; Weather'!$C$22</f>
        <v>0</v>
      </c>
      <c r="H372">
        <f>G372*3*'Refrigeration &amp; Weather'!$C$23</f>
        <v>0</v>
      </c>
    </row>
    <row r="373" spans="1:8">
      <c r="A373">
        <v>356</v>
      </c>
      <c r="B373" s="16">
        <f t="shared" si="109"/>
        <v>40953.5</v>
      </c>
      <c r="C373">
        <f t="shared" si="105"/>
        <v>0</v>
      </c>
      <c r="D373">
        <f t="shared" si="106"/>
        <v>0</v>
      </c>
      <c r="E373">
        <f t="shared" si="107"/>
        <v>0</v>
      </c>
      <c r="F373">
        <f t="shared" si="108"/>
        <v>0</v>
      </c>
      <c r="G373">
        <f>F373/'Refrigeration &amp; Weather'!$C$22</f>
        <v>0</v>
      </c>
      <c r="H373">
        <f>G373*3*'Refrigeration &amp; Weather'!$C$23</f>
        <v>0</v>
      </c>
    </row>
    <row r="374" spans="1:8">
      <c r="A374">
        <v>357</v>
      </c>
      <c r="B374" s="16">
        <f t="shared" si="109"/>
        <v>40953.625</v>
      </c>
      <c r="C374">
        <f t="shared" si="105"/>
        <v>0</v>
      </c>
      <c r="D374">
        <f t="shared" si="106"/>
        <v>0</v>
      </c>
      <c r="E374">
        <f t="shared" si="107"/>
        <v>0</v>
      </c>
      <c r="F374">
        <f t="shared" si="108"/>
        <v>0</v>
      </c>
      <c r="G374">
        <f>F374/'Refrigeration &amp; Weather'!$C$22</f>
        <v>0</v>
      </c>
      <c r="H374">
        <f>G374*3*'Refrigeration &amp; Weather'!$C$23</f>
        <v>0</v>
      </c>
    </row>
    <row r="375" spans="1:8">
      <c r="A375">
        <v>358</v>
      </c>
      <c r="B375" s="16">
        <f t="shared" si="109"/>
        <v>40953.75</v>
      </c>
      <c r="C375">
        <f t="shared" si="105"/>
        <v>0</v>
      </c>
      <c r="D375">
        <f t="shared" si="106"/>
        <v>0</v>
      </c>
      <c r="E375">
        <f t="shared" si="107"/>
        <v>0</v>
      </c>
      <c r="F375">
        <f t="shared" si="108"/>
        <v>0</v>
      </c>
      <c r="G375">
        <f>F375/'Refrigeration &amp; Weather'!$C$22</f>
        <v>0</v>
      </c>
      <c r="H375">
        <f>G375*3*'Refrigeration &amp; Weather'!$C$23</f>
        <v>0</v>
      </c>
    </row>
    <row r="376" spans="1:8">
      <c r="A376">
        <v>359</v>
      </c>
      <c r="B376" s="16">
        <f t="shared" si="109"/>
        <v>40953.875</v>
      </c>
      <c r="C376">
        <f t="shared" si="105"/>
        <v>0</v>
      </c>
      <c r="D376">
        <f t="shared" si="106"/>
        <v>0</v>
      </c>
      <c r="E376">
        <f t="shared" si="107"/>
        <v>0</v>
      </c>
      <c r="F376">
        <f t="shared" si="108"/>
        <v>0</v>
      </c>
      <c r="G376">
        <f>F376/'Refrigeration &amp; Weather'!$C$22</f>
        <v>0</v>
      </c>
      <c r="H376">
        <f>G376*3*'Refrigeration &amp; Weather'!$C$23</f>
        <v>0</v>
      </c>
    </row>
    <row r="377" spans="1:8">
      <c r="A377">
        <v>360</v>
      </c>
      <c r="B377" s="16">
        <f t="shared" si="109"/>
        <v>40954</v>
      </c>
      <c r="C377">
        <f t="shared" si="105"/>
        <v>0</v>
      </c>
      <c r="D377">
        <f t="shared" si="106"/>
        <v>0</v>
      </c>
      <c r="E377">
        <f t="shared" si="107"/>
        <v>0</v>
      </c>
      <c r="F377">
        <f t="shared" si="108"/>
        <v>0</v>
      </c>
      <c r="G377">
        <f>F377/'Refrigeration &amp; Weather'!$C$22</f>
        <v>0</v>
      </c>
      <c r="H377">
        <f>G377*3*'Refrigeration &amp; Weather'!$C$23</f>
        <v>0</v>
      </c>
    </row>
    <row r="378" spans="1:8">
      <c r="A378">
        <v>361</v>
      </c>
      <c r="B378" s="16">
        <f t="shared" si="109"/>
        <v>40954.125</v>
      </c>
      <c r="C378">
        <f t="shared" si="105"/>
        <v>0</v>
      </c>
      <c r="D378">
        <f t="shared" si="106"/>
        <v>0</v>
      </c>
      <c r="E378">
        <f t="shared" si="107"/>
        <v>0</v>
      </c>
      <c r="F378">
        <f t="shared" si="108"/>
        <v>0</v>
      </c>
      <c r="G378">
        <f>F378/'Refrigeration &amp; Weather'!$C$22</f>
        <v>0</v>
      </c>
      <c r="H378">
        <f>G378*3*'Refrigeration &amp; Weather'!$C$23</f>
        <v>0</v>
      </c>
    </row>
    <row r="379" spans="1:8">
      <c r="A379">
        <v>362</v>
      </c>
      <c r="B379" s="16">
        <f t="shared" si="109"/>
        <v>40954.25</v>
      </c>
      <c r="C379">
        <f t="shared" si="105"/>
        <v>0</v>
      </c>
      <c r="D379">
        <f t="shared" si="106"/>
        <v>0</v>
      </c>
      <c r="E379">
        <f t="shared" si="107"/>
        <v>0</v>
      </c>
      <c r="F379">
        <f t="shared" si="108"/>
        <v>0</v>
      </c>
      <c r="G379">
        <f>F379/'Refrigeration &amp; Weather'!$C$22</f>
        <v>0</v>
      </c>
      <c r="H379">
        <f>G379*3*'Refrigeration &amp; Weather'!$C$23</f>
        <v>0</v>
      </c>
    </row>
    <row r="380" spans="1:8">
      <c r="A380">
        <v>363</v>
      </c>
      <c r="B380" s="16">
        <f t="shared" si="109"/>
        <v>40954.375</v>
      </c>
      <c r="C380">
        <f t="shared" si="105"/>
        <v>0</v>
      </c>
      <c r="D380">
        <f t="shared" si="106"/>
        <v>0</v>
      </c>
      <c r="E380">
        <f t="shared" si="107"/>
        <v>0</v>
      </c>
      <c r="F380">
        <f t="shared" si="108"/>
        <v>0</v>
      </c>
      <c r="G380">
        <f>F380/'Refrigeration &amp; Weather'!$C$22</f>
        <v>0</v>
      </c>
      <c r="H380">
        <f>G380*3*'Refrigeration &amp; Weather'!$C$23</f>
        <v>0</v>
      </c>
    </row>
    <row r="381" spans="1:8">
      <c r="A381">
        <v>364</v>
      </c>
      <c r="B381" s="16">
        <f t="shared" si="109"/>
        <v>40954.5</v>
      </c>
      <c r="C381">
        <f t="shared" si="105"/>
        <v>0</v>
      </c>
      <c r="D381">
        <f t="shared" si="106"/>
        <v>0</v>
      </c>
      <c r="E381">
        <f t="shared" si="107"/>
        <v>0</v>
      </c>
      <c r="F381">
        <f t="shared" si="108"/>
        <v>0</v>
      </c>
      <c r="G381">
        <f>F381/'Refrigeration &amp; Weather'!$C$22</f>
        <v>0</v>
      </c>
      <c r="H381">
        <f>G381*3*'Refrigeration &amp; Weather'!$C$23</f>
        <v>0</v>
      </c>
    </row>
    <row r="382" spans="1:8">
      <c r="A382">
        <v>365</v>
      </c>
      <c r="B382" s="16">
        <f t="shared" si="109"/>
        <v>40954.625</v>
      </c>
      <c r="C382">
        <f t="shared" si="105"/>
        <v>0</v>
      </c>
      <c r="D382">
        <f t="shared" si="106"/>
        <v>0</v>
      </c>
      <c r="E382">
        <f t="shared" si="107"/>
        <v>0</v>
      </c>
      <c r="F382">
        <f t="shared" si="108"/>
        <v>0</v>
      </c>
      <c r="G382">
        <f>F382/'Refrigeration &amp; Weather'!$C$22</f>
        <v>0</v>
      </c>
      <c r="H382">
        <f>G382*3*'Refrigeration &amp; Weather'!$C$23</f>
        <v>0</v>
      </c>
    </row>
    <row r="383" spans="1:8">
      <c r="A383">
        <v>366</v>
      </c>
      <c r="B383" s="16">
        <f t="shared" si="109"/>
        <v>40954.75</v>
      </c>
      <c r="C383">
        <f t="shared" si="105"/>
        <v>0</v>
      </c>
      <c r="D383">
        <f t="shared" si="106"/>
        <v>0</v>
      </c>
      <c r="E383">
        <f t="shared" si="107"/>
        <v>0</v>
      </c>
      <c r="F383">
        <f t="shared" si="108"/>
        <v>0</v>
      </c>
      <c r="G383">
        <f>F383/'Refrigeration &amp; Weather'!$C$22</f>
        <v>0</v>
      </c>
      <c r="H383">
        <f>G383*3*'Refrigeration &amp; Weather'!$C$23</f>
        <v>0</v>
      </c>
    </row>
    <row r="384" spans="1:8">
      <c r="A384">
        <v>367</v>
      </c>
      <c r="B384" s="16">
        <f t="shared" si="109"/>
        <v>40954.875</v>
      </c>
      <c r="C384">
        <f t="shared" si="105"/>
        <v>0</v>
      </c>
      <c r="D384">
        <f t="shared" si="106"/>
        <v>0</v>
      </c>
      <c r="E384">
        <f t="shared" si="107"/>
        <v>0</v>
      </c>
      <c r="F384">
        <f t="shared" si="108"/>
        <v>0</v>
      </c>
      <c r="G384">
        <f>F384/'Refrigeration &amp; Weather'!$C$22</f>
        <v>0</v>
      </c>
      <c r="H384">
        <f>G384*3*'Refrigeration &amp; Weather'!$C$23</f>
        <v>0</v>
      </c>
    </row>
    <row r="385" spans="1:8">
      <c r="A385">
        <v>368</v>
      </c>
      <c r="B385" s="16">
        <f t="shared" si="109"/>
        <v>40955</v>
      </c>
      <c r="C385">
        <f t="shared" si="105"/>
        <v>0</v>
      </c>
      <c r="D385">
        <f t="shared" si="106"/>
        <v>0</v>
      </c>
      <c r="E385">
        <f t="shared" si="107"/>
        <v>0</v>
      </c>
      <c r="F385">
        <f t="shared" si="108"/>
        <v>0</v>
      </c>
      <c r="G385">
        <f>F385/'Refrigeration &amp; Weather'!$C$22</f>
        <v>0</v>
      </c>
      <c r="H385">
        <f>G385*3*'Refrigeration &amp; Weather'!$C$23</f>
        <v>0</v>
      </c>
    </row>
    <row r="386" spans="1:8">
      <c r="A386">
        <v>369</v>
      </c>
      <c r="B386" s="16">
        <f t="shared" si="109"/>
        <v>40955.125</v>
      </c>
      <c r="C386">
        <f t="shared" si="105"/>
        <v>0</v>
      </c>
      <c r="D386">
        <f t="shared" si="106"/>
        <v>0</v>
      </c>
      <c r="E386">
        <f t="shared" si="107"/>
        <v>0</v>
      </c>
      <c r="F386">
        <f t="shared" si="108"/>
        <v>0</v>
      </c>
      <c r="G386">
        <f>F386/'Refrigeration &amp; Weather'!$C$22</f>
        <v>0</v>
      </c>
      <c r="H386">
        <f>G386*3*'Refrigeration &amp; Weather'!$C$23</f>
        <v>0</v>
      </c>
    </row>
    <row r="387" spans="1:8">
      <c r="A387">
        <v>370</v>
      </c>
      <c r="B387" s="16">
        <f t="shared" si="109"/>
        <v>40955.25</v>
      </c>
      <c r="C387">
        <f t="shared" si="105"/>
        <v>0</v>
      </c>
      <c r="D387">
        <f t="shared" si="106"/>
        <v>0</v>
      </c>
      <c r="E387">
        <f t="shared" si="107"/>
        <v>0</v>
      </c>
      <c r="F387">
        <f t="shared" si="108"/>
        <v>0</v>
      </c>
      <c r="G387">
        <f>F387/'Refrigeration &amp; Weather'!$C$22</f>
        <v>0</v>
      </c>
      <c r="H387">
        <f>G387*3*'Refrigeration &amp; Weather'!$C$23</f>
        <v>0</v>
      </c>
    </row>
    <row r="388" spans="1:8">
      <c r="A388">
        <v>371</v>
      </c>
      <c r="B388" s="16">
        <f t="shared" si="109"/>
        <v>40955.375</v>
      </c>
      <c r="C388">
        <f t="shared" si="105"/>
        <v>0</v>
      </c>
      <c r="D388">
        <f t="shared" si="106"/>
        <v>0</v>
      </c>
      <c r="E388">
        <f t="shared" si="107"/>
        <v>0</v>
      </c>
      <c r="F388">
        <f t="shared" si="108"/>
        <v>0</v>
      </c>
      <c r="G388">
        <f>F388/'Refrigeration &amp; Weather'!$C$22</f>
        <v>0</v>
      </c>
      <c r="H388">
        <f>G388*3*'Refrigeration &amp; Weather'!$C$23</f>
        <v>0</v>
      </c>
    </row>
    <row r="389" spans="1:8">
      <c r="A389">
        <v>372</v>
      </c>
      <c r="B389" s="16">
        <f t="shared" si="109"/>
        <v>40955.5</v>
      </c>
      <c r="C389">
        <f t="shared" si="105"/>
        <v>0</v>
      </c>
      <c r="D389">
        <f t="shared" si="106"/>
        <v>0</v>
      </c>
      <c r="E389">
        <f t="shared" si="107"/>
        <v>0</v>
      </c>
      <c r="F389">
        <f t="shared" si="108"/>
        <v>0</v>
      </c>
      <c r="G389">
        <f>F389/'Refrigeration &amp; Weather'!$C$22</f>
        <v>0</v>
      </c>
      <c r="H389">
        <f>G389*3*'Refrigeration &amp; Weather'!$C$23</f>
        <v>0</v>
      </c>
    </row>
    <row r="390" spans="1:8">
      <c r="A390">
        <v>373</v>
      </c>
      <c r="B390" s="16">
        <f t="shared" si="109"/>
        <v>40955.625</v>
      </c>
      <c r="C390">
        <f t="shared" si="105"/>
        <v>0</v>
      </c>
      <c r="D390">
        <f t="shared" si="106"/>
        <v>0</v>
      </c>
      <c r="E390">
        <f t="shared" si="107"/>
        <v>0</v>
      </c>
      <c r="F390">
        <f t="shared" si="108"/>
        <v>0</v>
      </c>
      <c r="G390">
        <f>F390/'Refrigeration &amp; Weather'!$C$22</f>
        <v>0</v>
      </c>
      <c r="H390">
        <f>G390*3*'Refrigeration &amp; Weather'!$C$23</f>
        <v>0</v>
      </c>
    </row>
    <row r="391" spans="1:8">
      <c r="A391">
        <v>374</v>
      </c>
      <c r="B391" s="16">
        <f t="shared" si="109"/>
        <v>40955.75</v>
      </c>
      <c r="C391">
        <f t="shared" si="105"/>
        <v>0</v>
      </c>
      <c r="D391">
        <f t="shared" si="106"/>
        <v>0</v>
      </c>
      <c r="E391">
        <f t="shared" si="107"/>
        <v>0</v>
      </c>
      <c r="F391">
        <f t="shared" si="108"/>
        <v>0</v>
      </c>
      <c r="G391">
        <f>F391/'Refrigeration &amp; Weather'!$C$22</f>
        <v>0</v>
      </c>
      <c r="H391">
        <f>G391*3*'Refrigeration &amp; Weather'!$C$23</f>
        <v>0</v>
      </c>
    </row>
    <row r="392" spans="1:8">
      <c r="A392">
        <v>375</v>
      </c>
      <c r="B392" s="16">
        <f t="shared" si="109"/>
        <v>40955.875</v>
      </c>
      <c r="C392">
        <f t="shared" si="105"/>
        <v>0</v>
      </c>
      <c r="D392">
        <f t="shared" si="106"/>
        <v>0</v>
      </c>
      <c r="E392">
        <f t="shared" si="107"/>
        <v>0</v>
      </c>
      <c r="F392">
        <f t="shared" si="108"/>
        <v>0</v>
      </c>
      <c r="G392">
        <f>F392/'Refrigeration &amp; Weather'!$C$22</f>
        <v>0</v>
      </c>
      <c r="H392">
        <f>G392*3*'Refrigeration &amp; Weather'!$C$23</f>
        <v>0</v>
      </c>
    </row>
    <row r="393" spans="1:8">
      <c r="A393">
        <v>376</v>
      </c>
      <c r="B393" s="16">
        <f t="shared" si="109"/>
        <v>40956</v>
      </c>
      <c r="C393">
        <f t="shared" si="105"/>
        <v>0</v>
      </c>
      <c r="D393">
        <f t="shared" si="106"/>
        <v>0</v>
      </c>
      <c r="E393">
        <f t="shared" si="107"/>
        <v>0</v>
      </c>
      <c r="F393">
        <f t="shared" si="108"/>
        <v>0</v>
      </c>
      <c r="G393">
        <f>F393/'Refrigeration &amp; Weather'!$C$22</f>
        <v>0</v>
      </c>
      <c r="H393">
        <f>G393*3*'Refrigeration &amp; Weather'!$C$23</f>
        <v>0</v>
      </c>
    </row>
    <row r="394" spans="1:8">
      <c r="A394">
        <v>377</v>
      </c>
      <c r="B394" s="16">
        <f t="shared" si="109"/>
        <v>40956.125</v>
      </c>
      <c r="C394">
        <f t="shared" si="105"/>
        <v>0</v>
      </c>
      <c r="D394">
        <f t="shared" si="106"/>
        <v>0</v>
      </c>
      <c r="E394">
        <f t="shared" si="107"/>
        <v>0</v>
      </c>
      <c r="F394">
        <f t="shared" si="108"/>
        <v>0</v>
      </c>
      <c r="G394">
        <f>F394/'Refrigeration &amp; Weather'!$C$22</f>
        <v>0</v>
      </c>
      <c r="H394">
        <f>G394*3*'Refrigeration &amp; Weather'!$C$23</f>
        <v>0</v>
      </c>
    </row>
    <row r="395" spans="1:8">
      <c r="A395">
        <v>378</v>
      </c>
      <c r="B395" s="16">
        <f t="shared" si="109"/>
        <v>40956.25</v>
      </c>
      <c r="C395">
        <f t="shared" si="105"/>
        <v>0</v>
      </c>
      <c r="D395">
        <f t="shared" si="106"/>
        <v>0</v>
      </c>
      <c r="E395">
        <f t="shared" si="107"/>
        <v>0</v>
      </c>
      <c r="F395">
        <f t="shared" si="108"/>
        <v>0</v>
      </c>
      <c r="G395">
        <f>F395/'Refrigeration &amp; Weather'!$C$22</f>
        <v>0</v>
      </c>
      <c r="H395">
        <f>G395*3*'Refrigeration &amp; Weather'!$C$23</f>
        <v>0</v>
      </c>
    </row>
    <row r="396" spans="1:8">
      <c r="A396">
        <v>379</v>
      </c>
      <c r="B396" s="16">
        <f t="shared" si="109"/>
        <v>40956.375</v>
      </c>
      <c r="C396">
        <f t="shared" si="105"/>
        <v>0</v>
      </c>
      <c r="D396">
        <f t="shared" si="106"/>
        <v>0</v>
      </c>
      <c r="E396">
        <f t="shared" si="107"/>
        <v>0</v>
      </c>
      <c r="F396">
        <f t="shared" si="108"/>
        <v>0</v>
      </c>
      <c r="G396">
        <f>F396/'Refrigeration &amp; Weather'!$C$22</f>
        <v>0</v>
      </c>
      <c r="H396">
        <f>G396*3*'Refrigeration &amp; Weather'!$C$23</f>
        <v>0</v>
      </c>
    </row>
    <row r="397" spans="1:8">
      <c r="A397">
        <v>380</v>
      </c>
      <c r="B397" s="16">
        <f t="shared" si="109"/>
        <v>40956.5</v>
      </c>
      <c r="C397">
        <f t="shared" si="105"/>
        <v>0</v>
      </c>
      <c r="D397">
        <f t="shared" si="106"/>
        <v>0</v>
      </c>
      <c r="E397">
        <f t="shared" si="107"/>
        <v>0</v>
      </c>
      <c r="F397">
        <f t="shared" si="108"/>
        <v>0</v>
      </c>
      <c r="G397">
        <f>F397/'Refrigeration &amp; Weather'!$C$22</f>
        <v>0</v>
      </c>
      <c r="H397">
        <f>G397*3*'Refrigeration &amp; Weather'!$C$23</f>
        <v>0</v>
      </c>
    </row>
    <row r="398" spans="1:8">
      <c r="A398">
        <v>381</v>
      </c>
      <c r="B398" s="16">
        <f t="shared" si="109"/>
        <v>40956.625</v>
      </c>
      <c r="C398">
        <f t="shared" si="105"/>
        <v>0</v>
      </c>
      <c r="D398">
        <f t="shared" si="106"/>
        <v>0</v>
      </c>
      <c r="E398">
        <f t="shared" si="107"/>
        <v>0</v>
      </c>
      <c r="F398">
        <f t="shared" si="108"/>
        <v>0</v>
      </c>
      <c r="G398">
        <f>F398/'Refrigeration &amp; Weather'!$C$22</f>
        <v>0</v>
      </c>
      <c r="H398">
        <f>G398*3*'Refrigeration &amp; Weather'!$C$23</f>
        <v>0</v>
      </c>
    </row>
    <row r="399" spans="1:8">
      <c r="A399">
        <v>382</v>
      </c>
      <c r="B399" s="16">
        <f t="shared" si="109"/>
        <v>40956.75</v>
      </c>
      <c r="C399">
        <f t="shared" si="105"/>
        <v>0</v>
      </c>
      <c r="D399">
        <f t="shared" si="106"/>
        <v>0</v>
      </c>
      <c r="E399">
        <f t="shared" si="107"/>
        <v>0</v>
      </c>
      <c r="F399">
        <f t="shared" si="108"/>
        <v>0</v>
      </c>
      <c r="G399">
        <f>F399/'Refrigeration &amp; Weather'!$C$22</f>
        <v>0</v>
      </c>
      <c r="H399">
        <f>G399*3*'Refrigeration &amp; Weather'!$C$23</f>
        <v>0</v>
      </c>
    </row>
    <row r="400" spans="1:8">
      <c r="A400">
        <v>383</v>
      </c>
      <c r="B400" s="16">
        <f t="shared" si="109"/>
        <v>40956.875</v>
      </c>
      <c r="C400">
        <f t="shared" si="105"/>
        <v>0</v>
      </c>
      <c r="D400">
        <f t="shared" si="106"/>
        <v>0</v>
      </c>
      <c r="E400">
        <f t="shared" si="107"/>
        <v>0</v>
      </c>
      <c r="F400">
        <f t="shared" si="108"/>
        <v>0</v>
      </c>
      <c r="G400">
        <f>F400/'Refrigeration &amp; Weather'!$C$22</f>
        <v>0</v>
      </c>
      <c r="H400">
        <f>G400*3*'Refrigeration &amp; Weather'!$C$23</f>
        <v>0</v>
      </c>
    </row>
    <row r="401" spans="1:8">
      <c r="A401">
        <v>384</v>
      </c>
      <c r="B401" s="16">
        <f t="shared" si="109"/>
        <v>40957</v>
      </c>
      <c r="C401">
        <f t="shared" ref="C401:C464" si="110">J401+N401+R401+V401+Z401+AD401+AH401+AL401+AP401+AT401+AX401+BB401+BF401+BJ401+BN401+BR401+BV401+BZ401+CD401+CH401+CL401+CP401+CT401+CX401+DB401+DF401+DJ401+DN401+DR401+DV401+DZ401+ED401+EH401+EL401+EP401+ET401+EX401+FB401+FF401+FJ401+FN401+FR401+FV401+FZ401+GD401+GH401+GL401+GP401+GT401+GX401+HB401+HF401+HJ401+HN401+HR401+HV401+HZ401+ID401+IH401+IL401+IP401+IT401+IX401+JB401+JF401+JJ401+JN401+JR401+JV401+JZ401+KD401+KH401+KL401+KP401+KT401+KX401+LB401+LF401+LJ401+LN401+LR401+LV401+LZ401+MD401+MH401+ML401+MP401+MT401+MX401+NB401+NF401+NJ401+NN401+NR401+NV401+NZ401+OD401+OH401+OL401+OP401</f>
        <v>0</v>
      </c>
      <c r="D401">
        <f t="shared" si="106"/>
        <v>0</v>
      </c>
      <c r="E401">
        <f t="shared" si="107"/>
        <v>0</v>
      </c>
      <c r="F401">
        <f t="shared" si="108"/>
        <v>0</v>
      </c>
      <c r="G401">
        <f>F401/'Refrigeration &amp; Weather'!$C$22</f>
        <v>0</v>
      </c>
      <c r="H401">
        <f>G401*3*'Refrigeration &amp; Weather'!$C$23</f>
        <v>0</v>
      </c>
    </row>
    <row r="402" spans="1:8">
      <c r="A402">
        <v>385</v>
      </c>
      <c r="B402" s="16">
        <f t="shared" si="109"/>
        <v>40957.125</v>
      </c>
      <c r="C402">
        <f t="shared" si="110"/>
        <v>0</v>
      </c>
      <c r="D402">
        <f t="shared" ref="D402:D465" si="111">K402+O402+S402+W402+AA402+AE402+AI402+AM402+AQ402+AU402+AY402+BC402+BG402+BK402+BO402+BS402+BW402+CA402+CE402+CI402+CM402+CQ402+CU402+CY402+DC402+DG402+DK402+DO402+DS402+DW402+EA402+EE402+EI402+EM402+EQ402+EU402+EY402+FC402+FG402+FK402+FO402+FS402+FW402+GA402+GE402+GI402+GM402+GQ402+GU402+GY402+HC402+HG402+HK402+HO402+HS402+HW402+IA402+IE402+II402+IM402+IQ402+IU402+IY402+JC402+JG402+JK402+JO402+JS402+JW402+KA402+KE402+KI402+KM402+KQ402+KU402+KY402+LC402+LG402+LK402+LO402+LS402+LW402+MA402+ME402+MI402+MM402+MQ402+MU402+MY402+NC402+NG402+NK402+NO402+NS402+NW402+OA402+OE402+OI402+OM402+OQ402</f>
        <v>0</v>
      </c>
      <c r="E402">
        <f t="shared" ref="E402:E465" si="112">L402+P402+T402+X402+AB402+AF402+AJ402+AN402+AR402+AV402+AZ402+BD402+BH402+BL402+BP402+BT402+BX402+CB402+CF402+CJ402+CN402+CR402+CV402+CZ402+DD402+DH402+DL402+DP402+DT402+DX402+EB402+EF402+EJ402+EN402+ER402+EV402+EZ402+FD402+FH402+FL402+FP402+FT402+FX402+GB402+GF402+GJ402+GN402+GR402+GV402+GZ402+HD402+HH402+HL402+HP402+HT402+HX402+IB402+IF402+IJ402+IN402+IR402+IV402+IZ402+JD402+JH402+JL402+JP402+JT402+JX402+KB402+KF402+KJ402+KN402+KR402+KV402+KZ402+LD402+LH402+LL402+LP402+LT402+LX402+MB402+MF402+MJ402+MN402+MR402+MV402+MZ402+ND402+NH402+NL402+NP402+NT402+NX402+OB402+OF402+OJ402+ON402+OR402</f>
        <v>0</v>
      </c>
      <c r="F402">
        <f t="shared" ref="F402:F465" si="113">SUM(C402:E402)</f>
        <v>0</v>
      </c>
      <c r="G402">
        <f>F402/'Refrigeration &amp; Weather'!$C$22</f>
        <v>0</v>
      </c>
      <c r="H402">
        <f>G402*3*'Refrigeration &amp; Weather'!$C$23</f>
        <v>0</v>
      </c>
    </row>
    <row r="403" spans="1:8">
      <c r="A403">
        <v>386</v>
      </c>
      <c r="B403" s="16">
        <f t="shared" si="109"/>
        <v>40957.25</v>
      </c>
      <c r="C403">
        <f t="shared" si="110"/>
        <v>0</v>
      </c>
      <c r="D403">
        <f t="shared" si="111"/>
        <v>0</v>
      </c>
      <c r="E403">
        <f t="shared" si="112"/>
        <v>0</v>
      </c>
      <c r="F403">
        <f t="shared" si="113"/>
        <v>0</v>
      </c>
      <c r="G403">
        <f>F403/'Refrigeration &amp; Weather'!$C$22</f>
        <v>0</v>
      </c>
      <c r="H403">
        <f>G403*3*'Refrigeration &amp; Weather'!$C$23</f>
        <v>0</v>
      </c>
    </row>
    <row r="404" spans="1:8">
      <c r="A404">
        <v>387</v>
      </c>
      <c r="B404" s="16">
        <f t="shared" ref="B404:B467" si="114">B403+1/8</f>
        <v>40957.375</v>
      </c>
      <c r="C404">
        <f t="shared" si="110"/>
        <v>0</v>
      </c>
      <c r="D404">
        <f t="shared" si="111"/>
        <v>0</v>
      </c>
      <c r="E404">
        <f t="shared" si="112"/>
        <v>0</v>
      </c>
      <c r="F404">
        <f t="shared" si="113"/>
        <v>0</v>
      </c>
      <c r="G404">
        <f>F404/'Refrigeration &amp; Weather'!$C$22</f>
        <v>0</v>
      </c>
      <c r="H404">
        <f>G404*3*'Refrigeration &amp; Weather'!$C$23</f>
        <v>0</v>
      </c>
    </row>
    <row r="405" spans="1:8">
      <c r="A405">
        <v>388</v>
      </c>
      <c r="B405" s="16">
        <f t="shared" si="114"/>
        <v>40957.5</v>
      </c>
      <c r="C405">
        <f t="shared" si="110"/>
        <v>0</v>
      </c>
      <c r="D405">
        <f t="shared" si="111"/>
        <v>0</v>
      </c>
      <c r="E405">
        <f t="shared" si="112"/>
        <v>0</v>
      </c>
      <c r="F405">
        <f t="shared" si="113"/>
        <v>0</v>
      </c>
      <c r="G405">
        <f>F405/'Refrigeration &amp; Weather'!$C$22</f>
        <v>0</v>
      </c>
      <c r="H405">
        <f>G405*3*'Refrigeration &amp; Weather'!$C$23</f>
        <v>0</v>
      </c>
    </row>
    <row r="406" spans="1:8">
      <c r="A406">
        <v>389</v>
      </c>
      <c r="B406" s="16">
        <f t="shared" si="114"/>
        <v>40957.625</v>
      </c>
      <c r="C406">
        <f t="shared" si="110"/>
        <v>0</v>
      </c>
      <c r="D406">
        <f t="shared" si="111"/>
        <v>0</v>
      </c>
      <c r="E406">
        <f t="shared" si="112"/>
        <v>0</v>
      </c>
      <c r="F406">
        <f t="shared" si="113"/>
        <v>0</v>
      </c>
      <c r="G406">
        <f>F406/'Refrigeration &amp; Weather'!$C$22</f>
        <v>0</v>
      </c>
      <c r="H406">
        <f>G406*3*'Refrigeration &amp; Weather'!$C$23</f>
        <v>0</v>
      </c>
    </row>
    <row r="407" spans="1:8">
      <c r="A407">
        <v>390</v>
      </c>
      <c r="B407" s="16">
        <f t="shared" si="114"/>
        <v>40957.75</v>
      </c>
      <c r="C407">
        <f t="shared" si="110"/>
        <v>0</v>
      </c>
      <c r="D407">
        <f t="shared" si="111"/>
        <v>0</v>
      </c>
      <c r="E407">
        <f t="shared" si="112"/>
        <v>0</v>
      </c>
      <c r="F407">
        <f t="shared" si="113"/>
        <v>0</v>
      </c>
      <c r="G407">
        <f>F407/'Refrigeration &amp; Weather'!$C$22</f>
        <v>0</v>
      </c>
      <c r="H407">
        <f>G407*3*'Refrigeration &amp; Weather'!$C$23</f>
        <v>0</v>
      </c>
    </row>
    <row r="408" spans="1:8">
      <c r="A408">
        <v>391</v>
      </c>
      <c r="B408" s="16">
        <f t="shared" si="114"/>
        <v>40957.875</v>
      </c>
      <c r="C408">
        <f t="shared" si="110"/>
        <v>0</v>
      </c>
      <c r="D408">
        <f t="shared" si="111"/>
        <v>0</v>
      </c>
      <c r="E408">
        <f t="shared" si="112"/>
        <v>0</v>
      </c>
      <c r="F408">
        <f t="shared" si="113"/>
        <v>0</v>
      </c>
      <c r="G408">
        <f>F408/'Refrigeration &amp; Weather'!$C$22</f>
        <v>0</v>
      </c>
      <c r="H408">
        <f>G408*3*'Refrigeration &amp; Weather'!$C$23</f>
        <v>0</v>
      </c>
    </row>
    <row r="409" spans="1:8">
      <c r="A409">
        <v>392</v>
      </c>
      <c r="B409" s="16">
        <f t="shared" si="114"/>
        <v>40958</v>
      </c>
      <c r="C409">
        <f t="shared" si="110"/>
        <v>0</v>
      </c>
      <c r="D409">
        <f t="shared" si="111"/>
        <v>0</v>
      </c>
      <c r="E409">
        <f t="shared" si="112"/>
        <v>0</v>
      </c>
      <c r="F409">
        <f t="shared" si="113"/>
        <v>0</v>
      </c>
      <c r="G409">
        <f>F409/'Refrigeration &amp; Weather'!$C$22</f>
        <v>0</v>
      </c>
      <c r="H409">
        <f>G409*3*'Refrigeration &amp; Weather'!$C$23</f>
        <v>0</v>
      </c>
    </row>
    <row r="410" spans="1:8">
      <c r="A410">
        <v>393</v>
      </c>
      <c r="B410" s="16">
        <f t="shared" si="114"/>
        <v>40958.125</v>
      </c>
      <c r="C410">
        <f t="shared" si="110"/>
        <v>0</v>
      </c>
      <c r="D410">
        <f t="shared" si="111"/>
        <v>0</v>
      </c>
      <c r="E410">
        <f t="shared" si="112"/>
        <v>0</v>
      </c>
      <c r="F410">
        <f t="shared" si="113"/>
        <v>0</v>
      </c>
      <c r="G410">
        <f>F410/'Refrigeration &amp; Weather'!$C$22</f>
        <v>0</v>
      </c>
      <c r="H410">
        <f>G410*3*'Refrigeration &amp; Weather'!$C$23</f>
        <v>0</v>
      </c>
    </row>
    <row r="411" spans="1:8">
      <c r="A411">
        <v>394</v>
      </c>
      <c r="B411" s="16">
        <f t="shared" si="114"/>
        <v>40958.25</v>
      </c>
      <c r="C411">
        <f t="shared" si="110"/>
        <v>0</v>
      </c>
      <c r="D411">
        <f t="shared" si="111"/>
        <v>0</v>
      </c>
      <c r="E411">
        <f t="shared" si="112"/>
        <v>0</v>
      </c>
      <c r="F411">
        <f t="shared" si="113"/>
        <v>0</v>
      </c>
      <c r="G411">
        <f>F411/'Refrigeration &amp; Weather'!$C$22</f>
        <v>0</v>
      </c>
      <c r="H411">
        <f>G411*3*'Refrigeration &amp; Weather'!$C$23</f>
        <v>0</v>
      </c>
    </row>
    <row r="412" spans="1:8">
      <c r="A412">
        <v>395</v>
      </c>
      <c r="B412" s="16">
        <f t="shared" si="114"/>
        <v>40958.375</v>
      </c>
      <c r="C412">
        <f t="shared" si="110"/>
        <v>0</v>
      </c>
      <c r="D412">
        <f t="shared" si="111"/>
        <v>0</v>
      </c>
      <c r="E412">
        <f t="shared" si="112"/>
        <v>0</v>
      </c>
      <c r="F412">
        <f t="shared" si="113"/>
        <v>0</v>
      </c>
      <c r="G412">
        <f>F412/'Refrigeration &amp; Weather'!$C$22</f>
        <v>0</v>
      </c>
      <c r="H412">
        <f>G412*3*'Refrigeration &amp; Weather'!$C$23</f>
        <v>0</v>
      </c>
    </row>
    <row r="413" spans="1:8">
      <c r="A413">
        <v>396</v>
      </c>
      <c r="B413" s="16">
        <f t="shared" si="114"/>
        <v>40958.5</v>
      </c>
      <c r="C413">
        <f t="shared" si="110"/>
        <v>0</v>
      </c>
      <c r="D413">
        <f t="shared" si="111"/>
        <v>0</v>
      </c>
      <c r="E413">
        <f t="shared" si="112"/>
        <v>0</v>
      </c>
      <c r="F413">
        <f t="shared" si="113"/>
        <v>0</v>
      </c>
      <c r="G413">
        <f>F413/'Refrigeration &amp; Weather'!$C$22</f>
        <v>0</v>
      </c>
      <c r="H413">
        <f>G413*3*'Refrigeration &amp; Weather'!$C$23</f>
        <v>0</v>
      </c>
    </row>
    <row r="414" spans="1:8">
      <c r="A414">
        <v>397</v>
      </c>
      <c r="B414" s="16">
        <f t="shared" si="114"/>
        <v>40958.625</v>
      </c>
      <c r="C414">
        <f t="shared" si="110"/>
        <v>0</v>
      </c>
      <c r="D414">
        <f t="shared" si="111"/>
        <v>0</v>
      </c>
      <c r="E414">
        <f t="shared" si="112"/>
        <v>0</v>
      </c>
      <c r="F414">
        <f t="shared" si="113"/>
        <v>0</v>
      </c>
      <c r="G414">
        <f>F414/'Refrigeration &amp; Weather'!$C$22</f>
        <v>0</v>
      </c>
      <c r="H414">
        <f>G414*3*'Refrigeration &amp; Weather'!$C$23</f>
        <v>0</v>
      </c>
    </row>
    <row r="415" spans="1:8">
      <c r="A415">
        <v>398</v>
      </c>
      <c r="B415" s="16">
        <f t="shared" si="114"/>
        <v>40958.75</v>
      </c>
      <c r="C415">
        <f t="shared" si="110"/>
        <v>0</v>
      </c>
      <c r="D415">
        <f t="shared" si="111"/>
        <v>0</v>
      </c>
      <c r="E415">
        <f t="shared" si="112"/>
        <v>0</v>
      </c>
      <c r="F415">
        <f t="shared" si="113"/>
        <v>0</v>
      </c>
      <c r="G415">
        <f>F415/'Refrigeration &amp; Weather'!$C$22</f>
        <v>0</v>
      </c>
      <c r="H415">
        <f>G415*3*'Refrigeration &amp; Weather'!$C$23</f>
        <v>0</v>
      </c>
    </row>
    <row r="416" spans="1:8">
      <c r="A416">
        <v>399</v>
      </c>
      <c r="B416" s="16">
        <f t="shared" si="114"/>
        <v>40958.875</v>
      </c>
      <c r="C416">
        <f t="shared" si="110"/>
        <v>0</v>
      </c>
      <c r="D416">
        <f t="shared" si="111"/>
        <v>0</v>
      </c>
      <c r="E416">
        <f t="shared" si="112"/>
        <v>0</v>
      </c>
      <c r="F416">
        <f t="shared" si="113"/>
        <v>0</v>
      </c>
      <c r="G416">
        <f>F416/'Refrigeration &amp; Weather'!$C$22</f>
        <v>0</v>
      </c>
      <c r="H416">
        <f>G416*3*'Refrigeration &amp; Weather'!$C$23</f>
        <v>0</v>
      </c>
    </row>
    <row r="417" spans="1:406">
      <c r="A417">
        <v>400</v>
      </c>
      <c r="B417" s="16">
        <f t="shared" si="114"/>
        <v>40959</v>
      </c>
      <c r="C417">
        <f t="shared" si="110"/>
        <v>0</v>
      </c>
      <c r="D417">
        <f t="shared" si="111"/>
        <v>0</v>
      </c>
      <c r="E417">
        <f t="shared" si="112"/>
        <v>0</v>
      </c>
      <c r="F417">
        <f t="shared" si="113"/>
        <v>0</v>
      </c>
      <c r="G417">
        <f>F417/'Refrigeration &amp; Weather'!$C$22</f>
        <v>0</v>
      </c>
      <c r="H417">
        <f>G417*3*'Refrigeration &amp; Weather'!$C$23</f>
        <v>0</v>
      </c>
    </row>
    <row r="418" spans="1:406">
      <c r="A418">
        <v>401</v>
      </c>
      <c r="B418" s="16">
        <f t="shared" si="114"/>
        <v>40959.125</v>
      </c>
      <c r="C418">
        <f t="shared" si="110"/>
        <v>0</v>
      </c>
      <c r="D418">
        <f t="shared" si="111"/>
        <v>0</v>
      </c>
      <c r="E418">
        <f t="shared" si="112"/>
        <v>0</v>
      </c>
      <c r="F418">
        <f t="shared" si="113"/>
        <v>0</v>
      </c>
      <c r="G418">
        <f>F418/'Refrigeration &amp; Weather'!$C$22</f>
        <v>0</v>
      </c>
      <c r="H418">
        <f>G418*3*'Refrigeration &amp; Weather'!$C$23</f>
        <v>0</v>
      </c>
    </row>
    <row r="419" spans="1:406">
      <c r="A419">
        <v>402</v>
      </c>
      <c r="B419" s="16">
        <f t="shared" si="114"/>
        <v>40959.25</v>
      </c>
      <c r="C419">
        <f t="shared" si="110"/>
        <v>0</v>
      </c>
      <c r="D419">
        <f t="shared" si="111"/>
        <v>0</v>
      </c>
      <c r="E419">
        <f t="shared" si="112"/>
        <v>0</v>
      </c>
      <c r="F419">
        <f t="shared" si="113"/>
        <v>0</v>
      </c>
      <c r="G419">
        <f>F419/'Refrigeration &amp; Weather'!$C$22</f>
        <v>0</v>
      </c>
      <c r="H419">
        <f>G419*3*'Refrigeration &amp; Weather'!$C$23</f>
        <v>0</v>
      </c>
    </row>
    <row r="420" spans="1:406">
      <c r="A420">
        <v>403</v>
      </c>
      <c r="B420" s="16">
        <f t="shared" si="114"/>
        <v>40959.375</v>
      </c>
      <c r="C420">
        <f t="shared" si="110"/>
        <v>0</v>
      </c>
      <c r="D420">
        <f t="shared" si="111"/>
        <v>0</v>
      </c>
      <c r="E420">
        <f t="shared" si="112"/>
        <v>0</v>
      </c>
      <c r="F420">
        <f t="shared" si="113"/>
        <v>0</v>
      </c>
      <c r="G420">
        <f>F420/'Refrigeration &amp; Weather'!$C$22</f>
        <v>0</v>
      </c>
      <c r="H420">
        <f>G420*3*'Refrigeration &amp; Weather'!$C$23</f>
        <v>0</v>
      </c>
    </row>
    <row r="421" spans="1:406">
      <c r="A421">
        <v>404</v>
      </c>
      <c r="B421" s="16">
        <f t="shared" si="114"/>
        <v>40959.5</v>
      </c>
      <c r="C421">
        <f t="shared" si="110"/>
        <v>0</v>
      </c>
      <c r="D421">
        <f t="shared" si="111"/>
        <v>0</v>
      </c>
      <c r="E421">
        <f t="shared" si="112"/>
        <v>0</v>
      </c>
      <c r="F421">
        <f t="shared" si="113"/>
        <v>0</v>
      </c>
      <c r="G421">
        <f>F421/'Refrigeration &amp; Weather'!$C$22</f>
        <v>0</v>
      </c>
      <c r="H421">
        <f>G421*3*'Refrigeration &amp; Weather'!$C$23</f>
        <v>0</v>
      </c>
    </row>
    <row r="422" spans="1:406">
      <c r="A422">
        <v>405</v>
      </c>
      <c r="B422" s="16">
        <f t="shared" si="114"/>
        <v>40959.625</v>
      </c>
      <c r="C422">
        <f t="shared" si="110"/>
        <v>0</v>
      </c>
      <c r="D422">
        <f t="shared" si="111"/>
        <v>0</v>
      </c>
      <c r="E422">
        <f t="shared" si="112"/>
        <v>0</v>
      </c>
      <c r="F422">
        <f t="shared" si="113"/>
        <v>0</v>
      </c>
      <c r="G422">
        <f>F422/'Refrigeration &amp; Weather'!$C$22</f>
        <v>0</v>
      </c>
      <c r="H422">
        <f>G422*3*'Refrigeration &amp; Weather'!$C$23</f>
        <v>0</v>
      </c>
    </row>
    <row r="423" spans="1:406">
      <c r="A423">
        <v>406</v>
      </c>
      <c r="B423" s="16">
        <f t="shared" si="114"/>
        <v>40959.75</v>
      </c>
      <c r="C423">
        <f t="shared" si="110"/>
        <v>0</v>
      </c>
      <c r="D423">
        <f t="shared" si="111"/>
        <v>0</v>
      </c>
      <c r="E423">
        <f t="shared" si="112"/>
        <v>0</v>
      </c>
      <c r="F423">
        <f t="shared" si="113"/>
        <v>0</v>
      </c>
      <c r="G423">
        <f>F423/'Refrigeration &amp; Weather'!$C$22</f>
        <v>0</v>
      </c>
      <c r="H423">
        <f>G423*3*'Refrigeration &amp; Weather'!$C$23</f>
        <v>0</v>
      </c>
    </row>
    <row r="424" spans="1:406">
      <c r="A424">
        <v>407</v>
      </c>
      <c r="B424" s="16">
        <f t="shared" si="114"/>
        <v>40959.875</v>
      </c>
      <c r="C424">
        <f t="shared" si="110"/>
        <v>0</v>
      </c>
      <c r="D424">
        <f t="shared" si="111"/>
        <v>0</v>
      </c>
      <c r="E424">
        <f t="shared" si="112"/>
        <v>0</v>
      </c>
      <c r="F424">
        <f t="shared" si="113"/>
        <v>0</v>
      </c>
      <c r="G424">
        <f>F424/'Refrigeration &amp; Weather'!$C$22</f>
        <v>0</v>
      </c>
      <c r="H424">
        <f>G424*3*'Refrigeration &amp; Weather'!$C$23</f>
        <v>0</v>
      </c>
    </row>
    <row r="425" spans="1:406">
      <c r="A425">
        <v>408</v>
      </c>
      <c r="B425" s="16">
        <f t="shared" si="114"/>
        <v>40960</v>
      </c>
      <c r="C425">
        <f t="shared" si="110"/>
        <v>0</v>
      </c>
      <c r="D425">
        <f t="shared" si="111"/>
        <v>0</v>
      </c>
      <c r="E425">
        <f t="shared" si="112"/>
        <v>0</v>
      </c>
      <c r="F425">
        <f t="shared" si="113"/>
        <v>0</v>
      </c>
      <c r="G425">
        <f>F425/'Refrigeration &amp; Weather'!$C$22</f>
        <v>0</v>
      </c>
      <c r="H425">
        <f>G425*3*'Refrigeration &amp; Weather'!$C$23</f>
        <v>0</v>
      </c>
    </row>
    <row r="426" spans="1:406">
      <c r="A426">
        <v>409</v>
      </c>
      <c r="B426" s="16">
        <f t="shared" si="114"/>
        <v>40960.125</v>
      </c>
      <c r="C426">
        <f t="shared" si="110"/>
        <v>0</v>
      </c>
      <c r="D426">
        <f t="shared" si="111"/>
        <v>0</v>
      </c>
      <c r="E426">
        <f t="shared" si="112"/>
        <v>0</v>
      </c>
      <c r="F426">
        <f t="shared" si="113"/>
        <v>0</v>
      </c>
      <c r="G426">
        <f>F426/'Refrigeration &amp; Weather'!$C$22</f>
        <v>0</v>
      </c>
      <c r="H426">
        <f>G426*3*'Refrigeration &amp; Weather'!$C$23</f>
        <v>0</v>
      </c>
    </row>
    <row r="427" spans="1:406">
      <c r="A427">
        <v>410</v>
      </c>
      <c r="B427" s="16">
        <f t="shared" si="114"/>
        <v>40960.25</v>
      </c>
      <c r="C427">
        <f t="shared" si="110"/>
        <v>11.348411414160767</v>
      </c>
      <c r="D427">
        <f t="shared" si="111"/>
        <v>0</v>
      </c>
      <c r="E427">
        <f t="shared" si="112"/>
        <v>0</v>
      </c>
      <c r="F427">
        <f t="shared" si="113"/>
        <v>11.348411414160767</v>
      </c>
      <c r="G427">
        <f>F427/'Refrigeration &amp; Weather'!$C$22</f>
        <v>5.1004096243419186</v>
      </c>
      <c r="H427">
        <f>G427*3*'Refrigeration &amp; Weather'!$C$23</f>
        <v>3.8253072182564392</v>
      </c>
      <c r="CG427">
        <v>10.8</v>
      </c>
      <c r="CH427">
        <v>2.2696822828321532</v>
      </c>
      <c r="FI427">
        <v>10.8</v>
      </c>
      <c r="FJ427">
        <v>2.2696822828321532</v>
      </c>
      <c r="IK427">
        <v>10.8</v>
      </c>
      <c r="IL427">
        <v>2.2696822828321532</v>
      </c>
      <c r="LM427">
        <v>10.8</v>
      </c>
      <c r="LN427">
        <v>2.2696822828321532</v>
      </c>
      <c r="OO427">
        <v>10.8</v>
      </c>
      <c r="OP427">
        <v>2.2696822828321532</v>
      </c>
    </row>
    <row r="428" spans="1:406">
      <c r="A428">
        <v>411</v>
      </c>
      <c r="B428" s="16">
        <f t="shared" si="114"/>
        <v>40960.375</v>
      </c>
      <c r="C428">
        <f t="shared" si="110"/>
        <v>58.191390830785281</v>
      </c>
      <c r="D428">
        <f t="shared" si="111"/>
        <v>0</v>
      </c>
      <c r="E428">
        <f t="shared" si="112"/>
        <v>0</v>
      </c>
      <c r="F428">
        <f t="shared" si="113"/>
        <v>58.191390830785281</v>
      </c>
      <c r="G428">
        <f>F428/'Refrigeration &amp; Weather'!$C$22</f>
        <v>26.153434081251817</v>
      </c>
      <c r="H428">
        <f>G428*3*'Refrigeration &amp; Weather'!$C$23</f>
        <v>19.615075560938863</v>
      </c>
      <c r="CG428">
        <v>10.728527039727753</v>
      </c>
      <c r="CH428">
        <v>11.487324398620544</v>
      </c>
      <c r="FI428">
        <v>10.731296603923045</v>
      </c>
      <c r="FJ428">
        <v>11.347623230072905</v>
      </c>
      <c r="IK428">
        <v>10.737733357721341</v>
      </c>
      <c r="IL428">
        <v>11.042682723281063</v>
      </c>
      <c r="LM428">
        <v>10.712192178782383</v>
      </c>
      <c r="LN428">
        <v>12.342833569386674</v>
      </c>
      <c r="OO428">
        <v>10.719024617634911</v>
      </c>
      <c r="OP428">
        <v>11.97092690942409</v>
      </c>
    </row>
    <row r="429" spans="1:406">
      <c r="A429">
        <v>412</v>
      </c>
      <c r="B429" s="16">
        <f t="shared" si="114"/>
        <v>40960.5</v>
      </c>
      <c r="C429">
        <f t="shared" si="110"/>
        <v>31.749562133665901</v>
      </c>
      <c r="D429">
        <f t="shared" si="111"/>
        <v>0</v>
      </c>
      <c r="E429">
        <f t="shared" si="112"/>
        <v>0</v>
      </c>
      <c r="F429">
        <f t="shared" si="113"/>
        <v>31.749562133665901</v>
      </c>
      <c r="G429">
        <f>F429/'Refrigeration &amp; Weather'!$C$22</f>
        <v>14.269466127490295</v>
      </c>
      <c r="H429">
        <f>G429*3*'Refrigeration &amp; Weather'!$C$23</f>
        <v>10.702099595617721</v>
      </c>
      <c r="CG429">
        <v>10.670555337543679</v>
      </c>
      <c r="CH429">
        <v>6.0577438635830596</v>
      </c>
      <c r="FI429">
        <v>10.676648087513261</v>
      </c>
      <c r="FJ429">
        <v>5.8057535362656294</v>
      </c>
      <c r="IK429">
        <v>10.690146538544354</v>
      </c>
      <c r="IL429">
        <v>5.2765861867921791</v>
      </c>
      <c r="LM429">
        <v>10.6333019542347</v>
      </c>
      <c r="LN429">
        <v>7.6641083219148349</v>
      </c>
      <c r="OO429">
        <v>10.649412569577398</v>
      </c>
      <c r="OP429">
        <v>6.9453702251101967</v>
      </c>
    </row>
    <row r="430" spans="1:406">
      <c r="A430">
        <v>413</v>
      </c>
      <c r="B430" s="16">
        <f t="shared" si="114"/>
        <v>40960.625</v>
      </c>
      <c r="C430">
        <f t="shared" si="110"/>
        <v>79.049947757037216</v>
      </c>
      <c r="D430">
        <f t="shared" si="111"/>
        <v>0</v>
      </c>
      <c r="E430">
        <f t="shared" si="112"/>
        <v>0</v>
      </c>
      <c r="F430">
        <f t="shared" si="113"/>
        <v>79.049947757037216</v>
      </c>
      <c r="G430">
        <f>F430/'Refrigeration &amp; Weather'!$C$22</f>
        <v>35.528066407657178</v>
      </c>
      <c r="H430">
        <f>G430*3*'Refrigeration &amp; Weather'!$C$23</f>
        <v>26.646049805742884</v>
      </c>
      <c r="CG430">
        <v>10.570105284042015</v>
      </c>
      <c r="CH430">
        <v>15.160173694641374</v>
      </c>
      <c r="FI430">
        <v>10.582894488897502</v>
      </c>
      <c r="FJ430">
        <v>14.633916991960271</v>
      </c>
      <c r="IK430">
        <v>10.610113400164089</v>
      </c>
      <c r="IL430">
        <v>13.567922642283573</v>
      </c>
      <c r="LM430">
        <v>10.489034518175174</v>
      </c>
      <c r="LN430">
        <v>18.643041993251501</v>
      </c>
      <c r="OO430">
        <v>10.525099331054749</v>
      </c>
      <c r="OP430">
        <v>17.044892434900504</v>
      </c>
    </row>
    <row r="431" spans="1:406">
      <c r="A431">
        <v>414</v>
      </c>
      <c r="B431" s="16">
        <f t="shared" si="114"/>
        <v>40960.75</v>
      </c>
      <c r="C431">
        <f t="shared" si="110"/>
        <v>103.14966412771571</v>
      </c>
      <c r="D431">
        <f t="shared" si="111"/>
        <v>0</v>
      </c>
      <c r="E431">
        <f t="shared" si="112"/>
        <v>0</v>
      </c>
      <c r="F431">
        <f t="shared" si="113"/>
        <v>103.14966412771571</v>
      </c>
      <c r="G431">
        <f>F431/'Refrigeration &amp; Weather'!$C$22</f>
        <v>46.359399607962125</v>
      </c>
      <c r="H431">
        <f>G431*3*'Refrigeration &amp; Weather'!$C$23</f>
        <v>34.769549705971592</v>
      </c>
      <c r="CG431">
        <v>10.343039999016648</v>
      </c>
      <c r="CH431">
        <v>18.705942353042474</v>
      </c>
      <c r="FI431">
        <v>10.373300654703373</v>
      </c>
      <c r="FJ431">
        <v>17.161815728980699</v>
      </c>
      <c r="IK431">
        <v>10.435133572751589</v>
      </c>
      <c r="IL431">
        <v>14.124785976079464</v>
      </c>
      <c r="LM431">
        <v>10.145498537523743</v>
      </c>
      <c r="LN431">
        <v>28.94036993793528</v>
      </c>
      <c r="OO431">
        <v>10.23540419771154</v>
      </c>
      <c r="OP431">
        <v>24.216750131677802</v>
      </c>
    </row>
    <row r="432" spans="1:406">
      <c r="A432">
        <v>415</v>
      </c>
      <c r="B432" s="16">
        <f t="shared" si="114"/>
        <v>40960.875</v>
      </c>
      <c r="C432">
        <f t="shared" si="110"/>
        <v>336.15978081309265</v>
      </c>
      <c r="D432">
        <f t="shared" si="111"/>
        <v>0</v>
      </c>
      <c r="E432">
        <f t="shared" si="112"/>
        <v>0</v>
      </c>
      <c r="F432">
        <f t="shared" si="113"/>
        <v>336.15978081309265</v>
      </c>
      <c r="G432">
        <f>F432/'Refrigeration &amp; Weather'!$C$22</f>
        <v>151.08304755644616</v>
      </c>
      <c r="H432">
        <f>G432*3*'Refrigeration &amp; Weather'!$C$23</f>
        <v>113.31228566733462</v>
      </c>
      <c r="CG432">
        <v>9.6479673342875323</v>
      </c>
      <c r="CH432">
        <v>65.798866865856695</v>
      </c>
      <c r="FI432">
        <v>9.7281804692985077</v>
      </c>
      <c r="FJ432">
        <v>62.164439667981945</v>
      </c>
      <c r="IK432">
        <v>9.8941977106401797</v>
      </c>
      <c r="IL432">
        <v>53.935537527379275</v>
      </c>
      <c r="LM432">
        <v>9.1955714369153014</v>
      </c>
      <c r="LN432">
        <v>79.421159103328833</v>
      </c>
      <c r="OO432">
        <v>9.3887418440034285</v>
      </c>
      <c r="OP432">
        <v>74.839777648545933</v>
      </c>
    </row>
    <row r="433" spans="1:406">
      <c r="A433">
        <v>416</v>
      </c>
      <c r="B433" s="16">
        <f t="shared" si="114"/>
        <v>40961</v>
      </c>
      <c r="C433">
        <f t="shared" si="110"/>
        <v>413.19879172922276</v>
      </c>
      <c r="D433">
        <f t="shared" si="111"/>
        <v>0</v>
      </c>
      <c r="E433">
        <f t="shared" si="112"/>
        <v>0</v>
      </c>
      <c r="F433">
        <f t="shared" si="113"/>
        <v>413.19879172922276</v>
      </c>
      <c r="G433">
        <f>F433/'Refrigeration &amp; Weather'!$C$22</f>
        <v>185.70732212549342</v>
      </c>
      <c r="H433">
        <f>G433*3*'Refrigeration &amp; Weather'!$C$23</f>
        <v>139.28049159412006</v>
      </c>
      <c r="CG433">
        <v>8.3453957557283083</v>
      </c>
      <c r="CH433">
        <v>82.468735488443016</v>
      </c>
      <c r="FI433">
        <v>8.4457869508617911</v>
      </c>
      <c r="FJ433">
        <v>82.208215209387276</v>
      </c>
      <c r="IK433">
        <v>8.6627661239852536</v>
      </c>
      <c r="IL433">
        <v>82.072512597035313</v>
      </c>
      <c r="LM433">
        <v>7.826386988059606</v>
      </c>
      <c r="LN433">
        <v>83.550736516421665</v>
      </c>
      <c r="OO433">
        <v>8.0445592886060897</v>
      </c>
      <c r="OP433">
        <v>82.898591917935519</v>
      </c>
    </row>
    <row r="434" spans="1:406">
      <c r="A434">
        <v>417</v>
      </c>
      <c r="B434" s="16">
        <f t="shared" si="114"/>
        <v>40961.125</v>
      </c>
      <c r="C434">
        <f t="shared" si="110"/>
        <v>442.56043628793651</v>
      </c>
      <c r="D434">
        <f t="shared" si="111"/>
        <v>0</v>
      </c>
      <c r="E434">
        <f t="shared" si="112"/>
        <v>0</v>
      </c>
      <c r="F434">
        <f t="shared" si="113"/>
        <v>442.56043628793651</v>
      </c>
      <c r="G434">
        <f>F434/'Refrigeration &amp; Weather'!$C$22</f>
        <v>198.90356687098273</v>
      </c>
      <c r="H434">
        <f>G434*3*'Refrigeration &amp; Weather'!$C$23</f>
        <v>149.17767515323703</v>
      </c>
      <c r="CG434">
        <v>6.9751988101679618</v>
      </c>
      <c r="CH434">
        <v>88.427309249972268</v>
      </c>
      <c r="FI434">
        <v>7.0737401370871078</v>
      </c>
      <c r="FJ434">
        <v>88.655044048850755</v>
      </c>
      <c r="IK434">
        <v>7.2706071935709913</v>
      </c>
      <c r="IL434">
        <v>90.402697559399783</v>
      </c>
      <c r="LM434">
        <v>6.4608865347676403</v>
      </c>
      <c r="LN434">
        <v>87.606598142555043</v>
      </c>
      <c r="OO434">
        <v>6.6835439328211415</v>
      </c>
      <c r="OP434">
        <v>87.468787287158719</v>
      </c>
    </row>
    <row r="435" spans="1:406">
      <c r="A435">
        <v>418</v>
      </c>
      <c r="B435" s="16">
        <f t="shared" si="114"/>
        <v>40961.25</v>
      </c>
      <c r="C435">
        <f t="shared" si="110"/>
        <v>413.57700555466789</v>
      </c>
      <c r="D435">
        <f t="shared" si="111"/>
        <v>0</v>
      </c>
      <c r="E435">
        <f t="shared" si="112"/>
        <v>0</v>
      </c>
      <c r="F435">
        <f t="shared" si="113"/>
        <v>413.57700555466789</v>
      </c>
      <c r="G435">
        <f>F435/'Refrigeration &amp; Weather'!$C$22</f>
        <v>185.8773058672665</v>
      </c>
      <c r="H435">
        <f>G435*3*'Refrigeration &amp; Weather'!$C$23</f>
        <v>139.40797940044988</v>
      </c>
      <c r="Y435">
        <v>9.0999999999999979</v>
      </c>
      <c r="Z435">
        <v>-0.71965535797117108</v>
      </c>
      <c r="AK435">
        <v>10.466666666666667</v>
      </c>
      <c r="AL435">
        <v>4.3179321478270234</v>
      </c>
      <c r="CG435">
        <v>5.6477693625924248</v>
      </c>
      <c r="CH435">
        <v>78.451110864380951</v>
      </c>
      <c r="DM435">
        <v>10.466666666666667</v>
      </c>
      <c r="DN435">
        <v>4.3179321478270234</v>
      </c>
      <c r="FI435">
        <v>5.7409870220611756</v>
      </c>
      <c r="FJ435">
        <v>78.820210437943174</v>
      </c>
      <c r="GO435">
        <v>10.466666666666667</v>
      </c>
      <c r="GP435">
        <v>4.3179321478270234</v>
      </c>
      <c r="IK435">
        <v>5.8933176493635715</v>
      </c>
      <c r="IL435">
        <v>82.22779548794712</v>
      </c>
      <c r="JQ435">
        <v>10.466666666666667</v>
      </c>
      <c r="JR435">
        <v>4.3179321478270234</v>
      </c>
      <c r="LM435">
        <v>5.1577819232212416</v>
      </c>
      <c r="LN435">
        <v>76.602324274096745</v>
      </c>
      <c r="MS435">
        <v>10.466666666666667</v>
      </c>
      <c r="MT435">
        <v>4.3179321478270234</v>
      </c>
      <c r="OO435">
        <v>5.3810587593519132</v>
      </c>
      <c r="OP435">
        <v>76.605559109135925</v>
      </c>
    </row>
    <row r="436" spans="1:406">
      <c r="A436">
        <v>419</v>
      </c>
      <c r="B436" s="16">
        <f t="shared" si="114"/>
        <v>40961.375</v>
      </c>
      <c r="C436">
        <f t="shared" si="110"/>
        <v>494.41121427940436</v>
      </c>
      <c r="D436">
        <f t="shared" si="111"/>
        <v>0</v>
      </c>
      <c r="E436">
        <f t="shared" si="112"/>
        <v>0</v>
      </c>
      <c r="F436">
        <f t="shared" si="113"/>
        <v>494.41121427940436</v>
      </c>
      <c r="G436">
        <f>F436/'Refrigeration &amp; Weather'!$C$22</f>
        <v>222.20728731658627</v>
      </c>
      <c r="H436">
        <f>G436*3*'Refrigeration &amp; Weather'!$C$23</f>
        <v>166.6554654874397</v>
      </c>
      <c r="Y436">
        <v>8.8754456666126078</v>
      </c>
      <c r="Z436">
        <v>18.137017887111032</v>
      </c>
      <c r="AK436">
        <v>10.375321455453062</v>
      </c>
      <c r="AL436">
        <v>14.484988517018198</v>
      </c>
      <c r="CG436">
        <v>4.3914194880617643</v>
      </c>
      <c r="CH436">
        <v>80.208925540340942</v>
      </c>
      <c r="DM436">
        <v>10.374361658464359</v>
      </c>
      <c r="DN436">
        <v>14.518877520964622</v>
      </c>
      <c r="FI436">
        <v>4.4774685388628654</v>
      </c>
      <c r="FJ436">
        <v>80.680429318433696</v>
      </c>
      <c r="GO436">
        <v>10.37506206325525</v>
      </c>
      <c r="GP436">
        <v>14.490428549880139</v>
      </c>
      <c r="IK436">
        <v>4.5373681959509202</v>
      </c>
      <c r="IL436">
        <v>87.940555361051793</v>
      </c>
      <c r="JQ436">
        <v>10.374425024507879</v>
      </c>
      <c r="JR436">
        <v>14.515501633026599</v>
      </c>
      <c r="LM436">
        <v>3.9426244268034067</v>
      </c>
      <c r="LN436">
        <v>77.316111507937606</v>
      </c>
      <c r="MS436">
        <v>10.370337674632355</v>
      </c>
      <c r="MT436">
        <v>14.721357524282874</v>
      </c>
      <c r="OO436">
        <v>4.1650894654022634</v>
      </c>
      <c r="OP436">
        <v>77.397020919356862</v>
      </c>
    </row>
    <row r="437" spans="1:406">
      <c r="A437">
        <v>420</v>
      </c>
      <c r="B437" s="16">
        <f t="shared" si="114"/>
        <v>40961.5</v>
      </c>
      <c r="C437">
        <f t="shared" si="110"/>
        <v>459.26828216931187</v>
      </c>
      <c r="D437">
        <f t="shared" si="111"/>
        <v>0</v>
      </c>
      <c r="E437">
        <f t="shared" si="112"/>
        <v>0</v>
      </c>
      <c r="F437">
        <f t="shared" si="113"/>
        <v>459.26828216931187</v>
      </c>
      <c r="G437">
        <f>F437/'Refrigeration &amp; Weather'!$C$22</f>
        <v>206.41271108733122</v>
      </c>
      <c r="H437">
        <f>G437*3*'Refrigeration &amp; Weather'!$C$23</f>
        <v>154.80953331549841</v>
      </c>
      <c r="Y437">
        <v>8.460472092785837</v>
      </c>
      <c r="Z437">
        <v>34.609257332310854</v>
      </c>
      <c r="AK437">
        <v>10.300680155342345</v>
      </c>
      <c r="AL437">
        <v>9.2985947964692635</v>
      </c>
      <c r="BA437">
        <v>11.1</v>
      </c>
      <c r="BB437">
        <v>7.8054927287642357</v>
      </c>
      <c r="CG437">
        <v>3.2334480572729576</v>
      </c>
      <c r="CH437">
        <v>66.938639239101235</v>
      </c>
      <c r="DM437">
        <v>10.299064734038641</v>
      </c>
      <c r="DN437">
        <v>9.3434020333613468</v>
      </c>
      <c r="EC437">
        <v>11.1</v>
      </c>
      <c r="ED437">
        <v>7.8054927287642357</v>
      </c>
      <c r="FI437">
        <v>3.3107200775149352</v>
      </c>
      <c r="FJ437">
        <v>67.505178553779956</v>
      </c>
      <c r="GO437">
        <v>10.300358774267378</v>
      </c>
      <c r="GP437">
        <v>9.301242097649947</v>
      </c>
      <c r="HE437">
        <v>11.1</v>
      </c>
      <c r="HF437">
        <v>7.8054927287642357</v>
      </c>
      <c r="IK437">
        <v>3.2138964455358781</v>
      </c>
      <c r="IL437">
        <v>77.872583741923435</v>
      </c>
      <c r="JQ437">
        <v>10.299205778753871</v>
      </c>
      <c r="JR437">
        <v>9.3376374789268688</v>
      </c>
      <c r="KG437">
        <v>11.1</v>
      </c>
      <c r="KH437">
        <v>7.8054927287642357</v>
      </c>
      <c r="LM437">
        <v>2.8431972301821111</v>
      </c>
      <c r="LN437">
        <v>63.028525701529063</v>
      </c>
      <c r="MS437">
        <v>10.290503634407006</v>
      </c>
      <c r="MT437">
        <v>9.6758314942357622</v>
      </c>
      <c r="NI437">
        <v>11.1</v>
      </c>
      <c r="NJ437">
        <v>7.8054927287642357</v>
      </c>
      <c r="OO437">
        <v>3.0623643494001853</v>
      </c>
      <c r="OP437">
        <v>63.329926056202886</v>
      </c>
    </row>
    <row r="438" spans="1:406">
      <c r="A438">
        <v>421</v>
      </c>
      <c r="B438" s="16">
        <f t="shared" si="114"/>
        <v>40961.625</v>
      </c>
      <c r="C438">
        <f t="shared" si="110"/>
        <v>545.33020470505721</v>
      </c>
      <c r="D438">
        <f t="shared" si="111"/>
        <v>0</v>
      </c>
      <c r="E438">
        <f t="shared" si="112"/>
        <v>0</v>
      </c>
      <c r="F438">
        <f t="shared" si="113"/>
        <v>545.33020470505721</v>
      </c>
      <c r="G438">
        <f>F438/'Refrigeration &amp; Weather'!$C$22</f>
        <v>245.0922268337336</v>
      </c>
      <c r="H438">
        <f>G438*3*'Refrigeration &amp; Weather'!$C$23</f>
        <v>183.81917012530022</v>
      </c>
      <c r="Y438">
        <v>7.4222381961560346</v>
      </c>
      <c r="Z438">
        <v>78.526409357675107</v>
      </c>
      <c r="AK438">
        <v>10.18186613925198</v>
      </c>
      <c r="AL438">
        <v>17.677861143290944</v>
      </c>
      <c r="BA438">
        <v>10.976325604756388</v>
      </c>
      <c r="BB438">
        <v>10.746378260959554</v>
      </c>
      <c r="CG438">
        <v>2.2107838062917984</v>
      </c>
      <c r="CH438">
        <v>64.479523315468285</v>
      </c>
      <c r="DM438">
        <v>10.179319259363066</v>
      </c>
      <c r="DN438">
        <v>17.742020819050769</v>
      </c>
      <c r="EC438">
        <v>10.989160698890286</v>
      </c>
      <c r="ED438">
        <v>10.11590885108253</v>
      </c>
      <c r="FI438">
        <v>2.2779651609677365</v>
      </c>
      <c r="FJ438">
        <v>65.111911647242707</v>
      </c>
      <c r="GO438">
        <v>10.181568186074481</v>
      </c>
      <c r="GP438">
        <v>17.672984926135619</v>
      </c>
      <c r="HE438">
        <v>10.980863280154066</v>
      </c>
      <c r="HF438">
        <v>10.471017203758764</v>
      </c>
      <c r="IK438">
        <v>2.0137633832087873</v>
      </c>
      <c r="IL438">
        <v>74.649364620938485</v>
      </c>
      <c r="JQ438">
        <v>10.179603319292731</v>
      </c>
      <c r="JR438">
        <v>17.731188473934871</v>
      </c>
      <c r="KG438">
        <v>10.979991605467276</v>
      </c>
      <c r="KH438">
        <v>10.503242702292852</v>
      </c>
      <c r="LM438">
        <v>1.8911922456708714</v>
      </c>
      <c r="LN438">
        <v>60.069829117536138</v>
      </c>
      <c r="MS438">
        <v>10.162761299822622</v>
      </c>
      <c r="MT438">
        <v>18.337598403702874</v>
      </c>
      <c r="NI438">
        <v>10.976608034022794</v>
      </c>
      <c r="NJ438">
        <v>10.672518891205021</v>
      </c>
      <c r="OO438">
        <v>2.1009563356201979</v>
      </c>
      <c r="OP438">
        <v>60.8224469707827</v>
      </c>
    </row>
    <row r="439" spans="1:406">
      <c r="A439">
        <v>422</v>
      </c>
      <c r="B439" s="16">
        <f t="shared" si="114"/>
        <v>40961.75</v>
      </c>
      <c r="C439">
        <f t="shared" si="110"/>
        <v>546.33369094639545</v>
      </c>
      <c r="D439">
        <f t="shared" si="111"/>
        <v>0</v>
      </c>
      <c r="E439">
        <f t="shared" si="112"/>
        <v>0</v>
      </c>
      <c r="F439">
        <f t="shared" si="113"/>
        <v>546.33369094639545</v>
      </c>
      <c r="G439">
        <f>F439/'Refrigeration &amp; Weather'!$C$22</f>
        <v>245.54323188602046</v>
      </c>
      <c r="H439">
        <f>G439*3*'Refrigeration &amp; Weather'!$C$23</f>
        <v>184.15742391451533</v>
      </c>
      <c r="Y439">
        <v>5.9656525627070724</v>
      </c>
      <c r="Z439">
        <v>99.598303730612471</v>
      </c>
      <c r="AK439">
        <v>9.902711611202216</v>
      </c>
      <c r="AL439">
        <v>24.652097071511331</v>
      </c>
      <c r="BA439">
        <v>10.848558085742255</v>
      </c>
      <c r="BB439">
        <v>16.826078742899039</v>
      </c>
      <c r="CG439">
        <v>1.3472635716056365</v>
      </c>
      <c r="CH439">
        <v>47.966889694374267</v>
      </c>
      <c r="DM439">
        <v>9.8984120072973489</v>
      </c>
      <c r="DN439">
        <v>24.794031551829363</v>
      </c>
      <c r="EC439">
        <v>10.876691737974888</v>
      </c>
      <c r="ED439">
        <v>15.656154430956486</v>
      </c>
      <c r="FI439">
        <v>1.4036592273789199</v>
      </c>
      <c r="FJ439">
        <v>48.626927538658663</v>
      </c>
      <c r="GO439">
        <v>9.9028073432332064</v>
      </c>
      <c r="GP439">
        <v>24.608703804602012</v>
      </c>
      <c r="HE439">
        <v>10.860486662084163</v>
      </c>
      <c r="HF439">
        <v>16.235876055125068</v>
      </c>
      <c r="IK439">
        <v>1.0164859108299924</v>
      </c>
      <c r="IL439">
        <v>54.580098328812994</v>
      </c>
      <c r="JQ439">
        <v>9.8990770079110835</v>
      </c>
      <c r="JR439">
        <v>24.759189288336355</v>
      </c>
      <c r="KG439">
        <v>10.858999247236605</v>
      </c>
      <c r="KH439">
        <v>16.276858994556196</v>
      </c>
      <c r="LM439">
        <v>1.0999483673996939</v>
      </c>
      <c r="LN439">
        <v>43.676266998352979</v>
      </c>
      <c r="MS439">
        <v>9.8621901969902357</v>
      </c>
      <c r="MT439">
        <v>26.528983005171625</v>
      </c>
      <c r="NI439">
        <v>10.8514847278089</v>
      </c>
      <c r="NJ439">
        <v>16.59360504458558</v>
      </c>
      <c r="OO439">
        <v>1.2917951584422964</v>
      </c>
      <c r="OP439">
        <v>44.953626666011104</v>
      </c>
    </row>
    <row r="440" spans="1:406">
      <c r="A440">
        <v>423</v>
      </c>
      <c r="B440" s="16">
        <f t="shared" si="114"/>
        <v>40961.875</v>
      </c>
      <c r="C440">
        <f t="shared" si="110"/>
        <v>801.60865956245914</v>
      </c>
      <c r="D440">
        <f t="shared" si="111"/>
        <v>0</v>
      </c>
      <c r="E440">
        <f t="shared" si="112"/>
        <v>0</v>
      </c>
      <c r="F440">
        <f t="shared" si="113"/>
        <v>801.60865956245914</v>
      </c>
      <c r="G440">
        <f>F440/'Refrigeration &amp; Weather'!$C$22</f>
        <v>360.27355485953228</v>
      </c>
      <c r="H440">
        <f>G440*3*'Refrigeration &amp; Weather'!$C$23</f>
        <v>270.20516614464918</v>
      </c>
      <c r="Y440">
        <v>4.3328191608006144</v>
      </c>
      <c r="Z440">
        <v>98.843766275029353</v>
      </c>
      <c r="AK440">
        <v>9.0666600978221723</v>
      </c>
      <c r="AL440">
        <v>70.991782229547809</v>
      </c>
      <c r="BA440">
        <v>10.600284169487727</v>
      </c>
      <c r="BB440">
        <v>24.03676515694584</v>
      </c>
      <c r="CG440">
        <v>0.61832005597956563</v>
      </c>
      <c r="CH440">
        <v>46.939316828940328</v>
      </c>
      <c r="DM440">
        <v>9.0587777350866237</v>
      </c>
      <c r="DN440">
        <v>71.253598338990003</v>
      </c>
      <c r="EC440">
        <v>10.657816743965522</v>
      </c>
      <c r="ED440">
        <v>21.861668819484127</v>
      </c>
      <c r="FI440">
        <v>0.66338275374224087</v>
      </c>
      <c r="FJ440">
        <v>47.636582295649113</v>
      </c>
      <c r="GO440">
        <v>9.0673737528686615</v>
      </c>
      <c r="GP440">
        <v>71.026540840749249</v>
      </c>
      <c r="HE440">
        <v>10.628510957085691</v>
      </c>
      <c r="HF440">
        <v>22.773728440629746</v>
      </c>
      <c r="IK440">
        <v>0.22550079016108776</v>
      </c>
      <c r="IL440">
        <v>48.873069158357637</v>
      </c>
      <c r="JQ440">
        <v>9.0603813295925288</v>
      </c>
      <c r="JR440">
        <v>71.197326194120876</v>
      </c>
      <c r="KG440">
        <v>10.626399184647362</v>
      </c>
      <c r="KH440">
        <v>22.802587583094478</v>
      </c>
      <c r="LM440">
        <v>0.43984149389381805</v>
      </c>
      <c r="LN440">
        <v>42.886305440480818</v>
      </c>
      <c r="MS440">
        <v>8.9901750445128297</v>
      </c>
      <c r="MT440">
        <v>72.375288458061732</v>
      </c>
      <c r="NI440">
        <v>10.610837895495386</v>
      </c>
      <c r="NJ440">
        <v>23.402891850609596</v>
      </c>
      <c r="OO440">
        <v>0.6048250433122111</v>
      </c>
      <c r="OP440">
        <v>44.707441651768313</v>
      </c>
    </row>
    <row r="441" spans="1:406">
      <c r="A441">
        <v>424</v>
      </c>
      <c r="B441" s="16">
        <f t="shared" si="114"/>
        <v>40962</v>
      </c>
      <c r="C441">
        <f t="shared" si="110"/>
        <v>844.14266750956244</v>
      </c>
      <c r="D441">
        <f t="shared" si="111"/>
        <v>0</v>
      </c>
      <c r="E441">
        <f t="shared" si="112"/>
        <v>0</v>
      </c>
      <c r="F441">
        <f t="shared" si="113"/>
        <v>844.14266750956244</v>
      </c>
      <c r="G441">
        <f>F441/'Refrigeration &amp; Weather'!$C$22</f>
        <v>379.3899629256461</v>
      </c>
      <c r="H441">
        <f>G441*3*'Refrigeration &amp; Weather'!$C$23</f>
        <v>284.54247219423456</v>
      </c>
      <c r="Y441">
        <v>2.9590499861230448</v>
      </c>
      <c r="Z441">
        <v>74.993356378525647</v>
      </c>
      <c r="AK441">
        <v>7.7412134713098295</v>
      </c>
      <c r="AL441">
        <v>86.218459185503477</v>
      </c>
      <c r="BA441">
        <v>10.145997533483868</v>
      </c>
      <c r="BB441">
        <v>39.806916522715795</v>
      </c>
      <c r="CG441">
        <v>3.7212931085297475E-2</v>
      </c>
      <c r="CH441">
        <v>29.926957511662412</v>
      </c>
      <c r="DM441">
        <v>7.7282738068624397</v>
      </c>
      <c r="DN441">
        <v>86.514609563842811</v>
      </c>
      <c r="EC441">
        <v>10.240484272535664</v>
      </c>
      <c r="ED441">
        <v>38.047705886744509</v>
      </c>
      <c r="FI441">
        <v>7.1154774706364179E-2</v>
      </c>
      <c r="FJ441">
        <v>30.56670826367781</v>
      </c>
      <c r="GO441">
        <v>7.7394990304370053</v>
      </c>
      <c r="GP441">
        <v>86.401731754652005</v>
      </c>
      <c r="HE441">
        <v>10.198027521339743</v>
      </c>
      <c r="HF441">
        <v>38.562528204313793</v>
      </c>
      <c r="IK441">
        <v>-0.33974484583462711</v>
      </c>
      <c r="IL441">
        <v>27.482972153176007</v>
      </c>
      <c r="JQ441">
        <v>7.7308778342673001</v>
      </c>
      <c r="JR441">
        <v>86.444815160089433</v>
      </c>
      <c r="KG441">
        <v>10.196573982240514</v>
      </c>
      <c r="KH441">
        <v>38.458975343780118</v>
      </c>
      <c r="LM441">
        <v>-8.1675898009313116E-2</v>
      </c>
      <c r="LN441">
        <v>26.676431922354915</v>
      </c>
      <c r="MS441">
        <v>7.6574832585674155</v>
      </c>
      <c r="MT441">
        <v>86.291140642779894</v>
      </c>
      <c r="NI441">
        <v>10.170022131545675</v>
      </c>
      <c r="NJ441">
        <v>39.046597066083052</v>
      </c>
      <c r="OO441">
        <v>5.0329119750544389E-2</v>
      </c>
      <c r="OP441">
        <v>28.702761949660704</v>
      </c>
    </row>
    <row r="442" spans="1:406">
      <c r="A442">
        <v>425</v>
      </c>
      <c r="B442" s="16">
        <f t="shared" si="114"/>
        <v>40962.125</v>
      </c>
      <c r="C442">
        <f t="shared" si="110"/>
        <v>1096.4367773298186</v>
      </c>
      <c r="D442">
        <f t="shared" si="111"/>
        <v>0</v>
      </c>
      <c r="E442">
        <f t="shared" si="112"/>
        <v>0</v>
      </c>
      <c r="F442">
        <f t="shared" si="113"/>
        <v>1096.4367773298186</v>
      </c>
      <c r="G442">
        <f>F442/'Refrigeration &amp; Weather'!$C$22</f>
        <v>492.78057408081742</v>
      </c>
      <c r="H442">
        <f>G442*3*'Refrigeration &amp; Weather'!$C$23</f>
        <v>369.58543056061308</v>
      </c>
      <c r="Y442">
        <v>1.8703102306297528</v>
      </c>
      <c r="Z442">
        <v>64.612750359099579</v>
      </c>
      <c r="AK442">
        <v>5.8643233716856118</v>
      </c>
      <c r="AL442">
        <v>148.77042527292366</v>
      </c>
      <c r="BA442">
        <v>9.5464198131901448</v>
      </c>
      <c r="BB442">
        <v>42.207661883250118</v>
      </c>
      <c r="CG442">
        <v>-0.368790943378634</v>
      </c>
      <c r="CH442">
        <v>26.670656606353752</v>
      </c>
      <c r="DM442">
        <v>5.9128258392947233</v>
      </c>
      <c r="DN442">
        <v>137.3604633998701</v>
      </c>
      <c r="EC442">
        <v>9.6393726358448895</v>
      </c>
      <c r="ED442">
        <v>43.04144156541404</v>
      </c>
      <c r="FI442">
        <v>-0.34404854023644721</v>
      </c>
      <c r="FJ442">
        <v>27.174012348394129</v>
      </c>
      <c r="GO442">
        <v>5.8919932871735163</v>
      </c>
      <c r="GP442">
        <v>143.25137707789662</v>
      </c>
      <c r="HE442">
        <v>9.602097912379886</v>
      </c>
      <c r="HF442">
        <v>42.40598073845058</v>
      </c>
      <c r="IK442">
        <v>-0.68396727680120006</v>
      </c>
      <c r="IL442">
        <v>22.484217673080387</v>
      </c>
      <c r="JQ442">
        <v>5.9217468071161425</v>
      </c>
      <c r="JR442">
        <v>136.37343711650965</v>
      </c>
      <c r="KG442">
        <v>9.6039195013028618</v>
      </c>
      <c r="KH442">
        <v>42.178728536086723</v>
      </c>
      <c r="LM442">
        <v>-0.44456574709307628</v>
      </c>
      <c r="LN442">
        <v>24.432267373453151</v>
      </c>
      <c r="MS442">
        <v>5.907435950280628</v>
      </c>
      <c r="MT442">
        <v>127.02772798177239</v>
      </c>
      <c r="NI442">
        <v>9.5742216584779651</v>
      </c>
      <c r="NJ442">
        <v>42.205381221772512</v>
      </c>
      <c r="OO442">
        <v>-0.34414198152655318</v>
      </c>
      <c r="OP442">
        <v>26.240248175491395</v>
      </c>
    </row>
    <row r="443" spans="1:406">
      <c r="A443">
        <v>426</v>
      </c>
      <c r="B443" s="16">
        <f t="shared" si="114"/>
        <v>40962.25</v>
      </c>
      <c r="C443">
        <f t="shared" si="110"/>
        <v>986.18688794498519</v>
      </c>
      <c r="D443">
        <f t="shared" si="111"/>
        <v>0</v>
      </c>
      <c r="E443">
        <f t="shared" si="112"/>
        <v>0</v>
      </c>
      <c r="F443">
        <f t="shared" si="113"/>
        <v>986.18688794498519</v>
      </c>
      <c r="G443">
        <f>F443/'Refrigeration &amp; Weather'!$C$22</f>
        <v>443.23006199774625</v>
      </c>
      <c r="H443">
        <f>G443*3*'Refrigeration &amp; Weather'!$C$23</f>
        <v>332.42254649830966</v>
      </c>
      <c r="Y443">
        <v>1.045623047115825</v>
      </c>
      <c r="Z443">
        <v>42.805781844117327</v>
      </c>
      <c r="AK443">
        <v>2.893497993532288</v>
      </c>
      <c r="AL443">
        <v>176.67655229271386</v>
      </c>
      <c r="AW443">
        <v>11.666666666666666</v>
      </c>
      <c r="AX443">
        <v>-1.1071620891864165</v>
      </c>
      <c r="BA443">
        <v>8.930013494292913</v>
      </c>
      <c r="BB443">
        <v>44.425044030962503</v>
      </c>
      <c r="CG443">
        <v>-0.63983498365467706</v>
      </c>
      <c r="CH443">
        <v>12.900713055678484</v>
      </c>
      <c r="CO443">
        <v>10.955</v>
      </c>
      <c r="CP443">
        <v>0.83037156688981228</v>
      </c>
      <c r="DM443">
        <v>3.7569700930379426</v>
      </c>
      <c r="DN443">
        <v>120.70795795588874</v>
      </c>
      <c r="DY443">
        <v>11.666666666666666</v>
      </c>
      <c r="DZ443">
        <v>-1.1071620891864165</v>
      </c>
      <c r="EC443">
        <v>9.0053476038889144</v>
      </c>
      <c r="ED443">
        <v>45.536802577122117</v>
      </c>
      <c r="FI443">
        <v>-0.62190304231742422</v>
      </c>
      <c r="FJ443">
        <v>13.260450085341857</v>
      </c>
      <c r="FQ443">
        <v>10.955</v>
      </c>
      <c r="FR443">
        <v>0.83037156688981228</v>
      </c>
      <c r="GO443">
        <v>3.4782621808263774</v>
      </c>
      <c r="GP443">
        <v>135.30057624923452</v>
      </c>
      <c r="HA443">
        <v>11.666666666666666</v>
      </c>
      <c r="HB443">
        <v>-1.1071620891864165</v>
      </c>
      <c r="HE443">
        <v>8.9798389298992749</v>
      </c>
      <c r="HF443">
        <v>44.82133280409186</v>
      </c>
      <c r="IK443">
        <v>-0.8865128192498285</v>
      </c>
      <c r="IL443">
        <v>8.9271471976519283</v>
      </c>
      <c r="IS443">
        <v>10.955</v>
      </c>
      <c r="IT443">
        <v>0.83037156688981228</v>
      </c>
      <c r="JQ443">
        <v>3.7857201287620463</v>
      </c>
      <c r="JR443">
        <v>119.64048596969585</v>
      </c>
      <c r="KC443">
        <v>11.666666666666666</v>
      </c>
      <c r="KD443">
        <v>-1.1071620891864165</v>
      </c>
      <c r="KG443">
        <v>8.9854571451818348</v>
      </c>
      <c r="KH443">
        <v>44.593743336542509</v>
      </c>
      <c r="LM443">
        <v>-0.68744606407585562</v>
      </c>
      <c r="LN443">
        <v>11.482483523177718</v>
      </c>
      <c r="LU443">
        <v>10.955</v>
      </c>
      <c r="LV443">
        <v>0.83037156688981228</v>
      </c>
      <c r="MS443">
        <v>3.9532424986552042</v>
      </c>
      <c r="MT443">
        <v>109.87160915975247</v>
      </c>
      <c r="NE443">
        <v>11.666666666666666</v>
      </c>
      <c r="NF443">
        <v>-1.1071620891864165</v>
      </c>
      <c r="NI443">
        <v>8.9562254688145782</v>
      </c>
      <c r="NJ443">
        <v>44.55353688997495</v>
      </c>
      <c r="OO443">
        <v>-0.61290650922445955</v>
      </c>
      <c r="OP443">
        <v>12.896995151411531</v>
      </c>
    </row>
    <row r="444" spans="1:406">
      <c r="A444">
        <v>427</v>
      </c>
      <c r="B444" s="16">
        <f t="shared" si="114"/>
        <v>40962.375</v>
      </c>
      <c r="C444">
        <f t="shared" si="110"/>
        <v>937.03656153078782</v>
      </c>
      <c r="D444">
        <f t="shared" si="111"/>
        <v>0</v>
      </c>
      <c r="E444">
        <f t="shared" si="112"/>
        <v>0</v>
      </c>
      <c r="F444">
        <f t="shared" si="113"/>
        <v>937.03656153078782</v>
      </c>
      <c r="G444">
        <f>F444/'Refrigeration &amp; Weather'!$C$22</f>
        <v>421.14002765428671</v>
      </c>
      <c r="H444">
        <f>G444*3*'Refrigeration &amp; Weather'!$C$23</f>
        <v>315.85502074071502</v>
      </c>
      <c r="Y444">
        <v>0.45181680844982092</v>
      </c>
      <c r="Z444">
        <v>36.4088401417565</v>
      </c>
      <c r="AK444">
        <v>0.75177053273428851</v>
      </c>
      <c r="AL444">
        <v>105.41948145855277</v>
      </c>
      <c r="AW444">
        <v>11.505594254350305</v>
      </c>
      <c r="AX444">
        <v>18.324465333526344</v>
      </c>
      <c r="BA444">
        <v>8.3208956652093615</v>
      </c>
      <c r="BB444">
        <v>41.574321974608921</v>
      </c>
      <c r="CG444">
        <v>-0.81893561331693721</v>
      </c>
      <c r="CH444">
        <v>14.830359734074605</v>
      </c>
      <c r="CO444">
        <v>10.923031547150739</v>
      </c>
      <c r="CP444">
        <v>9.8854643989105551</v>
      </c>
      <c r="DM444">
        <v>2.0712800482635867</v>
      </c>
      <c r="DN444">
        <v>95.430332728285606</v>
      </c>
      <c r="DY444">
        <v>11.489569224560258</v>
      </c>
      <c r="DZ444">
        <v>18.990597178968827</v>
      </c>
      <c r="EC444">
        <v>8.3777579957184294</v>
      </c>
      <c r="ED444">
        <v>42.691168157021366</v>
      </c>
      <c r="FI444">
        <v>-0.80569901202084171</v>
      </c>
      <c r="FJ444">
        <v>15.07384925582226</v>
      </c>
      <c r="FQ444">
        <v>10.922467905221293</v>
      </c>
      <c r="FR444">
        <v>9.9235060889951825</v>
      </c>
      <c r="GO444">
        <v>1.6552557074541143</v>
      </c>
      <c r="GP444">
        <v>99.943315991673288</v>
      </c>
      <c r="HA444">
        <v>11.498252684973124</v>
      </c>
      <c r="HB444">
        <v>18.596988423423603</v>
      </c>
      <c r="HE444">
        <v>8.363630002832636</v>
      </c>
      <c r="HF444">
        <v>42.020733203250245</v>
      </c>
      <c r="IK444">
        <v>-1.0085642146142633</v>
      </c>
      <c r="IL444">
        <v>11.709842786461412</v>
      </c>
      <c r="IS444">
        <v>10.922745356369836</v>
      </c>
      <c r="IT444">
        <v>9.9041752592405583</v>
      </c>
      <c r="JQ444">
        <v>2.1109755940114101</v>
      </c>
      <c r="JR444">
        <v>95.015338357188284</v>
      </c>
      <c r="KC444">
        <v>11.490236912846493</v>
      </c>
      <c r="KD444">
        <v>19.012321458358876</v>
      </c>
      <c r="KG444">
        <v>8.3728780296198195</v>
      </c>
      <c r="KH444">
        <v>41.80638161777064</v>
      </c>
      <c r="LM444">
        <v>-0.84918725786078364</v>
      </c>
      <c r="LN444">
        <v>13.967999006022531</v>
      </c>
      <c r="LU444">
        <v>10.922357023332296</v>
      </c>
      <c r="LV444">
        <v>9.9298583185698366</v>
      </c>
      <c r="MS444">
        <v>2.3818974663847419</v>
      </c>
      <c r="MT444">
        <v>90.868696802372938</v>
      </c>
      <c r="NE444">
        <v>11.489842473244119</v>
      </c>
      <c r="NF444">
        <v>18.956958176192536</v>
      </c>
      <c r="NI444">
        <v>8.3444102891926377</v>
      </c>
      <c r="NJ444">
        <v>41.757221940718054</v>
      </c>
      <c r="OO444">
        <v>-0.79391986579077134</v>
      </c>
      <c r="OP444">
        <v>14.994343739022117</v>
      </c>
    </row>
    <row r="445" spans="1:406">
      <c r="A445">
        <v>428</v>
      </c>
      <c r="B445" s="16">
        <f t="shared" si="114"/>
        <v>40962.5</v>
      </c>
      <c r="C445">
        <f t="shared" si="110"/>
        <v>716.23083976266742</v>
      </c>
      <c r="D445">
        <f t="shared" si="111"/>
        <v>0</v>
      </c>
      <c r="E445">
        <f t="shared" si="112"/>
        <v>0</v>
      </c>
      <c r="F445">
        <f t="shared" si="113"/>
        <v>716.23083976266742</v>
      </c>
      <c r="G445">
        <f>F445/'Refrigeration &amp; Weather'!$C$22</f>
        <v>321.90150101692922</v>
      </c>
      <c r="H445">
        <f>G445*3*'Refrigeration &amp; Weather'!$C$23</f>
        <v>241.42612576269693</v>
      </c>
      <c r="Q445">
        <v>12.133333333333333</v>
      </c>
      <c r="R445">
        <v>7.1965535797117068</v>
      </c>
      <c r="U445">
        <v>13.133333333333331</v>
      </c>
      <c r="V445">
        <v>5.8126009682286863</v>
      </c>
      <c r="Y445">
        <v>2.8713412879899671E-2</v>
      </c>
      <c r="Z445">
        <v>21.048138981469197</v>
      </c>
      <c r="AK445">
        <v>-0.31738939837139568</v>
      </c>
      <c r="AL445">
        <v>45.658116140019956</v>
      </c>
      <c r="AW445">
        <v>11.356415819089509</v>
      </c>
      <c r="AX445">
        <v>13.363394008553751</v>
      </c>
      <c r="BA445">
        <v>7.7256393025502765</v>
      </c>
      <c r="BB445">
        <v>42.954710123955927</v>
      </c>
      <c r="CG445">
        <v>-0.93875252180543889</v>
      </c>
      <c r="CH445">
        <v>5.1841347955179904</v>
      </c>
      <c r="CO445">
        <v>10.904791454634836</v>
      </c>
      <c r="CP445">
        <v>2.7176830420075957</v>
      </c>
      <c r="CS445">
        <v>11.5</v>
      </c>
      <c r="CT445">
        <v>8.5805061911947274</v>
      </c>
      <c r="CW445">
        <v>11.9</v>
      </c>
      <c r="CX445">
        <v>7.860850833223556</v>
      </c>
      <c r="DM445">
        <v>0.84322527727975671</v>
      </c>
      <c r="DN445">
        <v>63.57635721781282</v>
      </c>
      <c r="DY445">
        <v>11.334070224699024</v>
      </c>
      <c r="DZ445">
        <v>13.566072909964253</v>
      </c>
      <c r="EC445">
        <v>7.7641826033359722</v>
      </c>
      <c r="ED445">
        <v>44.058860685295116</v>
      </c>
      <c r="FI445">
        <v>-0.92865654571328515</v>
      </c>
      <c r="FJ445">
        <v>5.3464283024429742</v>
      </c>
      <c r="FQ445">
        <v>10.903828375530889</v>
      </c>
      <c r="FR445">
        <v>2.7433510206175598</v>
      </c>
      <c r="FU445">
        <v>11.5</v>
      </c>
      <c r="FV445">
        <v>8.5805061911947274</v>
      </c>
      <c r="FY445">
        <v>11.9</v>
      </c>
      <c r="FZ445">
        <v>7.860850833223556</v>
      </c>
      <c r="GO445">
        <v>0.43754623421721217</v>
      </c>
      <c r="GP445">
        <v>60.313612423933165</v>
      </c>
      <c r="HA445">
        <v>11.346937636951044</v>
      </c>
      <c r="HB445">
        <v>13.406810661302895</v>
      </c>
      <c r="HE445">
        <v>7.760575334946445</v>
      </c>
      <c r="HF445">
        <v>43.442098138038872</v>
      </c>
      <c r="IK445">
        <v>-1.085608785644949</v>
      </c>
      <c r="IL445">
        <v>2.8917035979407704</v>
      </c>
      <c r="IS445">
        <v>10.904322194474105</v>
      </c>
      <c r="IT445">
        <v>2.7292660604019234</v>
      </c>
      <c r="IW445">
        <v>11.5</v>
      </c>
      <c r="IX445">
        <v>8.5805061911947274</v>
      </c>
      <c r="JA445">
        <v>11.9</v>
      </c>
      <c r="JB445">
        <v>7.860850833223556</v>
      </c>
      <c r="JQ445">
        <v>0.88370161451862261</v>
      </c>
      <c r="JR445">
        <v>63.732830712036233</v>
      </c>
      <c r="KC445">
        <v>11.333607121471523</v>
      </c>
      <c r="KD445">
        <v>13.651479266013549</v>
      </c>
      <c r="KG445">
        <v>7.7731943444802951</v>
      </c>
      <c r="KH445">
        <v>43.24442501292009</v>
      </c>
      <c r="LM445">
        <v>-0.95850944792288806</v>
      </c>
      <c r="LN445">
        <v>4.6627703515478043</v>
      </c>
      <c r="LU445">
        <v>10.903673218518222</v>
      </c>
      <c r="LV445">
        <v>2.7458710448744315</v>
      </c>
      <c r="LY445">
        <v>11.5</v>
      </c>
      <c r="LZ445">
        <v>8.5805061911947274</v>
      </c>
      <c r="MC445">
        <v>11.9</v>
      </c>
      <c r="MD445">
        <v>7.860850833223556</v>
      </c>
      <c r="MS445">
        <v>1.172683665670508</v>
      </c>
      <c r="MT445">
        <v>64.33011461063208</v>
      </c>
      <c r="NE445">
        <v>11.335124872392857</v>
      </c>
      <c r="NF445">
        <v>13.515864538242433</v>
      </c>
      <c r="NI445">
        <v>7.7456159701777381</v>
      </c>
      <c r="NJ445">
        <v>43.187586690506997</v>
      </c>
      <c r="OO445">
        <v>-0.91692623133384177</v>
      </c>
      <c r="OP445">
        <v>5.3845767810054639</v>
      </c>
    </row>
    <row r="446" spans="1:406">
      <c r="A446">
        <v>429</v>
      </c>
      <c r="B446" s="16">
        <f t="shared" si="114"/>
        <v>40962.625</v>
      </c>
      <c r="C446">
        <f t="shared" si="110"/>
        <v>753.46582435939979</v>
      </c>
      <c r="D446">
        <f t="shared" si="111"/>
        <v>0</v>
      </c>
      <c r="E446">
        <f t="shared" si="112"/>
        <v>0</v>
      </c>
      <c r="F446">
        <f t="shared" si="113"/>
        <v>753.46582435939979</v>
      </c>
      <c r="G446">
        <f>F446/'Refrigeration &amp; Weather'!$C$22</f>
        <v>338.63632555478648</v>
      </c>
      <c r="H446">
        <f>G446*3*'Refrigeration &amp; Weather'!$C$23</f>
        <v>253.97724416608986</v>
      </c>
      <c r="Q446">
        <v>12.100453485214365</v>
      </c>
      <c r="R446">
        <v>4.8602882002552876</v>
      </c>
      <c r="U446">
        <v>13.065923487920383</v>
      </c>
      <c r="V446">
        <v>5.5114295320595659</v>
      </c>
      <c r="Y446">
        <v>-0.27877547309704742</v>
      </c>
      <c r="Z446">
        <v>21.326553653910622</v>
      </c>
      <c r="AK446">
        <v>-0.78817958850063785</v>
      </c>
      <c r="AL446">
        <v>24.836070136422187</v>
      </c>
      <c r="AS446">
        <v>9.9</v>
      </c>
      <c r="AT446">
        <v>7.6394184153862739</v>
      </c>
      <c r="AW446">
        <v>11.206402590090233</v>
      </c>
      <c r="AX446">
        <v>18.704782315788158</v>
      </c>
      <c r="BA446">
        <v>7.1518127696442217</v>
      </c>
      <c r="BB446">
        <v>39.243244081323247</v>
      </c>
      <c r="CG446">
        <v>-1.0209528071251119</v>
      </c>
      <c r="CH446">
        <v>9.9199480705876333</v>
      </c>
      <c r="CO446">
        <v>10.890952746338757</v>
      </c>
      <c r="CP446">
        <v>8.7519924678315633</v>
      </c>
      <c r="CS446">
        <v>11.319137406350947</v>
      </c>
      <c r="CT446">
        <v>14.817137816587676</v>
      </c>
      <c r="CW446">
        <v>11.69541646977599</v>
      </c>
      <c r="CX446">
        <v>14.36228112145422</v>
      </c>
      <c r="DM446">
        <v>2.6153875428680876E-2</v>
      </c>
      <c r="DN446">
        <v>45.07827805676726</v>
      </c>
      <c r="DU446">
        <v>9.9</v>
      </c>
      <c r="DV446">
        <v>7.6394184153862739</v>
      </c>
      <c r="DY446">
        <v>11.183714223828108</v>
      </c>
      <c r="DZ446">
        <v>18.620597748781641</v>
      </c>
      <c r="EC446">
        <v>7.1724965197619168</v>
      </c>
      <c r="ED446">
        <v>40.309273746440944</v>
      </c>
      <c r="FI446">
        <v>-1.0129601325883371</v>
      </c>
      <c r="FJ446">
        <v>10.029278176301972</v>
      </c>
      <c r="FQ446">
        <v>10.889632682801778</v>
      </c>
      <c r="FR446">
        <v>8.775459131166123</v>
      </c>
      <c r="FU446">
        <v>11.391415335467551</v>
      </c>
      <c r="FV446">
        <v>11.085537564189769</v>
      </c>
      <c r="FY446">
        <v>11.695421844584597</v>
      </c>
      <c r="FZ446">
        <v>14.327209017980975</v>
      </c>
      <c r="GO446">
        <v>-0.28906671243253085</v>
      </c>
      <c r="GP446">
        <v>39.03526034463529</v>
      </c>
      <c r="GW446">
        <v>9.9</v>
      </c>
      <c r="GX446">
        <v>7.6394184153862739</v>
      </c>
      <c r="HA446">
        <v>11.197823464405117</v>
      </c>
      <c r="HB446">
        <v>18.583753654006035</v>
      </c>
      <c r="HE446">
        <v>7.1784029624860466</v>
      </c>
      <c r="HF446">
        <v>39.75825430669385</v>
      </c>
      <c r="IK446">
        <v>-1.1367434800319629</v>
      </c>
      <c r="IL446">
        <v>8.2600855277493359</v>
      </c>
      <c r="IS446">
        <v>10.890331084646293</v>
      </c>
      <c r="IT446">
        <v>8.7618716406376453</v>
      </c>
      <c r="IW446">
        <v>11.388346505490185</v>
      </c>
      <c r="IX446">
        <v>11.264119397037121</v>
      </c>
      <c r="JA446">
        <v>11.696464054377952</v>
      </c>
      <c r="JB446">
        <v>14.317920417765942</v>
      </c>
      <c r="JQ446">
        <v>6.0352782434110588E-2</v>
      </c>
      <c r="JR446">
        <v>45.540824279149049</v>
      </c>
      <c r="JY446">
        <v>9.9</v>
      </c>
      <c r="JZ446">
        <v>7.6394184153862739</v>
      </c>
      <c r="KC446">
        <v>11.181347876458455</v>
      </c>
      <c r="KD446">
        <v>18.768631051920533</v>
      </c>
      <c r="KG446">
        <v>7.1940655297500351</v>
      </c>
      <c r="KH446">
        <v>39.582424376593814</v>
      </c>
      <c r="LM446">
        <v>-1.0343115293344309</v>
      </c>
      <c r="LN446">
        <v>9.599500586548432</v>
      </c>
      <c r="LU446">
        <v>10.889456979166955</v>
      </c>
      <c r="LV446">
        <v>8.7765643437063368</v>
      </c>
      <c r="LY446">
        <v>11.391777521162128</v>
      </c>
      <c r="LZ446">
        <v>11.066145458705778</v>
      </c>
      <c r="MC446">
        <v>11.695270568234818</v>
      </c>
      <c r="MD446">
        <v>14.381510265826147</v>
      </c>
      <c r="MS446">
        <v>0.30744829938068896</v>
      </c>
      <c r="MT446">
        <v>48.845156618673101</v>
      </c>
      <c r="NA446">
        <v>9.9</v>
      </c>
      <c r="NB446">
        <v>7.6394184153862739</v>
      </c>
      <c r="NE446">
        <v>11.185789493263423</v>
      </c>
      <c r="NF446">
        <v>18.542957612358087</v>
      </c>
      <c r="NI446">
        <v>7.1674963588033016</v>
      </c>
      <c r="NJ446">
        <v>39.518660033068954</v>
      </c>
      <c r="OO446">
        <v>-1.0023197054371435</v>
      </c>
      <c r="OP446">
        <v>10.105731529543927</v>
      </c>
    </row>
    <row r="447" spans="1:406">
      <c r="A447">
        <v>430</v>
      </c>
      <c r="B447" s="16">
        <f t="shared" si="114"/>
        <v>40962.75</v>
      </c>
      <c r="C447">
        <f t="shared" si="110"/>
        <v>793.42406897295291</v>
      </c>
      <c r="D447">
        <f t="shared" si="111"/>
        <v>0</v>
      </c>
      <c r="E447">
        <f t="shared" si="112"/>
        <v>0</v>
      </c>
      <c r="F447">
        <f t="shared" si="113"/>
        <v>793.42406897295291</v>
      </c>
      <c r="G447">
        <f>F447/'Refrigeration &amp; Weather'!$C$22</f>
        <v>356.59508717885529</v>
      </c>
      <c r="H447">
        <f>G447*3*'Refrigeration &amp; Weather'!$C$23</f>
        <v>267.44631538414149</v>
      </c>
      <c r="Q447">
        <v>12.087046170113521</v>
      </c>
      <c r="R447">
        <v>6.2520204477635133</v>
      </c>
      <c r="U447">
        <v>13.006254338297332</v>
      </c>
      <c r="V447">
        <v>9.0007131098295048</v>
      </c>
      <c r="Y447">
        <v>-0.49743358218450767</v>
      </c>
      <c r="Z447">
        <v>9.9974438226485578</v>
      </c>
      <c r="AK447">
        <v>-0.99170014569559306</v>
      </c>
      <c r="AL447">
        <v>7.4585879564657178</v>
      </c>
      <c r="AO447">
        <v>10.200000000000001</v>
      </c>
      <c r="AP447">
        <v>7.8054927287642357</v>
      </c>
      <c r="AS447">
        <v>9.4978779007193932</v>
      </c>
      <c r="AT447">
        <v>27.564488811812549</v>
      </c>
      <c r="AW447">
        <v>10.909871627487295</v>
      </c>
      <c r="AX447">
        <v>22.525933165041653</v>
      </c>
      <c r="BA447">
        <v>6.6023979454756585</v>
      </c>
      <c r="BB447">
        <v>40.172859169590197</v>
      </c>
      <c r="CG447">
        <v>-1.0790590966421538</v>
      </c>
      <c r="CH447">
        <v>2.0457572649506863</v>
      </c>
      <c r="CO447">
        <v>10.878511362762474</v>
      </c>
      <c r="CP447">
        <v>1.5047081237971145</v>
      </c>
      <c r="CS447">
        <v>11.115525265695021</v>
      </c>
      <c r="CT447">
        <v>23.380649408919783</v>
      </c>
      <c r="CW447">
        <v>11.484409095327766</v>
      </c>
      <c r="CX447">
        <v>21.836687342281039</v>
      </c>
      <c r="DM447">
        <v>-0.44422981811106266</v>
      </c>
      <c r="DN447">
        <v>21.082594901563674</v>
      </c>
      <c r="DQ447">
        <v>10.200000000000001</v>
      </c>
      <c r="DR447">
        <v>7.8054927287642357</v>
      </c>
      <c r="DU447">
        <v>9.4681403319113926</v>
      </c>
      <c r="DV447">
        <v>31.697039613873525</v>
      </c>
      <c r="DY447">
        <v>10.894670748534498</v>
      </c>
      <c r="DZ447">
        <v>21.810228115151208</v>
      </c>
      <c r="EC447">
        <v>6.6058368601440005</v>
      </c>
      <c r="ED447">
        <v>41.20700253031309</v>
      </c>
      <c r="FI447">
        <v>-1.0725027365953197</v>
      </c>
      <c r="FJ447">
        <v>2.121197925118766</v>
      </c>
      <c r="FQ447">
        <v>10.876812640533274</v>
      </c>
      <c r="FR447">
        <v>1.5302202062911336</v>
      </c>
      <c r="FU447">
        <v>11.2776582240629</v>
      </c>
      <c r="FV447">
        <v>16.579628710788629</v>
      </c>
      <c r="FY447">
        <v>11.486727182634301</v>
      </c>
      <c r="FZ447">
        <v>21.609165925797004</v>
      </c>
      <c r="GO447">
        <v>-0.66879317934093219</v>
      </c>
      <c r="GP447">
        <v>16.136993096228132</v>
      </c>
      <c r="GS447">
        <v>10.200000000000001</v>
      </c>
      <c r="GT447">
        <v>7.8054927287642357</v>
      </c>
      <c r="GW447">
        <v>9.4691914938015831</v>
      </c>
      <c r="GX447">
        <v>31.547235304585602</v>
      </c>
      <c r="HA447">
        <v>10.907142166243876</v>
      </c>
      <c r="HB447">
        <v>22.010013328382314</v>
      </c>
      <c r="HE447">
        <v>6.6202099534619432</v>
      </c>
      <c r="HF447">
        <v>40.715599258275375</v>
      </c>
      <c r="IK447">
        <v>-1.1722720631229093</v>
      </c>
      <c r="IL447">
        <v>0.83411905744860593</v>
      </c>
      <c r="IS447">
        <v>10.877738342749009</v>
      </c>
      <c r="IT447">
        <v>1.514762724073897</v>
      </c>
      <c r="IW447">
        <v>11.269947379913866</v>
      </c>
      <c r="IX447">
        <v>16.945512412300104</v>
      </c>
      <c r="JA447">
        <v>11.486178788228601</v>
      </c>
      <c r="JB447">
        <v>21.79461416712515</v>
      </c>
      <c r="JQ447">
        <v>-0.41777468233628534</v>
      </c>
      <c r="JR447">
        <v>21.530369848266883</v>
      </c>
      <c r="JU447">
        <v>10.200000000000001</v>
      </c>
      <c r="JV447">
        <v>7.8054927287642357</v>
      </c>
      <c r="JY447">
        <v>9.5062589112916296</v>
      </c>
      <c r="JZ447">
        <v>29.085136857759249</v>
      </c>
      <c r="KC447">
        <v>10.888463442584992</v>
      </c>
      <c r="KD447">
        <v>22.077942934299632</v>
      </c>
      <c r="KG447">
        <v>6.6385562763197479</v>
      </c>
      <c r="KH447">
        <v>40.560683019689101</v>
      </c>
      <c r="LM447">
        <v>-1.0884238765477898</v>
      </c>
      <c r="LN447">
        <v>1.8433640504948616</v>
      </c>
      <c r="LU447">
        <v>10.87663248262894</v>
      </c>
      <c r="LV447">
        <v>1.530271112106792</v>
      </c>
      <c r="LY447">
        <v>11.278511914656701</v>
      </c>
      <c r="LZ447">
        <v>16.541300188235791</v>
      </c>
      <c r="MC447">
        <v>11.483372215788151</v>
      </c>
      <c r="MD447">
        <v>21.919674146139094</v>
      </c>
      <c r="MS447">
        <v>-0.22879355445583532</v>
      </c>
      <c r="MT447">
        <v>24.962666784421891</v>
      </c>
      <c r="MW447">
        <v>10.200000000000001</v>
      </c>
      <c r="MX447">
        <v>7.8054927287642357</v>
      </c>
      <c r="NA447">
        <v>9.4889547417922113</v>
      </c>
      <c r="NB447">
        <v>29.128912434468301</v>
      </c>
      <c r="NE447">
        <v>10.898884660376735</v>
      </c>
      <c r="NF447">
        <v>21.648244984911507</v>
      </c>
      <c r="NI447">
        <v>6.613115161804723</v>
      </c>
      <c r="NJ447">
        <v>40.489351297555103</v>
      </c>
      <c r="OO447">
        <v>-1.063204099487417</v>
      </c>
      <c r="OP447">
        <v>2.2029117703670815</v>
      </c>
    </row>
    <row r="448" spans="1:406">
      <c r="A448">
        <v>431</v>
      </c>
      <c r="B448" s="16">
        <f t="shared" si="114"/>
        <v>40962.875</v>
      </c>
      <c r="C448">
        <f t="shared" si="110"/>
        <v>1431.1695970128778</v>
      </c>
      <c r="D448">
        <f t="shared" si="111"/>
        <v>0</v>
      </c>
      <c r="E448">
        <f t="shared" si="112"/>
        <v>0</v>
      </c>
      <c r="F448">
        <f t="shared" si="113"/>
        <v>1431.1695970128778</v>
      </c>
      <c r="G448">
        <f>F448/'Refrigeration &amp; Weather'!$C$22</f>
        <v>643.22229079230476</v>
      </c>
      <c r="H448">
        <f>G448*3*'Refrigeration &amp; Weather'!$C$23</f>
        <v>482.4167180942286</v>
      </c>
      <c r="Q448">
        <v>12.066259463863506</v>
      </c>
      <c r="R448">
        <v>4.4050006007173836</v>
      </c>
      <c r="U448">
        <v>12.882299560531866</v>
      </c>
      <c r="V448">
        <v>13.032965208567067</v>
      </c>
      <c r="Y448">
        <v>-0.65470949143187851</v>
      </c>
      <c r="Z448">
        <v>13.480235374660957</v>
      </c>
      <c r="AK448">
        <v>-1.0940583844029577</v>
      </c>
      <c r="AL448">
        <v>9.8690016804709995</v>
      </c>
      <c r="AO448">
        <v>9.8474243580992873</v>
      </c>
      <c r="AP448">
        <v>22.304141716944383</v>
      </c>
      <c r="AS448">
        <v>8.6126247014963351</v>
      </c>
      <c r="AT448">
        <v>80.293929623966989</v>
      </c>
      <c r="AW448">
        <v>10.35712212067121</v>
      </c>
      <c r="AX448">
        <v>43.973702099219054</v>
      </c>
      <c r="BA448">
        <v>6.0700285639371421</v>
      </c>
      <c r="BB448">
        <v>37.127923187991456</v>
      </c>
      <c r="CG448">
        <v>-1.1213800915747467</v>
      </c>
      <c r="CH448">
        <v>7.8732741896179821</v>
      </c>
      <c r="CO448">
        <v>10.865088528642028</v>
      </c>
      <c r="CP448">
        <v>8.3637930162043865</v>
      </c>
      <c r="CS448">
        <v>10.72511910566628</v>
      </c>
      <c r="CT448">
        <v>35.015305401047854</v>
      </c>
      <c r="CW448">
        <v>10.993802426493573</v>
      </c>
      <c r="CX448">
        <v>42.914764060515395</v>
      </c>
      <c r="DM448">
        <v>-0.7144325224901239</v>
      </c>
      <c r="DN448">
        <v>18.253312877323474</v>
      </c>
      <c r="DQ448">
        <v>9.8496766457701206</v>
      </c>
      <c r="DR448">
        <v>22.105255029576348</v>
      </c>
      <c r="DU448">
        <v>8.3930382862481725</v>
      </c>
      <c r="DV448">
        <v>94.823566967215712</v>
      </c>
      <c r="DY448">
        <v>10.355027442960287</v>
      </c>
      <c r="DZ448">
        <v>43.292811877318272</v>
      </c>
      <c r="EC448">
        <v>6.0566719105710582</v>
      </c>
      <c r="ED448">
        <v>38.133827527469712</v>
      </c>
      <c r="FI448">
        <v>-1.1158319878485732</v>
      </c>
      <c r="FJ448">
        <v>7.9268637649275089</v>
      </c>
      <c r="FQ448">
        <v>10.862908527961675</v>
      </c>
      <c r="FR448">
        <v>8.3974872853273617</v>
      </c>
      <c r="FU448">
        <v>11.052361829826253</v>
      </c>
      <c r="FV448">
        <v>23.170966442420049</v>
      </c>
      <c r="FY448">
        <v>11.004878969647228</v>
      </c>
      <c r="FZ448">
        <v>42.205669765858289</v>
      </c>
      <c r="GO448">
        <v>-0.87433624446417568</v>
      </c>
      <c r="GP448">
        <v>14.91970151039207</v>
      </c>
      <c r="GS448">
        <v>9.8528861737437818</v>
      </c>
      <c r="GT448">
        <v>21.926821452190175</v>
      </c>
      <c r="GW448">
        <v>8.4009734401649094</v>
      </c>
      <c r="GX448">
        <v>94.309949966820639</v>
      </c>
      <c r="HA448">
        <v>10.364083446128303</v>
      </c>
      <c r="HB448">
        <v>43.433471400537442</v>
      </c>
      <c r="HE448">
        <v>6.0785800457810879</v>
      </c>
      <c r="HF448">
        <v>37.699141270400474</v>
      </c>
      <c r="IK448">
        <v>-1.1979487068605557</v>
      </c>
      <c r="IL448">
        <v>6.9735837600902109</v>
      </c>
      <c r="IS448">
        <v>10.864134340471297</v>
      </c>
      <c r="IT448">
        <v>8.3762871684708315</v>
      </c>
      <c r="IW448">
        <v>11.034217065122274</v>
      </c>
      <c r="IX448">
        <v>24.007733130298153</v>
      </c>
      <c r="JA448">
        <v>10.996069285789064</v>
      </c>
      <c r="JB448">
        <v>42.894745391988081</v>
      </c>
      <c r="JQ448">
        <v>-0.69423262512338313</v>
      </c>
      <c r="JR448">
        <v>18.588418020421614</v>
      </c>
      <c r="JU448">
        <v>9.8480793134356226</v>
      </c>
      <c r="JV448">
        <v>22.232383563643818</v>
      </c>
      <c r="JY448">
        <v>8.4702880218290346</v>
      </c>
      <c r="JZ448">
        <v>94.884555498332958</v>
      </c>
      <c r="KC448">
        <v>10.346428670918783</v>
      </c>
      <c r="KD448">
        <v>43.327935136159496</v>
      </c>
      <c r="KG448">
        <v>6.0992714809652924</v>
      </c>
      <c r="KH448">
        <v>37.565340251042869</v>
      </c>
      <c r="LM448">
        <v>-1.1281763478627613</v>
      </c>
      <c r="LN448">
        <v>7.7414542890436415</v>
      </c>
      <c r="LU448">
        <v>10.862741613762376</v>
      </c>
      <c r="LV448">
        <v>8.3962326695543545</v>
      </c>
      <c r="LY448">
        <v>11.054277495490087</v>
      </c>
      <c r="LZ448">
        <v>23.087115114687109</v>
      </c>
      <c r="MC448">
        <v>10.989638197741071</v>
      </c>
      <c r="MD448">
        <v>43.172951333848943</v>
      </c>
      <c r="MS448">
        <v>-0.55408511179227249</v>
      </c>
      <c r="MT448">
        <v>21.226561963507276</v>
      </c>
      <c r="MW448">
        <v>9.8535489185113097</v>
      </c>
      <c r="MX448">
        <v>21.570425626586967</v>
      </c>
      <c r="NA448">
        <v>8.50833310392367</v>
      </c>
      <c r="NB448">
        <v>89.280586421458821</v>
      </c>
      <c r="NE448">
        <v>10.362345413092767</v>
      </c>
      <c r="NF448">
        <v>43.103321340510959</v>
      </c>
      <c r="NI448">
        <v>6.075095175648678</v>
      </c>
      <c r="NJ448">
        <v>37.48522406746207</v>
      </c>
      <c r="OO448">
        <v>-1.1078214297276132</v>
      </c>
      <c r="OP448">
        <v>8.0018589680683938</v>
      </c>
    </row>
    <row r="449" spans="1:406">
      <c r="A449">
        <v>432</v>
      </c>
      <c r="B449" s="16">
        <f t="shared" si="114"/>
        <v>40963</v>
      </c>
      <c r="C449">
        <f t="shared" si="110"/>
        <v>1904.2307272396135</v>
      </c>
      <c r="D449">
        <f t="shared" si="111"/>
        <v>0</v>
      </c>
      <c r="E449">
        <f t="shared" si="112"/>
        <v>0</v>
      </c>
      <c r="F449">
        <f t="shared" si="113"/>
        <v>1904.2307272396135</v>
      </c>
      <c r="G449">
        <f>F449/'Refrigeration &amp; Weather'!$C$22</f>
        <v>855.83403471443319</v>
      </c>
      <c r="H449">
        <f>G449*3*'Refrigeration &amp; Weather'!$C$23</f>
        <v>641.87552603582492</v>
      </c>
      <c r="Q449">
        <v>12.033913831086004</v>
      </c>
      <c r="R449">
        <v>7.2765577138665307</v>
      </c>
      <c r="U449">
        <v>12.646748660815311</v>
      </c>
      <c r="V449">
        <v>23.342775681753579</v>
      </c>
      <c r="Y449">
        <v>-0.77097777667395884</v>
      </c>
      <c r="Z449">
        <v>4.6912093672982014</v>
      </c>
      <c r="AK449">
        <v>-1.1529167461764915</v>
      </c>
      <c r="AL449">
        <v>1.3052504023869653</v>
      </c>
      <c r="AO449">
        <v>9.1031385556966562</v>
      </c>
      <c r="AP449">
        <v>71.046148848160797</v>
      </c>
      <c r="AS449">
        <v>6.986166028963301</v>
      </c>
      <c r="AT449">
        <v>117.95319734287523</v>
      </c>
      <c r="AW449">
        <v>9.6115169607766369</v>
      </c>
      <c r="AX449">
        <v>45.780584688586451</v>
      </c>
      <c r="BA449">
        <v>5.576299453714916</v>
      </c>
      <c r="BB449">
        <v>36.451935703475485</v>
      </c>
      <c r="CG449">
        <v>-1.1530692275269305</v>
      </c>
      <c r="CH449">
        <v>0.67468200675890033</v>
      </c>
      <c r="CO449">
        <v>10.850067202098135</v>
      </c>
      <c r="CP449">
        <v>2.9348393361072667</v>
      </c>
      <c r="CS449">
        <v>10.097551421212193</v>
      </c>
      <c r="CT449">
        <v>48.561064154158778</v>
      </c>
      <c r="CW449">
        <v>9.8762613181290888</v>
      </c>
      <c r="CX449">
        <v>82.833552396639803</v>
      </c>
      <c r="DM449">
        <v>-0.87708506807579967</v>
      </c>
      <c r="DN449">
        <v>6.5462031993983185</v>
      </c>
      <c r="DQ449">
        <v>9.1130455409314024</v>
      </c>
      <c r="DR449">
        <v>70.399566343726264</v>
      </c>
      <c r="DU449">
        <v>6.6297923019515945</v>
      </c>
      <c r="DV449">
        <v>107.22977099568263</v>
      </c>
      <c r="DY449">
        <v>9.6190497312053687</v>
      </c>
      <c r="DZ449">
        <v>45.247378583234202</v>
      </c>
      <c r="EC449">
        <v>5.5473489461533028</v>
      </c>
      <c r="ED449">
        <v>37.354106164370172</v>
      </c>
      <c r="FI449">
        <v>-1.1482501861559535</v>
      </c>
      <c r="FJ449">
        <v>0.71388974750659329</v>
      </c>
      <c r="FQ449">
        <v>10.847259701386637</v>
      </c>
      <c r="FR449">
        <v>2.9759304221497294</v>
      </c>
      <c r="FU449">
        <v>10.577409791150691</v>
      </c>
      <c r="FV449">
        <v>43.860061443433651</v>
      </c>
      <c r="FY449">
        <v>9.8829654794839321</v>
      </c>
      <c r="FZ449">
        <v>83.788433462170104</v>
      </c>
      <c r="GO449">
        <v>-0.99456499240712581</v>
      </c>
      <c r="GP449">
        <v>4.3723692106939263</v>
      </c>
      <c r="GS449">
        <v>9.119790748976591</v>
      </c>
      <c r="GT449">
        <v>70.229536891315675</v>
      </c>
      <c r="GW449">
        <v>6.6544367033291554</v>
      </c>
      <c r="GX449">
        <v>106.20092837864318</v>
      </c>
      <c r="HA449">
        <v>9.6265634938579101</v>
      </c>
      <c r="HB449">
        <v>45.328253459973482</v>
      </c>
      <c r="HE449">
        <v>5.5755816106967568</v>
      </c>
      <c r="HF449">
        <v>37.003464752540218</v>
      </c>
      <c r="IK449">
        <v>-1.2171313178609671</v>
      </c>
      <c r="IL449">
        <v>-6.7309250930711606E-3</v>
      </c>
      <c r="IS449">
        <v>10.848888807657618</v>
      </c>
      <c r="IT449">
        <v>2.9492989274915367</v>
      </c>
      <c r="IW449">
        <v>10.539609414523282</v>
      </c>
      <c r="IX449">
        <v>45.113153211083088</v>
      </c>
      <c r="JA449">
        <v>9.8803843593244256</v>
      </c>
      <c r="JB449">
        <v>82.667058665149739</v>
      </c>
      <c r="JQ449">
        <v>-0.86133663506958802</v>
      </c>
      <c r="JR449">
        <v>6.7802167795983452</v>
      </c>
      <c r="JU449">
        <v>9.1071461397356668</v>
      </c>
      <c r="JV449">
        <v>70.735721421065989</v>
      </c>
      <c r="JY449">
        <v>6.6799580878840468</v>
      </c>
      <c r="JZ449">
        <v>109.10601472499656</v>
      </c>
      <c r="KC449">
        <v>9.6112695817270755</v>
      </c>
      <c r="KD449">
        <v>45.166550335170498</v>
      </c>
      <c r="KG449">
        <v>5.598183372952148</v>
      </c>
      <c r="KH449">
        <v>36.899373769406125</v>
      </c>
      <c r="LM449">
        <v>-1.1581618977477706</v>
      </c>
      <c r="LN449">
        <v>0.58617113287195033</v>
      </c>
      <c r="LU449">
        <v>10.847130463391931</v>
      </c>
      <c r="LV449">
        <v>2.9730782087847505</v>
      </c>
      <c r="LY449">
        <v>10.581150080190293</v>
      </c>
      <c r="LZ449">
        <v>43.753176121713899</v>
      </c>
      <c r="MC449">
        <v>9.8708699746131323</v>
      </c>
      <c r="MD449">
        <v>82.781437799650163</v>
      </c>
      <c r="MS449">
        <v>-0.75639080585149132</v>
      </c>
      <c r="MT449">
        <v>8.6321659369222434</v>
      </c>
      <c r="MW449">
        <v>9.1447118815800401</v>
      </c>
      <c r="MX449">
        <v>67.731495736129034</v>
      </c>
      <c r="NA449">
        <v>6.7595160852987375</v>
      </c>
      <c r="NB449">
        <v>111.62760931260362</v>
      </c>
      <c r="NE449">
        <v>9.6297312662438372</v>
      </c>
      <c r="NF449">
        <v>45.037036500386037</v>
      </c>
      <c r="NI449">
        <v>5.5753506188933342</v>
      </c>
      <c r="NJ449">
        <v>36.817295005932898</v>
      </c>
      <c r="OO449">
        <v>-1.1413764899822152</v>
      </c>
      <c r="OP449">
        <v>0.77891387884399998</v>
      </c>
    </row>
    <row r="450" spans="1:406">
      <c r="A450">
        <v>433</v>
      </c>
      <c r="B450" s="16">
        <f t="shared" si="114"/>
        <v>40963.125</v>
      </c>
      <c r="C450">
        <f t="shared" si="110"/>
        <v>2255.2446848012696</v>
      </c>
      <c r="D450">
        <f t="shared" si="111"/>
        <v>0</v>
      </c>
      <c r="E450">
        <f t="shared" si="112"/>
        <v>0</v>
      </c>
      <c r="F450">
        <f t="shared" si="113"/>
        <v>2255.2446848012696</v>
      </c>
      <c r="G450">
        <f>F450/'Refrigeration &amp; Weather'!$C$22</f>
        <v>1013.5931167646157</v>
      </c>
      <c r="H450">
        <f>G450*3*'Refrigeration &amp; Weather'!$C$23</f>
        <v>760.19483757346177</v>
      </c>
      <c r="Q450">
        <v>11.981823968196238</v>
      </c>
      <c r="R450">
        <v>6.4397353375743895</v>
      </c>
      <c r="U450">
        <v>12.250164660345108</v>
      </c>
      <c r="V450">
        <v>31.776612591613787</v>
      </c>
      <c r="Y450">
        <v>-0.85877523481096318</v>
      </c>
      <c r="Z450">
        <v>9.8308776556888535</v>
      </c>
      <c r="AK450">
        <v>-1.1896861838820953</v>
      </c>
      <c r="AL450">
        <v>7.0003614956151736</v>
      </c>
      <c r="AO450">
        <v>7.5086888739378423</v>
      </c>
      <c r="AP450">
        <v>109.02519433776753</v>
      </c>
      <c r="AS450">
        <v>5.0678621941433661</v>
      </c>
      <c r="AT450">
        <v>117.66542816265074</v>
      </c>
      <c r="AW450">
        <v>8.7537269898380998</v>
      </c>
      <c r="AX450">
        <v>58.713419364994714</v>
      </c>
      <c r="BA450">
        <v>5.130234314958245</v>
      </c>
      <c r="BB450">
        <v>32.010410621960993</v>
      </c>
      <c r="CG450">
        <v>-1.177391941796381</v>
      </c>
      <c r="CH450">
        <v>6.9283760655868374</v>
      </c>
      <c r="CO450">
        <v>10.834490269687125</v>
      </c>
      <c r="CP450">
        <v>9.7631955793603016</v>
      </c>
      <c r="CS450">
        <v>9.374268160200856</v>
      </c>
      <c r="CT450">
        <v>49.635909663502922</v>
      </c>
      <c r="CW450">
        <v>8.4386105855379743</v>
      </c>
      <c r="CX450">
        <v>89.261370681779724</v>
      </c>
      <c r="DM450">
        <v>-0.9794305519880927</v>
      </c>
      <c r="DN450">
        <v>10.337655893171537</v>
      </c>
      <c r="DQ450">
        <v>7.5291331016880019</v>
      </c>
      <c r="DR450">
        <v>108.16080043762889</v>
      </c>
      <c r="DU450">
        <v>5.0026402800888645</v>
      </c>
      <c r="DV450">
        <v>100.35186225894284</v>
      </c>
      <c r="DY450">
        <v>8.7687732998716861</v>
      </c>
      <c r="DZ450">
        <v>58.320846930652927</v>
      </c>
      <c r="EC450">
        <v>5.0872438121614767</v>
      </c>
      <c r="ED450">
        <v>32.840351305914339</v>
      </c>
      <c r="FI450">
        <v>-1.1731154182363517</v>
      </c>
      <c r="FJ450">
        <v>6.9578714892737823</v>
      </c>
      <c r="FQ450">
        <v>10.830939693672402</v>
      </c>
      <c r="FR450">
        <v>9.8119664399343165</v>
      </c>
      <c r="FU450">
        <v>9.8183308172416783</v>
      </c>
      <c r="FV450">
        <v>53.849496663795044</v>
      </c>
      <c r="FY450">
        <v>8.4267112161992515</v>
      </c>
      <c r="FZ450">
        <v>90.23349117337213</v>
      </c>
      <c r="GO450">
        <v>-1.069361610076881</v>
      </c>
      <c r="GP450">
        <v>8.9262001419042392</v>
      </c>
      <c r="GS450">
        <v>7.5301777401689129</v>
      </c>
      <c r="GT450">
        <v>108.863054887644</v>
      </c>
      <c r="GW450">
        <v>5.0411646113803954</v>
      </c>
      <c r="GX450">
        <v>99.637499127800808</v>
      </c>
      <c r="HA450">
        <v>8.7750017167201264</v>
      </c>
      <c r="HB450">
        <v>58.395858565573839</v>
      </c>
      <c r="HE450">
        <v>5.1205683393108563</v>
      </c>
      <c r="HF450">
        <v>32.552743969455385</v>
      </c>
      <c r="IK450">
        <v>-1.2318675015026084</v>
      </c>
      <c r="IL450">
        <v>6.4019982228170367</v>
      </c>
      <c r="IS450">
        <v>10.833057536275197</v>
      </c>
      <c r="IT450">
        <v>9.7796792423311025</v>
      </c>
      <c r="IW450">
        <v>9.770654525516127</v>
      </c>
      <c r="IX450">
        <v>54.156994453107004</v>
      </c>
      <c r="JA450">
        <v>8.4442923654780042</v>
      </c>
      <c r="JB450">
        <v>89.278595479606508</v>
      </c>
      <c r="JQ450">
        <v>-0.96673530750391978</v>
      </c>
      <c r="JR450">
        <v>10.496883114758786</v>
      </c>
      <c r="JU450">
        <v>7.5198863408584549</v>
      </c>
      <c r="JV450">
        <v>108.40000327159419</v>
      </c>
      <c r="JY450">
        <v>5.0248415769964021</v>
      </c>
      <c r="JZ450">
        <v>101.89785179359038</v>
      </c>
      <c r="KC450">
        <v>8.7631016709649909</v>
      </c>
      <c r="KD450">
        <v>58.164369318704196</v>
      </c>
      <c r="KG450">
        <v>5.1446402304467416</v>
      </c>
      <c r="KH450">
        <v>32.471514678759306</v>
      </c>
      <c r="LM450">
        <v>-1.1813209253707768</v>
      </c>
      <c r="LN450">
        <v>6.8672262677208744</v>
      </c>
      <c r="LU450">
        <v>10.830874217220943</v>
      </c>
      <c r="LV450">
        <v>9.8074180907328774</v>
      </c>
      <c r="LY450">
        <v>9.8221915820645798</v>
      </c>
      <c r="LZ450">
        <v>53.886097933296703</v>
      </c>
      <c r="MC450">
        <v>8.4334318645333504</v>
      </c>
      <c r="MD450">
        <v>89.349490479010726</v>
      </c>
      <c r="MS450">
        <v>-0.8858728505718394</v>
      </c>
      <c r="MT450">
        <v>11.748485186622334</v>
      </c>
      <c r="MW450">
        <v>7.6233983553302842</v>
      </c>
      <c r="MX450">
        <v>103.00314934099555</v>
      </c>
      <c r="NA450">
        <v>5.0548429066659279</v>
      </c>
      <c r="NB450">
        <v>104.75649000415288</v>
      </c>
      <c r="NE450">
        <v>8.783183077036945</v>
      </c>
      <c r="NF450">
        <v>58.088170542633357</v>
      </c>
      <c r="NI450">
        <v>5.123179380061643</v>
      </c>
      <c r="NJ450">
        <v>32.386682371288778</v>
      </c>
      <c r="OO450">
        <v>-1.1672122572680572</v>
      </c>
      <c r="OP450">
        <v>7.0129941663868927</v>
      </c>
    </row>
    <row r="451" spans="1:406">
      <c r="A451">
        <v>434</v>
      </c>
      <c r="B451" s="16">
        <f t="shared" si="114"/>
        <v>40963.25</v>
      </c>
      <c r="C451">
        <f t="shared" si="110"/>
        <v>2317.4722692057476</v>
      </c>
      <c r="D451">
        <f t="shared" si="111"/>
        <v>0</v>
      </c>
      <c r="E451">
        <f t="shared" si="112"/>
        <v>0</v>
      </c>
      <c r="F451">
        <f t="shared" si="113"/>
        <v>2317.4722692057476</v>
      </c>
      <c r="G451">
        <f>F451/'Refrigeration &amp; Weather'!$C$22</f>
        <v>1041.5605704295497</v>
      </c>
      <c r="H451">
        <f>G451*3*'Refrigeration &amp; Weather'!$C$23</f>
        <v>781.17042782216231</v>
      </c>
      <c r="Q451">
        <v>11.893276935744664</v>
      </c>
      <c r="R451">
        <v>11.32735130320669</v>
      </c>
      <c r="U451">
        <v>11.630872092944069</v>
      </c>
      <c r="V451">
        <v>46.41295211435515</v>
      </c>
      <c r="Y451">
        <v>-0.92641318377468307</v>
      </c>
      <c r="Z451">
        <v>2.1156159550301599</v>
      </c>
      <c r="AG451">
        <v>10.8</v>
      </c>
      <c r="AH451">
        <v>1.2178782981050575</v>
      </c>
      <c r="AK451">
        <v>-1.2144928148426322</v>
      </c>
      <c r="AL451">
        <v>-0.27909738391205846</v>
      </c>
      <c r="AO451">
        <v>5.1956165298879355</v>
      </c>
      <c r="AP451">
        <v>150.34219515261029</v>
      </c>
      <c r="AS451">
        <v>3.454377901717578</v>
      </c>
      <c r="AT451">
        <v>90.394512685969914</v>
      </c>
      <c r="AW451">
        <v>7.8608390374597006</v>
      </c>
      <c r="AX451">
        <v>51.178440958811763</v>
      </c>
      <c r="BA451">
        <v>4.7027900459705103</v>
      </c>
      <c r="BB451">
        <v>33.361266436908728</v>
      </c>
      <c r="BM451">
        <v>11.849999999999998</v>
      </c>
      <c r="BN451">
        <v>5.5358104459320621E-2</v>
      </c>
      <c r="BY451">
        <v>11.700000000000001</v>
      </c>
      <c r="BZ451">
        <v>0.83037156688981228</v>
      </c>
      <c r="CG451">
        <v>-1.1964717331584709</v>
      </c>
      <c r="CH451">
        <v>5.4862931014347804E-3</v>
      </c>
      <c r="CO451">
        <v>10.816658294368279</v>
      </c>
      <c r="CP451">
        <v>2.8043761276967443</v>
      </c>
      <c r="CS451">
        <v>8.5879884760071725</v>
      </c>
      <c r="CT451">
        <v>55.102791353839869</v>
      </c>
      <c r="CW451">
        <v>6.9505205014759959</v>
      </c>
      <c r="CX451">
        <v>97.922839115254106</v>
      </c>
      <c r="DI451">
        <v>10.8</v>
      </c>
      <c r="DJ451">
        <v>1.2178782981050575</v>
      </c>
      <c r="DM451">
        <v>-1.0479164674710209</v>
      </c>
      <c r="DN451">
        <v>2.0290401080270124</v>
      </c>
      <c r="DQ451">
        <v>5.2150885466930212</v>
      </c>
      <c r="DR451">
        <v>151.80984895738732</v>
      </c>
      <c r="DU451">
        <v>3.6201853020668984</v>
      </c>
      <c r="DV451">
        <v>78.545915905493658</v>
      </c>
      <c r="DY451">
        <v>7.879821595376125</v>
      </c>
      <c r="DZ451">
        <v>51.041542822999553</v>
      </c>
      <c r="EC451">
        <v>4.6464587331674219</v>
      </c>
      <c r="ED451">
        <v>34.157445679514183</v>
      </c>
      <c r="EO451">
        <v>11.849999999999998</v>
      </c>
      <c r="EP451">
        <v>5.5358104459320621E-2</v>
      </c>
      <c r="FA451">
        <v>11.700000000000001</v>
      </c>
      <c r="FB451">
        <v>0.83037156688981228</v>
      </c>
      <c r="FI451">
        <v>-1.1926097191548561</v>
      </c>
      <c r="FJ451">
        <v>2.8244405838830478E-2</v>
      </c>
      <c r="FQ451">
        <v>10.812154066512486</v>
      </c>
      <c r="FR451">
        <v>2.8696078046283824</v>
      </c>
      <c r="FU451">
        <v>8.9495596167014249</v>
      </c>
      <c r="FV451">
        <v>60.315429498557947</v>
      </c>
      <c r="FY451">
        <v>6.9690954028980237</v>
      </c>
      <c r="FZ451">
        <v>93.192500798191915</v>
      </c>
      <c r="GK451">
        <v>10.8</v>
      </c>
      <c r="GL451">
        <v>1.2178782981050575</v>
      </c>
      <c r="GO451">
        <v>-1.1192672619804194</v>
      </c>
      <c r="GP451">
        <v>1.0443398832857043</v>
      </c>
      <c r="GS451">
        <v>5.2046585189070553</v>
      </c>
      <c r="GT451">
        <v>151.86801429451347</v>
      </c>
      <c r="GW451">
        <v>3.6668949048385384</v>
      </c>
      <c r="GX451">
        <v>78.180423885944691</v>
      </c>
      <c r="HA451">
        <v>7.8849803648285528</v>
      </c>
      <c r="HB451">
        <v>51.098376323350131</v>
      </c>
      <c r="HE451">
        <v>4.6840449592934199</v>
      </c>
      <c r="HF451">
        <v>33.916469131001399</v>
      </c>
      <c r="HQ451">
        <v>11.849999999999998</v>
      </c>
      <c r="HR451">
        <v>5.5358104459320621E-2</v>
      </c>
      <c r="IC451">
        <v>11.700000000000001</v>
      </c>
      <c r="ID451">
        <v>0.83037156688981228</v>
      </c>
      <c r="IK451">
        <v>-1.2434574272213472</v>
      </c>
      <c r="IL451">
        <v>-0.40873230786110359</v>
      </c>
      <c r="IS451">
        <v>10.814910538947553</v>
      </c>
      <c r="IT451">
        <v>2.8256934942760745</v>
      </c>
      <c r="IW451">
        <v>8.898254134455021</v>
      </c>
      <c r="IX451">
        <v>60.516502003336477</v>
      </c>
      <c r="JA451">
        <v>6.938071143030955</v>
      </c>
      <c r="JB451">
        <v>99.476212723375866</v>
      </c>
      <c r="JM451">
        <v>10.8</v>
      </c>
      <c r="JN451">
        <v>1.2178782981050575</v>
      </c>
      <c r="JQ451">
        <v>-1.0373621303546448</v>
      </c>
      <c r="JR451">
        <v>2.143973903428861</v>
      </c>
      <c r="JU451">
        <v>5.2115017615859136</v>
      </c>
      <c r="JV451">
        <v>150.79481389237517</v>
      </c>
      <c r="JY451">
        <v>3.6215575708262833</v>
      </c>
      <c r="JZ451">
        <v>79.632037476445518</v>
      </c>
      <c r="KC451">
        <v>7.8774604674328765</v>
      </c>
      <c r="KD451">
        <v>50.819158706261142</v>
      </c>
      <c r="KG451">
        <v>4.7092663698014503</v>
      </c>
      <c r="KH451">
        <v>33.853660703931702</v>
      </c>
      <c r="KS451">
        <v>11.849999999999998</v>
      </c>
      <c r="KT451">
        <v>5.5358104459320621E-2</v>
      </c>
      <c r="LE451">
        <v>11.700000000000001</v>
      </c>
      <c r="LF451">
        <v>0.83037156688981228</v>
      </c>
      <c r="LM451">
        <v>-1.199584011787252</v>
      </c>
      <c r="LN451">
        <v>-3.7871857702632461E-2</v>
      </c>
      <c r="LU451">
        <v>10.812190052297098</v>
      </c>
      <c r="LV451">
        <v>2.8622672633949997</v>
      </c>
      <c r="LY451">
        <v>8.9525713785429328</v>
      </c>
      <c r="LZ451">
        <v>60.369953837686822</v>
      </c>
      <c r="MC451">
        <v>6.9255467084666149</v>
      </c>
      <c r="MD451">
        <v>99.565261527014187</v>
      </c>
      <c r="MO451">
        <v>10.8</v>
      </c>
      <c r="MP451">
        <v>1.2178782981050575</v>
      </c>
      <c r="MS451">
        <v>-0.97320402499087066</v>
      </c>
      <c r="MT451">
        <v>3.0358513487953021</v>
      </c>
      <c r="MW451">
        <v>5.3109304095207781</v>
      </c>
      <c r="MX451">
        <v>164.38815046693713</v>
      </c>
      <c r="NA451">
        <v>3.6126531692593811</v>
      </c>
      <c r="NB451">
        <v>81.671272270975095</v>
      </c>
      <c r="NE451">
        <v>7.8979860107940514</v>
      </c>
      <c r="NF451">
        <v>50.823302101520888</v>
      </c>
      <c r="NI451">
        <v>4.6892735853194303</v>
      </c>
      <c r="NJ451">
        <v>33.762165412016486</v>
      </c>
      <c r="NU451">
        <v>11.849999999999998</v>
      </c>
      <c r="NV451">
        <v>5.5358104459320621E-2</v>
      </c>
      <c r="OG451">
        <v>11.700000000000001</v>
      </c>
      <c r="OH451">
        <v>0.83037156688981228</v>
      </c>
      <c r="OO451">
        <v>-1.1875249120267972</v>
      </c>
      <c r="OP451">
        <v>7.4626780661959824E-2</v>
      </c>
    </row>
    <row r="452" spans="1:406">
      <c r="A452">
        <v>435</v>
      </c>
      <c r="B452" s="16">
        <f t="shared" si="114"/>
        <v>40963.375</v>
      </c>
      <c r="C452">
        <f t="shared" si="110"/>
        <v>2652.5608660782254</v>
      </c>
      <c r="D452">
        <f t="shared" si="111"/>
        <v>0</v>
      </c>
      <c r="E452">
        <f t="shared" si="112"/>
        <v>0</v>
      </c>
      <c r="F452">
        <f t="shared" si="113"/>
        <v>2652.5608660782254</v>
      </c>
      <c r="G452">
        <f>F452/'Refrigeration &amp; Weather'!$C$22</f>
        <v>1192.1621870014499</v>
      </c>
      <c r="H452">
        <f>G452*3*'Refrigeration &amp; Weather'!$C$23</f>
        <v>894.12164025108746</v>
      </c>
      <c r="Q452">
        <v>11.730380317514527</v>
      </c>
      <c r="R452">
        <v>14.709199423886009</v>
      </c>
      <c r="U452">
        <v>10.997907328837902</v>
      </c>
      <c r="V452">
        <v>38.989941199194917</v>
      </c>
      <c r="Y452">
        <v>-0.97950788513754927</v>
      </c>
      <c r="Z452">
        <v>7.9791095851819875</v>
      </c>
      <c r="AG452">
        <v>10.453754273230041</v>
      </c>
      <c r="AH452">
        <v>31.647405487335675</v>
      </c>
      <c r="AK452">
        <v>-1.232567027777659</v>
      </c>
      <c r="AL452">
        <v>6.010633319508508</v>
      </c>
      <c r="AO452">
        <v>3.0326219552112592</v>
      </c>
      <c r="AP452">
        <v>120.9855679009234</v>
      </c>
      <c r="AS452">
        <v>2.1852054453138052</v>
      </c>
      <c r="AT452">
        <v>76.413675455307825</v>
      </c>
      <c r="AW452">
        <v>7.0334511504092028</v>
      </c>
      <c r="AX452">
        <v>53.721067576134523</v>
      </c>
      <c r="BA452">
        <v>4.2879667428230865</v>
      </c>
      <c r="BB452">
        <v>30.30598612179347</v>
      </c>
      <c r="BM452">
        <v>11.508306454667018</v>
      </c>
      <c r="BN452">
        <v>28.141672069858814</v>
      </c>
      <c r="BY452">
        <v>11.411396171835477</v>
      </c>
      <c r="BZ452">
        <v>24.033285092426972</v>
      </c>
      <c r="CG452">
        <v>-1.211726902210307</v>
      </c>
      <c r="CH452">
        <v>6.442368028248274</v>
      </c>
      <c r="CK452">
        <v>11.5</v>
      </c>
      <c r="CL452">
        <v>6.0732059900411857</v>
      </c>
      <c r="CO452">
        <v>10.792561063936173</v>
      </c>
      <c r="CP452">
        <v>9.6628767793925885</v>
      </c>
      <c r="CS452">
        <v>7.707537728518977</v>
      </c>
      <c r="CT452">
        <v>58.73171824941506</v>
      </c>
      <c r="CW452">
        <v>5.3034924394817899</v>
      </c>
      <c r="CX452">
        <v>101.58834236652788</v>
      </c>
      <c r="DI452">
        <v>10.49920474554543</v>
      </c>
      <c r="DJ452">
        <v>24.572913474087546</v>
      </c>
      <c r="DM452">
        <v>-1.0971344036153645</v>
      </c>
      <c r="DN452">
        <v>7.6712554943822653</v>
      </c>
      <c r="DQ452">
        <v>3.0274732655426093</v>
      </c>
      <c r="DR452">
        <v>122.34182492992377</v>
      </c>
      <c r="DU452">
        <v>2.4884651542150285</v>
      </c>
      <c r="DV452">
        <v>70.124516849299994</v>
      </c>
      <c r="DY452">
        <v>7.052060477324626</v>
      </c>
      <c r="DZ452">
        <v>53.835166087133743</v>
      </c>
      <c r="EC452">
        <v>4.2188759472351585</v>
      </c>
      <c r="ED452">
        <v>31.062472879576831</v>
      </c>
      <c r="EO452">
        <v>11.490244334664185</v>
      </c>
      <c r="EP452">
        <v>29.448994538244854</v>
      </c>
      <c r="FA452">
        <v>11.369700696002431</v>
      </c>
      <c r="FB452">
        <v>25.69672657393933</v>
      </c>
      <c r="FI452">
        <v>-1.2081891983705131</v>
      </c>
      <c r="FJ452">
        <v>6.4603293854127344</v>
      </c>
      <c r="FM452">
        <v>11.5</v>
      </c>
      <c r="FN452">
        <v>6.0732059900411857</v>
      </c>
      <c r="FQ452">
        <v>10.786619598357111</v>
      </c>
      <c r="FR452">
        <v>9.76684594809314</v>
      </c>
      <c r="FU452">
        <v>7.9741475052854609</v>
      </c>
      <c r="FV452">
        <v>64.742251251574999</v>
      </c>
      <c r="FY452">
        <v>5.4288070218288755</v>
      </c>
      <c r="FZ452">
        <v>96.17098289199636</v>
      </c>
      <c r="GK452">
        <v>10.498701515436583</v>
      </c>
      <c r="GL452">
        <v>24.749978873388688</v>
      </c>
      <c r="GO452">
        <v>-1.1551663340193958</v>
      </c>
      <c r="GP452">
        <v>6.9602694428358483</v>
      </c>
      <c r="GS452">
        <v>3.0179886211010238</v>
      </c>
      <c r="GT452">
        <v>122.26609507593112</v>
      </c>
      <c r="GW452">
        <v>2.5378833979679323</v>
      </c>
      <c r="GX452">
        <v>70.07407494446052</v>
      </c>
      <c r="HA452">
        <v>7.0564979462456776</v>
      </c>
      <c r="HB452">
        <v>53.871429755684957</v>
      </c>
      <c r="HE452">
        <v>4.2599509355185772</v>
      </c>
      <c r="HF452">
        <v>30.869525914173721</v>
      </c>
      <c r="HQ452">
        <v>11.487955194169942</v>
      </c>
      <c r="HR452">
        <v>29.811050596057648</v>
      </c>
      <c r="IC452">
        <v>11.409953147889775</v>
      </c>
      <c r="ID452">
        <v>24.123344188257093</v>
      </c>
      <c r="IK452">
        <v>-1.2527569952809934</v>
      </c>
      <c r="IL452">
        <v>6.110847810785434</v>
      </c>
      <c r="IO452">
        <v>11.5</v>
      </c>
      <c r="IP452">
        <v>6.0732059900411857</v>
      </c>
      <c r="IS452">
        <v>10.790353946985142</v>
      </c>
      <c r="IT452">
        <v>9.6957468827033342</v>
      </c>
      <c r="IW452">
        <v>7.919704554804321</v>
      </c>
      <c r="IX452">
        <v>64.927874760556449</v>
      </c>
      <c r="JA452">
        <v>5.2613000081060646</v>
      </c>
      <c r="JB452">
        <v>101.53926996592845</v>
      </c>
      <c r="JM452">
        <v>10.504563922386449</v>
      </c>
      <c r="JN452">
        <v>24.460123425296626</v>
      </c>
      <c r="JQ452">
        <v>-1.0881612966578043</v>
      </c>
      <c r="JR452">
        <v>7.7565627543478222</v>
      </c>
      <c r="JU452">
        <v>3.0404129554311705</v>
      </c>
      <c r="JV452">
        <v>121.42901266559991</v>
      </c>
      <c r="JY452">
        <v>2.4766379736771982</v>
      </c>
      <c r="JZ452">
        <v>70.757378261067288</v>
      </c>
      <c r="KC452">
        <v>7.0538694774449802</v>
      </c>
      <c r="KD452">
        <v>53.565160498377651</v>
      </c>
      <c r="KG452">
        <v>4.2860142887399633</v>
      </c>
      <c r="KH452">
        <v>30.825755312777392</v>
      </c>
      <c r="KS452">
        <v>11.491893947181429</v>
      </c>
      <c r="KT452">
        <v>29.421556558245495</v>
      </c>
      <c r="LE452">
        <v>11.40513520426023</v>
      </c>
      <c r="LF452">
        <v>24.253040271545135</v>
      </c>
      <c r="LM452">
        <v>-1.2142518138150071</v>
      </c>
      <c r="LN452">
        <v>6.4108986096070364</v>
      </c>
      <c r="LQ452">
        <v>11.5</v>
      </c>
      <c r="LR452">
        <v>6.0732059900411857</v>
      </c>
      <c r="LU452">
        <v>10.786835123307226</v>
      </c>
      <c r="LV452">
        <v>9.7532340343268373</v>
      </c>
      <c r="LY452">
        <v>7.9761819169477102</v>
      </c>
      <c r="LZ452">
        <v>64.803495998378096</v>
      </c>
      <c r="MC452">
        <v>5.2391492697398387</v>
      </c>
      <c r="MD452">
        <v>102.31015496866127</v>
      </c>
      <c r="MO452">
        <v>10.514937765173874</v>
      </c>
      <c r="MP452">
        <v>25.319780643270889</v>
      </c>
      <c r="MS452">
        <v>-1.0361545557623184</v>
      </c>
      <c r="MT452">
        <v>8.4077129082873334</v>
      </c>
      <c r="MW452">
        <v>2.9003314152583162</v>
      </c>
      <c r="MX452">
        <v>134.24808117508442</v>
      </c>
      <c r="NA452">
        <v>2.4426817723751792</v>
      </c>
      <c r="NB452">
        <v>71.970644789610688</v>
      </c>
      <c r="NE452">
        <v>7.0735389084327114</v>
      </c>
      <c r="NF452">
        <v>53.644472746932685</v>
      </c>
      <c r="NI452">
        <v>4.267600805081976</v>
      </c>
      <c r="NJ452">
        <v>30.727882432027045</v>
      </c>
      <c r="NU452">
        <v>11.450487467758034</v>
      </c>
      <c r="NV452">
        <v>31.465167614028097</v>
      </c>
      <c r="OG452">
        <v>11.411484002648679</v>
      </c>
      <c r="OH452">
        <v>23.981939552762043</v>
      </c>
      <c r="OO452">
        <v>-1.2037926315614349</v>
      </c>
      <c r="OP452">
        <v>6.4993497282630504</v>
      </c>
    </row>
    <row r="453" spans="1:406">
      <c r="A453">
        <v>436</v>
      </c>
      <c r="B453" s="16">
        <f t="shared" si="114"/>
        <v>40963.5</v>
      </c>
      <c r="C453">
        <f t="shared" si="110"/>
        <v>2608.6302007574209</v>
      </c>
      <c r="D453">
        <f t="shared" si="111"/>
        <v>0</v>
      </c>
      <c r="E453">
        <f t="shared" si="112"/>
        <v>0</v>
      </c>
      <c r="F453">
        <f t="shared" si="113"/>
        <v>2608.6302007574209</v>
      </c>
      <c r="G453">
        <f>F453/'Refrigeration &amp; Weather'!$C$22</f>
        <v>1172.4180677561444</v>
      </c>
      <c r="H453">
        <f>G453*3*'Refrigeration &amp; Weather'!$C$23</f>
        <v>879.31355081710831</v>
      </c>
      <c r="Q453">
        <v>11.397011261157481</v>
      </c>
      <c r="R453">
        <v>30.871263325650148</v>
      </c>
      <c r="U453">
        <v>10.448876575964654</v>
      </c>
      <c r="V453">
        <v>38.87465371151594</v>
      </c>
      <c r="Y453">
        <v>-1.0219096453705585</v>
      </c>
      <c r="Z453">
        <v>0.75872011208912649</v>
      </c>
      <c r="AG453">
        <v>9.892171525765427</v>
      </c>
      <c r="AH453">
        <v>42.241465245189133</v>
      </c>
      <c r="AK453">
        <v>-1.2460625052988565</v>
      </c>
      <c r="AL453">
        <v>-0.87014582711975985</v>
      </c>
      <c r="AO453">
        <v>1.3359127925241887</v>
      </c>
      <c r="AP453">
        <v>96.843895205378274</v>
      </c>
      <c r="AS453">
        <v>1.2361441470980272</v>
      </c>
      <c r="AT453">
        <v>51.275299022445559</v>
      </c>
      <c r="AW453">
        <v>6.2600522422234794</v>
      </c>
      <c r="AX453">
        <v>44.116239706083931</v>
      </c>
      <c r="BA453">
        <v>3.8891478236700072</v>
      </c>
      <c r="BB453">
        <v>31.521847193843087</v>
      </c>
      <c r="BM453">
        <v>10.799031632857886</v>
      </c>
      <c r="BN453">
        <v>58.91839310884027</v>
      </c>
      <c r="BY453">
        <v>10.915630492701045</v>
      </c>
      <c r="BZ453">
        <v>40.233857485861037</v>
      </c>
      <c r="CG453">
        <v>-1.22412941155378</v>
      </c>
      <c r="CH453">
        <v>-0.35559493576118562</v>
      </c>
      <c r="CK453">
        <v>11.405075957753372</v>
      </c>
      <c r="CL453">
        <v>15.012983900263638</v>
      </c>
      <c r="CO453">
        <v>10.758204482459046</v>
      </c>
      <c r="CP453">
        <v>3.7773444467461594</v>
      </c>
      <c r="CS453">
        <v>6.6523692122464722</v>
      </c>
      <c r="CT453">
        <v>72.576977778513125</v>
      </c>
      <c r="CW453">
        <v>3.7904897805944802</v>
      </c>
      <c r="CX453">
        <v>89.889056251651155</v>
      </c>
      <c r="DI453">
        <v>10.164149578655683</v>
      </c>
      <c r="DJ453">
        <v>25.673870963954251</v>
      </c>
      <c r="DM453">
        <v>-1.1333200546682576</v>
      </c>
      <c r="DN453">
        <v>0.35388416058445982</v>
      </c>
      <c r="DQ453">
        <v>1.3149008448982036</v>
      </c>
      <c r="DR453">
        <v>97.536649463071655</v>
      </c>
      <c r="DU453">
        <v>1.5952355547319754</v>
      </c>
      <c r="DV453">
        <v>49.452250540219701</v>
      </c>
      <c r="DY453">
        <v>6.2744293721626354</v>
      </c>
      <c r="DZ453">
        <v>44.455242080391095</v>
      </c>
      <c r="EC453">
        <v>3.8080610605073661</v>
      </c>
      <c r="ED453">
        <v>32.229402215329102</v>
      </c>
      <c r="EO453">
        <v>10.751027395064563</v>
      </c>
      <c r="EP453">
        <v>60.301931068399853</v>
      </c>
      <c r="FA453">
        <v>10.848841247400774</v>
      </c>
      <c r="FB453">
        <v>41.581976956065169</v>
      </c>
      <c r="FI453">
        <v>-1.2208508447944828</v>
      </c>
      <c r="FJ453">
        <v>-0.341132830429557</v>
      </c>
      <c r="FM453">
        <v>11.382536589623596</v>
      </c>
      <c r="FN453">
        <v>16.700710797644707</v>
      </c>
      <c r="FQ453">
        <v>10.749963153925496</v>
      </c>
      <c r="FR453">
        <v>3.9397210990894722</v>
      </c>
      <c r="FU453">
        <v>6.8048097196805513</v>
      </c>
      <c r="FV453">
        <v>79.943195504805672</v>
      </c>
      <c r="FY453">
        <v>3.8329959230634691</v>
      </c>
      <c r="FZ453">
        <v>100.34888921101275</v>
      </c>
      <c r="GK453">
        <v>10.157826256321769</v>
      </c>
      <c r="GL453">
        <v>26.123281153967966</v>
      </c>
      <c r="GO453">
        <v>-1.1816305618512055</v>
      </c>
      <c r="GP453">
        <v>-0.17064972050270288</v>
      </c>
      <c r="GS453">
        <v>1.3068339653516936</v>
      </c>
      <c r="GT453">
        <v>97.443122777338118</v>
      </c>
      <c r="GW453">
        <v>1.6429235366553658</v>
      </c>
      <c r="GX453">
        <v>49.637631301258828</v>
      </c>
      <c r="HA453">
        <v>6.2784539287313539</v>
      </c>
      <c r="HB453">
        <v>44.473718390150616</v>
      </c>
      <c r="HE453">
        <v>3.8518122540675916</v>
      </c>
      <c r="HF453">
        <v>32.085911481844498</v>
      </c>
      <c r="HQ453">
        <v>10.729780614884017</v>
      </c>
      <c r="HR453">
        <v>62.190750127133967</v>
      </c>
      <c r="IC453">
        <v>10.911407822579241</v>
      </c>
      <c r="ID453">
        <v>40.468505099382064</v>
      </c>
      <c r="IK453">
        <v>-1.2603478413222127</v>
      </c>
      <c r="IL453">
        <v>-0.62500825714566188</v>
      </c>
      <c r="IO453">
        <v>11.424677979641611</v>
      </c>
      <c r="IP453">
        <v>13.531673329135563</v>
      </c>
      <c r="IS453">
        <v>10.755287041554576</v>
      </c>
      <c r="IT453">
        <v>3.8268923737190037</v>
      </c>
      <c r="IW453">
        <v>6.7476127193021744</v>
      </c>
      <c r="IX453">
        <v>80.095148683644112</v>
      </c>
      <c r="JA453">
        <v>3.7552867845566871</v>
      </c>
      <c r="JB453">
        <v>89.451986391248724</v>
      </c>
      <c r="JM453">
        <v>10.169141645474697</v>
      </c>
      <c r="JN453">
        <v>25.775262635092133</v>
      </c>
      <c r="JQ453">
        <v>-1.1255302066291202</v>
      </c>
      <c r="JR453">
        <v>0.41830505873161239</v>
      </c>
      <c r="JU453">
        <v>1.338445274371602</v>
      </c>
      <c r="JV453">
        <v>97.085531161267298</v>
      </c>
      <c r="JY453">
        <v>1.5769682175638648</v>
      </c>
      <c r="JZ453">
        <v>49.709957577267659</v>
      </c>
      <c r="KC453">
        <v>6.2811509987524756</v>
      </c>
      <c r="KD453">
        <v>44.141836798631573</v>
      </c>
      <c r="KG453">
        <v>3.8783986741375882</v>
      </c>
      <c r="KH453">
        <v>32.06148921652894</v>
      </c>
      <c r="KS453">
        <v>10.747365425807903</v>
      </c>
      <c r="KT453">
        <v>61.317105782266815</v>
      </c>
      <c r="LE453">
        <v>10.907608767122774</v>
      </c>
      <c r="LF453">
        <v>40.25239181310581</v>
      </c>
      <c r="LM453">
        <v>-1.2262225405119214</v>
      </c>
      <c r="LN453">
        <v>-0.37891789405648801</v>
      </c>
      <c r="LQ453">
        <v>11.387953956630406</v>
      </c>
      <c r="LR453">
        <v>16.274547710359965</v>
      </c>
      <c r="LU453">
        <v>10.750508820831888</v>
      </c>
      <c r="LV453">
        <v>3.9153669810006813</v>
      </c>
      <c r="LY453">
        <v>6.8057046361185023</v>
      </c>
      <c r="LZ453">
        <v>80.015910464329622</v>
      </c>
      <c r="MC453">
        <v>3.7224079268376435</v>
      </c>
      <c r="MD453">
        <v>90.003690469868801</v>
      </c>
      <c r="MO453">
        <v>10.138326510219338</v>
      </c>
      <c r="MP453">
        <v>29.127856905483366</v>
      </c>
      <c r="MS453">
        <v>-1.0824578058251306</v>
      </c>
      <c r="MT453">
        <v>0.90119224842102619</v>
      </c>
      <c r="MW453">
        <v>1.0684895210195897</v>
      </c>
      <c r="MX453">
        <v>101.70986807500347</v>
      </c>
      <c r="NA453">
        <v>1.5303519074896397</v>
      </c>
      <c r="NB453">
        <v>50.232280298764621</v>
      </c>
      <c r="NE453">
        <v>6.2988026328439135</v>
      </c>
      <c r="NF453">
        <v>44.288966216647644</v>
      </c>
      <c r="NI453">
        <v>3.8616570646229436</v>
      </c>
      <c r="NJ453">
        <v>31.958334961112833</v>
      </c>
      <c r="NU453">
        <v>10.665982609193906</v>
      </c>
      <c r="NV453">
        <v>63.761124738825472</v>
      </c>
      <c r="OG453">
        <v>10.918503355494893</v>
      </c>
      <c r="OH453">
        <v>39.970483475534358</v>
      </c>
      <c r="OO453">
        <v>-1.217034370435119</v>
      </c>
      <c r="OP453">
        <v>-0.30819402926946626</v>
      </c>
    </row>
    <row r="454" spans="1:406">
      <c r="A454">
        <v>437</v>
      </c>
      <c r="B454" s="16">
        <f t="shared" si="114"/>
        <v>40963.625</v>
      </c>
      <c r="C454">
        <f t="shared" si="110"/>
        <v>2769.1165597277445</v>
      </c>
      <c r="D454">
        <f t="shared" si="111"/>
        <v>0</v>
      </c>
      <c r="E454">
        <f t="shared" si="112"/>
        <v>0</v>
      </c>
      <c r="F454">
        <f t="shared" si="113"/>
        <v>2769.1165597277445</v>
      </c>
      <c r="G454">
        <f>F454/'Refrigeration &amp; Weather'!$C$22</f>
        <v>1244.5467684169639</v>
      </c>
      <c r="H454">
        <f>G454*3*'Refrigeration &amp; Weather'!$C$23</f>
        <v>933.41007631272294</v>
      </c>
      <c r="Q454">
        <v>10.875688386334978</v>
      </c>
      <c r="R454">
        <v>35.997576258328401</v>
      </c>
      <c r="U454">
        <v>9.8449157119666157</v>
      </c>
      <c r="V454">
        <v>40.234513311932368</v>
      </c>
      <c r="Y454">
        <v>-1.0563031669787843</v>
      </c>
      <c r="Z454">
        <v>6.9661762132509928</v>
      </c>
      <c r="AG454">
        <v>9.2436070564810748</v>
      </c>
      <c r="AH454">
        <v>48.108531354684658</v>
      </c>
      <c r="AK454">
        <v>-1.2564392479166848</v>
      </c>
      <c r="AL454">
        <v>5.6090215578952725</v>
      </c>
      <c r="AO454">
        <v>0.18095654544566769</v>
      </c>
      <c r="AP454">
        <v>57.048879544687495</v>
      </c>
      <c r="AS454">
        <v>0.53667048953781016</v>
      </c>
      <c r="AT454">
        <v>44.51083288280077</v>
      </c>
      <c r="AW454">
        <v>5.5300045294018068</v>
      </c>
      <c r="AX454">
        <v>48.075817365621468</v>
      </c>
      <c r="BA454">
        <v>3.5072200507526317</v>
      </c>
      <c r="BB454">
        <v>28.271499198856894</v>
      </c>
      <c r="BM454">
        <v>9.5486902070769446</v>
      </c>
      <c r="BN454">
        <v>86.358072094167696</v>
      </c>
      <c r="BY454">
        <v>9.9008879117170849</v>
      </c>
      <c r="BZ454">
        <v>75.838368626599987</v>
      </c>
      <c r="CG454">
        <v>-1.2343614848087647</v>
      </c>
      <c r="CH454">
        <v>6.1685838759373617</v>
      </c>
      <c r="CK454">
        <v>11.322326723175653</v>
      </c>
      <c r="CL454">
        <v>11.659662457148533</v>
      </c>
      <c r="CO454">
        <v>10.707701946673769</v>
      </c>
      <c r="CP454">
        <v>11.498418631342307</v>
      </c>
      <c r="CS454">
        <v>5.4586461814859089</v>
      </c>
      <c r="CT454">
        <v>74.28939462050414</v>
      </c>
      <c r="CW454">
        <v>2.5338774700685001</v>
      </c>
      <c r="CX454">
        <v>71.745972217800002</v>
      </c>
      <c r="DI454">
        <v>9.7484115522739199</v>
      </c>
      <c r="DJ454">
        <v>35.693834435688238</v>
      </c>
      <c r="DM454">
        <v>-1.1607194452448781</v>
      </c>
      <c r="DN454">
        <v>6.5375904459778198</v>
      </c>
      <c r="DQ454">
        <v>0.15617445123631601</v>
      </c>
      <c r="DR454">
        <v>57.020104449418596</v>
      </c>
      <c r="DU454">
        <v>0.8935698551257093</v>
      </c>
      <c r="DV454">
        <v>45.641935431035016</v>
      </c>
      <c r="DY454">
        <v>5.5366530319804586</v>
      </c>
      <c r="DZ454">
        <v>48.617311977838632</v>
      </c>
      <c r="EC454">
        <v>3.4150083933508886</v>
      </c>
      <c r="ED454">
        <v>28.92404481075636</v>
      </c>
      <c r="EO454">
        <v>9.518966416965208</v>
      </c>
      <c r="EP454">
        <v>84.652108626672828</v>
      </c>
      <c r="FA454">
        <v>9.7790309575722105</v>
      </c>
      <c r="FB454">
        <v>80.654081806228064</v>
      </c>
      <c r="FI454">
        <v>-1.2312938598791614</v>
      </c>
      <c r="FJ454">
        <v>6.1804355816712349</v>
      </c>
      <c r="FM454">
        <v>11.277439508339237</v>
      </c>
      <c r="FN454">
        <v>13.364771608524912</v>
      </c>
      <c r="FQ454">
        <v>10.695628723102031</v>
      </c>
      <c r="FR454">
        <v>11.786405854150209</v>
      </c>
      <c r="FU454">
        <v>5.4835117115189664</v>
      </c>
      <c r="FV454">
        <v>81.917273510574162</v>
      </c>
      <c r="FY454">
        <v>2.3603405611424435</v>
      </c>
      <c r="FZ454">
        <v>84.267090495397042</v>
      </c>
      <c r="GK454">
        <v>9.7345366375966904</v>
      </c>
      <c r="GL454">
        <v>36.115609667295828</v>
      </c>
      <c r="GO454">
        <v>-1.2017368185032997</v>
      </c>
      <c r="GP454">
        <v>6.1398655907796682</v>
      </c>
      <c r="GS454">
        <v>0.14990958937474119</v>
      </c>
      <c r="GT454">
        <v>56.903270459160481</v>
      </c>
      <c r="GW454">
        <v>0.93648980948474125</v>
      </c>
      <c r="GX454">
        <v>45.981788433759654</v>
      </c>
      <c r="HA454">
        <v>5.5405409955424005</v>
      </c>
      <c r="HB454">
        <v>48.619618358051703</v>
      </c>
      <c r="HE454">
        <v>3.4606197597466526</v>
      </c>
      <c r="HF454">
        <v>28.829856721552087</v>
      </c>
      <c r="HQ454">
        <v>9.4497354443356336</v>
      </c>
      <c r="HR454">
        <v>88.161751662731533</v>
      </c>
      <c r="IC454">
        <v>9.8901337876805258</v>
      </c>
      <c r="ID454">
        <v>76.314693543395165</v>
      </c>
      <c r="IK454">
        <v>-1.2666364146544156</v>
      </c>
      <c r="IL454">
        <v>5.9466228470863394</v>
      </c>
      <c r="IO454">
        <v>11.362121803417537</v>
      </c>
      <c r="IP454">
        <v>10.108369322315941</v>
      </c>
      <c r="IS454">
        <v>10.70364379716219</v>
      </c>
      <c r="IT454">
        <v>11.583091582383826</v>
      </c>
      <c r="IW454">
        <v>5.4248817399021876</v>
      </c>
      <c r="IX454">
        <v>81.956440035040885</v>
      </c>
      <c r="JA454">
        <v>2.5045163136883919</v>
      </c>
      <c r="JB454">
        <v>71.442266938632443</v>
      </c>
      <c r="JM454">
        <v>9.7517926311002814</v>
      </c>
      <c r="JN454">
        <v>35.745423177346446</v>
      </c>
      <c r="JQ454">
        <v>-1.1538365785844076</v>
      </c>
      <c r="JR454">
        <v>6.5874419455787878</v>
      </c>
      <c r="JU454">
        <v>0.18134164524523538</v>
      </c>
      <c r="JV454">
        <v>57.121176431772732</v>
      </c>
      <c r="JY454">
        <v>0.87385604271771544</v>
      </c>
      <c r="JZ454">
        <v>45.640181609231618</v>
      </c>
      <c r="KC454">
        <v>5.5489345466121041</v>
      </c>
      <c r="KD454">
        <v>48.268337283611181</v>
      </c>
      <c r="KG454">
        <v>3.4874115488764144</v>
      </c>
      <c r="KH454">
        <v>28.824567130799796</v>
      </c>
      <c r="KS454">
        <v>9.4737764353570402</v>
      </c>
      <c r="KT454">
        <v>87.443021870610025</v>
      </c>
      <c r="LE454">
        <v>9.8848595688574452</v>
      </c>
      <c r="LF454">
        <v>76.629992594528503</v>
      </c>
      <c r="LM454">
        <v>-1.2361309274781158</v>
      </c>
      <c r="LN454">
        <v>6.1509723767265516</v>
      </c>
      <c r="LQ454">
        <v>11.289176010969932</v>
      </c>
      <c r="LR454">
        <v>12.866487276190879</v>
      </c>
      <c r="LU454">
        <v>10.69679860790599</v>
      </c>
      <c r="LV454">
        <v>11.737658166253059</v>
      </c>
      <c r="LY454">
        <v>5.4831730217924628</v>
      </c>
      <c r="LZ454">
        <v>81.99014073184064</v>
      </c>
      <c r="MC454">
        <v>2.4655712167953516</v>
      </c>
      <c r="MD454">
        <v>71.697836102677712</v>
      </c>
      <c r="MO454">
        <v>9.6727270682067008</v>
      </c>
      <c r="MP454">
        <v>38.09244684342962</v>
      </c>
      <c r="MS454">
        <v>-1.1174865822551732</v>
      </c>
      <c r="MT454">
        <v>6.9542118419691805</v>
      </c>
      <c r="MW454">
        <v>-8.2684656460037989E-2</v>
      </c>
      <c r="MX454">
        <v>54.254195336567918</v>
      </c>
      <c r="NA454">
        <v>0.82385480784518617</v>
      </c>
      <c r="NB454">
        <v>45.677722796448599</v>
      </c>
      <c r="NE454">
        <v>5.5635114940123964</v>
      </c>
      <c r="NF454">
        <v>48.476632488892484</v>
      </c>
      <c r="NI454">
        <v>3.4724201342074492</v>
      </c>
      <c r="NJ454">
        <v>28.717014016616503</v>
      </c>
      <c r="NU454">
        <v>9.3576755493833463</v>
      </c>
      <c r="NV454">
        <v>88.746690742040599</v>
      </c>
      <c r="OG454">
        <v>9.9086969406109304</v>
      </c>
      <c r="OH454">
        <v>75.544469894891776</v>
      </c>
      <c r="OO454">
        <v>-1.2279685718746567</v>
      </c>
      <c r="OP454">
        <v>6.2083846620429393</v>
      </c>
    </row>
    <row r="455" spans="1:406">
      <c r="A455">
        <v>438</v>
      </c>
      <c r="B455" s="16">
        <f t="shared" si="114"/>
        <v>40963.75</v>
      </c>
      <c r="C455">
        <f t="shared" si="110"/>
        <v>2427.9805833145429</v>
      </c>
      <c r="D455">
        <f t="shared" si="111"/>
        <v>0</v>
      </c>
      <c r="E455">
        <f t="shared" si="112"/>
        <v>0</v>
      </c>
      <c r="F455">
        <f t="shared" si="113"/>
        <v>2427.9805833145429</v>
      </c>
      <c r="G455">
        <f>F455/'Refrigeration &amp; Weather'!$C$22</f>
        <v>1091.2272284559745</v>
      </c>
      <c r="H455">
        <f>G455*3*'Refrigeration &amp; Weather'!$C$23</f>
        <v>818.42042134198084</v>
      </c>
      <c r="Q455">
        <v>10.372258443510507</v>
      </c>
      <c r="R455">
        <v>35.418447559208957</v>
      </c>
      <c r="U455">
        <v>9.1676140693267811</v>
      </c>
      <c r="V455">
        <v>47.303662867214186</v>
      </c>
      <c r="Y455">
        <v>-1.0845941163488066</v>
      </c>
      <c r="Z455">
        <v>-1.08631222215263E-2</v>
      </c>
      <c r="AG455">
        <v>8.6516802704921023</v>
      </c>
      <c r="AH455">
        <v>35.635846414943224</v>
      </c>
      <c r="AK455">
        <v>-1.2646219737079112</v>
      </c>
      <c r="AL455">
        <v>-1.1507769752813259</v>
      </c>
      <c r="AO455">
        <v>-0.50371790508817127</v>
      </c>
      <c r="AP455">
        <v>38.350231662326252</v>
      </c>
      <c r="AS455">
        <v>2.4996871074811255E-2</v>
      </c>
      <c r="AT455">
        <v>27.024304774238647</v>
      </c>
      <c r="AW455">
        <v>4.8449670661331483</v>
      </c>
      <c r="AX455">
        <v>38.944380996603741</v>
      </c>
      <c r="BA455">
        <v>3.1427341544326963</v>
      </c>
      <c r="BB455">
        <v>29.418056999321323</v>
      </c>
      <c r="BM455">
        <v>8.0258879630268449</v>
      </c>
      <c r="BN455">
        <v>101.92218290610049</v>
      </c>
      <c r="BY455">
        <v>8.5998374735503571</v>
      </c>
      <c r="BZ455">
        <v>80.43433085786954</v>
      </c>
      <c r="CG455">
        <v>-1.2429125945559689</v>
      </c>
      <c r="CH455">
        <v>-0.56699629350702385</v>
      </c>
      <c r="CK455">
        <v>11.216759071815508</v>
      </c>
      <c r="CL455">
        <v>15.715376855529684</v>
      </c>
      <c r="CO455">
        <v>10.629463703587362</v>
      </c>
      <c r="CP455">
        <v>7.1183555752728589</v>
      </c>
      <c r="CS455">
        <v>4.3260953313970196</v>
      </c>
      <c r="CT455">
        <v>69.995806879733479</v>
      </c>
      <c r="CW455">
        <v>1.5392215095489234</v>
      </c>
      <c r="CX455">
        <v>58.313032196314218</v>
      </c>
      <c r="DI455">
        <v>9.3319615263471896</v>
      </c>
      <c r="DJ455">
        <v>25.724981035651965</v>
      </c>
      <c r="DM455">
        <v>-1.1820144683275879</v>
      </c>
      <c r="DN455">
        <v>-0.42871913049298782</v>
      </c>
      <c r="DQ455">
        <v>-0.52355140435076497</v>
      </c>
      <c r="DR455">
        <v>37.946449218073816</v>
      </c>
      <c r="DU455">
        <v>0.34441727188071719</v>
      </c>
      <c r="DV455">
        <v>29.790907443968678</v>
      </c>
      <c r="DY455">
        <v>4.8408597702285121</v>
      </c>
      <c r="DZ455">
        <v>39.656207009960319</v>
      </c>
      <c r="EC455">
        <v>3.0403677681645997</v>
      </c>
      <c r="ED455">
        <v>30.009631433664126</v>
      </c>
      <c r="EO455">
        <v>8.0077581580116775</v>
      </c>
      <c r="EP455">
        <v>101.89284459052465</v>
      </c>
      <c r="FA455">
        <v>8.3944646886797099</v>
      </c>
      <c r="FB455">
        <v>84.669399289483891</v>
      </c>
      <c r="FI455">
        <v>-1.2400195090215784</v>
      </c>
      <c r="FJ455">
        <v>-0.55713190732842266</v>
      </c>
      <c r="FM455">
        <v>11.140238606896551</v>
      </c>
      <c r="FN455">
        <v>18.22916217884751</v>
      </c>
      <c r="FQ455">
        <v>10.610617499340055</v>
      </c>
      <c r="FR455">
        <v>7.6090211590684369</v>
      </c>
      <c r="FU455">
        <v>4.2352982136009079</v>
      </c>
      <c r="FV455">
        <v>76.501419345760183</v>
      </c>
      <c r="FY455">
        <v>1.223595235510802</v>
      </c>
      <c r="FZ455">
        <v>64.512084062502353</v>
      </c>
      <c r="GK455">
        <v>9.3123342804692459</v>
      </c>
      <c r="GL455">
        <v>26.045118499763124</v>
      </c>
      <c r="GO455">
        <v>-1.2174194239099216</v>
      </c>
      <c r="GP455">
        <v>-0.73762193115558239</v>
      </c>
      <c r="GS455">
        <v>-0.52785124852726173</v>
      </c>
      <c r="GT455">
        <v>37.831616834952584</v>
      </c>
      <c r="GW455">
        <v>0.38085029718468322</v>
      </c>
      <c r="GX455">
        <v>30.20112354888478</v>
      </c>
      <c r="HA455">
        <v>4.8448600710845229</v>
      </c>
      <c r="HB455">
        <v>39.644317152396027</v>
      </c>
      <c r="HE455">
        <v>3.0870328007592516</v>
      </c>
      <c r="HF455">
        <v>29.963909674071843</v>
      </c>
      <c r="HQ455">
        <v>7.8589128057057147</v>
      </c>
      <c r="HR455">
        <v>102.80269816868793</v>
      </c>
      <c r="IC455">
        <v>8.5796268556423456</v>
      </c>
      <c r="ID455">
        <v>81.056108817015129</v>
      </c>
      <c r="IK455">
        <v>-1.2719138082072432</v>
      </c>
      <c r="IL455">
        <v>-0.75212183207869665</v>
      </c>
      <c r="IO455">
        <v>11.286070517855773</v>
      </c>
      <c r="IP455">
        <v>13.347848653618703</v>
      </c>
      <c r="IS455">
        <v>10.62346738077502</v>
      </c>
      <c r="IT455">
        <v>7.2568103662595087</v>
      </c>
      <c r="IW455">
        <v>4.1775664998736373</v>
      </c>
      <c r="IX455">
        <v>76.390944473955372</v>
      </c>
      <c r="JA455">
        <v>1.5137955825090244</v>
      </c>
      <c r="JB455">
        <v>58.107583113000636</v>
      </c>
      <c r="JM455">
        <v>9.3356033293442273</v>
      </c>
      <c r="JN455">
        <v>25.685763696131158</v>
      </c>
      <c r="JQ455">
        <v>-1.1758429992414861</v>
      </c>
      <c r="JR455">
        <v>-0.38928772756462804</v>
      </c>
      <c r="JU455">
        <v>-0.50359177987278425</v>
      </c>
      <c r="JV455">
        <v>38.342735803446111</v>
      </c>
      <c r="JY455">
        <v>0.32653180048078118</v>
      </c>
      <c r="JZ455">
        <v>29.628674907973064</v>
      </c>
      <c r="KC455">
        <v>4.8591647205152864</v>
      </c>
      <c r="KD455">
        <v>39.284540372710083</v>
      </c>
      <c r="KG455">
        <v>3.1137189746651299</v>
      </c>
      <c r="KH455">
        <v>29.977230950569734</v>
      </c>
      <c r="KS455">
        <v>7.9336348812619768</v>
      </c>
      <c r="KT455">
        <v>102.6796820783545</v>
      </c>
      <c r="LE455">
        <v>8.5744095493928487</v>
      </c>
      <c r="LF455">
        <v>80.45122682499138</v>
      </c>
      <c r="LM455">
        <v>-1.2444350968794378</v>
      </c>
      <c r="LN455">
        <v>-0.58051952537272555</v>
      </c>
      <c r="LQ455">
        <v>11.162153748938637</v>
      </c>
      <c r="LR455">
        <v>17.392220724445785</v>
      </c>
      <c r="LU455">
        <v>10.613026406303407</v>
      </c>
      <c r="LV455">
        <v>7.5158482644234477</v>
      </c>
      <c r="LY455">
        <v>4.2338764459275966</v>
      </c>
      <c r="LZ455">
        <v>76.561561622073228</v>
      </c>
      <c r="MC455">
        <v>1.4735252697470014</v>
      </c>
      <c r="MD455">
        <v>58.08930581643132</v>
      </c>
      <c r="MO455">
        <v>9.2282485926868265</v>
      </c>
      <c r="MP455">
        <v>27.172018037212794</v>
      </c>
      <c r="MS455">
        <v>-1.1446681457577799</v>
      </c>
      <c r="MT455">
        <v>-0.1045276627532179</v>
      </c>
      <c r="MW455">
        <v>-0.68848214802985863</v>
      </c>
      <c r="MX455">
        <v>33.096017266480125</v>
      </c>
      <c r="NA455">
        <v>0.27935887343883242</v>
      </c>
      <c r="NB455">
        <v>29.35712443617269</v>
      </c>
      <c r="NE455">
        <v>4.8697540024826278</v>
      </c>
      <c r="NF455">
        <v>39.544535059351368</v>
      </c>
      <c r="NI455">
        <v>3.1005396561796226</v>
      </c>
      <c r="NJ455">
        <v>29.866343348534343</v>
      </c>
      <c r="NU455">
        <v>7.9665656324529568</v>
      </c>
      <c r="NV455">
        <v>84.542883523175277</v>
      </c>
      <c r="OG455">
        <v>8.6146756100835553</v>
      </c>
      <c r="OH455">
        <v>79.820509154876149</v>
      </c>
      <c r="OO455">
        <v>-1.2371125069947293</v>
      </c>
      <c r="OP455">
        <v>-0.53327507984150913</v>
      </c>
    </row>
    <row r="456" spans="1:406">
      <c r="A456">
        <v>439</v>
      </c>
      <c r="B456" s="16">
        <f t="shared" si="114"/>
        <v>40963.875</v>
      </c>
      <c r="C456">
        <f t="shared" si="110"/>
        <v>2630.2629356840425</v>
      </c>
      <c r="D456">
        <f t="shared" si="111"/>
        <v>0</v>
      </c>
      <c r="E456">
        <f t="shared" si="112"/>
        <v>0</v>
      </c>
      <c r="F456">
        <f t="shared" si="113"/>
        <v>2630.2629356840425</v>
      </c>
      <c r="G456">
        <f>F456/'Refrigeration &amp; Weather'!$C$22</f>
        <v>1182.1406452512554</v>
      </c>
      <c r="H456">
        <f>G456*3*'Refrigeration &amp; Weather'!$C$23</f>
        <v>886.60548393844147</v>
      </c>
      <c r="Q456">
        <v>9.8708764168485672</v>
      </c>
      <c r="R456">
        <v>33.615084662452105</v>
      </c>
      <c r="U456">
        <v>8.5206585285442831</v>
      </c>
      <c r="V456">
        <v>39.483427701128122</v>
      </c>
      <c r="Y456">
        <v>-1.1081593281671633</v>
      </c>
      <c r="Z456">
        <v>6.3718490053496524</v>
      </c>
      <c r="AG456">
        <v>7.880772957350473</v>
      </c>
      <c r="AH456">
        <v>63.093411570069854</v>
      </c>
      <c r="AK456">
        <v>-1.27121105822528</v>
      </c>
      <c r="AL456">
        <v>5.4063591639450035</v>
      </c>
      <c r="AO456">
        <v>-0.87643583281183679</v>
      </c>
      <c r="AP456">
        <v>15.713141121907571</v>
      </c>
      <c r="AS456">
        <v>-0.32755171159270391</v>
      </c>
      <c r="AT456">
        <v>24.869897458423495</v>
      </c>
      <c r="AW456">
        <v>4.2588993715658372</v>
      </c>
      <c r="AX456">
        <v>38.216795769412848</v>
      </c>
      <c r="BA456">
        <v>2.7961729842835248</v>
      </c>
      <c r="BB456">
        <v>26.108333354103365</v>
      </c>
      <c r="BM456">
        <v>6.3081531291147259</v>
      </c>
      <c r="BN456">
        <v>107.91006152419524</v>
      </c>
      <c r="BY456">
        <v>7.0588045238981429</v>
      </c>
      <c r="BZ456">
        <v>103.49040900303059</v>
      </c>
      <c r="CG456">
        <v>-1.2501409930250122</v>
      </c>
      <c r="CH456">
        <v>6.0026786930018252</v>
      </c>
      <c r="CK456">
        <v>11.048040737027035</v>
      </c>
      <c r="CL456">
        <v>18.5261459477777</v>
      </c>
      <c r="CO456">
        <v>10.19394110544731</v>
      </c>
      <c r="CP456">
        <v>42.409974166246968</v>
      </c>
      <c r="CS456">
        <v>3.3350068258457215</v>
      </c>
      <c r="CT456">
        <v>58.873727059227143</v>
      </c>
      <c r="CW456">
        <v>0.78780915037478627</v>
      </c>
      <c r="CX456">
        <v>41.962601574759262</v>
      </c>
      <c r="DI456">
        <v>8.7745559010998964</v>
      </c>
      <c r="DJ456">
        <v>47.273425855417429</v>
      </c>
      <c r="DM456">
        <v>-1.1989337971496079</v>
      </c>
      <c r="DN456">
        <v>5.9798127324452892</v>
      </c>
      <c r="DQ456">
        <v>-0.88925656955222054</v>
      </c>
      <c r="DR456">
        <v>15.315055211290842</v>
      </c>
      <c r="DU456">
        <v>-5.8788713841980027E-2</v>
      </c>
      <c r="DV456">
        <v>27.977807861968277</v>
      </c>
      <c r="DY456">
        <v>4.2427876589472806</v>
      </c>
      <c r="DZ456">
        <v>38.934669033564511</v>
      </c>
      <c r="EC456">
        <v>2.6847181782430329</v>
      </c>
      <c r="ED456">
        <v>26.633229024357259</v>
      </c>
      <c r="EO456">
        <v>6.2922759856371755</v>
      </c>
      <c r="EP456">
        <v>107.46146057018774</v>
      </c>
      <c r="FA456">
        <v>6.984360439442062</v>
      </c>
      <c r="FB456">
        <v>89.58253295156797</v>
      </c>
      <c r="FI456">
        <v>-1.247394418985776</v>
      </c>
      <c r="FJ456">
        <v>6.0110019999322324</v>
      </c>
      <c r="FM456">
        <v>10.916543694713104</v>
      </c>
      <c r="FN456">
        <v>23.053135554823097</v>
      </c>
      <c r="FQ456">
        <v>10.14378732548748</v>
      </c>
      <c r="FR456">
        <v>44.956695926709372</v>
      </c>
      <c r="FU456">
        <v>3.1528036661351044</v>
      </c>
      <c r="FV456">
        <v>63.80342078171094</v>
      </c>
      <c r="FY456">
        <v>0.42592022812619063</v>
      </c>
      <c r="FZ456">
        <v>42.997490844752456</v>
      </c>
      <c r="GK456">
        <v>8.7479495417101312</v>
      </c>
      <c r="GL456">
        <v>47.795862110460732</v>
      </c>
      <c r="GO456">
        <v>-1.2299234005561754</v>
      </c>
      <c r="GP456">
        <v>5.7348582076543337</v>
      </c>
      <c r="GS456">
        <v>-0.89194941578583464</v>
      </c>
      <c r="GT456">
        <v>15.23160738258283</v>
      </c>
      <c r="GW456">
        <v>-2.8999285650930649E-2</v>
      </c>
      <c r="GX456">
        <v>28.365246519147018</v>
      </c>
      <c r="HA456">
        <v>4.2470793683851298</v>
      </c>
      <c r="HB456">
        <v>38.914769751608873</v>
      </c>
      <c r="HE456">
        <v>2.7316520800510182</v>
      </c>
      <c r="HF456">
        <v>26.634357680083713</v>
      </c>
      <c r="HQ456">
        <v>6.1846392017674949</v>
      </c>
      <c r="HR456">
        <v>104.47104583025286</v>
      </c>
      <c r="IC456">
        <v>7.0255129207039761</v>
      </c>
      <c r="ID456">
        <v>104.34625775379885</v>
      </c>
      <c r="IK456">
        <v>-1.276393069941625</v>
      </c>
      <c r="IL456">
        <v>5.8465654483978993</v>
      </c>
      <c r="IO456">
        <v>11.170848240118628</v>
      </c>
      <c r="IP456">
        <v>14.047092969851784</v>
      </c>
      <c r="IS456">
        <v>10.17884543787078</v>
      </c>
      <c r="IT456">
        <v>43.1362509021275</v>
      </c>
      <c r="IW456">
        <v>3.0983223561777811</v>
      </c>
      <c r="IX456">
        <v>63.558075339052543</v>
      </c>
      <c r="JA456">
        <v>0.76519496934766751</v>
      </c>
      <c r="JB456">
        <v>41.808887160324616</v>
      </c>
      <c r="JM456">
        <v>8.7795544716387131</v>
      </c>
      <c r="JN456">
        <v>47.153552694028704</v>
      </c>
      <c r="JQ456">
        <v>-1.1933317486555486</v>
      </c>
      <c r="JR456">
        <v>6.011606697453856</v>
      </c>
      <c r="JU456">
        <v>-0.87599259608703062</v>
      </c>
      <c r="JV456">
        <v>15.692405495526495</v>
      </c>
      <c r="JY456">
        <v>-7.3300415001609345E-2</v>
      </c>
      <c r="JZ456">
        <v>27.760435626207947</v>
      </c>
      <c r="KC456">
        <v>4.2668288995798322</v>
      </c>
      <c r="KD456">
        <v>38.608201702728174</v>
      </c>
      <c r="KG456">
        <v>2.7579335816139499</v>
      </c>
      <c r="KH456">
        <v>26.665444905503829</v>
      </c>
      <c r="KS456">
        <v>6.215642337727207</v>
      </c>
      <c r="KT456">
        <v>107.47661041230064</v>
      </c>
      <c r="LE456">
        <v>7.1071837591687785</v>
      </c>
      <c r="LF456">
        <v>100.5785213111787</v>
      </c>
      <c r="LM456">
        <v>-1.2514721207479642</v>
      </c>
      <c r="LN456">
        <v>5.9921373364718908</v>
      </c>
      <c r="LQ456">
        <v>10.958494773378938</v>
      </c>
      <c r="LR456">
        <v>21.344400842898992</v>
      </c>
      <c r="LU456">
        <v>10.151815398562883</v>
      </c>
      <c r="LV456">
        <v>44.474503513871866</v>
      </c>
      <c r="LY456">
        <v>3.150555117930236</v>
      </c>
      <c r="LZ456">
        <v>63.84731184529447</v>
      </c>
      <c r="MC456">
        <v>0.72736850362127703</v>
      </c>
      <c r="MD456">
        <v>41.596192212767157</v>
      </c>
      <c r="MO456">
        <v>8.6426948565066777</v>
      </c>
      <c r="MP456">
        <v>49.242428467225231</v>
      </c>
      <c r="MS456">
        <v>-1.1662235822666465</v>
      </c>
      <c r="MT456">
        <v>6.237062179432054</v>
      </c>
      <c r="MW456">
        <v>-0.98435989730161444</v>
      </c>
      <c r="MX456">
        <v>11.705268571942865</v>
      </c>
      <c r="NA456">
        <v>-0.1145450889242797</v>
      </c>
      <c r="NB456">
        <v>27.371622794406637</v>
      </c>
      <c r="NE456">
        <v>4.2731183119384353</v>
      </c>
      <c r="NF456">
        <v>38.863475345227769</v>
      </c>
      <c r="NI456">
        <v>2.7466087928157035</v>
      </c>
      <c r="NJ456">
        <v>26.552468446578242</v>
      </c>
      <c r="NU456">
        <v>6.4413424260091521</v>
      </c>
      <c r="NV456">
        <v>103.2928734608095</v>
      </c>
      <c r="OG456">
        <v>7.106306728573565</v>
      </c>
      <c r="OH456">
        <v>101.84040593816965</v>
      </c>
      <c r="OO456">
        <v>-1.2448458184667186</v>
      </c>
      <c r="OP456">
        <v>6.0314927049168086</v>
      </c>
    </row>
    <row r="457" spans="1:406">
      <c r="A457">
        <v>440</v>
      </c>
      <c r="B457" s="16">
        <f t="shared" si="114"/>
        <v>40964</v>
      </c>
      <c r="C457">
        <f t="shared" si="110"/>
        <v>2485.1891676551872</v>
      </c>
      <c r="D457">
        <f t="shared" si="111"/>
        <v>0</v>
      </c>
      <c r="E457">
        <f t="shared" si="112"/>
        <v>0</v>
      </c>
      <c r="F457">
        <f t="shared" si="113"/>
        <v>2485.1891676551872</v>
      </c>
      <c r="G457">
        <f>F457/'Refrigeration &amp; Weather'!$C$22</f>
        <v>1116.9389517551406</v>
      </c>
      <c r="H457">
        <f>G457*3*'Refrigeration &amp; Weather'!$C$23</f>
        <v>837.70421381635538</v>
      </c>
      <c r="Q457">
        <v>9.3632986211504043</v>
      </c>
      <c r="R457">
        <v>35.494441929865957</v>
      </c>
      <c r="U457">
        <v>7.9457910721140887</v>
      </c>
      <c r="V457">
        <v>40.618581377355639</v>
      </c>
      <c r="Y457">
        <v>-1.1280105919752448</v>
      </c>
      <c r="Z457">
        <v>-0.47679017006533697</v>
      </c>
      <c r="AG457">
        <v>6.7092883798175773</v>
      </c>
      <c r="AH457">
        <v>71.202750547454272</v>
      </c>
      <c r="AK457">
        <v>-1.2766110449230927</v>
      </c>
      <c r="AL457">
        <v>-1.3012797639472038</v>
      </c>
      <c r="AO457">
        <v>-1.0628371046781251</v>
      </c>
      <c r="AP457">
        <v>13.297933692284289</v>
      </c>
      <c r="AS457">
        <v>-0.56363101299679941</v>
      </c>
      <c r="AT457">
        <v>12.274909330762739</v>
      </c>
      <c r="AW457">
        <v>3.7798154576104861</v>
      </c>
      <c r="AX457">
        <v>26.998362113658011</v>
      </c>
      <c r="BA457">
        <v>2.4679416455612997</v>
      </c>
      <c r="BB457">
        <v>27.204724156126638</v>
      </c>
      <c r="BM457">
        <v>4.5972605315691899</v>
      </c>
      <c r="BN457">
        <v>101.53841399811265</v>
      </c>
      <c r="BY457">
        <v>5.5323444024090067</v>
      </c>
      <c r="BZ457">
        <v>87.116279930664135</v>
      </c>
      <c r="CG457">
        <v>-1.2563136716183128</v>
      </c>
      <c r="CH457">
        <v>-0.69910268971508227</v>
      </c>
      <c r="CK457">
        <v>10.708736827024447</v>
      </c>
      <c r="CL457">
        <v>35.789189403134841</v>
      </c>
      <c r="CO457">
        <v>9.2906442260865614</v>
      </c>
      <c r="CP457">
        <v>67.903197044626836</v>
      </c>
      <c r="CS457">
        <v>2.4904907842494572</v>
      </c>
      <c r="CT457">
        <v>52.138026018694617</v>
      </c>
      <c r="CW457">
        <v>0.21935363645005485</v>
      </c>
      <c r="CX457">
        <v>34.272127368752045</v>
      </c>
      <c r="DI457">
        <v>7.9010669928793433</v>
      </c>
      <c r="DJ457">
        <v>53.792665405990114</v>
      </c>
      <c r="DM457">
        <v>-1.2126307531354326</v>
      </c>
      <c r="DN457">
        <v>-0.83750977601875842</v>
      </c>
      <c r="DQ457">
        <v>-1.0706555560529849</v>
      </c>
      <c r="DR457">
        <v>13.055979012244435</v>
      </c>
      <c r="DU457">
        <v>-0.34308344065666108</v>
      </c>
      <c r="DV457">
        <v>15.038442469088698</v>
      </c>
      <c r="DY457">
        <v>3.7519511562895516</v>
      </c>
      <c r="DZ457">
        <v>27.719771290780901</v>
      </c>
      <c r="EC457">
        <v>2.3485539569881548</v>
      </c>
      <c r="ED457">
        <v>27.657757593522469</v>
      </c>
      <c r="EO457">
        <v>4.6007836551256496</v>
      </c>
      <c r="EP457">
        <v>99.90909026846937</v>
      </c>
      <c r="FA457">
        <v>5.6450408550084017</v>
      </c>
      <c r="FB457">
        <v>78.169643169684647</v>
      </c>
      <c r="FI457">
        <v>-1.2536916513216072</v>
      </c>
      <c r="FJ457">
        <v>-0.69199448455577062</v>
      </c>
      <c r="FM457">
        <v>10.467366610564968</v>
      </c>
      <c r="FN457">
        <v>44.87993703096172</v>
      </c>
      <c r="FQ457">
        <v>9.1739282885170379</v>
      </c>
      <c r="FR457">
        <v>72.559450548119486</v>
      </c>
      <c r="FU457">
        <v>2.2440841463181269</v>
      </c>
      <c r="FV457">
        <v>55.405068764654224</v>
      </c>
      <c r="FY457">
        <v>-0.1252706208884832</v>
      </c>
      <c r="FZ457">
        <v>32.217335364781285</v>
      </c>
      <c r="GK457">
        <v>7.8642121223609838</v>
      </c>
      <c r="GL457">
        <v>54.409401881885692</v>
      </c>
      <c r="GO457">
        <v>-1.240079794773691</v>
      </c>
      <c r="GP457">
        <v>-1.0352852989976506</v>
      </c>
      <c r="GS457">
        <v>-1.0723595604541967</v>
      </c>
      <c r="GT457">
        <v>13.009379557462784</v>
      </c>
      <c r="GW457">
        <v>-0.31904206009832925</v>
      </c>
      <c r="GX457">
        <v>15.360980071501229</v>
      </c>
      <c r="HA457">
        <v>3.7566184474807627</v>
      </c>
      <c r="HB457">
        <v>27.695237272397701</v>
      </c>
      <c r="HE457">
        <v>2.3950076137732723</v>
      </c>
      <c r="HF457">
        <v>27.703238106676672</v>
      </c>
      <c r="HQ457">
        <v>4.5430260229212278</v>
      </c>
      <c r="HR457">
        <v>96.953284658110292</v>
      </c>
      <c r="IC457">
        <v>5.4849037380319174</v>
      </c>
      <c r="ID457">
        <v>87.96166643340581</v>
      </c>
      <c r="IK457">
        <v>-1.2802331560016211</v>
      </c>
      <c r="IL457">
        <v>-0.83206068914964892</v>
      </c>
      <c r="IO457">
        <v>10.948785176426357</v>
      </c>
      <c r="IP457">
        <v>25.595942281394645</v>
      </c>
      <c r="IS457">
        <v>9.2572911642701623</v>
      </c>
      <c r="IT457">
        <v>69.151171845827704</v>
      </c>
      <c r="IW457">
        <v>2.1947442952425864</v>
      </c>
      <c r="IX457">
        <v>55.060360526313218</v>
      </c>
      <c r="JA457">
        <v>0.1991375309799272</v>
      </c>
      <c r="JB457">
        <v>34.130557440300578</v>
      </c>
      <c r="JM457">
        <v>7.9094099732300549</v>
      </c>
      <c r="JN457">
        <v>53.549397633302704</v>
      </c>
      <c r="JQ457">
        <v>-1.2074926326400677</v>
      </c>
      <c r="JR457">
        <v>-0.81144035667221681</v>
      </c>
      <c r="JU457">
        <v>-1.06214315287143</v>
      </c>
      <c r="JV457">
        <v>13.286719164542689</v>
      </c>
      <c r="JY457">
        <v>-0.3540644785853333</v>
      </c>
      <c r="JZ457">
        <v>14.831650974801629</v>
      </c>
      <c r="KC457">
        <v>3.7810276889579506</v>
      </c>
      <c r="KD457">
        <v>27.420889702810193</v>
      </c>
      <c r="KG457">
        <v>2.4206028174050811</v>
      </c>
      <c r="KH457">
        <v>27.750908147414819</v>
      </c>
      <c r="KS457">
        <v>4.5256876715770549</v>
      </c>
      <c r="KT457">
        <v>99.754212511680493</v>
      </c>
      <c r="LE457">
        <v>5.5909502226455778</v>
      </c>
      <c r="LF457">
        <v>87.107860858253048</v>
      </c>
      <c r="LM457">
        <v>-1.2574943750964116</v>
      </c>
      <c r="LN457">
        <v>-0.70743183213059257</v>
      </c>
      <c r="LQ457">
        <v>10.554447650535108</v>
      </c>
      <c r="LR457">
        <v>41.012408799812718</v>
      </c>
      <c r="LU457">
        <v>9.1959834954963338</v>
      </c>
      <c r="LV457">
        <v>71.520153562783122</v>
      </c>
      <c r="LY457">
        <v>2.2412813101985249</v>
      </c>
      <c r="LZ457">
        <v>55.432566408704119</v>
      </c>
      <c r="MC457">
        <v>0.1661561190289258</v>
      </c>
      <c r="MD457">
        <v>33.800006156595373</v>
      </c>
      <c r="MO457">
        <v>7.738834219343774</v>
      </c>
      <c r="MP457">
        <v>55.273833853894516</v>
      </c>
      <c r="MS457">
        <v>-1.1836388051622833</v>
      </c>
      <c r="MT457">
        <v>-0.62982346869938988</v>
      </c>
      <c r="MW457">
        <v>-1.1243360060868905</v>
      </c>
      <c r="MX457">
        <v>11.155455914135812</v>
      </c>
      <c r="NA457">
        <v>-0.38886580565506967</v>
      </c>
      <c r="NB457">
        <v>14.450173225006351</v>
      </c>
      <c r="NE457">
        <v>3.7831819918134513</v>
      </c>
      <c r="NF457">
        <v>27.673584492101536</v>
      </c>
      <c r="NI457">
        <v>2.4111527380674427</v>
      </c>
      <c r="NJ457">
        <v>27.637247932392576</v>
      </c>
      <c r="NU457">
        <v>4.6144648828679617</v>
      </c>
      <c r="NV457">
        <v>112.73700827868782</v>
      </c>
      <c r="OG457">
        <v>5.5986321167829418</v>
      </c>
      <c r="OH457">
        <v>86.20679635836909</v>
      </c>
      <c r="OO457">
        <v>-1.2514520568282437</v>
      </c>
      <c r="OP457">
        <v>-0.67428569521682513</v>
      </c>
    </row>
    <row r="458" spans="1:406">
      <c r="A458">
        <v>441</v>
      </c>
      <c r="B458" s="16">
        <f t="shared" si="114"/>
        <v>40964.125</v>
      </c>
      <c r="C458">
        <f t="shared" si="110"/>
        <v>2630.6170196574476</v>
      </c>
      <c r="D458">
        <f t="shared" si="111"/>
        <v>0</v>
      </c>
      <c r="E458">
        <f t="shared" si="112"/>
        <v>0</v>
      </c>
      <c r="F458">
        <f t="shared" si="113"/>
        <v>2630.6170196574476</v>
      </c>
      <c r="G458">
        <f>F458/'Refrigeration &amp; Weather'!$C$22</f>
        <v>1182.2997841157069</v>
      </c>
      <c r="H458">
        <f>G458*3*'Refrigeration &amp; Weather'!$C$23</f>
        <v>886.72483808678021</v>
      </c>
      <c r="Q458">
        <v>8.8411332742698576</v>
      </c>
      <c r="R458">
        <v>34.941789314395635</v>
      </c>
      <c r="U458">
        <v>7.3949672183772632</v>
      </c>
      <c r="V458">
        <v>34.753396229430507</v>
      </c>
      <c r="Y458">
        <v>-1.1449034258252562</v>
      </c>
      <c r="Z458">
        <v>6.0015310575365683</v>
      </c>
      <c r="AG458">
        <v>4.6491729502958501</v>
      </c>
      <c r="AH458">
        <v>137.2523795527467</v>
      </c>
      <c r="AK458">
        <v>-1.2811033465036488</v>
      </c>
      <c r="AL458">
        <v>5.2919247554520927</v>
      </c>
      <c r="AO458">
        <v>-1.1538018178737561</v>
      </c>
      <c r="AP458">
        <v>2.4788156867722209</v>
      </c>
      <c r="AS458">
        <v>-0.72524754393380431</v>
      </c>
      <c r="AT458">
        <v>15.148293500101691</v>
      </c>
      <c r="AW458">
        <v>3.3423276685661563</v>
      </c>
      <c r="AX458">
        <v>31.44011658782766</v>
      </c>
      <c r="BA458">
        <v>2.1583498348335501</v>
      </c>
      <c r="BB458">
        <v>23.856117522601334</v>
      </c>
      <c r="BM458">
        <v>2.8872250590378239</v>
      </c>
      <c r="BN458">
        <v>104.66535946844452</v>
      </c>
      <c r="BY458">
        <v>4.2026849121034973</v>
      </c>
      <c r="BZ458">
        <v>81.357442244271965</v>
      </c>
      <c r="CG458">
        <v>-1.2616328927301894</v>
      </c>
      <c r="CH458">
        <v>5.8961043561157265</v>
      </c>
      <c r="CK458">
        <v>9.9363677653779625</v>
      </c>
      <c r="CL458">
        <v>67.340841675870422</v>
      </c>
      <c r="CO458">
        <v>8.4087242342995445</v>
      </c>
      <c r="CP458">
        <v>66.02722922202814</v>
      </c>
      <c r="CS458">
        <v>1.7512733677390668</v>
      </c>
      <c r="CT458">
        <v>44.676676798172714</v>
      </c>
      <c r="CW458">
        <v>-0.23481918935721754</v>
      </c>
      <c r="CX458">
        <v>25.155016768686426</v>
      </c>
      <c r="DI458">
        <v>7.0182903728515225</v>
      </c>
      <c r="DJ458">
        <v>58.878700289399255</v>
      </c>
      <c r="DM458">
        <v>-1.2238987576331077</v>
      </c>
      <c r="DN458">
        <v>5.6729250850705046</v>
      </c>
      <c r="DQ458">
        <v>-1.1588715223763926</v>
      </c>
      <c r="DR458">
        <v>2.3491735045468443</v>
      </c>
      <c r="DU458">
        <v>-0.54510197310189201</v>
      </c>
      <c r="DV458">
        <v>17.401074421050968</v>
      </c>
      <c r="DY458">
        <v>3.3023054210987919</v>
      </c>
      <c r="DZ458">
        <v>32.182370061323908</v>
      </c>
      <c r="EC458">
        <v>2.0322621978878539</v>
      </c>
      <c r="ED458">
        <v>24.232940988170839</v>
      </c>
      <c r="EO458">
        <v>2.9301297174694891</v>
      </c>
      <c r="EP458">
        <v>101.92277207582013</v>
      </c>
      <c r="FA458">
        <v>4.3868356187989539</v>
      </c>
      <c r="FB458">
        <v>79.832461475964465</v>
      </c>
      <c r="FI458">
        <v>-1.2591179519611755</v>
      </c>
      <c r="FJ458">
        <v>5.9022399534472463</v>
      </c>
      <c r="FM458">
        <v>9.5499582128903118</v>
      </c>
      <c r="FN458">
        <v>73.929466278953967</v>
      </c>
      <c r="FQ458">
        <v>8.2401767737280878</v>
      </c>
      <c r="FR458">
        <v>68.41024178473431</v>
      </c>
      <c r="FU458">
        <v>1.466052752882653</v>
      </c>
      <c r="FV458">
        <v>46.475646218260735</v>
      </c>
      <c r="FY458">
        <v>-0.52479138062584152</v>
      </c>
      <c r="FZ458">
        <v>21.304485765579919</v>
      </c>
      <c r="GK458">
        <v>6.9721156731300615</v>
      </c>
      <c r="GL458">
        <v>59.408025176863333</v>
      </c>
      <c r="GO458">
        <v>-1.2484612246998996</v>
      </c>
      <c r="GP458">
        <v>5.5107169387207326</v>
      </c>
      <c r="GS458">
        <v>-1.1600516881586713</v>
      </c>
      <c r="GT458">
        <v>2.3245167987383666</v>
      </c>
      <c r="GW458">
        <v>-0.52567814048686834</v>
      </c>
      <c r="GX458">
        <v>17.65571611417635</v>
      </c>
      <c r="HA458">
        <v>3.3074184532219215</v>
      </c>
      <c r="HB458">
        <v>32.154119693098487</v>
      </c>
      <c r="HE458">
        <v>2.0775374918884499</v>
      </c>
      <c r="HF458">
        <v>24.319326656844733</v>
      </c>
      <c r="HQ458">
        <v>2.917594782031494</v>
      </c>
      <c r="HR458">
        <v>99.430705077546207</v>
      </c>
      <c r="IC458">
        <v>4.1421667132221502</v>
      </c>
      <c r="ID458">
        <v>82.106605533640476</v>
      </c>
      <c r="IK458">
        <v>-1.2835547146968747</v>
      </c>
      <c r="IL458">
        <v>5.7818513819939668</v>
      </c>
      <c r="IO458">
        <v>10.401882350414533</v>
      </c>
      <c r="IP458">
        <v>52.854865122132999</v>
      </c>
      <c r="IS458">
        <v>8.3623161038171183</v>
      </c>
      <c r="IT458">
        <v>66.604972843374611</v>
      </c>
      <c r="IW458">
        <v>1.4233948286626144</v>
      </c>
      <c r="IX458">
        <v>46.038620504093402</v>
      </c>
      <c r="JA458">
        <v>-0.25253373762194131</v>
      </c>
      <c r="JB458">
        <v>24.99963447787065</v>
      </c>
      <c r="JM458">
        <v>7.031634657513445</v>
      </c>
      <c r="JN458">
        <v>58.541298275016189</v>
      </c>
      <c r="JQ458">
        <v>-1.2191445140756769</v>
      </c>
      <c r="JR458">
        <v>5.6946165177343184</v>
      </c>
      <c r="JU458">
        <v>-1.1530044807767152</v>
      </c>
      <c r="JV458">
        <v>2.4748586612305696</v>
      </c>
      <c r="JY458">
        <v>-0.55299740235838524</v>
      </c>
      <c r="JZ458">
        <v>17.227348303465106</v>
      </c>
      <c r="KC458">
        <v>3.3361750295199601</v>
      </c>
      <c r="KD458">
        <v>31.898026958644099</v>
      </c>
      <c r="KG458">
        <v>2.1021878373618152</v>
      </c>
      <c r="KH458">
        <v>24.382055322532359</v>
      </c>
      <c r="KS458">
        <v>2.8602364621149317</v>
      </c>
      <c r="KT458">
        <v>101.5057617282451</v>
      </c>
      <c r="LE458">
        <v>4.2529808813721326</v>
      </c>
      <c r="LF458">
        <v>82.120521144360723</v>
      </c>
      <c r="LM458">
        <v>-1.2626938399381047</v>
      </c>
      <c r="LN458">
        <v>5.8894419493923751</v>
      </c>
      <c r="LQ458">
        <v>9.7037729932013086</v>
      </c>
      <c r="LR458">
        <v>70.535791371775829</v>
      </c>
      <c r="LU458">
        <v>8.2754622395288173</v>
      </c>
      <c r="LV458">
        <v>67.749627770665739</v>
      </c>
      <c r="LY458">
        <v>1.4629447493438459</v>
      </c>
      <c r="LZ458">
        <v>46.488750130053781</v>
      </c>
      <c r="MC458">
        <v>-0.27912551860610285</v>
      </c>
      <c r="MD458">
        <v>24.592908971414918</v>
      </c>
      <c r="MO458">
        <v>6.8443544797757889</v>
      </c>
      <c r="MP458">
        <v>59.119180138519617</v>
      </c>
      <c r="MS458">
        <v>-1.1979371438922111</v>
      </c>
      <c r="MT458">
        <v>5.8431719824299355</v>
      </c>
      <c r="MW458">
        <v>-1.1919501188955406</v>
      </c>
      <c r="MX458">
        <v>1.4042626661195703</v>
      </c>
      <c r="NA458">
        <v>-0.58201790247826968</v>
      </c>
      <c r="NB458">
        <v>16.898731452031448</v>
      </c>
      <c r="NE458">
        <v>3.3340926464016016</v>
      </c>
      <c r="NF458">
        <v>32.156035251268293</v>
      </c>
      <c r="NI458">
        <v>2.0946081091203581</v>
      </c>
      <c r="NJ458">
        <v>24.269240299522366</v>
      </c>
      <c r="NU458">
        <v>2.6598081547507939</v>
      </c>
      <c r="NV458">
        <v>120.96881722956644</v>
      </c>
      <c r="OG458">
        <v>4.2785250140723363</v>
      </c>
      <c r="OH458">
        <v>80.971727827739642</v>
      </c>
      <c r="OO458">
        <v>-1.2571464031028701</v>
      </c>
      <c r="OP458">
        <v>5.9176367438487176</v>
      </c>
    </row>
    <row r="459" spans="1:406">
      <c r="A459">
        <v>442</v>
      </c>
      <c r="B459" s="16">
        <f t="shared" si="114"/>
        <v>40964.25</v>
      </c>
      <c r="C459">
        <f t="shared" si="110"/>
        <v>2122.3815372631002</v>
      </c>
      <c r="D459">
        <f t="shared" si="111"/>
        <v>0</v>
      </c>
      <c r="E459">
        <f t="shared" si="112"/>
        <v>0</v>
      </c>
      <c r="F459">
        <f t="shared" si="113"/>
        <v>2122.3815372631002</v>
      </c>
      <c r="G459">
        <f>F459/'Refrigeration &amp; Weather'!$C$22</f>
        <v>953.87934259015753</v>
      </c>
      <c r="H459">
        <f>G459*3*'Refrigeration &amp; Weather'!$C$23</f>
        <v>715.40950694261812</v>
      </c>
      <c r="Q459">
        <v>8.3097633241644679</v>
      </c>
      <c r="R459">
        <v>36.150399758289723</v>
      </c>
      <c r="U459">
        <v>6.8739687104861451</v>
      </c>
      <c r="V459">
        <v>37.547810174275966</v>
      </c>
      <c r="Y459">
        <v>-1.1594104611382838</v>
      </c>
      <c r="Z459">
        <v>-0.77482993157881597</v>
      </c>
      <c r="AG459">
        <v>3.2286512585017215</v>
      </c>
      <c r="AH459">
        <v>75.856574374384266</v>
      </c>
      <c r="AK459">
        <v>-1.2848891148468566</v>
      </c>
      <c r="AL459">
        <v>-1.390060403602462</v>
      </c>
      <c r="AO459">
        <v>-1.2029936221826647</v>
      </c>
      <c r="AP459">
        <v>7.178815381696082</v>
      </c>
      <c r="AS459">
        <v>-0.83933989463283243</v>
      </c>
      <c r="AT459">
        <v>6.0799111165783701</v>
      </c>
      <c r="AW459">
        <v>2.9397871940148446</v>
      </c>
      <c r="AX459">
        <v>22.714313661760968</v>
      </c>
      <c r="BA459">
        <v>1.86759415556717</v>
      </c>
      <c r="BB459">
        <v>24.927047145221799</v>
      </c>
      <c r="BM459">
        <v>1.4535985051469418</v>
      </c>
      <c r="BN459">
        <v>73.386256751028498</v>
      </c>
      <c r="BQ459">
        <v>11.25</v>
      </c>
      <c r="BR459">
        <v>0.22143241783728349</v>
      </c>
      <c r="BY459">
        <v>3.0802355633269491</v>
      </c>
      <c r="BZ459">
        <v>62.040367309271524</v>
      </c>
      <c r="CG459">
        <v>-1.2662541742722957</v>
      </c>
      <c r="CH459">
        <v>-0.78609541253362902</v>
      </c>
      <c r="CK459">
        <v>8.7361062592515104</v>
      </c>
      <c r="CL459">
        <v>88.206965238978256</v>
      </c>
      <c r="CO459">
        <v>7.6602157535669955</v>
      </c>
      <c r="CP459">
        <v>46.615091885027979</v>
      </c>
      <c r="CS459">
        <v>1.1114942505119567</v>
      </c>
      <c r="CT459">
        <v>39.399209479220083</v>
      </c>
      <c r="CW459">
        <v>-0.58069284877750083</v>
      </c>
      <c r="CX459">
        <v>19.825716526788089</v>
      </c>
      <c r="DI459">
        <v>6.1785602203344858</v>
      </c>
      <c r="DJ459">
        <v>49.165130505978233</v>
      </c>
      <c r="DM459">
        <v>-1.2332984724876603</v>
      </c>
      <c r="DN459">
        <v>-1.0727443362482434</v>
      </c>
      <c r="DQ459">
        <v>-1.2065409965175244</v>
      </c>
      <c r="DR459">
        <v>7.1043035403187522</v>
      </c>
      <c r="DU459">
        <v>-0.69137630997804833</v>
      </c>
      <c r="DV459">
        <v>7.8558534758073968</v>
      </c>
      <c r="DY459">
        <v>2.8875091272270734</v>
      </c>
      <c r="DZ459">
        <v>23.453350199318937</v>
      </c>
      <c r="EC459">
        <v>1.7360996924112264</v>
      </c>
      <c r="ED459">
        <v>25.224479435246543</v>
      </c>
      <c r="EO459">
        <v>1.5409397435231924</v>
      </c>
      <c r="EP459">
        <v>70.972871027621778</v>
      </c>
      <c r="ES459">
        <v>11.25</v>
      </c>
      <c r="ET459">
        <v>0.22143241783728349</v>
      </c>
      <c r="FA459">
        <v>3.2248573910597256</v>
      </c>
      <c r="FB459">
        <v>66.409374408309247</v>
      </c>
      <c r="FI459">
        <v>-1.263832208174249</v>
      </c>
      <c r="FJ459">
        <v>-0.78074900114402879</v>
      </c>
      <c r="FM459">
        <v>8.3087682277610764</v>
      </c>
      <c r="FN459">
        <v>89.563446278657096</v>
      </c>
      <c r="FQ459">
        <v>7.4818637402142265</v>
      </c>
      <c r="FR459">
        <v>46.739707908419909</v>
      </c>
      <c r="FU459">
        <v>0.81294479509424811</v>
      </c>
      <c r="FV459">
        <v>39.628427744950088</v>
      </c>
      <c r="FY459">
        <v>-0.80161963817955206</v>
      </c>
      <c r="FZ459">
        <v>15.723330838847845</v>
      </c>
      <c r="GK459">
        <v>6.1247699768502937</v>
      </c>
      <c r="GL459">
        <v>49.583948513701785</v>
      </c>
      <c r="GO459">
        <v>-1.2554732105907176</v>
      </c>
      <c r="GP459">
        <v>-1.2076214992503906</v>
      </c>
      <c r="GS459">
        <v>-1.2074298568627755</v>
      </c>
      <c r="GT459">
        <v>7.0899580871658889</v>
      </c>
      <c r="GW459">
        <v>-0.67554502735319899</v>
      </c>
      <c r="GX459">
        <v>8.0526957007248239</v>
      </c>
      <c r="HA459">
        <v>2.8931112991155437</v>
      </c>
      <c r="HB459">
        <v>23.423125866135468</v>
      </c>
      <c r="HE459">
        <v>1.7795653357253838</v>
      </c>
      <c r="HF459">
        <v>25.347366648854134</v>
      </c>
      <c r="HQ459">
        <v>1.5581382761488551</v>
      </c>
      <c r="HR459">
        <v>69.640768042641241</v>
      </c>
      <c r="HU459">
        <v>11.25</v>
      </c>
      <c r="HV459">
        <v>0.22143241783728349</v>
      </c>
      <c r="IC459">
        <v>3.0090932827341321</v>
      </c>
      <c r="ID459">
        <v>62.611699249478541</v>
      </c>
      <c r="IK459">
        <v>-1.2864507346763512</v>
      </c>
      <c r="IL459">
        <v>-0.88507107274939656</v>
      </c>
      <c r="IO459">
        <v>9.1524561089958265</v>
      </c>
      <c r="IP459">
        <v>100.28754738497803</v>
      </c>
      <c r="IS459">
        <v>7.6128417034400044</v>
      </c>
      <c r="IT459">
        <v>46.527239622352234</v>
      </c>
      <c r="IW459">
        <v>0.77789541818358732</v>
      </c>
      <c r="IX459">
        <v>39.16877962216455</v>
      </c>
      <c r="JA459">
        <v>-0.59573992964810585</v>
      </c>
      <c r="JB459">
        <v>19.666822789503367</v>
      </c>
      <c r="JM459">
        <v>6.1982983048057516</v>
      </c>
      <c r="JN459">
        <v>48.750289948551163</v>
      </c>
      <c r="JQ459">
        <v>-1.2288662041492384</v>
      </c>
      <c r="JR459">
        <v>-1.0544619231362971</v>
      </c>
      <c r="JU459">
        <v>-1.2021664345674299</v>
      </c>
      <c r="JV459">
        <v>7.1779415890745808</v>
      </c>
      <c r="JY459">
        <v>-0.69677197123082157</v>
      </c>
      <c r="JZ459">
        <v>7.7175467921821657</v>
      </c>
      <c r="KC459">
        <v>2.9258678452926965</v>
      </c>
      <c r="KD459">
        <v>23.189812176151008</v>
      </c>
      <c r="KG459">
        <v>1.8030408381159937</v>
      </c>
      <c r="KH459">
        <v>25.423302984019934</v>
      </c>
      <c r="KS459">
        <v>1.4806028484923774</v>
      </c>
      <c r="KT459">
        <v>70.322363291650106</v>
      </c>
      <c r="KW459">
        <v>11.25</v>
      </c>
      <c r="KX459">
        <v>0.22143241783728349</v>
      </c>
      <c r="LE459">
        <v>3.1128036922112048</v>
      </c>
      <c r="LF459">
        <v>63.261985716449594</v>
      </c>
      <c r="LM459">
        <v>-1.2672186702417367</v>
      </c>
      <c r="LN459">
        <v>-0.79148431155448784</v>
      </c>
      <c r="LQ459">
        <v>8.4957283474948007</v>
      </c>
      <c r="LR459">
        <v>87.850857986939857</v>
      </c>
      <c r="LU459">
        <v>7.5218835331490155</v>
      </c>
      <c r="LV459">
        <v>46.547806537210647</v>
      </c>
      <c r="LY459">
        <v>0.80977391227338269</v>
      </c>
      <c r="LZ459">
        <v>39.626986799779338</v>
      </c>
      <c r="MC459">
        <v>-0.61561519507653462</v>
      </c>
      <c r="MD459">
        <v>19.280810382115618</v>
      </c>
      <c r="MO459">
        <v>6.0130389267265292</v>
      </c>
      <c r="MP459">
        <v>48.221903359851964</v>
      </c>
      <c r="MS459">
        <v>-1.2098417460071942</v>
      </c>
      <c r="MT459">
        <v>-0.93129509881742933</v>
      </c>
      <c r="MW459">
        <v>-1.2288134409115232</v>
      </c>
      <c r="MX459">
        <v>6.583801722672125</v>
      </c>
      <c r="NA459">
        <v>-0.72099169188425705</v>
      </c>
      <c r="NB459">
        <v>7.4492766808996533</v>
      </c>
      <c r="NE459">
        <v>2.9195360273912723</v>
      </c>
      <c r="NF459">
        <v>23.445781947499238</v>
      </c>
      <c r="NI459">
        <v>1.7973010187670038</v>
      </c>
      <c r="NJ459">
        <v>25.312935717089395</v>
      </c>
      <c r="NU459">
        <v>0.97709375618101102</v>
      </c>
      <c r="NV459">
        <v>86.274146480150407</v>
      </c>
      <c r="NY459">
        <v>11.25</v>
      </c>
      <c r="NZ459">
        <v>0.22143241783728349</v>
      </c>
      <c r="OG459">
        <v>3.1576154339536364</v>
      </c>
      <c r="OH459">
        <v>62.109817543050241</v>
      </c>
      <c r="OO459">
        <v>-1.2620945396280361</v>
      </c>
      <c r="OP459">
        <v>-0.76728518450559124</v>
      </c>
    </row>
    <row r="460" spans="1:406">
      <c r="A460">
        <v>443</v>
      </c>
      <c r="B460" s="16">
        <f t="shared" si="114"/>
        <v>40964.375</v>
      </c>
      <c r="C460">
        <f t="shared" si="110"/>
        <v>2244.1531135776704</v>
      </c>
      <c r="D460">
        <f t="shared" si="111"/>
        <v>0</v>
      </c>
      <c r="E460">
        <f t="shared" si="112"/>
        <v>0</v>
      </c>
      <c r="F460">
        <f t="shared" si="113"/>
        <v>2244.1531135776704</v>
      </c>
      <c r="G460">
        <f>F460/'Refrigeration &amp; Weather'!$C$22</f>
        <v>1008.6081409337846</v>
      </c>
      <c r="H460">
        <f>G460*3*'Refrigeration &amp; Weather'!$C$23</f>
        <v>756.45610570033841</v>
      </c>
      <c r="Q460">
        <v>7.7852450821871875</v>
      </c>
      <c r="R460">
        <v>34.515366672219727</v>
      </c>
      <c r="U460">
        <v>6.3137117714430477</v>
      </c>
      <c r="V460">
        <v>36.569587345014682</v>
      </c>
      <c r="Y460">
        <v>-1.1719717534132603</v>
      </c>
      <c r="Z460">
        <v>5.7589044638062381</v>
      </c>
      <c r="AG460">
        <v>2.2311105686071881</v>
      </c>
      <c r="AH460">
        <v>61.322390893019488</v>
      </c>
      <c r="AK460">
        <v>-1.288115540050123</v>
      </c>
      <c r="AL460">
        <v>5.2218373430229024</v>
      </c>
      <c r="AO460">
        <v>-1.2334717449869694</v>
      </c>
      <c r="AP460">
        <v>-0.49834716103348803</v>
      </c>
      <c r="AS460">
        <v>-0.92238068609416779</v>
      </c>
      <c r="AT460">
        <v>11.120139448198444</v>
      </c>
      <c r="AW460">
        <v>2.5707959350248188</v>
      </c>
      <c r="AX460">
        <v>27.358031965152225</v>
      </c>
      <c r="BA460">
        <v>1.5957418233915726</v>
      </c>
      <c r="BB460">
        <v>21.568389866325607</v>
      </c>
      <c r="BE460">
        <v>11.133333333333333</v>
      </c>
      <c r="BF460">
        <v>5.4804523414727617</v>
      </c>
      <c r="BM460">
        <v>0.48903888934832779</v>
      </c>
      <c r="BN460">
        <v>52.961927435842341</v>
      </c>
      <c r="BQ460">
        <v>10.915128099361455</v>
      </c>
      <c r="BR460">
        <v>27.290879659010336</v>
      </c>
      <c r="BY460">
        <v>2.1238964589125962</v>
      </c>
      <c r="BZ460">
        <v>59.841893647459358</v>
      </c>
      <c r="CG460">
        <v>-1.2702987166016904</v>
      </c>
      <c r="CH460">
        <v>5.8243375377089563</v>
      </c>
      <c r="CK460">
        <v>7.1758572593074081</v>
      </c>
      <c r="CL460">
        <v>118.01538079676337</v>
      </c>
      <c r="CO460">
        <v>7.0802490614289457</v>
      </c>
      <c r="CP460">
        <v>42.9930857603443</v>
      </c>
      <c r="CS460">
        <v>0.61001342486663279</v>
      </c>
      <c r="CT460">
        <v>29.117195524200216</v>
      </c>
      <c r="CW460">
        <v>-0.80598575229117664</v>
      </c>
      <c r="CX460">
        <v>10.676963415209919</v>
      </c>
      <c r="DI460">
        <v>5.3806219437032752</v>
      </c>
      <c r="DJ460">
        <v>53.598542825260743</v>
      </c>
      <c r="DM460">
        <v>-1.2412355123374237</v>
      </c>
      <c r="DN460">
        <v>5.4893083755304692</v>
      </c>
      <c r="DQ460">
        <v>-1.2360823120049813</v>
      </c>
      <c r="DR460">
        <v>-0.54628893200006123</v>
      </c>
      <c r="DU460">
        <v>-0.79961933329104784</v>
      </c>
      <c r="DV460">
        <v>12.507987690623581</v>
      </c>
      <c r="DY460">
        <v>2.5065533758363339</v>
      </c>
      <c r="DZ460">
        <v>28.071138886452488</v>
      </c>
      <c r="EC460">
        <v>1.4601712468516572</v>
      </c>
      <c r="ED460">
        <v>21.784735433866338</v>
      </c>
      <c r="EG460">
        <v>11.133333333333333</v>
      </c>
      <c r="EH460">
        <v>5.4804523414727617</v>
      </c>
      <c r="EO460">
        <v>0.60205927272453963</v>
      </c>
      <c r="EP460">
        <v>51.957537501486655</v>
      </c>
      <c r="ES460">
        <v>10.911383973229254</v>
      </c>
      <c r="ET460">
        <v>27.701250004976995</v>
      </c>
      <c r="FA460">
        <v>2.1581171417990492</v>
      </c>
      <c r="FB460">
        <v>67.642249969664775</v>
      </c>
      <c r="FI460">
        <v>-1.2679581927798915</v>
      </c>
      <c r="FJ460">
        <v>5.8290356376589001</v>
      </c>
      <c r="FM460">
        <v>6.8081634966742204</v>
      </c>
      <c r="FN460">
        <v>105.34771089955393</v>
      </c>
      <c r="FQ460">
        <v>6.901524702293317</v>
      </c>
      <c r="FR460">
        <v>42.990568505489748</v>
      </c>
      <c r="FU460">
        <v>0.32010291663864998</v>
      </c>
      <c r="FV460">
        <v>28.214139545794151</v>
      </c>
      <c r="FY460">
        <v>-0.96880965078864856</v>
      </c>
      <c r="FZ460">
        <v>7.5986612901890842</v>
      </c>
      <c r="GK460">
        <v>5.3210188520906403</v>
      </c>
      <c r="GL460">
        <v>53.911982690041519</v>
      </c>
      <c r="GO460">
        <v>-1.2614098644717235</v>
      </c>
      <c r="GP460">
        <v>5.3757921764585097</v>
      </c>
      <c r="GS460">
        <v>-1.2367884468973767</v>
      </c>
      <c r="GT460">
        <v>-0.55573364124511537</v>
      </c>
      <c r="GW460">
        <v>-0.78655629100487257</v>
      </c>
      <c r="GX460">
        <v>12.659602344452487</v>
      </c>
      <c r="HA460">
        <v>2.5126600353243647</v>
      </c>
      <c r="HB460">
        <v>28.040592461190425</v>
      </c>
      <c r="HE460">
        <v>1.5012780221405537</v>
      </c>
      <c r="HF460">
        <v>21.938828121882306</v>
      </c>
      <c r="HI460">
        <v>11.133333333333333</v>
      </c>
      <c r="HJ460">
        <v>5.4804523414727617</v>
      </c>
      <c r="HQ460">
        <v>0.63063294046213336</v>
      </c>
      <c r="HR460">
        <v>51.590863213053041</v>
      </c>
      <c r="HU460">
        <v>10.913526566010599</v>
      </c>
      <c r="HV460">
        <v>27.582177819356804</v>
      </c>
      <c r="IC460">
        <v>2.0455208902043838</v>
      </c>
      <c r="ID460">
        <v>60.19326690045731</v>
      </c>
      <c r="IK460">
        <v>-1.2889938823405338</v>
      </c>
      <c r="IL460">
        <v>5.7379656579116416</v>
      </c>
      <c r="IO460">
        <v>7.209815594634585</v>
      </c>
      <c r="IP460">
        <v>141.51492553655459</v>
      </c>
      <c r="IS460">
        <v>7.0346205519665572</v>
      </c>
      <c r="IT460">
        <v>42.886510906207043</v>
      </c>
      <c r="IW460">
        <v>0.29219466619364137</v>
      </c>
      <c r="IX460">
        <v>27.803118488337496</v>
      </c>
      <c r="JA460">
        <v>-0.81865336393716692</v>
      </c>
      <c r="JB460">
        <v>10.545384536142434</v>
      </c>
      <c r="JM460">
        <v>5.4079978839772362</v>
      </c>
      <c r="JN460">
        <v>53.106099493159391</v>
      </c>
      <c r="JQ460">
        <v>-1.237076538076177</v>
      </c>
      <c r="JR460">
        <v>5.5048931803024228</v>
      </c>
      <c r="JU460">
        <v>-1.2326453702885556</v>
      </c>
      <c r="JV460">
        <v>-0.49787152216577429</v>
      </c>
      <c r="JY460">
        <v>-0.80305440828367447</v>
      </c>
      <c r="JZ460">
        <v>12.40024941040063</v>
      </c>
      <c r="KC460">
        <v>2.5489975074714919</v>
      </c>
      <c r="KD460">
        <v>27.834078241604622</v>
      </c>
      <c r="KG460">
        <v>1.5233823300686034</v>
      </c>
      <c r="KH460">
        <v>22.02583004513308</v>
      </c>
      <c r="KK460">
        <v>11.133333333333333</v>
      </c>
      <c r="KL460">
        <v>5.4804523414727617</v>
      </c>
      <c r="KS460">
        <v>0.55312352782714869</v>
      </c>
      <c r="KT460">
        <v>51.266398235400978</v>
      </c>
      <c r="KW460">
        <v>10.913349498973449</v>
      </c>
      <c r="KX460">
        <v>27.394165309347056</v>
      </c>
      <c r="LE460">
        <v>2.1333550364453737</v>
      </c>
      <c r="LF460">
        <v>61.318086983854307</v>
      </c>
      <c r="LM460">
        <v>-1.2711847081132881</v>
      </c>
      <c r="LN460">
        <v>5.819934228174648</v>
      </c>
      <c r="LQ460">
        <v>7.0122835213074497</v>
      </c>
      <c r="LR460">
        <v>104.71993927222536</v>
      </c>
      <c r="LU460">
        <v>6.9440812289563585</v>
      </c>
      <c r="LV460">
        <v>42.851146537341464</v>
      </c>
      <c r="LY460">
        <v>0.31706218621027377</v>
      </c>
      <c r="LZ460">
        <v>28.203138098965081</v>
      </c>
      <c r="MC460">
        <v>-0.8331980008455786</v>
      </c>
      <c r="MD460">
        <v>10.266260374979616</v>
      </c>
      <c r="MO460">
        <v>5.2420612674129856</v>
      </c>
      <c r="MP460">
        <v>51.559112871968907</v>
      </c>
      <c r="MS460">
        <v>-1.2198754510178691</v>
      </c>
      <c r="MT460">
        <v>5.6082435163779634</v>
      </c>
      <c r="MW460">
        <v>-1.2519261008216351</v>
      </c>
      <c r="MX460">
        <v>-0.8716316889263358</v>
      </c>
      <c r="NA460">
        <v>-0.82340971203897761</v>
      </c>
      <c r="NB460">
        <v>12.185614536269565</v>
      </c>
      <c r="NE460">
        <v>2.5385238048883307</v>
      </c>
      <c r="NF460">
        <v>28.080953989210336</v>
      </c>
      <c r="NI460">
        <v>1.5194253233594028</v>
      </c>
      <c r="NJ460">
        <v>21.919522562461101</v>
      </c>
      <c r="NM460">
        <v>11.133333333333333</v>
      </c>
      <c r="NN460">
        <v>5.4804523414727617</v>
      </c>
      <c r="NU460">
        <v>-9.7668749015007314E-2</v>
      </c>
      <c r="NV460">
        <v>55.711707460866506</v>
      </c>
      <c r="NY460">
        <v>10.917357335766592</v>
      </c>
      <c r="NZ460">
        <v>27.146350968667857</v>
      </c>
      <c r="OG460">
        <v>2.1961370108040019</v>
      </c>
      <c r="OH460">
        <v>60.287936766715553</v>
      </c>
      <c r="OO460">
        <v>-1.2664257341274687</v>
      </c>
      <c r="OP460">
        <v>5.8408735403589143</v>
      </c>
    </row>
    <row r="461" spans="1:406">
      <c r="A461">
        <v>444</v>
      </c>
      <c r="B461" s="16">
        <f t="shared" si="114"/>
        <v>40964.5</v>
      </c>
      <c r="C461">
        <f t="shared" si="110"/>
        <v>2048.8581802190702</v>
      </c>
      <c r="D461">
        <f t="shared" si="111"/>
        <v>0</v>
      </c>
      <c r="E461">
        <f t="shared" si="112"/>
        <v>0</v>
      </c>
      <c r="F461">
        <f t="shared" si="113"/>
        <v>2048.8581802190702</v>
      </c>
      <c r="G461">
        <f>F461/'Refrigeration &amp; Weather'!$C$22</f>
        <v>920.83513717711037</v>
      </c>
      <c r="H461">
        <f>G461*3*'Refrigeration &amp; Weather'!$C$23</f>
        <v>690.62635288283275</v>
      </c>
      <c r="Q461">
        <v>7.2431233145007159</v>
      </c>
      <c r="R461">
        <v>36.939077440505095</v>
      </c>
      <c r="U461">
        <v>5.7671441020944716</v>
      </c>
      <c r="V461">
        <v>40.915737280548214</v>
      </c>
      <c r="Y461">
        <v>-1.1829298228185312</v>
      </c>
      <c r="Z461">
        <v>-0.97441826415935207</v>
      </c>
      <c r="AC461">
        <v>10.3</v>
      </c>
      <c r="AD461">
        <v>2.767905222966041</v>
      </c>
      <c r="AG461">
        <v>1.4467130663534917</v>
      </c>
      <c r="AH461">
        <v>43.499487734741479</v>
      </c>
      <c r="AK461">
        <v>-1.290892545875592</v>
      </c>
      <c r="AL461">
        <v>-1.4462374041701405</v>
      </c>
      <c r="AO461">
        <v>-1.2529093437541792</v>
      </c>
      <c r="AP461">
        <v>5.922605720054305</v>
      </c>
      <c r="AS461">
        <v>-0.9845442359893577</v>
      </c>
      <c r="AT461">
        <v>3.3867065799717495</v>
      </c>
      <c r="AW461">
        <v>2.2338411264618845</v>
      </c>
      <c r="AX461">
        <v>18.812377463237617</v>
      </c>
      <c r="BA461">
        <v>1.3427172002433194</v>
      </c>
      <c r="BB461">
        <v>22.646347212504615</v>
      </c>
      <c r="BE461">
        <v>11.051005538852989</v>
      </c>
      <c r="BF461">
        <v>10.890388528000358</v>
      </c>
      <c r="BM461">
        <v>-0.110585364261715</v>
      </c>
      <c r="BN461">
        <v>27.360066865810609</v>
      </c>
      <c r="BQ461">
        <v>10.23816902949976</v>
      </c>
      <c r="BR461">
        <v>56.075041874920835</v>
      </c>
      <c r="BY461">
        <v>1.3157384698989387</v>
      </c>
      <c r="BZ461">
        <v>43.08354689204586</v>
      </c>
      <c r="CG461">
        <v>-1.273862142867195</v>
      </c>
      <c r="CH461">
        <v>-0.84587407416955207</v>
      </c>
      <c r="CK461">
        <v>5.1262284050433857</v>
      </c>
      <c r="CL461">
        <v>135.65226478356769</v>
      </c>
      <c r="CO461">
        <v>6.5730220400268484</v>
      </c>
      <c r="CP461">
        <v>33.38437501978354</v>
      </c>
      <c r="CS461">
        <v>0.22560854570336114</v>
      </c>
      <c r="CT461">
        <v>24.842362395585614</v>
      </c>
      <c r="CW461">
        <v>-0.94272828245488849</v>
      </c>
      <c r="CX461">
        <v>8.5708145494871406</v>
      </c>
      <c r="DE461">
        <v>10.3</v>
      </c>
      <c r="DF461">
        <v>2.767905222966041</v>
      </c>
      <c r="DI461">
        <v>4.5772886590742159</v>
      </c>
      <c r="DJ461">
        <v>48.105781108605512</v>
      </c>
      <c r="DM461">
        <v>-1.2480094719242463</v>
      </c>
      <c r="DN461">
        <v>-1.2183752677289743</v>
      </c>
      <c r="DQ461">
        <v>-1.2549317010379628</v>
      </c>
      <c r="DR461">
        <v>5.8933940630719155</v>
      </c>
      <c r="DU461">
        <v>-0.88150291430806982</v>
      </c>
      <c r="DV461">
        <v>4.4747147677359189</v>
      </c>
      <c r="DY461">
        <v>2.1582663279615568</v>
      </c>
      <c r="DZ461">
        <v>19.480268599261922</v>
      </c>
      <c r="EC461">
        <v>1.2044114159142094</v>
      </c>
      <c r="ED461">
        <v>22.781664571949385</v>
      </c>
      <c r="EG461">
        <v>11.061532751337909</v>
      </c>
      <c r="EH461">
        <v>10.486113691909543</v>
      </c>
      <c r="EO461">
        <v>6.0906578955036272E-3</v>
      </c>
      <c r="EP461">
        <v>27.532359015861232</v>
      </c>
      <c r="ES461">
        <v>10.217080139915739</v>
      </c>
      <c r="ET461">
        <v>57.535364522853719</v>
      </c>
      <c r="FA461">
        <v>1.2084517933446388</v>
      </c>
      <c r="FB461">
        <v>51.678320819199392</v>
      </c>
      <c r="FI461">
        <v>-1.2715935216672294</v>
      </c>
      <c r="FJ461">
        <v>-0.84171456399353817</v>
      </c>
      <c r="FM461">
        <v>5.0773113890902373</v>
      </c>
      <c r="FN461">
        <v>116.19036586970962</v>
      </c>
      <c r="FQ461">
        <v>6.3947843831853755</v>
      </c>
      <c r="FR461">
        <v>33.345467713899929</v>
      </c>
      <c r="FU461">
        <v>-4.2616633627149701E-2</v>
      </c>
      <c r="FV461">
        <v>23.343400832927852</v>
      </c>
      <c r="FY461">
        <v>-1.0656508561113607</v>
      </c>
      <c r="FZ461">
        <v>6.5092062216152859</v>
      </c>
      <c r="GG461">
        <v>10.3</v>
      </c>
      <c r="GH461">
        <v>2.767905222966041</v>
      </c>
      <c r="GK461">
        <v>4.513565069566452</v>
      </c>
      <c r="GL461">
        <v>48.314918207641824</v>
      </c>
      <c r="GO461">
        <v>-1.2664889981977354</v>
      </c>
      <c r="GP461">
        <v>-1.3149425936503543</v>
      </c>
      <c r="GS461">
        <v>-1.2555201396763938</v>
      </c>
      <c r="GT461">
        <v>5.8874803985379538</v>
      </c>
      <c r="GW461">
        <v>-0.87057828986181107</v>
      </c>
      <c r="GX461">
        <v>4.5921586442130744</v>
      </c>
      <c r="HA461">
        <v>2.1648674442082454</v>
      </c>
      <c r="HB461">
        <v>19.450858876072967</v>
      </c>
      <c r="HE461">
        <v>1.2427054995652127</v>
      </c>
      <c r="HF461">
        <v>22.960922006534286</v>
      </c>
      <c r="HI461">
        <v>11.0496756234143</v>
      </c>
      <c r="HJ461">
        <v>10.946228478940194</v>
      </c>
      <c r="HQ461">
        <v>3.5310882914279217E-2</v>
      </c>
      <c r="HR461">
        <v>27.635112935910584</v>
      </c>
      <c r="HU461">
        <v>10.220844743648652</v>
      </c>
      <c r="HV461">
        <v>57.530244868954362</v>
      </c>
      <c r="IC461">
        <v>1.234529757842062</v>
      </c>
      <c r="ID461">
        <v>43.142481440345158</v>
      </c>
      <c r="IK461">
        <v>-1.2912416558571767</v>
      </c>
      <c r="IL461">
        <v>-0.92175176318500263</v>
      </c>
      <c r="IO461">
        <v>4.946914129025954</v>
      </c>
      <c r="IP461">
        <v>147.86296157050123</v>
      </c>
      <c r="IS461">
        <v>6.5292177176289314</v>
      </c>
      <c r="IT461">
        <v>33.270995351415884</v>
      </c>
      <c r="IW461">
        <v>-6.4481881975261265E-2</v>
      </c>
      <c r="IX461">
        <v>23.005886840443448</v>
      </c>
      <c r="JA461">
        <v>-0.95357143767630281</v>
      </c>
      <c r="JB461">
        <v>8.4723422785415234</v>
      </c>
      <c r="JI461">
        <v>10.3</v>
      </c>
      <c r="JJ461">
        <v>2.767905222966041</v>
      </c>
      <c r="JM461">
        <v>4.6139427044783075</v>
      </c>
      <c r="JN461">
        <v>47.49945786537139</v>
      </c>
      <c r="JQ461">
        <v>-1.2440849257553774</v>
      </c>
      <c r="JR461">
        <v>-1.2049561302915783</v>
      </c>
      <c r="JU461">
        <v>-1.2520965875032199</v>
      </c>
      <c r="JV461">
        <v>5.9235683508597861</v>
      </c>
      <c r="JY461">
        <v>-0.88341746143628852</v>
      </c>
      <c r="JZ461">
        <v>4.3912762604132061</v>
      </c>
      <c r="KC461">
        <v>2.2043121304063975</v>
      </c>
      <c r="KD461">
        <v>19.274006009314352</v>
      </c>
      <c r="KG461">
        <v>1.263280119862316</v>
      </c>
      <c r="KH461">
        <v>23.056615854963038</v>
      </c>
      <c r="KK461">
        <v>11.049754600271172</v>
      </c>
      <c r="KL461">
        <v>10.978384420975976</v>
      </c>
      <c r="KS461">
        <v>-3.2361041109239527E-2</v>
      </c>
      <c r="KT461">
        <v>26.942623003759472</v>
      </c>
      <c r="KW461">
        <v>10.233990425756094</v>
      </c>
      <c r="KX461">
        <v>56.238770427659581</v>
      </c>
      <c r="LE461">
        <v>1.3010227976676205</v>
      </c>
      <c r="LF461">
        <v>44.483615474674615</v>
      </c>
      <c r="LM461">
        <v>-1.274683619259469</v>
      </c>
      <c r="LN461">
        <v>-0.84950563244687771</v>
      </c>
      <c r="LQ461">
        <v>5.2534767794842763</v>
      </c>
      <c r="LR461">
        <v>119.35780514389668</v>
      </c>
      <c r="LU461">
        <v>6.4394764800104269</v>
      </c>
      <c r="LV461">
        <v>33.218039977238824</v>
      </c>
      <c r="LY461">
        <v>-4.5426393635599513E-2</v>
      </c>
      <c r="LZ461">
        <v>23.328196115266291</v>
      </c>
      <c r="MC461">
        <v>-0.96453385511916867</v>
      </c>
      <c r="MD461">
        <v>8.2882714140813665</v>
      </c>
      <c r="MK461">
        <v>10.3</v>
      </c>
      <c r="ML461">
        <v>2.767905222966041</v>
      </c>
      <c r="MO461">
        <v>4.485436646276618</v>
      </c>
      <c r="MP461">
        <v>44.786075696783968</v>
      </c>
      <c r="MS461">
        <v>-1.2284240394469412</v>
      </c>
      <c r="MT461">
        <v>-1.1173013746897553</v>
      </c>
      <c r="MW461">
        <v>-1.266836343438438</v>
      </c>
      <c r="MX461">
        <v>5.6994544859998966</v>
      </c>
      <c r="NA461">
        <v>-0.90069093762677355</v>
      </c>
      <c r="NB461">
        <v>4.2202119798880089</v>
      </c>
      <c r="NE461">
        <v>2.1899108117742183</v>
      </c>
      <c r="NF461">
        <v>19.505720274975733</v>
      </c>
      <c r="NI461">
        <v>1.261022782813106</v>
      </c>
      <c r="NJ461">
        <v>22.955914596188062</v>
      </c>
      <c r="NM461">
        <v>11.039446853583852</v>
      </c>
      <c r="NN461">
        <v>11.369198066866097</v>
      </c>
      <c r="NU461">
        <v>-0.66065373982182085</v>
      </c>
      <c r="NV461">
        <v>22.937825698021953</v>
      </c>
      <c r="NY461">
        <v>10.243524992780042</v>
      </c>
      <c r="NZ461">
        <v>55.92829437651158</v>
      </c>
      <c r="OG461">
        <v>1.3776373786303204</v>
      </c>
      <c r="OH461">
        <v>43.791444141931514</v>
      </c>
      <c r="OO461">
        <v>-1.2702420681855926</v>
      </c>
      <c r="OP461">
        <v>-0.83125250033481124</v>
      </c>
    </row>
    <row r="462" spans="1:406">
      <c r="A462">
        <v>445</v>
      </c>
      <c r="B462" s="16">
        <f t="shared" si="114"/>
        <v>40964.625</v>
      </c>
      <c r="C462">
        <f t="shared" si="110"/>
        <v>2138.2556517872845</v>
      </c>
      <c r="D462">
        <f t="shared" si="111"/>
        <v>0</v>
      </c>
      <c r="E462">
        <f t="shared" si="112"/>
        <v>0</v>
      </c>
      <c r="F462">
        <f t="shared" si="113"/>
        <v>2138.2556517872845</v>
      </c>
      <c r="G462">
        <f>F462/'Refrigeration &amp; Weather'!$C$22</f>
        <v>961.01377608417295</v>
      </c>
      <c r="H462">
        <f>G462*3*'Refrigeration &amp; Weather'!$C$23</f>
        <v>720.76033206312968</v>
      </c>
      <c r="Q462">
        <v>6.7202619585933698</v>
      </c>
      <c r="R462">
        <v>33.111783564104336</v>
      </c>
      <c r="U462">
        <v>5.509319120874359</v>
      </c>
      <c r="V462">
        <v>16.688470616503114</v>
      </c>
      <c r="Y462">
        <v>-1.1925544335497147</v>
      </c>
      <c r="Z462">
        <v>5.5931458210553258</v>
      </c>
      <c r="AC462">
        <v>10.102625506977965</v>
      </c>
      <c r="AD462">
        <v>12.445862028960331</v>
      </c>
      <c r="AG462">
        <v>0.81969029719963471</v>
      </c>
      <c r="AH462">
        <v>39.917248938755712</v>
      </c>
      <c r="AK462">
        <v>-1.2933037090777173</v>
      </c>
      <c r="AL462">
        <v>5.1762039299997937</v>
      </c>
      <c r="AO462">
        <v>-1.2654818199892346</v>
      </c>
      <c r="AP462">
        <v>-1.037085309472273</v>
      </c>
      <c r="AS462">
        <v>-1.0322586693106834</v>
      </c>
      <c r="AT462">
        <v>9.2663607103708721</v>
      </c>
      <c r="AW462">
        <v>1.9272064607111647</v>
      </c>
      <c r="AX462">
        <v>23.660641292994846</v>
      </c>
      <c r="BA462">
        <v>1.1082926440709502</v>
      </c>
      <c r="BB462">
        <v>19.312964532324099</v>
      </c>
      <c r="BE462">
        <v>10.979904889527877</v>
      </c>
      <c r="BF462">
        <v>10.145824764455192</v>
      </c>
      <c r="BM462">
        <v>-0.47560694424737182</v>
      </c>
      <c r="BN462">
        <v>22.372373396990135</v>
      </c>
      <c r="BQ462">
        <v>9.0416473553287364</v>
      </c>
      <c r="BR462">
        <v>82.778472158925652</v>
      </c>
      <c r="BY462">
        <v>0.69172826632550632</v>
      </c>
      <c r="BZ462">
        <v>38.563938905957528</v>
      </c>
      <c r="CG462">
        <v>-1.2770207478413906</v>
      </c>
      <c r="CH462">
        <v>5.7741061776058347</v>
      </c>
      <c r="CK462">
        <v>3.2865043842283805</v>
      </c>
      <c r="CL462">
        <v>111.1035588220854</v>
      </c>
      <c r="CO462">
        <v>6.0537728919635692</v>
      </c>
      <c r="CP462">
        <v>41.061597251603416</v>
      </c>
      <c r="CS462">
        <v>-6.7263611547697277E-2</v>
      </c>
      <c r="CT462">
        <v>17.626955563529464</v>
      </c>
      <c r="CW462">
        <v>-1.0293147342405775</v>
      </c>
      <c r="CX462">
        <v>3.9572726506091325</v>
      </c>
      <c r="DE462">
        <v>10.103065663201127</v>
      </c>
      <c r="DF462">
        <v>12.410433813478543</v>
      </c>
      <c r="DI462">
        <v>3.7685827518142898</v>
      </c>
      <c r="DJ462">
        <v>53.559892314741347</v>
      </c>
      <c r="DM462">
        <v>-1.2538457443721926</v>
      </c>
      <c r="DN462">
        <v>5.3721635518571693</v>
      </c>
      <c r="DQ462">
        <v>-1.2671299964312825</v>
      </c>
      <c r="DR462">
        <v>-1.0568407482205129</v>
      </c>
      <c r="DU462">
        <v>-0.94475468260190365</v>
      </c>
      <c r="DV462">
        <v>10.12680229249397</v>
      </c>
      <c r="DY462">
        <v>1.8412081491714205</v>
      </c>
      <c r="DZ462">
        <v>24.268166167549392</v>
      </c>
      <c r="EC462">
        <v>0.96857182403596742</v>
      </c>
      <c r="ED462">
        <v>19.369241909021696</v>
      </c>
      <c r="EG462">
        <v>10.998739416845169</v>
      </c>
      <c r="EH462">
        <v>9.5600446664268866</v>
      </c>
      <c r="EO462">
        <v>-0.36811012241094959</v>
      </c>
      <c r="EP462">
        <v>23.085846778966108</v>
      </c>
      <c r="ES462">
        <v>8.9935088708558606</v>
      </c>
      <c r="ET462">
        <v>84.875588689384287</v>
      </c>
      <c r="FA462">
        <v>0.46126763071111909</v>
      </c>
      <c r="FB462">
        <v>45.061959036757258</v>
      </c>
      <c r="FI462">
        <v>-1.2748160539454618</v>
      </c>
      <c r="FJ462">
        <v>5.7778136607495902</v>
      </c>
      <c r="FM462">
        <v>3.4675752035137788</v>
      </c>
      <c r="FN462">
        <v>99.325038876955546</v>
      </c>
      <c r="FQ462">
        <v>5.8767860866560904</v>
      </c>
      <c r="FR462">
        <v>40.965596291438125</v>
      </c>
      <c r="FU462">
        <v>-0.30829692615173715</v>
      </c>
      <c r="FV462">
        <v>15.931202743510445</v>
      </c>
      <c r="FY462">
        <v>-1.1254997633635111</v>
      </c>
      <c r="FZ462">
        <v>2.5648715644900699</v>
      </c>
      <c r="GG462">
        <v>10.117965607247722</v>
      </c>
      <c r="GH462">
        <v>11.347277679086231</v>
      </c>
      <c r="GK462">
        <v>3.7028804718570285</v>
      </c>
      <c r="GL462">
        <v>53.621713476621281</v>
      </c>
      <c r="GO462">
        <v>-1.2708749164766959</v>
      </c>
      <c r="GP462">
        <v>5.289226996765878</v>
      </c>
      <c r="GS462">
        <v>-1.2676415407587234</v>
      </c>
      <c r="GT462">
        <v>-1.0609418051175714</v>
      </c>
      <c r="GW462">
        <v>-0.9354964413352046</v>
      </c>
      <c r="GX462">
        <v>10.218714657605242</v>
      </c>
      <c r="HA462">
        <v>1.8482721491717005</v>
      </c>
      <c r="HB462">
        <v>24.241098856615761</v>
      </c>
      <c r="HE462">
        <v>1.0037048049192587</v>
      </c>
      <c r="HF462">
        <v>19.567109277069363</v>
      </c>
      <c r="HI462">
        <v>10.977383187695382</v>
      </c>
      <c r="HJ462">
        <v>10.23141416329511</v>
      </c>
      <c r="HQ462">
        <v>-0.3423401917946613</v>
      </c>
      <c r="HR462">
        <v>23.331072905253766</v>
      </c>
      <c r="HU462">
        <v>8.9919088794214037</v>
      </c>
      <c r="HV462">
        <v>85.377546470177791</v>
      </c>
      <c r="IC462">
        <v>0.6123883819387127</v>
      </c>
      <c r="ID462">
        <v>38.358963359425786</v>
      </c>
      <c r="IK462">
        <v>-1.2932400691344814</v>
      </c>
      <c r="IL462">
        <v>5.7070401998271487</v>
      </c>
      <c r="IO462">
        <v>2.931075768523423</v>
      </c>
      <c r="IP462">
        <v>121.6547517628651</v>
      </c>
      <c r="IS462">
        <v>6.0120503443841473</v>
      </c>
      <c r="IT462">
        <v>40.929269557622604</v>
      </c>
      <c r="IW462">
        <v>-0.3253673725704071</v>
      </c>
      <c r="IX462">
        <v>15.668305579200021</v>
      </c>
      <c r="JA462">
        <v>-1.0388044749295404</v>
      </c>
      <c r="JB462">
        <v>3.8841584551882962</v>
      </c>
      <c r="JI462">
        <v>10.11918910616812</v>
      </c>
      <c r="JJ462">
        <v>11.257201914201937</v>
      </c>
      <c r="JM462">
        <v>3.8161924504761471</v>
      </c>
      <c r="JN462">
        <v>52.873636994413353</v>
      </c>
      <c r="JQ462">
        <v>-1.2501241740175844</v>
      </c>
      <c r="JR462">
        <v>5.3838214114024741</v>
      </c>
      <c r="JU462">
        <v>-1.2646860099285575</v>
      </c>
      <c r="JV462">
        <v>-1.0360258962759596</v>
      </c>
      <c r="JY462">
        <v>-0.94549058700517985</v>
      </c>
      <c r="JZ462">
        <v>10.062038863583103</v>
      </c>
      <c r="KC462">
        <v>1.8903160639665992</v>
      </c>
      <c r="KD462">
        <v>24.09550522475374</v>
      </c>
      <c r="KG462">
        <v>1.0226320977391135</v>
      </c>
      <c r="KH462">
        <v>19.668972942188915</v>
      </c>
      <c r="KK462">
        <v>10.976325752709176</v>
      </c>
      <c r="KL462">
        <v>10.329735979275318</v>
      </c>
      <c r="KS462">
        <v>-0.39830067856978302</v>
      </c>
      <c r="KT462">
        <v>22.63935940786201</v>
      </c>
      <c r="KW462">
        <v>9.0353937372182394</v>
      </c>
      <c r="KX462">
        <v>82.839805824530018</v>
      </c>
      <c r="LE462">
        <v>0.6576076899596347</v>
      </c>
      <c r="LF462">
        <v>39.580151332043371</v>
      </c>
      <c r="LM462">
        <v>-1.2777887357090438</v>
      </c>
      <c r="LN462">
        <v>5.7710854594121903</v>
      </c>
      <c r="LQ462">
        <v>3.5773335047718335</v>
      </c>
      <c r="LR462">
        <v>104.13517002957951</v>
      </c>
      <c r="LU462">
        <v>5.9235058894769521</v>
      </c>
      <c r="LV462">
        <v>40.846641363463334</v>
      </c>
      <c r="LY462">
        <v>-0.31084583761723306</v>
      </c>
      <c r="LZ462">
        <v>15.915380153352229</v>
      </c>
      <c r="MC462">
        <v>-1.0473940676463129</v>
      </c>
      <c r="MD462">
        <v>3.7610492171068413</v>
      </c>
      <c r="MK462">
        <v>10.129946035809835</v>
      </c>
      <c r="ML462">
        <v>10.484126749206713</v>
      </c>
      <c r="MO462">
        <v>3.7441381099385578</v>
      </c>
      <c r="MP462">
        <v>49.093881024068359</v>
      </c>
      <c r="MS462">
        <v>-1.2357773728761186</v>
      </c>
      <c r="MT462">
        <v>5.4588792299648476</v>
      </c>
      <c r="MW462">
        <v>-1.2765749860015208</v>
      </c>
      <c r="MX462">
        <v>-1.185891584371217</v>
      </c>
      <c r="NA462">
        <v>-0.96030261345427881</v>
      </c>
      <c r="NB462">
        <v>9.9251232630937416</v>
      </c>
      <c r="NE462">
        <v>1.8722891264697072</v>
      </c>
      <c r="NF462">
        <v>24.307222240913617</v>
      </c>
      <c r="NI462">
        <v>1.0219671505439738</v>
      </c>
      <c r="NJ462">
        <v>19.575278457978332</v>
      </c>
      <c r="NM462">
        <v>10.958088607583319</v>
      </c>
      <c r="NN462">
        <v>10.884444176401415</v>
      </c>
      <c r="NU462">
        <v>-0.93108338883258945</v>
      </c>
      <c r="NV462">
        <v>16.384029545961237</v>
      </c>
      <c r="NY462">
        <v>9.0447569594205355</v>
      </c>
      <c r="NZ462">
        <v>82.999784485273054</v>
      </c>
      <c r="OG462">
        <v>0.7410422012264356</v>
      </c>
      <c r="OH462">
        <v>39.333900242110737</v>
      </c>
      <c r="OO462">
        <v>-1.2736250504501578</v>
      </c>
      <c r="OP462">
        <v>5.7871047173312853</v>
      </c>
    </row>
    <row r="463" spans="1:406">
      <c r="A463">
        <v>446</v>
      </c>
      <c r="B463" s="16">
        <f t="shared" si="114"/>
        <v>40964.75</v>
      </c>
      <c r="C463">
        <f t="shared" si="110"/>
        <v>1936.0417363625081</v>
      </c>
      <c r="D463">
        <f t="shared" si="111"/>
        <v>0</v>
      </c>
      <c r="E463">
        <f t="shared" si="112"/>
        <v>0</v>
      </c>
      <c r="F463">
        <f t="shared" si="113"/>
        <v>1936.0417363625081</v>
      </c>
      <c r="G463">
        <f>F463/'Refrigeration &amp; Weather'!$C$22</f>
        <v>870.1311174662959</v>
      </c>
      <c r="H463">
        <f>G463*3*'Refrigeration &amp; Weather'!$C$23</f>
        <v>652.5983380997219</v>
      </c>
      <c r="Q463">
        <v>6.1944117307120985</v>
      </c>
      <c r="R463">
        <v>36.211415512159647</v>
      </c>
      <c r="U463">
        <v>5.3145362362039883</v>
      </c>
      <c r="V463">
        <v>21.310827511272507</v>
      </c>
      <c r="Y463">
        <v>-1.2010603724703488</v>
      </c>
      <c r="Z463">
        <v>-1.1132899953509923</v>
      </c>
      <c r="AC463">
        <v>9.655967343702315</v>
      </c>
      <c r="AD463">
        <v>41.796769179467503</v>
      </c>
      <c r="AG463">
        <v>0.35256015506788491</v>
      </c>
      <c r="AH463">
        <v>24.12802085162166</v>
      </c>
      <c r="AK463">
        <v>-1.2954135901826616</v>
      </c>
      <c r="AL463">
        <v>-1.4837481872989917</v>
      </c>
      <c r="AO463">
        <v>-1.2746183766834265</v>
      </c>
      <c r="AP463">
        <v>5.4723938684368747</v>
      </c>
      <c r="AS463">
        <v>-1.0696958704846375</v>
      </c>
      <c r="AT463">
        <v>2.0747882587989284</v>
      </c>
      <c r="AW463">
        <v>1.6490191325394408</v>
      </c>
      <c r="AX463">
        <v>15.339218334987331</v>
      </c>
      <c r="BA463">
        <v>0.89208500921158984</v>
      </c>
      <c r="BB463">
        <v>20.434949475343963</v>
      </c>
      <c r="BE463">
        <v>10.851722637769916</v>
      </c>
      <c r="BF463">
        <v>16.614150070136173</v>
      </c>
      <c r="BM463">
        <v>-0.70195414479117779</v>
      </c>
      <c r="BN463">
        <v>8.9675420630724094</v>
      </c>
      <c r="BQ463">
        <v>7.5866006255575016</v>
      </c>
      <c r="BR463">
        <v>97.472914167570039</v>
      </c>
      <c r="BY463">
        <v>0.23394853872114732</v>
      </c>
      <c r="BZ463">
        <v>22.780626779179222</v>
      </c>
      <c r="CG463">
        <v>-1.2798360334209622</v>
      </c>
      <c r="CH463">
        <v>-0.88842216204692281</v>
      </c>
      <c r="CK463">
        <v>1.8629133559187008</v>
      </c>
      <c r="CL463">
        <v>85.813698567159818</v>
      </c>
      <c r="CO463">
        <v>5.5596285474773302</v>
      </c>
      <c r="CP463">
        <v>31.06278510073632</v>
      </c>
      <c r="CS463">
        <v>-0.290675357305195</v>
      </c>
      <c r="CT463">
        <v>16.077851603392517</v>
      </c>
      <c r="CW463">
        <v>-1.087106770335698</v>
      </c>
      <c r="CX463">
        <v>4.7817645193205394</v>
      </c>
      <c r="DE463">
        <v>9.6578531215331296</v>
      </c>
      <c r="DF463">
        <v>41.668144379043397</v>
      </c>
      <c r="DI463">
        <v>3.0179446631652609</v>
      </c>
      <c r="DJ463">
        <v>42.696639969204604</v>
      </c>
      <c r="DM463">
        <v>-1.2589167009389033</v>
      </c>
      <c r="DN463">
        <v>-1.3137964104895299</v>
      </c>
      <c r="DQ463">
        <v>-1.2759986838931674</v>
      </c>
      <c r="DR463">
        <v>5.4580280332467881</v>
      </c>
      <c r="DU463">
        <v>-0.99456121379382723</v>
      </c>
      <c r="DV463">
        <v>2.7628548956376613</v>
      </c>
      <c r="DY463">
        <v>1.5537103777640948</v>
      </c>
      <c r="DZ463">
        <v>15.875686845782079</v>
      </c>
      <c r="EC463">
        <v>0.75221606450049516</v>
      </c>
      <c r="ED463">
        <v>20.416150581722086</v>
      </c>
      <c r="EG463">
        <v>10.883985118862114</v>
      </c>
      <c r="EH463">
        <v>15.639339915124058</v>
      </c>
      <c r="EO463">
        <v>-0.60774359702366276</v>
      </c>
      <c r="EP463">
        <v>9.7910296981484013</v>
      </c>
      <c r="ES463">
        <v>7.4620558638222514</v>
      </c>
      <c r="ET463">
        <v>99.34801200578427</v>
      </c>
      <c r="FA463">
        <v>-7.162780006494171E-2</v>
      </c>
      <c r="FB463">
        <v>26.159582289950919</v>
      </c>
      <c r="FI463">
        <v>-1.2776885346389075</v>
      </c>
      <c r="FJ463">
        <v>-0.88509760297084739</v>
      </c>
      <c r="FM463">
        <v>2.1485684230951305</v>
      </c>
      <c r="FN463">
        <v>81.868447720881036</v>
      </c>
      <c r="FQ463">
        <v>5.3846431970986792</v>
      </c>
      <c r="FR463">
        <v>30.927860003755246</v>
      </c>
      <c r="FU463">
        <v>-0.50391087211566177</v>
      </c>
      <c r="FV463">
        <v>14.422889785893187</v>
      </c>
      <c r="FY463">
        <v>-1.1649720641244632</v>
      </c>
      <c r="FZ463">
        <v>3.8178609983436065</v>
      </c>
      <c r="GG463">
        <v>9.7097642643587943</v>
      </c>
      <c r="GH463">
        <v>38.628191851898912</v>
      </c>
      <c r="GK463">
        <v>2.9528564326316209</v>
      </c>
      <c r="GL463">
        <v>42.601089701833473</v>
      </c>
      <c r="GO463">
        <v>-1.274693605158288</v>
      </c>
      <c r="GP463">
        <v>-1.3856371055959287</v>
      </c>
      <c r="GS463">
        <v>-1.2764537989386602</v>
      </c>
      <c r="GT463">
        <v>5.4549719741600722</v>
      </c>
      <c r="GW463">
        <v>-0.98661666715966312</v>
      </c>
      <c r="GX463">
        <v>2.8356690683778223</v>
      </c>
      <c r="HA463">
        <v>1.5611887369961364</v>
      </c>
      <c r="HB463">
        <v>15.851877842317938</v>
      </c>
      <c r="HE463">
        <v>0.78395042147378746</v>
      </c>
      <c r="HF463">
        <v>20.62585789805663</v>
      </c>
      <c r="HI463">
        <v>10.847155699362308</v>
      </c>
      <c r="HJ463">
        <v>16.766039627124439</v>
      </c>
      <c r="HQ463">
        <v>-0.58614024283583188</v>
      </c>
      <c r="HR463">
        <v>10.038171625803987</v>
      </c>
      <c r="HU463">
        <v>7.4410447821878138</v>
      </c>
      <c r="HV463">
        <v>100.5278979843164</v>
      </c>
      <c r="IC463">
        <v>0.15975225858186867</v>
      </c>
      <c r="ID463">
        <v>22.419333663041645</v>
      </c>
      <c r="IK463">
        <v>-1.2950263271742912</v>
      </c>
      <c r="IL463">
        <v>-0.94803157101924029</v>
      </c>
      <c r="IO463">
        <v>1.3858798592383492</v>
      </c>
      <c r="IP463">
        <v>91.724496032039625</v>
      </c>
      <c r="IS463">
        <v>5.5200611116560152</v>
      </c>
      <c r="IT463">
        <v>30.93590730465845</v>
      </c>
      <c r="IW463">
        <v>-0.51731570585831244</v>
      </c>
      <c r="IX463">
        <v>14.223792733236319</v>
      </c>
      <c r="JA463">
        <v>-1.0955872691690252</v>
      </c>
      <c r="JB463">
        <v>4.7270381019526901</v>
      </c>
      <c r="JI463">
        <v>9.7141920062847866</v>
      </c>
      <c r="JJ463">
        <v>38.363544918814803</v>
      </c>
      <c r="JM463">
        <v>3.0770854805991195</v>
      </c>
      <c r="JN463">
        <v>41.998440810263062</v>
      </c>
      <c r="JQ463">
        <v>-1.2553723422162821</v>
      </c>
      <c r="JR463">
        <v>-1.3035877511027667</v>
      </c>
      <c r="JU463">
        <v>-1.2738401533972212</v>
      </c>
      <c r="JV463">
        <v>5.4734530767590437</v>
      </c>
      <c r="JY463">
        <v>-0.99437904472544136</v>
      </c>
      <c r="JZ463">
        <v>2.7122754839314447</v>
      </c>
      <c r="KC463">
        <v>1.6053105536532062</v>
      </c>
      <c r="KD463">
        <v>15.737884519187501</v>
      </c>
      <c r="KG463">
        <v>0.80115501368462072</v>
      </c>
      <c r="KH463">
        <v>20.73132341018594</v>
      </c>
      <c r="KK463">
        <v>10.842711117758602</v>
      </c>
      <c r="KL463">
        <v>17.062473949519173</v>
      </c>
      <c r="KS463">
        <v>-0.63188335418795494</v>
      </c>
      <c r="KT463">
        <v>9.4686815317360189</v>
      </c>
      <c r="KW463">
        <v>7.5897705204198367</v>
      </c>
      <c r="KX463">
        <v>96.494917539564383</v>
      </c>
      <c r="LE463">
        <v>0.18760644847820762</v>
      </c>
      <c r="LF463">
        <v>23.361158606077531</v>
      </c>
      <c r="LM463">
        <v>-1.2805593134804527</v>
      </c>
      <c r="LN463">
        <v>-0.89095459163977386</v>
      </c>
      <c r="LQ463">
        <v>2.1778897766093666</v>
      </c>
      <c r="LR463">
        <v>87.150478901901778</v>
      </c>
      <c r="LU463">
        <v>5.4330388362855979</v>
      </c>
      <c r="LV463">
        <v>30.839516399574912</v>
      </c>
      <c r="LY463">
        <v>-0.50620948418784517</v>
      </c>
      <c r="LZ463">
        <v>14.408273472143872</v>
      </c>
      <c r="MC463">
        <v>-1.1025646526108168</v>
      </c>
      <c r="MD463">
        <v>4.6424582275967126</v>
      </c>
      <c r="MK463">
        <v>9.7531291216073281</v>
      </c>
      <c r="ML463">
        <v>35.992156073182656</v>
      </c>
      <c r="MO463">
        <v>3.0744606376179995</v>
      </c>
      <c r="MP463">
        <v>37.594195435401907</v>
      </c>
      <c r="MS463">
        <v>-1.2421568103657032</v>
      </c>
      <c r="MT463">
        <v>-1.2387613806568232</v>
      </c>
      <c r="MW463">
        <v>-1.2837081586089198</v>
      </c>
      <c r="MX463">
        <v>5.3654377619802727</v>
      </c>
      <c r="NA463">
        <v>-1.0072116812712593</v>
      </c>
      <c r="NB463">
        <v>2.6018024336608025</v>
      </c>
      <c r="NE463">
        <v>1.584025884098065</v>
      </c>
      <c r="NF463">
        <v>15.926131446484378</v>
      </c>
      <c r="NI463">
        <v>0.801954258926451</v>
      </c>
      <c r="NJ463">
        <v>20.645812801850035</v>
      </c>
      <c r="NM463">
        <v>10.812107258852031</v>
      </c>
      <c r="NN463">
        <v>17.943093762718483</v>
      </c>
      <c r="NU463">
        <v>-1.0663422772302513</v>
      </c>
      <c r="NV463">
        <v>3.8605791225351584</v>
      </c>
      <c r="NY463">
        <v>7.5834497839084829</v>
      </c>
      <c r="NZ463">
        <v>97.968197807702253</v>
      </c>
      <c r="OG463">
        <v>0.27121362309305075</v>
      </c>
      <c r="OH463">
        <v>23.475006025013641</v>
      </c>
      <c r="OO463">
        <v>-1.276640425925148</v>
      </c>
      <c r="OP463">
        <v>-0.87680879109707688</v>
      </c>
    </row>
    <row r="464" spans="1:406">
      <c r="A464">
        <v>447</v>
      </c>
      <c r="B464" s="16">
        <f t="shared" si="114"/>
        <v>40964.875</v>
      </c>
      <c r="C464">
        <f t="shared" si="110"/>
        <v>2139.5685062533589</v>
      </c>
      <c r="D464">
        <f t="shared" si="111"/>
        <v>0</v>
      </c>
      <c r="E464">
        <f t="shared" si="112"/>
        <v>0</v>
      </c>
      <c r="F464">
        <f t="shared" si="113"/>
        <v>2139.5685062533589</v>
      </c>
      <c r="G464">
        <f>F464/'Refrigeration &amp; Weather'!$C$22</f>
        <v>961.6038230352176</v>
      </c>
      <c r="H464">
        <f>G464*3*'Refrigeration &amp; Weather'!$C$23</f>
        <v>721.20286727641314</v>
      </c>
      <c r="Q464">
        <v>5.6570544247187495</v>
      </c>
      <c r="R464">
        <v>33.482417309908854</v>
      </c>
      <c r="U464">
        <v>4.693088468986029</v>
      </c>
      <c r="V464">
        <v>43.187102160219652</v>
      </c>
      <c r="Y464">
        <v>-1.2086203806552951</v>
      </c>
      <c r="Z464">
        <v>5.4758622289618515</v>
      </c>
      <c r="AC464">
        <v>8.6218996445813794</v>
      </c>
      <c r="AD464">
        <v>71.44232223967191</v>
      </c>
      <c r="AG464">
        <v>7.4818882629674533E-3</v>
      </c>
      <c r="AH464">
        <v>24.2775394258421</v>
      </c>
      <c r="AK464">
        <v>-1.2972727702288409</v>
      </c>
      <c r="AL464">
        <v>5.1450418611248656</v>
      </c>
      <c r="AO464">
        <v>-1.281490496676061</v>
      </c>
      <c r="AP464">
        <v>-1.2757813755165521</v>
      </c>
      <c r="AS464">
        <v>-1.0996385387294871</v>
      </c>
      <c r="AT464">
        <v>8.31394710098124</v>
      </c>
      <c r="AW464">
        <v>1.3973029379198776</v>
      </c>
      <c r="AX464">
        <v>20.42504743311007</v>
      </c>
      <c r="BA464">
        <v>0.69355875064277828</v>
      </c>
      <c r="BB464">
        <v>17.164070699518987</v>
      </c>
      <c r="BE464">
        <v>10.589778816996974</v>
      </c>
      <c r="BF464">
        <v>24.756265269407908</v>
      </c>
      <c r="BM464">
        <v>-0.84786830968746008</v>
      </c>
      <c r="BN464">
        <v>11.671893776125813</v>
      </c>
      <c r="BQ464">
        <v>6.0005418047633139</v>
      </c>
      <c r="BR464">
        <v>98.590514380697272</v>
      </c>
      <c r="BY464">
        <v>-9.8567735891506178E-2</v>
      </c>
      <c r="BZ464">
        <v>22.720691143846352</v>
      </c>
      <c r="CG464">
        <v>-1.2823580467745599</v>
      </c>
      <c r="CH464">
        <v>5.7378008274108669</v>
      </c>
      <c r="CK464">
        <v>0.84588643566508814</v>
      </c>
      <c r="CL464">
        <v>58.337413831680344</v>
      </c>
      <c r="CO464">
        <v>5.116564036966829</v>
      </c>
      <c r="CP464">
        <v>35.849221193810081</v>
      </c>
      <c r="CS464">
        <v>-0.46223496995627916</v>
      </c>
      <c r="CT464">
        <v>11.0751703605152</v>
      </c>
      <c r="CW464">
        <v>-1.1277617456204359</v>
      </c>
      <c r="CX464">
        <v>1.6915556936430327</v>
      </c>
      <c r="DE464">
        <v>8.625643339904892</v>
      </c>
      <c r="DF464">
        <v>71.339631543826101</v>
      </c>
      <c r="DI464">
        <v>2.3387807181591374</v>
      </c>
      <c r="DJ464">
        <v>45.147226918164229</v>
      </c>
      <c r="DM464">
        <v>-1.2633561137546536</v>
      </c>
      <c r="DN464">
        <v>5.293559584748011</v>
      </c>
      <c r="DQ464">
        <v>-1.2826720209307034</v>
      </c>
      <c r="DR464">
        <v>-1.2866177154396068</v>
      </c>
      <c r="DU464">
        <v>-1.0344662986994881</v>
      </c>
      <c r="DV464">
        <v>8.8707006613529433</v>
      </c>
      <c r="DY464">
        <v>1.2939274452354634</v>
      </c>
      <c r="DZ464">
        <v>20.88419066416612</v>
      </c>
      <c r="EC464">
        <v>0.55472360966183398</v>
      </c>
      <c r="ED464">
        <v>17.07602750033799</v>
      </c>
      <c r="EG464">
        <v>10.642812871413618</v>
      </c>
      <c r="EH464">
        <v>23.383503304929221</v>
      </c>
      <c r="EO464">
        <v>-0.76665299971438594</v>
      </c>
      <c r="EP464">
        <v>12.425201806129497</v>
      </c>
      <c r="ES464">
        <v>5.8923917087347224</v>
      </c>
      <c r="ET464">
        <v>97.13108344911042</v>
      </c>
      <c r="FA464">
        <v>-0.43241702981940533</v>
      </c>
      <c r="FB464">
        <v>23.555330788494373</v>
      </c>
      <c r="FI464">
        <v>-1.2802620099537911</v>
      </c>
      <c r="FJ464">
        <v>5.7407982300595748</v>
      </c>
      <c r="FM464">
        <v>1.1361629765064947</v>
      </c>
      <c r="FN464">
        <v>59.83696309620867</v>
      </c>
      <c r="FQ464">
        <v>4.9441427578311048</v>
      </c>
      <c r="FR464">
        <v>35.677638949602475</v>
      </c>
      <c r="FU464">
        <v>-0.64964235911006385</v>
      </c>
      <c r="FV464">
        <v>9.5737903129545554</v>
      </c>
      <c r="FY464">
        <v>-1.1925838086098568</v>
      </c>
      <c r="FZ464">
        <v>0.99061103834479103</v>
      </c>
      <c r="GG464">
        <v>8.6953179864138637</v>
      </c>
      <c r="GH464">
        <v>71.479522355071424</v>
      </c>
      <c r="GK464">
        <v>2.2767912501269771</v>
      </c>
      <c r="GL464">
        <v>44.905991902259792</v>
      </c>
      <c r="GO464">
        <v>-1.2780430896941166</v>
      </c>
      <c r="GP464">
        <v>5.2308504511679725</v>
      </c>
      <c r="GS464">
        <v>-1.2830842359605101</v>
      </c>
      <c r="GT464">
        <v>-1.2889787627045641</v>
      </c>
      <c r="GW464">
        <v>-1.0275705399815169</v>
      </c>
      <c r="GX464">
        <v>8.9291228026723282</v>
      </c>
      <c r="HA464">
        <v>1.3017596229735335</v>
      </c>
      <c r="HB464">
        <v>20.864254807723874</v>
      </c>
      <c r="HE464">
        <v>0.58293279674091547</v>
      </c>
      <c r="HF464">
        <v>17.290928346218386</v>
      </c>
      <c r="HI464">
        <v>10.581808888741708</v>
      </c>
      <c r="HJ464">
        <v>24.986843355257353</v>
      </c>
      <c r="HQ464">
        <v>-0.74874779650335499</v>
      </c>
      <c r="HR464">
        <v>12.633381738790749</v>
      </c>
      <c r="HU464">
        <v>5.8546573625589566</v>
      </c>
      <c r="HV464">
        <v>98.055653558987331</v>
      </c>
      <c r="IC464">
        <v>-0.16609968565593525</v>
      </c>
      <c r="ID464">
        <v>22.302121555134399</v>
      </c>
      <c r="IK464">
        <v>-1.2966307973430735</v>
      </c>
      <c r="IL464">
        <v>5.6845464970196113</v>
      </c>
      <c r="IO464">
        <v>0.33551969603174864</v>
      </c>
      <c r="IP464">
        <v>58.297669710449014</v>
      </c>
      <c r="IS464">
        <v>5.0790639571998186</v>
      </c>
      <c r="IT464">
        <v>35.722214142621127</v>
      </c>
      <c r="IW464">
        <v>-0.66029190716970476</v>
      </c>
      <c r="IX464">
        <v>9.4245693395651191</v>
      </c>
      <c r="JA464">
        <v>-1.1354711314857451</v>
      </c>
      <c r="JB464">
        <v>1.6490577988593389</v>
      </c>
      <c r="JI464">
        <v>8.6999344274289978</v>
      </c>
      <c r="JJ464">
        <v>71.62518184412059</v>
      </c>
      <c r="JM464">
        <v>2.4091976379007822</v>
      </c>
      <c r="JN464">
        <v>44.478592435858261</v>
      </c>
      <c r="JQ464">
        <v>-1.2599676290347008</v>
      </c>
      <c r="JR464">
        <v>5.302563193683139</v>
      </c>
      <c r="JU464">
        <v>-1.280729296071466</v>
      </c>
      <c r="JV464">
        <v>-1.2747669569521705</v>
      </c>
      <c r="JY464">
        <v>-1.0335637329843708</v>
      </c>
      <c r="JZ464">
        <v>8.830884421064356</v>
      </c>
      <c r="KC464">
        <v>1.3474444729331625</v>
      </c>
      <c r="KD464">
        <v>20.781049840171285</v>
      </c>
      <c r="KG464">
        <v>0.59838117226895626</v>
      </c>
      <c r="KH464">
        <v>17.397495685037661</v>
      </c>
      <c r="KK464">
        <v>10.56734848627134</v>
      </c>
      <c r="KL464">
        <v>25.83375624107272</v>
      </c>
      <c r="KS464">
        <v>-0.78644948591342134</v>
      </c>
      <c r="KT464">
        <v>12.19380827904773</v>
      </c>
      <c r="KW464">
        <v>6.0196410067184312</v>
      </c>
      <c r="KX464">
        <v>97.701722182796672</v>
      </c>
      <c r="LE464">
        <v>-0.15079503126877908</v>
      </c>
      <c r="LF464">
        <v>22.957651434464253</v>
      </c>
      <c r="LM464">
        <v>-1.2830436776123006</v>
      </c>
      <c r="LN464">
        <v>5.7356623070169563</v>
      </c>
      <c r="LQ464">
        <v>1.0903714754612199</v>
      </c>
      <c r="LR464">
        <v>64.280820600252085</v>
      </c>
      <c r="LU464">
        <v>4.9937570582400381</v>
      </c>
      <c r="LV464">
        <v>35.611299611748194</v>
      </c>
      <c r="LY464">
        <v>-0.65171850361522476</v>
      </c>
      <c r="LZ464">
        <v>9.5610365939112523</v>
      </c>
      <c r="MC464">
        <v>-1.141308315477372</v>
      </c>
      <c r="MD464">
        <v>1.5879265836324949</v>
      </c>
      <c r="MK464">
        <v>8.735560749439701</v>
      </c>
      <c r="ML464">
        <v>73.587820641468923</v>
      </c>
      <c r="MO464">
        <v>2.4827502453387353</v>
      </c>
      <c r="MP464">
        <v>39.777379168363062</v>
      </c>
      <c r="MS464">
        <v>-1.2477338856607585</v>
      </c>
      <c r="MT464">
        <v>5.3589890059027567</v>
      </c>
      <c r="MW464">
        <v>-1.2891094187007963</v>
      </c>
      <c r="MX464">
        <v>-1.3556478478713936</v>
      </c>
      <c r="NA464">
        <v>-1.0447898911943805</v>
      </c>
      <c r="NB464">
        <v>8.7408753967660555</v>
      </c>
      <c r="NE464">
        <v>1.3233130007309062</v>
      </c>
      <c r="NF464">
        <v>20.943735685472088</v>
      </c>
      <c r="NI464">
        <v>0.60049988319804615</v>
      </c>
      <c r="NJ464">
        <v>17.32105705287313</v>
      </c>
      <c r="NM464">
        <v>10.519576781629841</v>
      </c>
      <c r="NN464">
        <v>26.87977584514416</v>
      </c>
      <c r="NU464">
        <v>-1.1407081360266531</v>
      </c>
      <c r="NV464">
        <v>7.7903991136616479</v>
      </c>
      <c r="NY464">
        <v>5.9897398390453613</v>
      </c>
      <c r="NZ464">
        <v>99.008459568534732</v>
      </c>
      <c r="OG464">
        <v>-7.1477744447326325E-2</v>
      </c>
      <c r="OH464">
        <v>23.28726837342586</v>
      </c>
      <c r="OO464">
        <v>-1.2793417213948843</v>
      </c>
      <c r="OP464">
        <v>5.7482246596496012</v>
      </c>
    </row>
    <row r="465" spans="1:406">
      <c r="A465">
        <v>448</v>
      </c>
      <c r="B465" s="16">
        <f t="shared" si="114"/>
        <v>40965</v>
      </c>
      <c r="C465">
        <f t="shared" ref="C465:C528" si="115">J465+N465+R465+V465+Z465+AD465+AH465+AL465+AP465+AT465+AX465+BB465+BF465+BJ465+BN465+BR465+BV465+BZ465+CD465+CH465+CL465+CP465+CT465+CX465+DB465+DF465+DJ465+DN465+DR465+DV465+DZ465+ED465+EH465+EL465+EP465+ET465+EX465+FB465+FF465+FJ465+FN465+FR465+FV465+FZ465+GD465+GH465+GL465+GP465+GT465+GX465+HB465+HF465+HJ465+HN465+HR465+HV465+HZ465+ID465+IH465+IL465+IP465+IT465+IX465+JB465+JF465+JJ465+JN465+JR465+JV465+JZ465+KD465+KH465+KL465+KP465+KT465+KX465+LB465+LF465+LJ465+LN465+LR465+LV465+LZ465+MD465+MH465+ML465+MP465+MT465+MX465+NB465+NF465+NJ465+NN465+NR465+NV465+NZ465+OD465+OH465+OL465+OP465</f>
        <v>1733.9875181346993</v>
      </c>
      <c r="D465">
        <f t="shared" si="111"/>
        <v>0</v>
      </c>
      <c r="E465">
        <f t="shared" si="112"/>
        <v>0</v>
      </c>
      <c r="F465">
        <f t="shared" si="113"/>
        <v>1733.9875181346993</v>
      </c>
      <c r="G465">
        <f>F465/'Refrigeration &amp; Weather'!$C$22</f>
        <v>779.3202328695279</v>
      </c>
      <c r="H465">
        <f>G465*3*'Refrigeration &amp; Weather'!$C$23</f>
        <v>584.49017465214592</v>
      </c>
      <c r="Q465">
        <v>5.1202550444234447</v>
      </c>
      <c r="R465">
        <v>36.794907251686588</v>
      </c>
      <c r="U465">
        <v>3.9887951886804354</v>
      </c>
      <c r="V465">
        <v>45.007221824123157</v>
      </c>
      <c r="Y465">
        <v>-1.2153746812044914</v>
      </c>
      <c r="Z465">
        <v>-1.2130757040693476</v>
      </c>
      <c r="AC465">
        <v>7.6174470176135536</v>
      </c>
      <c r="AD465">
        <v>59.833269075367099</v>
      </c>
      <c r="AG465">
        <v>-0.24972157102830855</v>
      </c>
      <c r="AH465">
        <v>12.807584396480195</v>
      </c>
      <c r="AK465">
        <v>-1.2989213833840456</v>
      </c>
      <c r="AL465">
        <v>-1.5098833741315463</v>
      </c>
      <c r="AO465">
        <v>-1.2868207670551481</v>
      </c>
      <c r="AP465">
        <v>5.3204691667879702</v>
      </c>
      <c r="AS465">
        <v>-1.1239919636293283</v>
      </c>
      <c r="AT465">
        <v>1.3673029928997431</v>
      </c>
      <c r="AW465">
        <v>1.1700307595492412</v>
      </c>
      <c r="AX465">
        <v>12.348168811529883</v>
      </c>
      <c r="BA465">
        <v>0.51203599483403128</v>
      </c>
      <c r="BB465">
        <v>18.365923901458018</v>
      </c>
      <c r="BE465">
        <v>10.063571879826142</v>
      </c>
      <c r="BF465">
        <v>44.600816808968268</v>
      </c>
      <c r="BM465">
        <v>-0.94615866418694028</v>
      </c>
      <c r="BN465">
        <v>2.663768201214233</v>
      </c>
      <c r="BQ465">
        <v>4.5969526287121738</v>
      </c>
      <c r="BR465">
        <v>79.799790026688939</v>
      </c>
      <c r="BY465">
        <v>-0.34105759663231611</v>
      </c>
      <c r="BZ465">
        <v>11.308608590557984</v>
      </c>
      <c r="CG465">
        <v>-1.2846278691047524</v>
      </c>
      <c r="CH465">
        <v>-0.91961028649066323</v>
      </c>
      <c r="CK465">
        <v>0.13426771654301972</v>
      </c>
      <c r="CL465">
        <v>43.627287507448209</v>
      </c>
      <c r="CO465">
        <v>4.6964031762932557</v>
      </c>
      <c r="CP465">
        <v>27.325501439946482</v>
      </c>
      <c r="CS465">
        <v>-0.59469845199392168</v>
      </c>
      <c r="CT465">
        <v>11.188052392596326</v>
      </c>
      <c r="CW465">
        <v>-1.1576416185801248</v>
      </c>
      <c r="CX465">
        <v>3.3906534719341082</v>
      </c>
      <c r="DE465">
        <v>7.6248238523098033</v>
      </c>
      <c r="DF465">
        <v>59.524600764987945</v>
      </c>
      <c r="DI465">
        <v>1.7329108060035516</v>
      </c>
      <c r="DJ465">
        <v>33.75155050564743</v>
      </c>
      <c r="DM465">
        <v>-1.2672691807067162</v>
      </c>
      <c r="DN465">
        <v>-1.3792046413678443</v>
      </c>
      <c r="DQ465">
        <v>-1.2878499345882179</v>
      </c>
      <c r="DR465">
        <v>5.3121034885073311</v>
      </c>
      <c r="DU465">
        <v>-1.0669385915900924</v>
      </c>
      <c r="DV465">
        <v>1.8230883745213968</v>
      </c>
      <c r="DY465">
        <v>1.0598931947216186</v>
      </c>
      <c r="DZ465">
        <v>12.727780015121034</v>
      </c>
      <c r="EC465">
        <v>0.37530326247363621</v>
      </c>
      <c r="ED465">
        <v>18.216074754199116</v>
      </c>
      <c r="EG465">
        <v>10.128657416831587</v>
      </c>
      <c r="EH465">
        <v>44.702640855561945</v>
      </c>
      <c r="EO465">
        <v>-0.87618798817110632</v>
      </c>
      <c r="EP465">
        <v>3.2997407879351339</v>
      </c>
      <c r="ES465">
        <v>4.5133553475702648</v>
      </c>
      <c r="ET465">
        <v>78.336749635462937</v>
      </c>
      <c r="FA465">
        <v>-0.67172566616922424</v>
      </c>
      <c r="FB465">
        <v>10.622249524992768</v>
      </c>
      <c r="FI465">
        <v>-1.2825783723247377</v>
      </c>
      <c r="FJ465">
        <v>-0.91689458118488876</v>
      </c>
      <c r="FM465">
        <v>0.37202062419398779</v>
      </c>
      <c r="FN465">
        <v>47.850479175858425</v>
      </c>
      <c r="FQ465">
        <v>4.527155460696819</v>
      </c>
      <c r="FR465">
        <v>27.121837306274305</v>
      </c>
      <c r="FU465">
        <v>-0.75938445104016505</v>
      </c>
      <c r="FV465">
        <v>9.889102157912216</v>
      </c>
      <c r="FY465">
        <v>-1.2128289683126914</v>
      </c>
      <c r="FZ465">
        <v>2.8699228567889365</v>
      </c>
      <c r="GG465">
        <v>7.6859068654272589</v>
      </c>
      <c r="GH465">
        <v>60.225800872875858</v>
      </c>
      <c r="GK465">
        <v>1.6761893026247943</v>
      </c>
      <c r="GL465">
        <v>33.390744238740993</v>
      </c>
      <c r="GO465">
        <v>-1.281000648036698</v>
      </c>
      <c r="GP465">
        <v>-1.4343240915587263</v>
      </c>
      <c r="GS465">
        <v>-1.2882284856346142</v>
      </c>
      <c r="GT465">
        <v>5.3102381631344802</v>
      </c>
      <c r="GW465">
        <v>-1.0608907621056876</v>
      </c>
      <c r="GX465">
        <v>1.8705510878434717</v>
      </c>
      <c r="HA465">
        <v>1.0680114986792224</v>
      </c>
      <c r="HB465">
        <v>12.712044317450779</v>
      </c>
      <c r="HE465">
        <v>0.3999661365129496</v>
      </c>
      <c r="HF465">
        <v>18.42998589093126</v>
      </c>
      <c r="HI465">
        <v>10.054149904767646</v>
      </c>
      <c r="HJ465">
        <v>44.493656987767437</v>
      </c>
      <c r="HQ465">
        <v>-0.86127666528750946</v>
      </c>
      <c r="HR465">
        <v>3.4654400840858459</v>
      </c>
      <c r="HU465">
        <v>4.4628331314035226</v>
      </c>
      <c r="HV465">
        <v>79.017807507100997</v>
      </c>
      <c r="IC465">
        <v>-0.40168448372847643</v>
      </c>
      <c r="ID465">
        <v>10.896436941168128</v>
      </c>
      <c r="IK465">
        <v>-1.2980784813049944</v>
      </c>
      <c r="IL465">
        <v>-0.96741244892658362</v>
      </c>
      <c r="IO465">
        <v>-0.32905317778815879</v>
      </c>
      <c r="IP465">
        <v>39.070620180810927</v>
      </c>
      <c r="IS465">
        <v>4.6609785451493906</v>
      </c>
      <c r="IT465">
        <v>27.201713912480937</v>
      </c>
      <c r="IW465">
        <v>-0.76797911225578053</v>
      </c>
      <c r="IX465">
        <v>9.7780959189503704</v>
      </c>
      <c r="JA465">
        <v>-1.1647461544255362</v>
      </c>
      <c r="JB465">
        <v>3.3572298971750913</v>
      </c>
      <c r="JI465">
        <v>7.6891497696753559</v>
      </c>
      <c r="JJ465">
        <v>60.242901306069292</v>
      </c>
      <c r="JM465">
        <v>1.8135313990819144</v>
      </c>
      <c r="JN465">
        <v>33.171888496447103</v>
      </c>
      <c r="JQ465">
        <v>-1.2640187219487611</v>
      </c>
      <c r="JR465">
        <v>-1.3712126857603817</v>
      </c>
      <c r="JU465">
        <v>-1.2860756204972648</v>
      </c>
      <c r="JV465">
        <v>5.321415208089018</v>
      </c>
      <c r="JY465">
        <v>-1.0654660032279166</v>
      </c>
      <c r="JZ465">
        <v>1.791477270327817</v>
      </c>
      <c r="KC465">
        <v>1.1147682248163251</v>
      </c>
      <c r="KD465">
        <v>12.657844081064392</v>
      </c>
      <c r="KG465">
        <v>0.41366433359558819</v>
      </c>
      <c r="KH465">
        <v>18.535336535139983</v>
      </c>
      <c r="KK465">
        <v>10.021511041240764</v>
      </c>
      <c r="KL465">
        <v>45.484016782094116</v>
      </c>
      <c r="KS465">
        <v>-0.89284337823915849</v>
      </c>
      <c r="KT465">
        <v>3.1312823251563611</v>
      </c>
      <c r="KW465">
        <v>4.6278647094607708</v>
      </c>
      <c r="KX465">
        <v>79.191998231195626</v>
      </c>
      <c r="LE465">
        <v>-0.39475111040964161</v>
      </c>
      <c r="LF465">
        <v>11.322789593672265</v>
      </c>
      <c r="LM465">
        <v>-1.2852815747009385</v>
      </c>
      <c r="LN465">
        <v>-0.92142833204758401</v>
      </c>
      <c r="LQ465">
        <v>0.27204309551355105</v>
      </c>
      <c r="LR465">
        <v>50.689182584248272</v>
      </c>
      <c r="LU465">
        <v>4.5776304918209458</v>
      </c>
      <c r="LV465">
        <v>27.079172566892776</v>
      </c>
      <c r="LY465">
        <v>-0.76127097843457947</v>
      </c>
      <c r="LZ465">
        <v>9.8783683378981806</v>
      </c>
      <c r="MC465">
        <v>-1.1697456493371183</v>
      </c>
      <c r="MD465">
        <v>3.3120396025451111</v>
      </c>
      <c r="MK465">
        <v>7.7041169279921977</v>
      </c>
      <c r="ML465">
        <v>60.668836483286228</v>
      </c>
      <c r="MO465">
        <v>1.964017823237336</v>
      </c>
      <c r="MP465">
        <v>28.595031567674067</v>
      </c>
      <c r="MS465">
        <v>-1.2526432876082942</v>
      </c>
      <c r="MT465">
        <v>-1.3217523526437183</v>
      </c>
      <c r="MW465">
        <v>-1.293322942102203</v>
      </c>
      <c r="MX465">
        <v>5.2593636121683396</v>
      </c>
      <c r="NA465">
        <v>-1.0753751033829044</v>
      </c>
      <c r="NB465">
        <v>1.7173885078501818</v>
      </c>
      <c r="NE465">
        <v>1.0882218626590849</v>
      </c>
      <c r="NF465">
        <v>12.794173939632003</v>
      </c>
      <c r="NI465">
        <v>0.4169465202042888</v>
      </c>
      <c r="NJ465">
        <v>18.46852426024444</v>
      </c>
      <c r="NM465">
        <v>9.9700399208542585</v>
      </c>
      <c r="NN465">
        <v>44.933051132609293</v>
      </c>
      <c r="NU465">
        <v>-1.1855584286140755</v>
      </c>
      <c r="NV465">
        <v>-0.22115661097537842</v>
      </c>
      <c r="NY465">
        <v>4.5808183018670903</v>
      </c>
      <c r="NZ465">
        <v>80.064225040245489</v>
      </c>
      <c r="OG465">
        <v>-0.32197089758784975</v>
      </c>
      <c r="OH465">
        <v>11.745767668329204</v>
      </c>
      <c r="OO465">
        <v>-1.2817728923469069</v>
      </c>
      <c r="OP465">
        <v>-0.91021395299895524</v>
      </c>
    </row>
    <row r="466" spans="1:406">
      <c r="A466">
        <v>449</v>
      </c>
      <c r="B466" s="16">
        <f t="shared" si="114"/>
        <v>40965.125</v>
      </c>
      <c r="C466">
        <f t="shared" si="115"/>
        <v>1720.9750193868513</v>
      </c>
      <c r="D466">
        <f t="shared" ref="D466:D529" si="116">K466+O466+S466+W466+AA466+AE466+AI466+AM466+AQ466+AU466+AY466+BC466+BG466+BK466+BO466+BS466+BW466+CA466+CE466+CI466+CM466+CQ466+CU466+CY466+DC466+DG466+DK466+DO466+DS466+DW466+EA466+EE466+EI466+EM466+EQ466+EU466+EY466+FC466+FG466+FK466+FO466+FS466+FW466+GA466+GE466+GI466+GM466+GQ466+GU466+GY466+HC466+HG466+HK466+HO466+HS466+HW466+IA466+IE466+II466+IM466+IQ466+IU466+IY466+JC466+JG466+JK466+JO466+JS466+JW466+KA466+KE466+KI466+KM466+KQ466+KU466+KY466+LC466+LG466+LK466+LO466+LS466+LW466+MA466+ME466+MI466+MM466+MQ466+MU466+MY466+NC466+NG466+NK466+NO466+NS466+NW466+OA466+OE466+OI466+OM466+OQ466</f>
        <v>0</v>
      </c>
      <c r="E466">
        <f t="shared" ref="E466:E529" si="117">L466+P466+T466+X466+AB466+AF466+AJ466+AN466+AR466+AV466+AZ466+BD466+BH466+BL466+BP466+BT466+BX466+CB466+CF466+CJ466+CN466+CR466+CV466+CZ466+DD466+DH466+DL466+DP466+DT466+DX466+EB466+EF466+EJ466+EN466+ER466+EV466+EZ466+FD466+FH466+FL466+FP466+FT466+FX466+GB466+GF466+GJ466+GN466+GR466+GV466+GZ466+HD466+HH466+HL466+HP466+HT466+HX466+IB466+IF466+IJ466+IN466+IR466+IV466+IZ466+JD466+JH466+JL466+JP466+JT466+JX466+KB466+KF466+KJ466+KN466+KR466+KV466+KZ466+LD466+LH466+LL466+LP466+LT466+LX466+MB466+MF466+MJ466+MN466+MR466+MV466+MZ466+ND466+NH466+NL466+NP466+NT466+NX466+OB466+OF466+OJ466+ON466+OR466</f>
        <v>0</v>
      </c>
      <c r="F466">
        <f t="shared" ref="F466:F529" si="118">SUM(C466:E466)</f>
        <v>1720.9750193868513</v>
      </c>
      <c r="G466">
        <f>F466/'Refrigeration &amp; Weather'!$C$22</f>
        <v>773.47191882555126</v>
      </c>
      <c r="H466">
        <f>G466*3*'Refrigeration &amp; Weather'!$C$23</f>
        <v>580.10393911916344</v>
      </c>
      <c r="Q466">
        <v>4.6548166543213458</v>
      </c>
      <c r="R466">
        <v>27.829983882374279</v>
      </c>
      <c r="U466">
        <v>3.2957558970543475</v>
      </c>
      <c r="V466">
        <v>42.577911638731358</v>
      </c>
      <c r="Y466">
        <v>-1.2214380845480812</v>
      </c>
      <c r="Z466">
        <v>5.3903834801594463</v>
      </c>
      <c r="AC466">
        <v>6.8575644748383171</v>
      </c>
      <c r="AD466">
        <v>47.368811374782183</v>
      </c>
      <c r="AG466">
        <v>-0.44435171659378064</v>
      </c>
      <c r="AH466">
        <v>16.056581646349997</v>
      </c>
      <c r="AK466">
        <v>-1.3003916407946787</v>
      </c>
      <c r="AL466">
        <v>5.1229336234788194</v>
      </c>
      <c r="AO466">
        <v>-1.2910692055441053</v>
      </c>
      <c r="AP466">
        <v>-1.4031949432034918</v>
      </c>
      <c r="AS466">
        <v>-1.1440927088364601</v>
      </c>
      <c r="AT466">
        <v>7.7775059423218629</v>
      </c>
      <c r="AW466">
        <v>0.96517321359623265</v>
      </c>
      <c r="AX466">
        <v>17.679580145806217</v>
      </c>
      <c r="BA466">
        <v>0.34671321928888188</v>
      </c>
      <c r="BB466">
        <v>15.190362840051554</v>
      </c>
      <c r="BE466">
        <v>9.3108526222510619</v>
      </c>
      <c r="BF466">
        <v>51.14110803699257</v>
      </c>
      <c r="BM466">
        <v>-1.0151746805736601</v>
      </c>
      <c r="BN466">
        <v>7.8280093518076788</v>
      </c>
      <c r="BQ466">
        <v>3.400172060311053</v>
      </c>
      <c r="BR466">
        <v>73.803973943090568</v>
      </c>
      <c r="BY466">
        <v>-0.51998233459805676</v>
      </c>
      <c r="BZ466">
        <v>14.594398097744282</v>
      </c>
      <c r="CG466">
        <v>-1.2866794934274779</v>
      </c>
      <c r="CH466">
        <v>5.7108416097258203</v>
      </c>
      <c r="CK466">
        <v>-0.34271906791809298</v>
      </c>
      <c r="CL466">
        <v>26.581734162149104</v>
      </c>
      <c r="CO466">
        <v>4.3129326865736326</v>
      </c>
      <c r="CP466">
        <v>32.103738043494189</v>
      </c>
      <c r="CS466">
        <v>-0.69860561255852704</v>
      </c>
      <c r="CT466">
        <v>7.4453377731955106</v>
      </c>
      <c r="CW466">
        <v>-1.1800405301238208</v>
      </c>
      <c r="CX466">
        <v>0.83273224885337649</v>
      </c>
      <c r="DE466">
        <v>6.8707899639484813</v>
      </c>
      <c r="DF466">
        <v>46.992702405876763</v>
      </c>
      <c r="DI466">
        <v>1.1992866878818804</v>
      </c>
      <c r="DJ466">
        <v>36.198768824026175</v>
      </c>
      <c r="DM466">
        <v>-1.2707396238950166</v>
      </c>
      <c r="DN466">
        <v>5.2386324830410693</v>
      </c>
      <c r="DQ466">
        <v>-1.2919782095535428</v>
      </c>
      <c r="DR466">
        <v>-1.4099008614960646</v>
      </c>
      <c r="DU466">
        <v>-1.0937314370829707</v>
      </c>
      <c r="DV466">
        <v>8.1548081922083639</v>
      </c>
      <c r="DY466">
        <v>0.84957803960895417</v>
      </c>
      <c r="DZ466">
        <v>17.980917313623529</v>
      </c>
      <c r="EC466">
        <v>0.21301556355409673</v>
      </c>
      <c r="ED466">
        <v>14.987359086355754</v>
      </c>
      <c r="EG466">
        <v>9.3579532448319576</v>
      </c>
      <c r="EH466">
        <v>52.459369523713519</v>
      </c>
      <c r="EO466">
        <v>-0.95451325875866366</v>
      </c>
      <c r="EP466">
        <v>8.3501536365080771</v>
      </c>
      <c r="ES466">
        <v>3.3393584360503512</v>
      </c>
      <c r="ET466">
        <v>72.483066524030193</v>
      </c>
      <c r="FA466">
        <v>-0.83124013328635171</v>
      </c>
      <c r="FB466">
        <v>13.206539378639773</v>
      </c>
      <c r="FI466">
        <v>-1.2846722798261914</v>
      </c>
      <c r="FJ466">
        <v>5.7133130184759437</v>
      </c>
      <c r="FM466">
        <v>-0.17452323732503841</v>
      </c>
      <c r="FN466">
        <v>30.920878288800303</v>
      </c>
      <c r="FQ466">
        <v>4.1472801716215137</v>
      </c>
      <c r="FR466">
        <v>31.875298870647118</v>
      </c>
      <c r="FU466">
        <v>-0.84374532180060513</v>
      </c>
      <c r="FV466">
        <v>6.3268373354942202</v>
      </c>
      <c r="FY466">
        <v>-1.2279949387655187</v>
      </c>
      <c r="FZ466">
        <v>0.43784428390854679</v>
      </c>
      <c r="GG466">
        <v>6.9171415348460243</v>
      </c>
      <c r="GH466">
        <v>47.962666868239907</v>
      </c>
      <c r="GK466">
        <v>1.1495493974682438</v>
      </c>
      <c r="GL466">
        <v>35.742626147873459</v>
      </c>
      <c r="GO466">
        <v>-1.2836279280633041</v>
      </c>
      <c r="GP466">
        <v>5.1898781369448326</v>
      </c>
      <c r="GS466">
        <v>-1.2923295957546299</v>
      </c>
      <c r="GT466">
        <v>-1.4114304653275045</v>
      </c>
      <c r="GW466">
        <v>-1.0883775053981692</v>
      </c>
      <c r="GX466">
        <v>8.1938269507776358</v>
      </c>
      <c r="HA466">
        <v>0.85791205808645432</v>
      </c>
      <c r="HB466">
        <v>17.969454193424582</v>
      </c>
      <c r="HE466">
        <v>0.23420557636826503</v>
      </c>
      <c r="HF466">
        <v>15.19485882264903</v>
      </c>
      <c r="HI466">
        <v>9.3075911486396148</v>
      </c>
      <c r="HJ466">
        <v>50.691391633260658</v>
      </c>
      <c r="HQ466">
        <v>-0.94195942671229249</v>
      </c>
      <c r="HR466">
        <v>8.4801601163559361</v>
      </c>
      <c r="HU466">
        <v>3.2802917194480194</v>
      </c>
      <c r="HV466">
        <v>72.901051036026544</v>
      </c>
      <c r="IC466">
        <v>-0.57416559606767148</v>
      </c>
      <c r="ID466">
        <v>14.219717005469144</v>
      </c>
      <c r="IK466">
        <v>-1.2993901276297668</v>
      </c>
      <c r="IL466">
        <v>5.6677456596898459</v>
      </c>
      <c r="IO466">
        <v>-0.71781304680491953</v>
      </c>
      <c r="IP466">
        <v>20.67004273883677</v>
      </c>
      <c r="IS466">
        <v>4.2795006271402194</v>
      </c>
      <c r="IT466">
        <v>31.983758435487061</v>
      </c>
      <c r="IW466">
        <v>-0.85079328703561996</v>
      </c>
      <c r="IX466">
        <v>6.2423518694446223</v>
      </c>
      <c r="JA466">
        <v>-1.1866668078453853</v>
      </c>
      <c r="JB466">
        <v>0.80612286065751759</v>
      </c>
      <c r="JI466">
        <v>6.9208722199818151</v>
      </c>
      <c r="JJ466">
        <v>47.916456779592991</v>
      </c>
      <c r="JM466">
        <v>1.2882127393639573</v>
      </c>
      <c r="JN466">
        <v>35.745184112284342</v>
      </c>
      <c r="JQ466">
        <v>-1.2676121266010272</v>
      </c>
      <c r="JR466">
        <v>5.2457677289871505</v>
      </c>
      <c r="JU466">
        <v>-1.2903390627078459</v>
      </c>
      <c r="JV466">
        <v>-1.4023057144141329</v>
      </c>
      <c r="JY466">
        <v>-1.0918039549604128</v>
      </c>
      <c r="JZ466">
        <v>8.1294983230142108</v>
      </c>
      <c r="KC466">
        <v>0.90528692248647713</v>
      </c>
      <c r="KD466">
        <v>17.94173422570497</v>
      </c>
      <c r="KG466">
        <v>0.24619512834734603</v>
      </c>
      <c r="KH466">
        <v>15.296956205547723</v>
      </c>
      <c r="KK466">
        <v>9.2649623628800573</v>
      </c>
      <c r="KL466">
        <v>51.185970322767496</v>
      </c>
      <c r="KS466">
        <v>-0.96885269185872069</v>
      </c>
      <c r="KT466">
        <v>8.2248361668807135</v>
      </c>
      <c r="KW466">
        <v>3.4381650802690156</v>
      </c>
      <c r="KX466">
        <v>73.480489726787923</v>
      </c>
      <c r="LE466">
        <v>-0.57252206943201656</v>
      </c>
      <c r="LF466">
        <v>14.484300182393552</v>
      </c>
      <c r="LM466">
        <v>-1.2873059532652846</v>
      </c>
      <c r="LN466">
        <v>5.7092863544582189</v>
      </c>
      <c r="LQ466">
        <v>-0.29768863611746038</v>
      </c>
      <c r="LR466">
        <v>31.637702593453007</v>
      </c>
      <c r="LU466">
        <v>4.1982499555210477</v>
      </c>
      <c r="LV466">
        <v>31.852737743969719</v>
      </c>
      <c r="LY466">
        <v>-0.84547224895399831</v>
      </c>
      <c r="LZ466">
        <v>6.3177640706429861</v>
      </c>
      <c r="MC466">
        <v>-1.1910401638663524</v>
      </c>
      <c r="MD466">
        <v>0.7719888518397876</v>
      </c>
      <c r="MK466">
        <v>6.9388093797971733</v>
      </c>
      <c r="ML466">
        <v>47.541680271230369</v>
      </c>
      <c r="MO466">
        <v>1.5109116369989037</v>
      </c>
      <c r="MP466">
        <v>31.517649821647879</v>
      </c>
      <c r="MS466">
        <v>-1.2569920468206699</v>
      </c>
      <c r="MT466">
        <v>5.2894004647668709</v>
      </c>
      <c r="MW466">
        <v>-1.2966980718039172</v>
      </c>
      <c r="MX466">
        <v>-1.4517758993654173</v>
      </c>
      <c r="NA466">
        <v>-1.1006222255612139</v>
      </c>
      <c r="NB466">
        <v>8.067895401105142</v>
      </c>
      <c r="NE466">
        <v>0.87675881684707002</v>
      </c>
      <c r="NF466">
        <v>18.052040313156144</v>
      </c>
      <c r="NI466">
        <v>0.25047926692322409</v>
      </c>
      <c r="NJ466">
        <v>15.239973448727898</v>
      </c>
      <c r="NM466">
        <v>9.2326968075866471</v>
      </c>
      <c r="NN466">
        <v>49.900686369945745</v>
      </c>
      <c r="NU466">
        <v>-1.2147186059082449</v>
      </c>
      <c r="NV466">
        <v>5.6668764919525145</v>
      </c>
      <c r="NY466">
        <v>3.3812521340722355</v>
      </c>
      <c r="NZ466">
        <v>73.916950513014939</v>
      </c>
      <c r="OG466">
        <v>-0.50695657201401656</v>
      </c>
      <c r="OH466">
        <v>14.922385740365931</v>
      </c>
      <c r="OO466">
        <v>-1.2839703224026147</v>
      </c>
      <c r="OP466">
        <v>5.7193455648241347</v>
      </c>
    </row>
    <row r="467" spans="1:406">
      <c r="A467">
        <v>450</v>
      </c>
      <c r="B467" s="16">
        <f t="shared" si="114"/>
        <v>40965.25</v>
      </c>
      <c r="C467">
        <f t="shared" si="115"/>
        <v>1382.1817106820454</v>
      </c>
      <c r="D467">
        <f t="shared" si="116"/>
        <v>0</v>
      </c>
      <c r="E467">
        <f t="shared" si="117"/>
        <v>0</v>
      </c>
      <c r="F467">
        <f t="shared" si="118"/>
        <v>1382.1817106820454</v>
      </c>
      <c r="G467">
        <f>F467/'Refrigeration &amp; Weather'!$C$22</f>
        <v>621.20526322788567</v>
      </c>
      <c r="H467">
        <f>G467*3*'Refrigeration &amp; Weather'!$C$23</f>
        <v>465.90394742091428</v>
      </c>
      <c r="Q467">
        <v>4.3210822499039621</v>
      </c>
      <c r="R467">
        <v>24.121023899139107</v>
      </c>
      <c r="U467">
        <v>2.6002795028195123</v>
      </c>
      <c r="V467">
        <v>43.718984174603094</v>
      </c>
      <c r="Y467">
        <v>-1.2269053475153688</v>
      </c>
      <c r="Z467">
        <v>-1.286761442642423</v>
      </c>
      <c r="AC467">
        <v>6.147174226388433</v>
      </c>
      <c r="AD467">
        <v>47.018822632869998</v>
      </c>
      <c r="AG467">
        <v>-0.59992096422259844</v>
      </c>
      <c r="AH467">
        <v>7.1069086391665017</v>
      </c>
      <c r="AK467">
        <v>-1.3017096639937027</v>
      </c>
      <c r="AL467">
        <v>-1.528731456846673</v>
      </c>
      <c r="AO467">
        <v>-1.2945177182906968</v>
      </c>
      <c r="AP467">
        <v>5.288826968767073</v>
      </c>
      <c r="AS467">
        <v>-1.1608993827837002</v>
      </c>
      <c r="AT467">
        <v>0.95304315003425877</v>
      </c>
      <c r="AW467">
        <v>0.78074103298961572</v>
      </c>
      <c r="AX467">
        <v>9.8440986206083831</v>
      </c>
      <c r="BA467">
        <v>0.19668345570569495</v>
      </c>
      <c r="BB467">
        <v>16.500385085782618</v>
      </c>
      <c r="BE467">
        <v>8.4378050572607481</v>
      </c>
      <c r="BF467">
        <v>59.579155667668338</v>
      </c>
      <c r="BI467">
        <v>11.233333333333333</v>
      </c>
      <c r="BJ467">
        <v>1.3285945070236997</v>
      </c>
      <c r="BM467">
        <v>-1.0654380375268921</v>
      </c>
      <c r="BN467">
        <v>0.22196098232511163</v>
      </c>
      <c r="BQ467">
        <v>2.4048178288623774</v>
      </c>
      <c r="BR467">
        <v>55.264582806316156</v>
      </c>
      <c r="BY467">
        <v>-0.65413932155299204</v>
      </c>
      <c r="BZ467">
        <v>5.5829482444740917</v>
      </c>
      <c r="CG467">
        <v>-1.2885412571368462</v>
      </c>
      <c r="CH467">
        <v>-0.9430483054091312</v>
      </c>
      <c r="CK467">
        <v>-0.63304941507279255</v>
      </c>
      <c r="CL467">
        <v>18.936053010282698</v>
      </c>
      <c r="CO467">
        <v>3.9510742953248679</v>
      </c>
      <c r="CP467">
        <v>24.050021278203502</v>
      </c>
      <c r="CS467">
        <v>-0.78150908639745631</v>
      </c>
      <c r="CT467">
        <v>8.5177014144261562</v>
      </c>
      <c r="CW467">
        <v>-1.1973887927469267</v>
      </c>
      <c r="CX467">
        <v>2.7869106946311728</v>
      </c>
      <c r="DE467">
        <v>6.1664021912836473</v>
      </c>
      <c r="DF467">
        <v>46.669998429890796</v>
      </c>
      <c r="DI467">
        <v>0.71786752600619197</v>
      </c>
      <c r="DJ467">
        <v>26.397579863164808</v>
      </c>
      <c r="DM467">
        <v>-1.2738348012431386</v>
      </c>
      <c r="DN467">
        <v>-1.4257142005656673</v>
      </c>
      <c r="DQ467">
        <v>-1.2953300860972383</v>
      </c>
      <c r="DR467">
        <v>5.2834484081674971</v>
      </c>
      <c r="DU467">
        <v>-1.1161135603567769</v>
      </c>
      <c r="DV467">
        <v>1.2686462113449477</v>
      </c>
      <c r="DY467">
        <v>0.6609427734079838</v>
      </c>
      <c r="DZ467">
        <v>10.071148733541724</v>
      </c>
      <c r="EC467">
        <v>6.6802455568643199E-2</v>
      </c>
      <c r="ED467">
        <v>16.253610882778389</v>
      </c>
      <c r="EG467">
        <v>8.4627701279149274</v>
      </c>
      <c r="EH467">
        <v>60.875493720421524</v>
      </c>
      <c r="EK467">
        <v>11.233333333333333</v>
      </c>
      <c r="EL467">
        <v>1.3285945070236997</v>
      </c>
      <c r="EO467">
        <v>-1.0123824532412118</v>
      </c>
      <c r="EP467">
        <v>0.6480005265205131</v>
      </c>
      <c r="ES467">
        <v>2.3639118598719064</v>
      </c>
      <c r="ET467">
        <v>54.13442811493789</v>
      </c>
      <c r="FA467">
        <v>-0.93983455446460473</v>
      </c>
      <c r="FB467">
        <v>3.9820365569333163</v>
      </c>
      <c r="FI467">
        <v>-1.2865726199173038</v>
      </c>
      <c r="FJ467">
        <v>-0.94079015738844118</v>
      </c>
      <c r="FM467">
        <v>-0.52094053873417612</v>
      </c>
      <c r="FN467">
        <v>22.097188642428655</v>
      </c>
      <c r="FQ467">
        <v>3.7894825012582722</v>
      </c>
      <c r="FR467">
        <v>23.796869963171126</v>
      </c>
      <c r="FU467">
        <v>-0.90997053589763621</v>
      </c>
      <c r="FV467">
        <v>7.5721855494613273</v>
      </c>
      <c r="FY467">
        <v>-1.2397437845173858</v>
      </c>
      <c r="FZ467">
        <v>2.4771684933262499</v>
      </c>
      <c r="GG467">
        <v>6.1967424781536184</v>
      </c>
      <c r="GH467">
        <v>47.622534750406885</v>
      </c>
      <c r="GK467">
        <v>0.67659485387726237</v>
      </c>
      <c r="GL467">
        <v>25.857374597053241</v>
      </c>
      <c r="GO467">
        <v>-1.2859746402633769</v>
      </c>
      <c r="GP467">
        <v>-1.4690864918473654</v>
      </c>
      <c r="GS467">
        <v>-1.2956591381133391</v>
      </c>
      <c r="GT467">
        <v>5.2821939413069714</v>
      </c>
      <c r="GW467">
        <v>-1.1113339813877567</v>
      </c>
      <c r="GX467">
        <v>1.3010803344649762</v>
      </c>
      <c r="HA467">
        <v>0.66942311154672907</v>
      </c>
      <c r="HB467">
        <v>10.06382258642539</v>
      </c>
      <c r="HE467">
        <v>8.4672679353098038E-2</v>
      </c>
      <c r="HF467">
        <v>16.450259918959539</v>
      </c>
      <c r="HI467">
        <v>8.4428584323160702</v>
      </c>
      <c r="HJ467">
        <v>59.05508668991488</v>
      </c>
      <c r="HM467">
        <v>11.233333333333333</v>
      </c>
      <c r="HN467">
        <v>1.3285945070236997</v>
      </c>
      <c r="HQ467">
        <v>-1.0016796468801701</v>
      </c>
      <c r="HR467">
        <v>0.75026716728126086</v>
      </c>
      <c r="HU467">
        <v>2.3006259217455471</v>
      </c>
      <c r="HV467">
        <v>54.29466063726673</v>
      </c>
      <c r="IC467">
        <v>-0.70262291623144313</v>
      </c>
      <c r="ID467">
        <v>5.2559647551490647</v>
      </c>
      <c r="IK467">
        <v>-1.3005830823348539</v>
      </c>
      <c r="IL467">
        <v>-0.98205883472872946</v>
      </c>
      <c r="IO467">
        <v>-0.92478400795990057</v>
      </c>
      <c r="IP467">
        <v>13.980329871416791</v>
      </c>
      <c r="IS467">
        <v>3.9196099230842898</v>
      </c>
      <c r="IT467">
        <v>23.931971691388625</v>
      </c>
      <c r="IW467">
        <v>-0.91583752353320269</v>
      </c>
      <c r="IX467">
        <v>7.507821965787846</v>
      </c>
      <c r="JA467">
        <v>-1.2036278423794826</v>
      </c>
      <c r="JB467">
        <v>2.765141844866803</v>
      </c>
      <c r="JI467">
        <v>6.2012671613616179</v>
      </c>
      <c r="JJ467">
        <v>47.576746211163169</v>
      </c>
      <c r="JM467">
        <v>0.81261589134629908</v>
      </c>
      <c r="JN467">
        <v>26.112694127968698</v>
      </c>
      <c r="JQ467">
        <v>-1.2708174453022054</v>
      </c>
      <c r="JR467">
        <v>-1.4193102317341619</v>
      </c>
      <c r="JU467">
        <v>-1.2938014929540211</v>
      </c>
      <c r="JV467">
        <v>5.2896450716385601</v>
      </c>
      <c r="JY467">
        <v>-1.1138200541846419</v>
      </c>
      <c r="JZ467">
        <v>1.2482171751719413</v>
      </c>
      <c r="KC467">
        <v>0.71700946290030332</v>
      </c>
      <c r="KD467">
        <v>10.059566694839669</v>
      </c>
      <c r="KG467">
        <v>9.5025138038133589E-2</v>
      </c>
      <c r="KH467">
        <v>16.547425221891679</v>
      </c>
      <c r="KK467">
        <v>8.392606043924431</v>
      </c>
      <c r="KL467">
        <v>59.500134886077241</v>
      </c>
      <c r="KO467">
        <v>11.233333333333333</v>
      </c>
      <c r="KP467">
        <v>1.3285945070236997</v>
      </c>
      <c r="KS467">
        <v>-1.0249747783736187</v>
      </c>
      <c r="KT467">
        <v>0.55259139404552959</v>
      </c>
      <c r="KW467">
        <v>2.4455015951342167</v>
      </c>
      <c r="KX467">
        <v>55.192308658171228</v>
      </c>
      <c r="LE467">
        <v>-0.70418734435279895</v>
      </c>
      <c r="LF467">
        <v>5.4138552261275574</v>
      </c>
      <c r="LM467">
        <v>-1.2891443257594133</v>
      </c>
      <c r="LN467">
        <v>-0.94438648608111631</v>
      </c>
      <c r="LQ467">
        <v>-0.64137301198080299</v>
      </c>
      <c r="LR467">
        <v>21.52055965183586</v>
      </c>
      <c r="LU467">
        <v>3.8406329117473543</v>
      </c>
      <c r="LV467">
        <v>23.791854085683042</v>
      </c>
      <c r="LY467">
        <v>-0.91156318547257276</v>
      </c>
      <c r="LZ467">
        <v>7.5646031570815708</v>
      </c>
      <c r="MC467">
        <v>-1.2075181394266532</v>
      </c>
      <c r="MD467">
        <v>2.7384518945143057</v>
      </c>
      <c r="MK467">
        <v>6.2259926010660482</v>
      </c>
      <c r="ML467">
        <v>47.177508730831661</v>
      </c>
      <c r="MO467">
        <v>1.1004717057540758</v>
      </c>
      <c r="MP467">
        <v>22.380785078308293</v>
      </c>
      <c r="MS467">
        <v>-1.2608661460273483</v>
      </c>
      <c r="MT467">
        <v>-1.3805932685569202</v>
      </c>
      <c r="MW467">
        <v>-1.2994497151432753</v>
      </c>
      <c r="MX467">
        <v>5.2501589754911082</v>
      </c>
      <c r="NA467">
        <v>-1.1217259189912778</v>
      </c>
      <c r="NB467">
        <v>1.1964986106463369</v>
      </c>
      <c r="NE467">
        <v>0.68691762609109697</v>
      </c>
      <c r="NF467">
        <v>10.145086118209349</v>
      </c>
      <c r="NI467">
        <v>0.10014988498623993</v>
      </c>
      <c r="NJ467">
        <v>16.500135939707892</v>
      </c>
      <c r="NM467">
        <v>8.3816673402237321</v>
      </c>
      <c r="NN467">
        <v>58.247713200987427</v>
      </c>
      <c r="NQ467">
        <v>11.233333333333333</v>
      </c>
      <c r="NR467">
        <v>1.3285945070236997</v>
      </c>
      <c r="NU467">
        <v>-1.2348226229230532</v>
      </c>
      <c r="NV467">
        <v>-1.4252631836093343</v>
      </c>
      <c r="NY467">
        <v>2.3853972124518954</v>
      </c>
      <c r="NZ467">
        <v>55.249083805954605</v>
      </c>
      <c r="OG467">
        <v>-0.64562715187019237</v>
      </c>
      <c r="OH467">
        <v>5.8264395134607136</v>
      </c>
      <c r="OO467">
        <v>-1.2859643501946529</v>
      </c>
      <c r="OP467">
        <v>-0.935323340546657</v>
      </c>
    </row>
    <row r="468" spans="1:406">
      <c r="A468">
        <v>451</v>
      </c>
      <c r="B468" s="16">
        <f t="shared" ref="B468:B531" si="119">B467+1/8</f>
        <v>40965.375</v>
      </c>
      <c r="C468">
        <f t="shared" si="115"/>
        <v>1801.5704835391507</v>
      </c>
      <c r="D468">
        <f t="shared" si="116"/>
        <v>0</v>
      </c>
      <c r="E468">
        <f t="shared" si="117"/>
        <v>0</v>
      </c>
      <c r="F468">
        <f t="shared" si="118"/>
        <v>1801.5704835391507</v>
      </c>
      <c r="G468">
        <f>F468/'Refrigeration &amp; Weather'!$C$22</f>
        <v>809.69459934343865</v>
      </c>
      <c r="H468">
        <f>G468*3*'Refrigeration &amp; Weather'!$C$23</f>
        <v>607.27094950757896</v>
      </c>
      <c r="Q468">
        <v>4.0180049454524429</v>
      </c>
      <c r="R468">
        <v>21.280724693423863</v>
      </c>
      <c r="U468">
        <v>1.9232764879136206</v>
      </c>
      <c r="V468">
        <v>40.178094188310837</v>
      </c>
      <c r="Y468">
        <v>-1.2318552584325295</v>
      </c>
      <c r="Z468">
        <v>5.3264919027271631</v>
      </c>
      <c r="AC468">
        <v>4.6844319845957703</v>
      </c>
      <c r="AD468">
        <v>94.867987070086699</v>
      </c>
      <c r="AG468">
        <v>-0.72376033766774295</v>
      </c>
      <c r="AH468">
        <v>11.76676048531912</v>
      </c>
      <c r="AK468">
        <v>-1.3028968369853509</v>
      </c>
      <c r="AL468">
        <v>5.1067503743952942</v>
      </c>
      <c r="AO468">
        <v>-1.2973211168394325</v>
      </c>
      <c r="AP468">
        <v>-1.3308558712862693</v>
      </c>
      <c r="AS468">
        <v>-1.1751134779562604</v>
      </c>
      <c r="AT468">
        <v>7.4523348975074892</v>
      </c>
      <c r="AW468">
        <v>0.61481967145277494</v>
      </c>
      <c r="AX468">
        <v>15.408414502196489</v>
      </c>
      <c r="BA468">
        <v>6.0962336713914114E-2</v>
      </c>
      <c r="BB468">
        <v>13.442756401706765</v>
      </c>
      <c r="BE468">
        <v>7.4594886154420967</v>
      </c>
      <c r="BF468">
        <v>62.919711869106706</v>
      </c>
      <c r="BI468">
        <v>11.075786984233783</v>
      </c>
      <c r="BJ468">
        <v>15.851008778226014</v>
      </c>
      <c r="BM468">
        <v>-1.1032077942602072</v>
      </c>
      <c r="BN468">
        <v>6.2136076573106394</v>
      </c>
      <c r="BQ468">
        <v>1.6001378717654322</v>
      </c>
      <c r="BR468">
        <v>50.530623510173058</v>
      </c>
      <c r="BY468">
        <v>-0.75653485383421637</v>
      </c>
      <c r="BZ468">
        <v>10.537838269020845</v>
      </c>
      <c r="CG468">
        <v>-1.2902369462180834</v>
      </c>
      <c r="CH468">
        <v>5.6903560517298768</v>
      </c>
      <c r="CK468">
        <v>-0.81331948117091735</v>
      </c>
      <c r="CL468">
        <v>10.926491354404348</v>
      </c>
      <c r="CO468">
        <v>3.5898108374324349</v>
      </c>
      <c r="CP468">
        <v>31.140316911766838</v>
      </c>
      <c r="CS468">
        <v>-0.84827390470055775</v>
      </c>
      <c r="CT468">
        <v>5.4091181544410718</v>
      </c>
      <c r="CW468">
        <v>-1.2112395788684553</v>
      </c>
      <c r="CX468">
        <v>0.38546743949774792</v>
      </c>
      <c r="DE468">
        <v>4.7121502177452523</v>
      </c>
      <c r="DF468">
        <v>94.395708264643389</v>
      </c>
      <c r="DI468">
        <v>0.29957767166974025</v>
      </c>
      <c r="DJ468">
        <v>28.418564179548838</v>
      </c>
      <c r="DM468">
        <v>-1.276609444249299</v>
      </c>
      <c r="DN468">
        <v>5.1989516191452738</v>
      </c>
      <c r="DQ468">
        <v>-1.2980555670966152</v>
      </c>
      <c r="DR468">
        <v>-1.3352323772263399</v>
      </c>
      <c r="DU468">
        <v>-1.1350192566199928</v>
      </c>
      <c r="DV468">
        <v>7.7188880567378746</v>
      </c>
      <c r="DY468">
        <v>0.49198585310128146</v>
      </c>
      <c r="DZ468">
        <v>15.567118095001515</v>
      </c>
      <c r="EC468">
        <v>-6.4478362636021899E-2</v>
      </c>
      <c r="ED468">
        <v>13.161819530622758</v>
      </c>
      <c r="EG468">
        <v>7.465219958914374</v>
      </c>
      <c r="EH468">
        <v>63.966159347715809</v>
      </c>
      <c r="EK468">
        <v>11.079545515004478</v>
      </c>
      <c r="EL468">
        <v>15.637724062269484</v>
      </c>
      <c r="EO468">
        <v>-1.0563676375169933</v>
      </c>
      <c r="EP468">
        <v>6.5623835758811886</v>
      </c>
      <c r="ES468">
        <v>1.5755168566988715</v>
      </c>
      <c r="ET468">
        <v>49.635329522910105</v>
      </c>
      <c r="FA468">
        <v>-1.0158945783083433</v>
      </c>
      <c r="FB468">
        <v>8.9662881880619842</v>
      </c>
      <c r="FI468">
        <v>-1.2883036372800587</v>
      </c>
      <c r="FJ468">
        <v>5.6924268986095647</v>
      </c>
      <c r="FM468">
        <v>-0.7390307241025702</v>
      </c>
      <c r="FN468">
        <v>12.983677367957741</v>
      </c>
      <c r="FQ468">
        <v>3.432974816575324</v>
      </c>
      <c r="FR468">
        <v>30.831950161100576</v>
      </c>
      <c r="FU468">
        <v>-0.96261422853492373</v>
      </c>
      <c r="FV468">
        <v>4.6038208478785414</v>
      </c>
      <c r="FY468">
        <v>-1.2491305495869509</v>
      </c>
      <c r="FZ468">
        <v>0.13652076923873874</v>
      </c>
      <c r="GG468">
        <v>4.7252766744480654</v>
      </c>
      <c r="GH468">
        <v>95.538571841781334</v>
      </c>
      <c r="GK468">
        <v>0.26747039888003216</v>
      </c>
      <c r="GL468">
        <v>27.868679794638798</v>
      </c>
      <c r="GO468">
        <v>-1.2880812636236827</v>
      </c>
      <c r="GP468">
        <v>5.1601644445725201</v>
      </c>
      <c r="GS468">
        <v>-1.2983662262676341</v>
      </c>
      <c r="GT468">
        <v>-1.33627423850186</v>
      </c>
      <c r="GW468">
        <v>-1.1307201350799745</v>
      </c>
      <c r="GX468">
        <v>7.7461263738196129</v>
      </c>
      <c r="HA468">
        <v>0.50054702870011003</v>
      </c>
      <c r="HB468">
        <v>15.563637882017648</v>
      </c>
      <c r="HE468">
        <v>-4.9712842234677167E-2</v>
      </c>
      <c r="HF468">
        <v>13.344281748407067</v>
      </c>
      <c r="HI468">
        <v>7.4737300354563105</v>
      </c>
      <c r="HJ468">
        <v>62.353678798584369</v>
      </c>
      <c r="HM468">
        <v>11.090181933918091</v>
      </c>
      <c r="HN468">
        <v>14.948752198833432</v>
      </c>
      <c r="HQ468">
        <v>-1.0471288212810905</v>
      </c>
      <c r="HR468">
        <v>6.643595997374268</v>
      </c>
      <c r="HU468">
        <v>1.5119716387488713</v>
      </c>
      <c r="HV468">
        <v>49.570913182246272</v>
      </c>
      <c r="IC468">
        <v>-0.80011018672998957</v>
      </c>
      <c r="ID468">
        <v>10.258050775202259</v>
      </c>
      <c r="IK468">
        <v>-1.3016719459095618</v>
      </c>
      <c r="IL468">
        <v>5.6549107954526336</v>
      </c>
      <c r="IO468">
        <v>-1.04097030275233</v>
      </c>
      <c r="IP468">
        <v>7.2516176808866426</v>
      </c>
      <c r="IS468">
        <v>3.560396927143691</v>
      </c>
      <c r="IT468">
        <v>31.012267715381032</v>
      </c>
      <c r="IW468">
        <v>-0.96757144328541178</v>
      </c>
      <c r="IX468">
        <v>4.5536476002738295</v>
      </c>
      <c r="JA468">
        <v>-1.2171575395765259</v>
      </c>
      <c r="JB468">
        <v>0.36730354434287599</v>
      </c>
      <c r="JI468">
        <v>4.7310458572469507</v>
      </c>
      <c r="JJ468">
        <v>95.487630586976024</v>
      </c>
      <c r="JM468">
        <v>0.39664772287602373</v>
      </c>
      <c r="JN468">
        <v>28.368045837611824</v>
      </c>
      <c r="JQ468">
        <v>-1.2736912371639371</v>
      </c>
      <c r="JR468">
        <v>5.2047268260830926</v>
      </c>
      <c r="JU468">
        <v>-1.2966175657160817</v>
      </c>
      <c r="JV468">
        <v>-1.330110746069074</v>
      </c>
      <c r="JY468">
        <v>-1.1324289380844912</v>
      </c>
      <c r="JZ468">
        <v>7.702273736138638</v>
      </c>
      <c r="KC468">
        <v>0.5479909266825832</v>
      </c>
      <c r="KD468">
        <v>15.579577222288744</v>
      </c>
      <c r="KG468">
        <v>-4.0902306810794542E-2</v>
      </c>
      <c r="KH468">
        <v>13.435237249983439</v>
      </c>
      <c r="KK468">
        <v>7.4168038420184832</v>
      </c>
      <c r="KL468">
        <v>62.723193326369788</v>
      </c>
      <c r="KO468">
        <v>11.085256084526405</v>
      </c>
      <c r="KP468">
        <v>15.227273016007622</v>
      </c>
      <c r="KS468">
        <v>-1.0676116864266019</v>
      </c>
      <c r="KT468">
        <v>6.4881165655222102</v>
      </c>
      <c r="KW468">
        <v>1.6399245062396861</v>
      </c>
      <c r="KX468">
        <v>50.651915908963723</v>
      </c>
      <c r="LE468">
        <v>-0.80354108208352137</v>
      </c>
      <c r="LF468">
        <v>10.348074745096678</v>
      </c>
      <c r="LM468">
        <v>-1.2908198210803958</v>
      </c>
      <c r="LN468">
        <v>5.6891984153342738</v>
      </c>
      <c r="LQ468">
        <v>-0.84580517712471737</v>
      </c>
      <c r="LR468">
        <v>11.996260254032267</v>
      </c>
      <c r="LU468">
        <v>3.4839983355095092</v>
      </c>
      <c r="LV468">
        <v>30.846731272094775</v>
      </c>
      <c r="LY468">
        <v>-0.96409407563348515</v>
      </c>
      <c r="LZ468">
        <v>4.5974007591585107</v>
      </c>
      <c r="MC468">
        <v>-1.220663775381879</v>
      </c>
      <c r="MD468">
        <v>0.34590513865864209</v>
      </c>
      <c r="MK468">
        <v>4.7925015236466741</v>
      </c>
      <c r="ML468">
        <v>93.314770755417413</v>
      </c>
      <c r="MO468">
        <v>0.7365421024646347</v>
      </c>
      <c r="MP468">
        <v>25.625158383471661</v>
      </c>
      <c r="MS468">
        <v>-1.2643353492505389</v>
      </c>
      <c r="MT468">
        <v>5.2392658331188739</v>
      </c>
      <c r="MW468">
        <v>-1.3016952406887754</v>
      </c>
      <c r="MX468">
        <v>-1.3621044861343208</v>
      </c>
      <c r="NA468">
        <v>-1.1395644846877109</v>
      </c>
      <c r="NB468">
        <v>7.6584569264853091</v>
      </c>
      <c r="NE468">
        <v>0.51672579990510303</v>
      </c>
      <c r="NF468">
        <v>15.642208312704373</v>
      </c>
      <c r="NI468">
        <v>-3.5092884991380115E-2</v>
      </c>
      <c r="NJ468">
        <v>13.397205265205164</v>
      </c>
      <c r="NM468">
        <v>7.4246723054820096</v>
      </c>
      <c r="NN468">
        <v>61.689505555176595</v>
      </c>
      <c r="NQ468">
        <v>11.122039374678771</v>
      </c>
      <c r="NR468">
        <v>13.485717473268757</v>
      </c>
      <c r="NU468">
        <v>-1.2493342868506669</v>
      </c>
      <c r="NV468">
        <v>4.9335230954226299</v>
      </c>
      <c r="NY468">
        <v>1.5819767600993682</v>
      </c>
      <c r="NZ468">
        <v>50.423341893030489</v>
      </c>
      <c r="OG468">
        <v>-0.7513709758099314</v>
      </c>
      <c r="OH468">
        <v>10.718563784927106</v>
      </c>
      <c r="OO468">
        <v>-1.2877804472651786</v>
      </c>
      <c r="OP468">
        <v>5.6973977473311956</v>
      </c>
    </row>
    <row r="469" spans="1:406">
      <c r="A469">
        <v>452</v>
      </c>
      <c r="B469" s="16">
        <f t="shared" si="119"/>
        <v>40965.5</v>
      </c>
      <c r="C469">
        <f t="shared" si="115"/>
        <v>1306.9262142922034</v>
      </c>
      <c r="D469">
        <f t="shared" si="116"/>
        <v>0</v>
      </c>
      <c r="E469">
        <f t="shared" si="117"/>
        <v>0</v>
      </c>
      <c r="F469">
        <f t="shared" si="118"/>
        <v>1306.9262142922034</v>
      </c>
      <c r="G469">
        <f>F469/'Refrigeration &amp; Weather'!$C$22</f>
        <v>587.38256822121514</v>
      </c>
      <c r="H469">
        <f>G469*3*'Refrigeration &amp; Weather'!$C$23</f>
        <v>440.53692616591138</v>
      </c>
      <c r="Q469">
        <v>3.7101367618105621</v>
      </c>
      <c r="R469">
        <v>23.167820582364076</v>
      </c>
      <c r="U469">
        <v>1.2966831592654162</v>
      </c>
      <c r="V469">
        <v>37.644307477199973</v>
      </c>
      <c r="Y469">
        <v>-1.2363537822026585</v>
      </c>
      <c r="Z469">
        <v>-1.3424618080527093</v>
      </c>
      <c r="AC469">
        <v>3.6776903558039233</v>
      </c>
      <c r="AD469">
        <v>61.64205498387755</v>
      </c>
      <c r="AG469">
        <v>-0.81958057967935249</v>
      </c>
      <c r="AH469">
        <v>3.451594046154598</v>
      </c>
      <c r="AK469">
        <v>-1.3039708171479043</v>
      </c>
      <c r="AL469">
        <v>-1.5427172980101922</v>
      </c>
      <c r="AO469">
        <v>-1.2996500883429192</v>
      </c>
      <c r="AP469">
        <v>5.358620564824462</v>
      </c>
      <c r="AS469">
        <v>-1.1872577573405407</v>
      </c>
      <c r="AT469">
        <v>0.69405008100593346</v>
      </c>
      <c r="AW469">
        <v>0.46559552989625691</v>
      </c>
      <c r="AX469">
        <v>7.7940402208961999</v>
      </c>
      <c r="BA469">
        <v>-6.1484042391174998E-2</v>
      </c>
      <c r="BB469">
        <v>14.87713564356134</v>
      </c>
      <c r="BE469">
        <v>6.4570527658398404</v>
      </c>
      <c r="BF469">
        <v>63.828913065723995</v>
      </c>
      <c r="BI469">
        <v>10.866078453868777</v>
      </c>
      <c r="BJ469">
        <v>17.500089341051112</v>
      </c>
      <c r="BM469">
        <v>-1.1323548002878003</v>
      </c>
      <c r="BN469">
        <v>-0.88485286581186595</v>
      </c>
      <c r="BQ469">
        <v>0.97156681335799622</v>
      </c>
      <c r="BR469">
        <v>33.810908294744138</v>
      </c>
      <c r="BY469">
        <v>-0.83610053907027371</v>
      </c>
      <c r="BZ469">
        <v>2.674115216763397</v>
      </c>
      <c r="CG469">
        <v>-1.2917866545626018</v>
      </c>
      <c r="CH469">
        <v>-0.96104216639289242</v>
      </c>
      <c r="CK469">
        <v>-0.93037416094421455</v>
      </c>
      <c r="CL469">
        <v>9.9368161730167692</v>
      </c>
      <c r="CO469">
        <v>3.2324167524587062</v>
      </c>
      <c r="CP469">
        <v>22.920216136817132</v>
      </c>
      <c r="CS469">
        <v>-0.90315464022134717</v>
      </c>
      <c r="CT469">
        <v>6.9593960022299548</v>
      </c>
      <c r="CW469">
        <v>-1.2225114092857157</v>
      </c>
      <c r="CX469">
        <v>2.4599695659863592</v>
      </c>
      <c r="DE469">
        <v>3.7111538910783604</v>
      </c>
      <c r="DF469">
        <v>61.32083493844528</v>
      </c>
      <c r="DI469">
        <v>-4.0268885786815187E-2</v>
      </c>
      <c r="DJ469">
        <v>17.0968340246453</v>
      </c>
      <c r="DM469">
        <v>-1.2791084297100086</v>
      </c>
      <c r="DN469">
        <v>-1.4598040449274199</v>
      </c>
      <c r="DQ469">
        <v>-1.3003202710481547</v>
      </c>
      <c r="DR469">
        <v>5.3549842744555338</v>
      </c>
      <c r="DU469">
        <v>-1.1511478558320472</v>
      </c>
      <c r="DV469">
        <v>0.92118773606916404</v>
      </c>
      <c r="DY469">
        <v>0.34078208920609598</v>
      </c>
      <c r="DZ469">
        <v>7.8915578108344473</v>
      </c>
      <c r="EC469">
        <v>-0.18201740025996441</v>
      </c>
      <c r="ED469">
        <v>14.571388001920775</v>
      </c>
      <c r="EG469">
        <v>6.450154179352622</v>
      </c>
      <c r="EH469">
        <v>64.405310771889916</v>
      </c>
      <c r="EK469">
        <v>10.87569972604544</v>
      </c>
      <c r="EL469">
        <v>17.026961065223759</v>
      </c>
      <c r="EO469">
        <v>-1.0906249330260962</v>
      </c>
      <c r="EP469">
        <v>-0.59720147152618841</v>
      </c>
      <c r="ES469">
        <v>0.95923203383529776</v>
      </c>
      <c r="ET469">
        <v>33.155521777401525</v>
      </c>
      <c r="FA469">
        <v>-1.0707819432787509</v>
      </c>
      <c r="FB469">
        <v>1.2331261618608835</v>
      </c>
      <c r="FI469">
        <v>-1.2898858112304783</v>
      </c>
      <c r="FJ469">
        <v>-0.95913674610768385</v>
      </c>
      <c r="FM469">
        <v>-0.88019390354047689</v>
      </c>
      <c r="FN469">
        <v>11.239343285116231</v>
      </c>
      <c r="FQ469">
        <v>3.0810340418878073</v>
      </c>
      <c r="FR469">
        <v>22.590571072821771</v>
      </c>
      <c r="FU469">
        <v>-1.005438167188206</v>
      </c>
      <c r="FV469">
        <v>6.2732020822837358</v>
      </c>
      <c r="FY469">
        <v>-1.2567766958810744</v>
      </c>
      <c r="FZ469">
        <v>2.2564812699796466</v>
      </c>
      <c r="GG469">
        <v>3.7043392229502405</v>
      </c>
      <c r="GH469">
        <v>62.546378698171388</v>
      </c>
      <c r="GK469">
        <v>-6.3702703654507822E-2</v>
      </c>
      <c r="GL469">
        <v>16.591902215882804</v>
      </c>
      <c r="GO469">
        <v>-1.2899810564070235</v>
      </c>
      <c r="GP469">
        <v>-1.4946580149758988</v>
      </c>
      <c r="GS469">
        <v>-1.3006154553342719</v>
      </c>
      <c r="GT469">
        <v>5.3541011197658017</v>
      </c>
      <c r="GW469">
        <v>-1.1472545856760574</v>
      </c>
      <c r="GX469">
        <v>0.94427939684139195</v>
      </c>
      <c r="HA469">
        <v>0.34936455811685463</v>
      </c>
      <c r="HB469">
        <v>7.8915291058995312</v>
      </c>
      <c r="HE469">
        <v>-0.170097999407473</v>
      </c>
      <c r="HF469">
        <v>14.737446556205388</v>
      </c>
      <c r="HI469">
        <v>6.4803726537893498</v>
      </c>
      <c r="HJ469">
        <v>63.301449745445005</v>
      </c>
      <c r="HM469">
        <v>10.906920965080909</v>
      </c>
      <c r="HN469">
        <v>15.306986171843977</v>
      </c>
      <c r="HQ469">
        <v>-1.0825570987717663</v>
      </c>
      <c r="HR469">
        <v>-0.53192993910244768</v>
      </c>
      <c r="HU469">
        <v>0.89848704897353848</v>
      </c>
      <c r="HV469">
        <v>32.932142400769692</v>
      </c>
      <c r="IC469">
        <v>-0.875499164362741</v>
      </c>
      <c r="ID469">
        <v>2.4365880008569079</v>
      </c>
      <c r="IK469">
        <v>-1.3026690857857748</v>
      </c>
      <c r="IL469">
        <v>-0.99336073926774637</v>
      </c>
      <c r="IO469">
        <v>-1.1114378531707783</v>
      </c>
      <c r="IP469">
        <v>7.2807921261985893</v>
      </c>
      <c r="IS469">
        <v>3.2051173279718697</v>
      </c>
      <c r="IT469">
        <v>22.796077476212464</v>
      </c>
      <c r="IW469">
        <v>-1.0096793790420087</v>
      </c>
      <c r="IX469">
        <v>6.2336305961292275</v>
      </c>
      <c r="JA469">
        <v>-1.2281592770928649</v>
      </c>
      <c r="JB469">
        <v>2.4446160993413084</v>
      </c>
      <c r="JI469">
        <v>3.7109804460272131</v>
      </c>
      <c r="JJ469">
        <v>62.486577869397003</v>
      </c>
      <c r="JM469">
        <v>5.5221971749184237E-2</v>
      </c>
      <c r="JN469">
        <v>17.274547853514104</v>
      </c>
      <c r="JQ469">
        <v>-1.2762798807794318</v>
      </c>
      <c r="JR469">
        <v>-1.4545730762906217</v>
      </c>
      <c r="JU469">
        <v>-1.298958132330037</v>
      </c>
      <c r="JV469">
        <v>5.3593055051188534</v>
      </c>
      <c r="JY469">
        <v>-1.1483151127609781</v>
      </c>
      <c r="JZ469">
        <v>0.90758157566195863</v>
      </c>
      <c r="KC469">
        <v>0.3963667499204232</v>
      </c>
      <c r="KD469">
        <v>7.9243500518746401</v>
      </c>
      <c r="KG469">
        <v>-0.16271735478560559</v>
      </c>
      <c r="KH469">
        <v>14.821324128321674</v>
      </c>
      <c r="KK469">
        <v>6.4188529282476958</v>
      </c>
      <c r="KL469">
        <v>63.517539073340053</v>
      </c>
      <c r="KO469">
        <v>10.894322373059747</v>
      </c>
      <c r="KP469">
        <v>15.928335840937597</v>
      </c>
      <c r="KS469">
        <v>-1.1008063434775388</v>
      </c>
      <c r="KT469">
        <v>-0.65619228338072855</v>
      </c>
      <c r="KW469">
        <v>1.008041762755131</v>
      </c>
      <c r="KX469">
        <v>34.049368141442578</v>
      </c>
      <c r="LE469">
        <v>-0.87995365074505394</v>
      </c>
      <c r="LF469">
        <v>2.4842665159759614</v>
      </c>
      <c r="LM469">
        <v>-1.2923520055703981</v>
      </c>
      <c r="LN469">
        <v>-0.96204867469210587</v>
      </c>
      <c r="LQ469">
        <v>-0.97151428571373921</v>
      </c>
      <c r="LR469">
        <v>10.261999920089192</v>
      </c>
      <c r="LU469">
        <v>3.1315982718081252</v>
      </c>
      <c r="LV469">
        <v>22.623330661136276</v>
      </c>
      <c r="LY469">
        <v>-1.0068219794502695</v>
      </c>
      <c r="LZ469">
        <v>6.2677371648191178</v>
      </c>
      <c r="MC469">
        <v>-1.2313542403127911</v>
      </c>
      <c r="MD469">
        <v>2.4271585649913958</v>
      </c>
      <c r="MK469">
        <v>3.7953172029648825</v>
      </c>
      <c r="ML469">
        <v>61.00250484592727</v>
      </c>
      <c r="MO469">
        <v>0.42902812643518118</v>
      </c>
      <c r="MP469">
        <v>15.623563177701435</v>
      </c>
      <c r="MS469">
        <v>-1.2674567791154714</v>
      </c>
      <c r="MT469">
        <v>-1.4236096361020896</v>
      </c>
      <c r="MW469">
        <v>-1.3035670733900737</v>
      </c>
      <c r="MX469">
        <v>5.3328246783038384</v>
      </c>
      <c r="NA469">
        <v>-1.1547946039817716</v>
      </c>
      <c r="NB469">
        <v>0.87014328293727106</v>
      </c>
      <c r="NE469">
        <v>0.36428275487217443</v>
      </c>
      <c r="NF469">
        <v>7.9664152173805647</v>
      </c>
      <c r="NI469">
        <v>-0.15636941808203808</v>
      </c>
      <c r="NJ469">
        <v>14.791872607140736</v>
      </c>
      <c r="NM469">
        <v>6.4394666503280282</v>
      </c>
      <c r="NN469">
        <v>62.923872241906963</v>
      </c>
      <c r="NQ469">
        <v>10.971998702104687</v>
      </c>
      <c r="NR469">
        <v>12.878462894026502</v>
      </c>
      <c r="NU469">
        <v>-1.2601987027539983</v>
      </c>
      <c r="NV469">
        <v>-1.8984420357484404</v>
      </c>
      <c r="NY469">
        <v>0.95572822276502101</v>
      </c>
      <c r="NZ469">
        <v>33.655489839625524</v>
      </c>
      <c r="OG469">
        <v>-0.83342937785343185</v>
      </c>
      <c r="OH469">
        <v>2.8090045394932588</v>
      </c>
      <c r="OO469">
        <v>-1.2894401353831917</v>
      </c>
      <c r="OP469">
        <v>-0.9546024771998034</v>
      </c>
    </row>
    <row r="470" spans="1:406">
      <c r="A470">
        <v>453</v>
      </c>
      <c r="B470" s="16">
        <f t="shared" si="119"/>
        <v>40965.625</v>
      </c>
      <c r="C470">
        <f t="shared" si="115"/>
        <v>1463.6160259297701</v>
      </c>
      <c r="D470">
        <f t="shared" si="116"/>
        <v>0</v>
      </c>
      <c r="E470">
        <f t="shared" si="117"/>
        <v>0</v>
      </c>
      <c r="F470">
        <f t="shared" si="118"/>
        <v>1463.6160259297701</v>
      </c>
      <c r="G470">
        <f>F470/'Refrigeration &amp; Weather'!$C$22</f>
        <v>657.80495547405405</v>
      </c>
      <c r="H470">
        <f>G470*3*'Refrigeration &amp; Weather'!$C$23</f>
        <v>493.35371660554051</v>
      </c>
      <c r="Q470">
        <v>3.4015994152021007</v>
      </c>
      <c r="R470">
        <v>21.035079267514412</v>
      </c>
      <c r="U470">
        <v>0.77316814807189882</v>
      </c>
      <c r="V470">
        <v>29.056463517071585</v>
      </c>
      <c r="Y470">
        <v>-1.2404565043399307</v>
      </c>
      <c r="Z470">
        <v>5.2776869692598272</v>
      </c>
      <c r="AC470">
        <v>2.9423902378434175</v>
      </c>
      <c r="AD470">
        <v>43.773238353444448</v>
      </c>
      <c r="AG470">
        <v>-0.89772767666298359</v>
      </c>
      <c r="AH470">
        <v>8.8685977714700712</v>
      </c>
      <c r="AK470">
        <v>-1.3049463005886701</v>
      </c>
      <c r="AL470">
        <v>5.0945911349005115</v>
      </c>
      <c r="AO470">
        <v>-1.3015932740353517</v>
      </c>
      <c r="AP470">
        <v>-1.17109351539444</v>
      </c>
      <c r="AS470">
        <v>-1.1977282570472787</v>
      </c>
      <c r="AT470">
        <v>7.2433341849627846</v>
      </c>
      <c r="AW470">
        <v>0.33137399759863251</v>
      </c>
      <c r="AX470">
        <v>13.565353512415438</v>
      </c>
      <c r="BA470">
        <v>-0.17171152142217813</v>
      </c>
      <c r="BB470">
        <v>11.946948588563892</v>
      </c>
      <c r="BE470">
        <v>5.5302913937585103</v>
      </c>
      <c r="BF470">
        <v>56.349619356298248</v>
      </c>
      <c r="BI470">
        <v>10.375724843632238</v>
      </c>
      <c r="BJ470">
        <v>46.563779271059907</v>
      </c>
      <c r="BM470">
        <v>-1.1553629711657956</v>
      </c>
      <c r="BN470">
        <v>5.4301091151768492</v>
      </c>
      <c r="BQ470">
        <v>0.49056168012188212</v>
      </c>
      <c r="BR470">
        <v>32.219526482545469</v>
      </c>
      <c r="BY470">
        <v>-0.89899446204597322</v>
      </c>
      <c r="BZ470">
        <v>8.4196823950061184</v>
      </c>
      <c r="CG470">
        <v>-1.2932074587037365</v>
      </c>
      <c r="CH470">
        <v>5.6744777785197469</v>
      </c>
      <c r="CK470">
        <v>-1.0099568808860222</v>
      </c>
      <c r="CL470">
        <v>5.6313253350167454</v>
      </c>
      <c r="CO470">
        <v>2.8615794992883736</v>
      </c>
      <c r="CP470">
        <v>31.686496760765067</v>
      </c>
      <c r="CS470">
        <v>-0.94847806518925415</v>
      </c>
      <c r="CT470">
        <v>4.2173935696941154</v>
      </c>
      <c r="CW470">
        <v>-1.2318292223989751</v>
      </c>
      <c r="CX470">
        <v>0.13880824188212776</v>
      </c>
      <c r="DE470">
        <v>2.979761204105233</v>
      </c>
      <c r="DF470">
        <v>43.570547322231519</v>
      </c>
      <c r="DI470">
        <v>-0.32002920127491979</v>
      </c>
      <c r="DJ470">
        <v>20.175004783529378</v>
      </c>
      <c r="DM470">
        <v>-1.2813688616805112</v>
      </c>
      <c r="DN470">
        <v>5.1694783069774708</v>
      </c>
      <c r="DQ470">
        <v>-1.3022101740362642</v>
      </c>
      <c r="DR470">
        <v>-1.174100749145488</v>
      </c>
      <c r="DU470">
        <v>-1.1650307578356127</v>
      </c>
      <c r="DV470">
        <v>7.4384741085343862</v>
      </c>
      <c r="DY470">
        <v>0.20551184553895513</v>
      </c>
      <c r="DZ470">
        <v>13.60942993739406</v>
      </c>
      <c r="EC470">
        <v>-0.28701860592941275</v>
      </c>
      <c r="ED470">
        <v>11.625084595416235</v>
      </c>
      <c r="EG470">
        <v>5.5188290396249968</v>
      </c>
      <c r="EH470">
        <v>56.456310877477783</v>
      </c>
      <c r="EK470">
        <v>10.398312574358989</v>
      </c>
      <c r="EL470">
        <v>45.601247153400244</v>
      </c>
      <c r="EO470">
        <v>-1.1178707544858231</v>
      </c>
      <c r="EP470">
        <v>5.6694953216353898</v>
      </c>
      <c r="ES470">
        <v>0.48684232048907305</v>
      </c>
      <c r="ET470">
        <v>31.772745736707247</v>
      </c>
      <c r="FA470">
        <v>-1.1115281687826748</v>
      </c>
      <c r="FB470">
        <v>7.1396932327205302</v>
      </c>
      <c r="FI470">
        <v>-1.2913365444567573</v>
      </c>
      <c r="FJ470">
        <v>5.6762363316374689</v>
      </c>
      <c r="FM470">
        <v>-0.97509745717243634</v>
      </c>
      <c r="FN470">
        <v>6.4638067900945595</v>
      </c>
      <c r="FQ470">
        <v>2.7167148926731968</v>
      </c>
      <c r="FR470">
        <v>31.248902554665836</v>
      </c>
      <c r="FU470">
        <v>-1.0405078480173635</v>
      </c>
      <c r="FV470">
        <v>3.6333065248629968</v>
      </c>
      <c r="FY470">
        <v>-1.2631039803982627</v>
      </c>
      <c r="FZ470">
        <v>-2.9960894000737426E-2</v>
      </c>
      <c r="GG470">
        <v>2.9547090467292079</v>
      </c>
      <c r="GH470">
        <v>44.605829942913481</v>
      </c>
      <c r="GK470">
        <v>-0.33566749021753062</v>
      </c>
      <c r="GL470">
        <v>19.727975881647222</v>
      </c>
      <c r="GO470">
        <v>-1.2917015696870646</v>
      </c>
      <c r="GP470">
        <v>5.1380198145940943</v>
      </c>
      <c r="GS470">
        <v>-1.3024922881418302</v>
      </c>
      <c r="GT470">
        <v>-1.1748443011421741</v>
      </c>
      <c r="GW470">
        <v>-1.1614834052136072</v>
      </c>
      <c r="GX470">
        <v>7.4582207476084879</v>
      </c>
      <c r="HA470">
        <v>0.21406321855810684</v>
      </c>
      <c r="HB470">
        <v>13.612401542614734</v>
      </c>
      <c r="HE470">
        <v>-0.27766104595454155</v>
      </c>
      <c r="HF470">
        <v>11.773565746604564</v>
      </c>
      <c r="HI470">
        <v>5.5615025806468328</v>
      </c>
      <c r="HJ470">
        <v>55.902959768426228</v>
      </c>
      <c r="HM470">
        <v>10.480440246923667</v>
      </c>
      <c r="HN470">
        <v>41.690833445340644</v>
      </c>
      <c r="HQ470">
        <v>-1.1107512676818061</v>
      </c>
      <c r="HR470">
        <v>5.722617027700867</v>
      </c>
      <c r="HU470">
        <v>0.43076330987855116</v>
      </c>
      <c r="HV470">
        <v>31.463332258195827</v>
      </c>
      <c r="IC470">
        <v>-0.93485115587494227</v>
      </c>
      <c r="ID470">
        <v>8.2182655005079326</v>
      </c>
      <c r="IK470">
        <v>-1.3035850396707198</v>
      </c>
      <c r="IL470">
        <v>5.6449138727292549</v>
      </c>
      <c r="IO470">
        <v>-1.1572245139234221</v>
      </c>
      <c r="IP470">
        <v>3.694848341560748</v>
      </c>
      <c r="IS470">
        <v>2.8365660237963781</v>
      </c>
      <c r="IT470">
        <v>31.537371839142921</v>
      </c>
      <c r="IW470">
        <v>-1.0441820806457596</v>
      </c>
      <c r="IX470">
        <v>3.6018305658503351</v>
      </c>
      <c r="JA470">
        <v>-1.2372471965570413</v>
      </c>
      <c r="JB470">
        <v>0.12568504556557797</v>
      </c>
      <c r="JI470">
        <v>2.9621617347367226</v>
      </c>
      <c r="JJ470">
        <v>44.558647274321956</v>
      </c>
      <c r="JM470">
        <v>-0.22971479239216738</v>
      </c>
      <c r="JN470">
        <v>20.563361217815224</v>
      </c>
      <c r="JQ470">
        <v>-1.2786217246308127</v>
      </c>
      <c r="JR470">
        <v>5.1742352934605211</v>
      </c>
      <c r="JU470">
        <v>-1.3009118267080046</v>
      </c>
      <c r="JV470">
        <v>-1.1704781533525319</v>
      </c>
      <c r="JY470">
        <v>-1.1619987043200688</v>
      </c>
      <c r="JZ470">
        <v>7.4272605560410092</v>
      </c>
      <c r="KC470">
        <v>0.26037812133312221</v>
      </c>
      <c r="KD470">
        <v>13.658910070512668</v>
      </c>
      <c r="KG470">
        <v>-0.27158795846321804</v>
      </c>
      <c r="KH470">
        <v>11.849883600830331</v>
      </c>
      <c r="KK470">
        <v>5.4981113548552027</v>
      </c>
      <c r="KL470">
        <v>55.956804031458404</v>
      </c>
      <c r="KO470">
        <v>10.449871049313323</v>
      </c>
      <c r="KP470">
        <v>43.095551175471066</v>
      </c>
      <c r="KS470">
        <v>-1.1271986423598683</v>
      </c>
      <c r="KT470">
        <v>5.6217849889378213</v>
      </c>
      <c r="KW470">
        <v>0.52253045780841378</v>
      </c>
      <c r="KX470">
        <v>32.505447050138883</v>
      </c>
      <c r="LE470">
        <v>-0.93980709058156053</v>
      </c>
      <c r="LF470">
        <v>8.2398292706324252</v>
      </c>
      <c r="LM470">
        <v>-1.2937575290688801</v>
      </c>
      <c r="LN470">
        <v>5.673598539510353</v>
      </c>
      <c r="LQ470">
        <v>-1.0526022660707901</v>
      </c>
      <c r="LR470">
        <v>5.6268705458659474</v>
      </c>
      <c r="LU470">
        <v>2.7664124951422622</v>
      </c>
      <c r="LV470">
        <v>31.31289364653124</v>
      </c>
      <c r="LY470">
        <v>-1.0418098962409845</v>
      </c>
      <c r="LZ470">
        <v>3.628643388105004</v>
      </c>
      <c r="MC470">
        <v>-1.2401858353663018</v>
      </c>
      <c r="MD470">
        <v>0.11122724951417712</v>
      </c>
      <c r="MK470">
        <v>3.0635477642026934</v>
      </c>
      <c r="ML470">
        <v>43.634548809561849</v>
      </c>
      <c r="MO470">
        <v>0.160692354485058</v>
      </c>
      <c r="MP470">
        <v>19.938800531963025</v>
      </c>
      <c r="MS470">
        <v>-1.270277600894643</v>
      </c>
      <c r="MT470">
        <v>5.2021190757677429</v>
      </c>
      <c r="MW470">
        <v>-1.3051335256233221</v>
      </c>
      <c r="MX470">
        <v>-1.1923040963381846</v>
      </c>
      <c r="NA470">
        <v>-1.1679149091390266</v>
      </c>
      <c r="NB470">
        <v>7.3950198681066794</v>
      </c>
      <c r="NE470">
        <v>0.22778887029645614</v>
      </c>
      <c r="NF470">
        <v>13.682945654940081</v>
      </c>
      <c r="NI470">
        <v>-0.26483464061621742</v>
      </c>
      <c r="NJ470">
        <v>11.828165751637631</v>
      </c>
      <c r="NM470">
        <v>5.5237249674730524</v>
      </c>
      <c r="NN470">
        <v>55.82069114623399</v>
      </c>
      <c r="NQ470">
        <v>10.59431907135726</v>
      </c>
      <c r="NR470">
        <v>38.793089907600475</v>
      </c>
      <c r="NU470">
        <v>-1.2685763729668376</v>
      </c>
      <c r="NV470">
        <v>4.613612141696886</v>
      </c>
      <c r="NY470">
        <v>0.47745029077068696</v>
      </c>
      <c r="NZ470">
        <v>32.052313938160808</v>
      </c>
      <c r="OG470">
        <v>-0.89819308613271065</v>
      </c>
      <c r="OH470">
        <v>8.5212215730585861</v>
      </c>
      <c r="OO470">
        <v>-1.2909617072678865</v>
      </c>
      <c r="OP470">
        <v>5.6803848174134046</v>
      </c>
    </row>
    <row r="471" spans="1:406">
      <c r="A471">
        <v>454</v>
      </c>
      <c r="B471" s="16">
        <f t="shared" si="119"/>
        <v>40965.75</v>
      </c>
      <c r="C471">
        <f t="shared" si="115"/>
        <v>1252.0515755217889</v>
      </c>
      <c r="D471">
        <f t="shared" si="116"/>
        <v>0</v>
      </c>
      <c r="E471">
        <f t="shared" si="117"/>
        <v>0</v>
      </c>
      <c r="F471">
        <f t="shared" si="118"/>
        <v>1252.0515755217889</v>
      </c>
      <c r="G471">
        <f>F471/'Refrigeration &amp; Weather'!$C$22</f>
        <v>562.719809223276</v>
      </c>
      <c r="H471">
        <f>G471*3*'Refrigeration &amp; Weather'!$C$23</f>
        <v>422.03985691745697</v>
      </c>
      <c r="Q471">
        <v>3.0813172633673314</v>
      </c>
      <c r="R471">
        <v>23.074284403451944</v>
      </c>
      <c r="U471">
        <v>0.3499630079579803</v>
      </c>
      <c r="V471">
        <v>25.427247802729418</v>
      </c>
      <c r="Y471">
        <v>-1.2442105468978697</v>
      </c>
      <c r="Z471">
        <v>-1.3854266458753022</v>
      </c>
      <c r="AC471">
        <v>2.3067133377151978</v>
      </c>
      <c r="AD471">
        <v>42.497334902702491</v>
      </c>
      <c r="AG471">
        <v>-0.96124381645808421</v>
      </c>
      <c r="AH471">
        <v>1.3128678128513394</v>
      </c>
      <c r="AK471">
        <v>-1.3058356083025471</v>
      </c>
      <c r="AL471">
        <v>-1.5533468905248731</v>
      </c>
      <c r="AO471">
        <v>-1.303236345843527</v>
      </c>
      <c r="AP471">
        <v>5.4639807211827884</v>
      </c>
      <c r="AS471">
        <v>-1.2068295147819417</v>
      </c>
      <c r="AT471">
        <v>0.5233938077850695</v>
      </c>
      <c r="AW471">
        <v>0.21059008474657281</v>
      </c>
      <c r="AX471">
        <v>6.1424622061208884</v>
      </c>
      <c r="BA471">
        <v>-0.27077236618781358</v>
      </c>
      <c r="BB471">
        <v>13.508737830802563</v>
      </c>
      <c r="BE471">
        <v>4.6863892094029005</v>
      </c>
      <c r="BF471">
        <v>53.849060523387401</v>
      </c>
      <c r="BI471">
        <v>9.4284502907120302</v>
      </c>
      <c r="BJ471">
        <v>63.756258483716664</v>
      </c>
      <c r="BM471">
        <v>-1.1738806902611412</v>
      </c>
      <c r="BN471">
        <v>-1.4551915361293526</v>
      </c>
      <c r="BQ471">
        <v>0.1265741278513475</v>
      </c>
      <c r="BR471">
        <v>19.160121091812179</v>
      </c>
      <c r="BY471">
        <v>-0.94950773448469905</v>
      </c>
      <c r="BZ471">
        <v>1.1058120751097562</v>
      </c>
      <c r="CG471">
        <v>-1.2945139520645992</v>
      </c>
      <c r="CH471">
        <v>-0.97511402529906399</v>
      </c>
      <c r="CK471">
        <v>-1.0663535717649797</v>
      </c>
      <c r="CL471">
        <v>6.6992493399681363</v>
      </c>
      <c r="CO471">
        <v>2.4600189926145206</v>
      </c>
      <c r="CP471">
        <v>24.867060955068904</v>
      </c>
      <c r="CS471">
        <v>-0.98629045133591731</v>
      </c>
      <c r="CT471">
        <v>6.0166843406498618</v>
      </c>
      <c r="CW471">
        <v>-1.2396365799029359</v>
      </c>
      <c r="CX471">
        <v>2.2699488324419392</v>
      </c>
      <c r="DE471">
        <v>2.3465048816281575</v>
      </c>
      <c r="DF471">
        <v>42.377891811860295</v>
      </c>
      <c r="DI471">
        <v>-0.54147272094991628</v>
      </c>
      <c r="DJ471">
        <v>9.7540222131489323</v>
      </c>
      <c r="DM471">
        <v>-1.2834216539317238</v>
      </c>
      <c r="DN471">
        <v>-1.4854356761153382</v>
      </c>
      <c r="DQ471">
        <v>-1.303808444199055</v>
      </c>
      <c r="DR471">
        <v>5.4614161166397635</v>
      </c>
      <c r="DU471">
        <v>-1.1770773962577445</v>
      </c>
      <c r="DV471">
        <v>0.69230825220802106</v>
      </c>
      <c r="DY471">
        <v>8.4480878198788037E-2</v>
      </c>
      <c r="DZ471">
        <v>6.140918161996499</v>
      </c>
      <c r="EC471">
        <v>-0.38066831607844187</v>
      </c>
      <c r="ED471">
        <v>13.178500886656854</v>
      </c>
      <c r="EG471">
        <v>4.6771969329869076</v>
      </c>
      <c r="EH471">
        <v>53.575993896483382</v>
      </c>
      <c r="EK471">
        <v>9.4634049979163066</v>
      </c>
      <c r="EL471">
        <v>63.175460526157977</v>
      </c>
      <c r="EO471">
        <v>-1.1399353664547256</v>
      </c>
      <c r="EP471">
        <v>-1.2540937966830359</v>
      </c>
      <c r="ES471">
        <v>0.12850181451554468</v>
      </c>
      <c r="ET471">
        <v>18.874894777412251</v>
      </c>
      <c r="FA471">
        <v>-1.142561544593236</v>
      </c>
      <c r="FB471">
        <v>-1.4788321556312045E-2</v>
      </c>
      <c r="FI471">
        <v>-1.2926707082052622</v>
      </c>
      <c r="FJ471">
        <v>-0.97348649143901156</v>
      </c>
      <c r="FM471">
        <v>-1.0414175744830936</v>
      </c>
      <c r="FN471">
        <v>7.2440781109182071</v>
      </c>
      <c r="FQ471">
        <v>2.3232756480105827</v>
      </c>
      <c r="FR471">
        <v>24.365356080737769</v>
      </c>
      <c r="FU471">
        <v>-1.0695676961862866</v>
      </c>
      <c r="FV471">
        <v>5.5171441067920686</v>
      </c>
      <c r="FY471">
        <v>-1.268411362720121</v>
      </c>
      <c r="FZ471">
        <v>2.1281827596745742</v>
      </c>
      <c r="GG471">
        <v>2.3053022200241826</v>
      </c>
      <c r="GH471">
        <v>43.333085703266121</v>
      </c>
      <c r="GK471">
        <v>-0.55077147641381374</v>
      </c>
      <c r="GL471">
        <v>9.4138909864537208</v>
      </c>
      <c r="GO471">
        <v>-1.2932658001122119</v>
      </c>
      <c r="GP471">
        <v>-1.5139456509733691</v>
      </c>
      <c r="GS471">
        <v>-1.3040793772762804</v>
      </c>
      <c r="GT471">
        <v>5.4607719909080679</v>
      </c>
      <c r="GW471">
        <v>-1.1738273143486162</v>
      </c>
      <c r="GX471">
        <v>0.70932926487102255</v>
      </c>
      <c r="HA471">
        <v>9.2956451617305716E-2</v>
      </c>
      <c r="HB471">
        <v>6.1464203953067047</v>
      </c>
      <c r="HE471">
        <v>-0.37357843313388966</v>
      </c>
      <c r="HF471">
        <v>13.309130091609491</v>
      </c>
      <c r="HI471">
        <v>4.7241331317356927</v>
      </c>
      <c r="HJ471">
        <v>53.484026798265184</v>
      </c>
      <c r="HM471">
        <v>9.582003139954768</v>
      </c>
      <c r="HN471">
        <v>62.552209067948169</v>
      </c>
      <c r="HQ471">
        <v>-1.1335934919540784</v>
      </c>
      <c r="HR471">
        <v>-1.2103301301453346</v>
      </c>
      <c r="HU471">
        <v>7.7868530097442989E-2</v>
      </c>
      <c r="HV471">
        <v>18.539105084927321</v>
      </c>
      <c r="IC471">
        <v>-0.98235682765317311</v>
      </c>
      <c r="ID471">
        <v>0.93457062822182047</v>
      </c>
      <c r="IK471">
        <v>-1.3044288356562563</v>
      </c>
      <c r="IL471">
        <v>-1.0022405672044903</v>
      </c>
      <c r="IO471">
        <v>-1.1886948731119611</v>
      </c>
      <c r="IP471">
        <v>5.2587467922818085</v>
      </c>
      <c r="IS471">
        <v>2.4375850814575877</v>
      </c>
      <c r="IT471">
        <v>24.714016670478927</v>
      </c>
      <c r="IW471">
        <v>-1.072787460535654</v>
      </c>
      <c r="IX471">
        <v>5.4917895881732779</v>
      </c>
      <c r="JA471">
        <v>-1.2448568647120362</v>
      </c>
      <c r="JB471">
        <v>2.258622874525499</v>
      </c>
      <c r="JI471">
        <v>2.3133279990075106</v>
      </c>
      <c r="JJ471">
        <v>43.304442095196414</v>
      </c>
      <c r="JM471">
        <v>-0.45906212651496608</v>
      </c>
      <c r="JN471">
        <v>10.268972260091306</v>
      </c>
      <c r="JQ471">
        <v>-1.2807487216505999</v>
      </c>
      <c r="JR471">
        <v>-1.4810938356966188</v>
      </c>
      <c r="JU471">
        <v>-1.3025644417500928</v>
      </c>
      <c r="JV471">
        <v>5.4645420404417901</v>
      </c>
      <c r="JY471">
        <v>-1.1738804954658024</v>
      </c>
      <c r="JZ471">
        <v>0.68301327249206067</v>
      </c>
      <c r="KC471">
        <v>0.1383889084060976</v>
      </c>
      <c r="KD471">
        <v>6.203659151701288</v>
      </c>
      <c r="KG471">
        <v>-0.36868618190496788</v>
      </c>
      <c r="KH471">
        <v>13.377745135611498</v>
      </c>
      <c r="KK471">
        <v>4.6613392210426356</v>
      </c>
      <c r="KL471">
        <v>53.396352377690405</v>
      </c>
      <c r="KO471">
        <v>9.529323256268631</v>
      </c>
      <c r="KP471">
        <v>63.657612027343603</v>
      </c>
      <c r="KS471">
        <v>-1.1485660884940503</v>
      </c>
      <c r="KT471">
        <v>-1.2933016663215464</v>
      </c>
      <c r="KW471">
        <v>0.15378838970418912</v>
      </c>
      <c r="KX471">
        <v>19.44457453824014</v>
      </c>
      <c r="LE471">
        <v>-0.98749415460079359</v>
      </c>
      <c r="LF471">
        <v>0.94019912414730711</v>
      </c>
      <c r="LM471">
        <v>-1.2950506374780892</v>
      </c>
      <c r="LN471">
        <v>-0.9758854775699366</v>
      </c>
      <c r="LQ471">
        <v>-1.1074846885140288</v>
      </c>
      <c r="LR471">
        <v>6.5610637196460573</v>
      </c>
      <c r="LU471">
        <v>2.371543510257625</v>
      </c>
      <c r="LV471">
        <v>24.461790479330016</v>
      </c>
      <c r="LY471">
        <v>-1.0707996578630707</v>
      </c>
      <c r="LZ471">
        <v>5.5131351961272896</v>
      </c>
      <c r="MC471">
        <v>-1.2475814890174945</v>
      </c>
      <c r="MD471">
        <v>2.2464915870306008</v>
      </c>
      <c r="MK471">
        <v>2.4246375391419233</v>
      </c>
      <c r="ML471">
        <v>42.815013781630121</v>
      </c>
      <c r="MO471">
        <v>-6.8511620082172292E-2</v>
      </c>
      <c r="MP471">
        <v>10.595402708402148</v>
      </c>
      <c r="MS471">
        <v>-1.272837060204157</v>
      </c>
      <c r="MT471">
        <v>-1.4558783183176771</v>
      </c>
      <c r="MW471">
        <v>-1.3064615685033714</v>
      </c>
      <c r="MX471">
        <v>5.4459837548293475</v>
      </c>
      <c r="NA471">
        <v>-1.1793094251929142</v>
      </c>
      <c r="NB471">
        <v>0.65504609083536158</v>
      </c>
      <c r="NE471">
        <v>0.10556549361622565</v>
      </c>
      <c r="NF471">
        <v>6.2122441379654258</v>
      </c>
      <c r="NI471">
        <v>-0.36164553382806186</v>
      </c>
      <c r="NJ471">
        <v>13.362816535703637</v>
      </c>
      <c r="NM471">
        <v>4.6851333003613531</v>
      </c>
      <c r="NN471">
        <v>53.645378954309855</v>
      </c>
      <c r="NQ471">
        <v>9.6909746959253251</v>
      </c>
      <c r="NR471">
        <v>64.964945160892611</v>
      </c>
      <c r="NU471">
        <v>-1.2751953862108227</v>
      </c>
      <c r="NV471">
        <v>-2.1231670404128882</v>
      </c>
      <c r="NY471">
        <v>0.11612880812969535</v>
      </c>
      <c r="NZ471">
        <v>19.004173437808966</v>
      </c>
      <c r="OG471">
        <v>-0.95012208585019464</v>
      </c>
      <c r="OH471">
        <v>1.182995401904692</v>
      </c>
      <c r="OO471">
        <v>-1.2923607975512847</v>
      </c>
      <c r="OP471">
        <v>-0.96968014502354216</v>
      </c>
    </row>
    <row r="472" spans="1:406">
      <c r="A472">
        <v>455</v>
      </c>
      <c r="B472" s="16">
        <f t="shared" si="119"/>
        <v>40965.875</v>
      </c>
      <c r="C472">
        <f t="shared" si="115"/>
        <v>1453.8916114896706</v>
      </c>
      <c r="D472">
        <f t="shared" si="116"/>
        <v>0</v>
      </c>
      <c r="E472">
        <f t="shared" si="117"/>
        <v>0</v>
      </c>
      <c r="F472">
        <f t="shared" si="118"/>
        <v>1453.8916114896706</v>
      </c>
      <c r="G472">
        <f>F472/'Refrigeration &amp; Weather'!$C$22</f>
        <v>653.43443213018918</v>
      </c>
      <c r="H472">
        <f>G472*3*'Refrigeration &amp; Weather'!$C$23</f>
        <v>490.07582409764188</v>
      </c>
      <c r="Q472">
        <v>2.7270206587421275</v>
      </c>
      <c r="R472">
        <v>23.215760465347504</v>
      </c>
      <c r="U472">
        <v>1.5292852020855081E-2</v>
      </c>
      <c r="V472">
        <v>18.162085579584943</v>
      </c>
      <c r="Y472">
        <v>-1.2476560827858258</v>
      </c>
      <c r="Z472">
        <v>5.2396966743705562</v>
      </c>
      <c r="AC472">
        <v>1.6763591479718811</v>
      </c>
      <c r="AD472">
        <v>37.804219787889998</v>
      </c>
      <c r="AG472">
        <v>-1.0107062326631087</v>
      </c>
      <c r="AH472">
        <v>7.1686600601263324</v>
      </c>
      <c r="AK472">
        <v>-1.3066491398732651</v>
      </c>
      <c r="AL472">
        <v>5.0852512948897823</v>
      </c>
      <c r="AO472">
        <v>-1.304670017045982</v>
      </c>
      <c r="AP472">
        <v>-1.1906009251144742</v>
      </c>
      <c r="AS472">
        <v>-1.2147989014011444</v>
      </c>
      <c r="AT472">
        <v>7.1024971315489749</v>
      </c>
      <c r="AW472">
        <v>0.10181277787994554</v>
      </c>
      <c r="AX472">
        <v>12.089116470153865</v>
      </c>
      <c r="BA472">
        <v>-0.35969323541273002</v>
      </c>
      <c r="BB472">
        <v>10.703210668551332</v>
      </c>
      <c r="BE472">
        <v>3.9230334928870825</v>
      </c>
      <c r="BF472">
        <v>46.474685643176244</v>
      </c>
      <c r="BI472">
        <v>8.206215407199041</v>
      </c>
      <c r="BJ472">
        <v>83.656897197853866</v>
      </c>
      <c r="BM472">
        <v>-1.1890352047117223</v>
      </c>
      <c r="BN472">
        <v>5.0047110952878784</v>
      </c>
      <c r="BQ472">
        <v>-0.1481345741333723</v>
      </c>
      <c r="BR472">
        <v>20.965555638464178</v>
      </c>
      <c r="BY472">
        <v>-0.99067274481808731</v>
      </c>
      <c r="BZ472">
        <v>7.2389299726289718</v>
      </c>
      <c r="CG472">
        <v>-1.2957186712906212</v>
      </c>
      <c r="CH472">
        <v>5.66195650683406</v>
      </c>
      <c r="CK472">
        <v>-1.1075803215993516</v>
      </c>
      <c r="CL472">
        <v>3.5787112698256829</v>
      </c>
      <c r="CO472">
        <v>2.1114105776596266</v>
      </c>
      <c r="CP472">
        <v>28.152919963737769</v>
      </c>
      <c r="CS472">
        <v>-1.0181570787124434</v>
      </c>
      <c r="CT472">
        <v>3.4723719372121629</v>
      </c>
      <c r="CW472">
        <v>-1.2462558963881676</v>
      </c>
      <c r="CX472">
        <v>-1.0217165940312856E-2</v>
      </c>
      <c r="DE472">
        <v>1.7169415712882001</v>
      </c>
      <c r="DF472">
        <v>37.799946949106818</v>
      </c>
      <c r="DI472">
        <v>-0.70471659216500915</v>
      </c>
      <c r="DJ472">
        <v>13.231048629270381</v>
      </c>
      <c r="DM472">
        <v>-1.2852927459455188</v>
      </c>
      <c r="DN472">
        <v>5.1470666245270156</v>
      </c>
      <c r="DQ472">
        <v>-1.3052032186356426</v>
      </c>
      <c r="DR472">
        <v>-1.1928388293838554</v>
      </c>
      <c r="DU472">
        <v>-1.187607281023263</v>
      </c>
      <c r="DV472">
        <v>7.2497242581508115</v>
      </c>
      <c r="DY472">
        <v>-2.3868295644427703E-2</v>
      </c>
      <c r="DZ472">
        <v>12.04947373469059</v>
      </c>
      <c r="EC472">
        <v>-0.46410959081814579</v>
      </c>
      <c r="ED472">
        <v>10.371217507568183</v>
      </c>
      <c r="EG472">
        <v>3.921386662883001</v>
      </c>
      <c r="EH472">
        <v>45.92168391435348</v>
      </c>
      <c r="EK472">
        <v>8.250846646692132</v>
      </c>
      <c r="EL472">
        <v>83.040140712468741</v>
      </c>
      <c r="EO472">
        <v>-1.1580863388345726</v>
      </c>
      <c r="EP472">
        <v>5.175202154949913</v>
      </c>
      <c r="ES472">
        <v>-0.14273341605029854</v>
      </c>
      <c r="ET472">
        <v>20.794692177066658</v>
      </c>
      <c r="FA472">
        <v>-1.1667395669598646</v>
      </c>
      <c r="FB472">
        <v>6.2633515638095183</v>
      </c>
      <c r="FI472">
        <v>-1.2939010772339579</v>
      </c>
      <c r="FJ472">
        <v>5.6634666351633562</v>
      </c>
      <c r="FM472">
        <v>-1.0892156982019328</v>
      </c>
      <c r="FN472">
        <v>3.9423503205174053</v>
      </c>
      <c r="FQ472">
        <v>1.9827274145277409</v>
      </c>
      <c r="FR472">
        <v>27.670928985264815</v>
      </c>
      <c r="FU472">
        <v>-1.0939237814013241</v>
      </c>
      <c r="FV472">
        <v>3.0427941533608811</v>
      </c>
      <c r="FY472">
        <v>-1.2729160336871455</v>
      </c>
      <c r="FZ472">
        <v>-0.13064076262216079</v>
      </c>
      <c r="GG472">
        <v>1.6616879609456892</v>
      </c>
      <c r="GH472">
        <v>38.552713796204898</v>
      </c>
      <c r="GK472">
        <v>-0.70948467385830849</v>
      </c>
      <c r="GL472">
        <v>12.992854485362066</v>
      </c>
      <c r="GO472">
        <v>-1.2946930774844305</v>
      </c>
      <c r="GP472">
        <v>5.1211310001614008</v>
      </c>
      <c r="GS472">
        <v>-1.3054642861129135</v>
      </c>
      <c r="GT472">
        <v>-1.1934098963597308</v>
      </c>
      <c r="GW472">
        <v>-1.1846146014056431</v>
      </c>
      <c r="GX472">
        <v>7.2645034042351302</v>
      </c>
      <c r="HA472">
        <v>-1.550554526600486E-2</v>
      </c>
      <c r="HB472">
        <v>12.057047332781586</v>
      </c>
      <c r="HE472">
        <v>-0.45899633639665682</v>
      </c>
      <c r="HF472">
        <v>10.484437332858075</v>
      </c>
      <c r="HI472">
        <v>3.9658925181227875</v>
      </c>
      <c r="HJ472">
        <v>46.199006891274458</v>
      </c>
      <c r="HM472">
        <v>8.3657624224124358</v>
      </c>
      <c r="HN472">
        <v>83.524985671648594</v>
      </c>
      <c r="HQ472">
        <v>-1.152389629171015</v>
      </c>
      <c r="HR472">
        <v>5.2116717389557792</v>
      </c>
      <c r="HU472">
        <v>-0.18790951399469397</v>
      </c>
      <c r="HV472">
        <v>20.47092995737669</v>
      </c>
      <c r="IC472">
        <v>-1.0209578403218096</v>
      </c>
      <c r="ID472">
        <v>7.0926663164935828</v>
      </c>
      <c r="IK472">
        <v>-1.3052082482736047</v>
      </c>
      <c r="IL472">
        <v>5.6369952799442302</v>
      </c>
      <c r="IO472">
        <v>-1.2112194642275529</v>
      </c>
      <c r="IP472">
        <v>2.492289129811188</v>
      </c>
      <c r="IS472">
        <v>2.0913051268191754</v>
      </c>
      <c r="IT472">
        <v>28.018187918284315</v>
      </c>
      <c r="IW472">
        <v>-1.0967747539280983</v>
      </c>
      <c r="IX472">
        <v>3.0221238758985396</v>
      </c>
      <c r="JA472">
        <v>-1.251304663884282</v>
      </c>
      <c r="JB472">
        <v>-2.0074862644714198E-2</v>
      </c>
      <c r="JI472">
        <v>1.669903744533775</v>
      </c>
      <c r="JJ472">
        <v>38.55068208058421</v>
      </c>
      <c r="JM472">
        <v>-0.63122952847409697</v>
      </c>
      <c r="JN472">
        <v>13.778477059182453</v>
      </c>
      <c r="JQ472">
        <v>-1.282687685307691</v>
      </c>
      <c r="JR472">
        <v>5.1510429346532618</v>
      </c>
      <c r="JU472">
        <v>-1.3040069789302298</v>
      </c>
      <c r="JV472">
        <v>-1.1900782018049929</v>
      </c>
      <c r="JY472">
        <v>-1.1842732978352992</v>
      </c>
      <c r="JZ472">
        <v>7.2419795198230776</v>
      </c>
      <c r="KC472">
        <v>2.8895024220111143E-2</v>
      </c>
      <c r="KD472">
        <v>12.122368095928422</v>
      </c>
      <c r="KG472">
        <v>-0.4551587743369519</v>
      </c>
      <c r="KH472">
        <v>10.54548265632779</v>
      </c>
      <c r="KK472">
        <v>3.9057895418357056</v>
      </c>
      <c r="KL472">
        <v>45.994774288269525</v>
      </c>
      <c r="KO472">
        <v>8.2948638842227904</v>
      </c>
      <c r="KP472">
        <v>84.679588485058417</v>
      </c>
      <c r="KS472">
        <v>-1.1661391127771146</v>
      </c>
      <c r="KT472">
        <v>5.1425249039312071</v>
      </c>
      <c r="KW472">
        <v>-0.12535119639784711</v>
      </c>
      <c r="KX472">
        <v>21.222078989049692</v>
      </c>
      <c r="LE472">
        <v>-1.0260828632807508</v>
      </c>
      <c r="LF472">
        <v>7.0887168572692207</v>
      </c>
      <c r="LM472">
        <v>-1.2962435825567584</v>
      </c>
      <c r="LN472">
        <v>5.6612768309663082</v>
      </c>
      <c r="LQ472">
        <v>-1.146083808093219</v>
      </c>
      <c r="LR472">
        <v>3.396916570919871</v>
      </c>
      <c r="LU472">
        <v>2.0292781794891508</v>
      </c>
      <c r="LV472">
        <v>27.779360232569797</v>
      </c>
      <c r="LY472">
        <v>-1.0950952080371834</v>
      </c>
      <c r="LZ472">
        <v>3.0393214794523966</v>
      </c>
      <c r="MC472">
        <v>-1.2538484245638102</v>
      </c>
      <c r="MD472">
        <v>-3.0371615784193451E-2</v>
      </c>
      <c r="MK472">
        <v>1.7838644061970157</v>
      </c>
      <c r="ML472">
        <v>38.552330350401434</v>
      </c>
      <c r="MO472">
        <v>-0.25296911027614866</v>
      </c>
      <c r="MP472">
        <v>14.733899621988508</v>
      </c>
      <c r="MS472">
        <v>-1.275168046941493</v>
      </c>
      <c r="MT472">
        <v>5.1739339057196334</v>
      </c>
      <c r="MW472">
        <v>-1.3076231237579432</v>
      </c>
      <c r="MX472">
        <v>-1.2062271853792961</v>
      </c>
      <c r="NA472">
        <v>-1.1892777762291113</v>
      </c>
      <c r="NB472">
        <v>7.21755596696525</v>
      </c>
      <c r="NE472">
        <v>-3.9333051755473768E-3</v>
      </c>
      <c r="NF472">
        <v>12.117995639882661</v>
      </c>
      <c r="NI472">
        <v>-0.4479328441111044</v>
      </c>
      <c r="NJ472">
        <v>10.536367110848703</v>
      </c>
      <c r="NM472">
        <v>3.9222497372338845</v>
      </c>
      <c r="NN472">
        <v>46.543099242668497</v>
      </c>
      <c r="NQ472">
        <v>8.4011089268903802</v>
      </c>
      <c r="NR472">
        <v>89.257165181242641</v>
      </c>
      <c r="NU472">
        <v>-1.2805321352440378</v>
      </c>
      <c r="NV472">
        <v>4.4506569749874103</v>
      </c>
      <c r="NY472">
        <v>-0.15622277857972219</v>
      </c>
      <c r="NZ472">
        <v>20.83144877685033</v>
      </c>
      <c r="OG472">
        <v>-0.99236976213067141</v>
      </c>
      <c r="OH472">
        <v>7.2981888688929093</v>
      </c>
      <c r="OO472">
        <v>-1.2936508386171048</v>
      </c>
      <c r="OP472">
        <v>5.6669685012274158</v>
      </c>
    </row>
    <row r="473" spans="1:406">
      <c r="A473">
        <v>456</v>
      </c>
      <c r="B473" s="16">
        <f t="shared" si="119"/>
        <v>40966</v>
      </c>
      <c r="C473">
        <f t="shared" si="115"/>
        <v>1149.6065978759605</v>
      </c>
      <c r="D473">
        <f t="shared" si="116"/>
        <v>0</v>
      </c>
      <c r="E473">
        <f t="shared" si="117"/>
        <v>0</v>
      </c>
      <c r="F473">
        <f t="shared" si="118"/>
        <v>1149.6065978759605</v>
      </c>
      <c r="G473">
        <f>F473/'Refrigeration &amp; Weather'!$C$22</f>
        <v>516.67712264088118</v>
      </c>
      <c r="H473">
        <f>G473*3*'Refrigeration &amp; Weather'!$C$23</f>
        <v>387.50784198066088</v>
      </c>
      <c r="Q473">
        <v>2.3282287434789168</v>
      </c>
      <c r="R473">
        <v>26.365381578036693</v>
      </c>
      <c r="U473">
        <v>-0.24512134416476578</v>
      </c>
      <c r="V473">
        <v>16.216714231433738</v>
      </c>
      <c r="Y473">
        <v>-1.2508275419326107</v>
      </c>
      <c r="Z473">
        <v>-1.4191569787952125</v>
      </c>
      <c r="AC473">
        <v>1.0930741596895741</v>
      </c>
      <c r="AD473">
        <v>36.268435385361627</v>
      </c>
      <c r="AG473">
        <v>-1.0500608525352575</v>
      </c>
      <c r="AH473">
        <v>-2.7553231605308426E-2</v>
      </c>
      <c r="AK473">
        <v>-1.3073957281043369</v>
      </c>
      <c r="AL473">
        <v>-1.5615923453107072</v>
      </c>
      <c r="AO473">
        <v>-1.3059327682981081</v>
      </c>
      <c r="AP473">
        <v>5.442708302662151</v>
      </c>
      <c r="AS473">
        <v>-1.2218237290667708</v>
      </c>
      <c r="AT473">
        <v>0.40603914993038659</v>
      </c>
      <c r="AW473">
        <v>3.7443972529856112E-3</v>
      </c>
      <c r="AX473">
        <v>4.8254214898019709</v>
      </c>
      <c r="BA473">
        <v>-0.43945745565759431</v>
      </c>
      <c r="BB473">
        <v>12.384698271353326</v>
      </c>
      <c r="BE473">
        <v>3.2421666340032749</v>
      </c>
      <c r="BF473">
        <v>43.771176155802458</v>
      </c>
      <c r="BI473">
        <v>6.8682646573831754</v>
      </c>
      <c r="BJ473">
        <v>79.117991632940345</v>
      </c>
      <c r="BM473">
        <v>-1.2016182049869948</v>
      </c>
      <c r="BN473">
        <v>-1.7792969400108563</v>
      </c>
      <c r="BQ473">
        <v>-0.35637030088890309</v>
      </c>
      <c r="BR473">
        <v>10.744125503001273</v>
      </c>
      <c r="BY473">
        <v>-1.0246658243313307</v>
      </c>
      <c r="BZ473">
        <v>0.20241709259939156</v>
      </c>
      <c r="CG473">
        <v>-1.2968324389699601</v>
      </c>
      <c r="CH473">
        <v>-0.98629770407838024</v>
      </c>
      <c r="CK473">
        <v>-1.1387605145101625</v>
      </c>
      <c r="CL473">
        <v>5.3119659654689544</v>
      </c>
      <c r="CO473">
        <v>1.799336181514398</v>
      </c>
      <c r="CP473">
        <v>19.962812194200691</v>
      </c>
      <c r="CS473">
        <v>-1.0452644206314474</v>
      </c>
      <c r="CT473">
        <v>5.4214271683211495</v>
      </c>
      <c r="CW473">
        <v>-1.2519263830617524</v>
      </c>
      <c r="CX473">
        <v>2.1512293102487954</v>
      </c>
      <c r="DE473">
        <v>1.1323760659759894</v>
      </c>
      <c r="DF473">
        <v>36.392822919364875</v>
      </c>
      <c r="DI473">
        <v>-0.8256408793415293</v>
      </c>
      <c r="DJ473">
        <v>4.3025261343621342</v>
      </c>
      <c r="DM473">
        <v>-1.2870040467995973</v>
      </c>
      <c r="DN473">
        <v>-1.5051304904287053</v>
      </c>
      <c r="DQ473">
        <v>-1.3064318654701561</v>
      </c>
      <c r="DR473">
        <v>5.4407407167172694</v>
      </c>
      <c r="DU473">
        <v>-1.1968726900077782</v>
      </c>
      <c r="DV473">
        <v>0.53518201063893922</v>
      </c>
      <c r="DY473">
        <v>-0.12095215038554002</v>
      </c>
      <c r="DZ473">
        <v>4.7546520644687105</v>
      </c>
      <c r="EC473">
        <v>-0.53842274391350387</v>
      </c>
      <c r="ED473">
        <v>12.056373423218913</v>
      </c>
      <c r="EG473">
        <v>3.2516367070070915</v>
      </c>
      <c r="EH473">
        <v>43.036781693095783</v>
      </c>
      <c r="EK473">
        <v>6.9236817679589668</v>
      </c>
      <c r="EL473">
        <v>78.464789042820229</v>
      </c>
      <c r="EO473">
        <v>-1.1732234398773784</v>
      </c>
      <c r="EP473">
        <v>-1.6334900331166189</v>
      </c>
      <c r="ES473">
        <v>-0.34897232259839067</v>
      </c>
      <c r="ET473">
        <v>10.649035625798499</v>
      </c>
      <c r="FA473">
        <v>-1.1859552843493555</v>
      </c>
      <c r="FB473">
        <v>-0.64623812175958961</v>
      </c>
      <c r="FI473">
        <v>-1.2950386793843736</v>
      </c>
      <c r="FJ473">
        <v>-0.98489322116680089</v>
      </c>
      <c r="FM473">
        <v>-1.1248883501369951</v>
      </c>
      <c r="FN473">
        <v>5.5652681180408674</v>
      </c>
      <c r="FQ473">
        <v>1.6787371953498089</v>
      </c>
      <c r="FR473">
        <v>19.463953745119525</v>
      </c>
      <c r="FU473">
        <v>-1.1145498339398259</v>
      </c>
      <c r="FV473">
        <v>5.0498967158227135</v>
      </c>
      <c r="FY473">
        <v>-1.2767791303876557</v>
      </c>
      <c r="FZ473">
        <v>2.0479176115877036</v>
      </c>
      <c r="GG473">
        <v>1.0678334986934963</v>
      </c>
      <c r="GH473">
        <v>36.827789936922265</v>
      </c>
      <c r="GK473">
        <v>-0.82731167593914856</v>
      </c>
      <c r="GL473">
        <v>4.1425839438186269</v>
      </c>
      <c r="GO473">
        <v>-1.2959997550556925</v>
      </c>
      <c r="GP473">
        <v>-1.5288070703321373</v>
      </c>
      <c r="GS473">
        <v>-1.3066841470186117</v>
      </c>
      <c r="GT473">
        <v>5.4402308402188435</v>
      </c>
      <c r="GW473">
        <v>-1.1941044433470647</v>
      </c>
      <c r="GX473">
        <v>0.54810100403035023</v>
      </c>
      <c r="HA473">
        <v>-0.11273195427709916</v>
      </c>
      <c r="HB473">
        <v>4.7638680406112339</v>
      </c>
      <c r="HE473">
        <v>-0.53500804019295378</v>
      </c>
      <c r="HF473">
        <v>12.153151270511266</v>
      </c>
      <c r="HI473">
        <v>3.2886779453969193</v>
      </c>
      <c r="HJ473">
        <v>43.581047407171383</v>
      </c>
      <c r="HM473">
        <v>7.0263337901316287</v>
      </c>
      <c r="HN473">
        <v>79.33568450734829</v>
      </c>
      <c r="HQ473">
        <v>-1.1680678959200668</v>
      </c>
      <c r="HR473">
        <v>-1.6027752316811141</v>
      </c>
      <c r="HU473">
        <v>-0.38910999285775333</v>
      </c>
      <c r="HV473">
        <v>10.35660174471192</v>
      </c>
      <c r="IC473">
        <v>-1.0527534209715383</v>
      </c>
      <c r="ID473">
        <v>7.6778907954966114E-2</v>
      </c>
      <c r="IK473">
        <v>-1.3059300048170117</v>
      </c>
      <c r="IL473">
        <v>-1.0093280082449267</v>
      </c>
      <c r="IO473">
        <v>-1.2280019081485194</v>
      </c>
      <c r="IP473">
        <v>4.4622022511482164</v>
      </c>
      <c r="IS473">
        <v>1.7813825628970905</v>
      </c>
      <c r="IT473">
        <v>19.83373727078936</v>
      </c>
      <c r="IW473">
        <v>-1.1170980697210537</v>
      </c>
      <c r="IX473">
        <v>5.0328555273488762</v>
      </c>
      <c r="JA473">
        <v>-1.256825177374115</v>
      </c>
      <c r="JB473">
        <v>2.1425859125007523</v>
      </c>
      <c r="JI473">
        <v>1.0758097692100597</v>
      </c>
      <c r="JJ473">
        <v>36.850843964138015</v>
      </c>
      <c r="JM473">
        <v>-0.76100512864321046</v>
      </c>
      <c r="JN473">
        <v>4.8255797531696274</v>
      </c>
      <c r="JQ473">
        <v>-1.2844612646476448</v>
      </c>
      <c r="JR473">
        <v>-1.5014775992313365</v>
      </c>
      <c r="JU473">
        <v>-1.3052779989380343</v>
      </c>
      <c r="JV473">
        <v>5.4431962113269883</v>
      </c>
      <c r="JY473">
        <v>-1.1934241570871122</v>
      </c>
      <c r="JZ473">
        <v>0.52869882167422266</v>
      </c>
      <c r="KC473">
        <v>-6.9472503996300228E-2</v>
      </c>
      <c r="KD473">
        <v>4.8349663706092167</v>
      </c>
      <c r="KG473">
        <v>-0.53210345566503625</v>
      </c>
      <c r="KH473">
        <v>12.206968262097586</v>
      </c>
      <c r="KK473">
        <v>3.2329042705470212</v>
      </c>
      <c r="KL473">
        <v>43.288427660203169</v>
      </c>
      <c r="KO473">
        <v>6.9352100826708591</v>
      </c>
      <c r="KP473">
        <v>80.566720357693356</v>
      </c>
      <c r="KS473">
        <v>-1.1807908032831529</v>
      </c>
      <c r="KT473">
        <v>-1.6610644322020924</v>
      </c>
      <c r="KW473">
        <v>-0.33743962158237223</v>
      </c>
      <c r="KX473">
        <v>10.96302040950974</v>
      </c>
      <c r="LE473">
        <v>-1.0577513462313215</v>
      </c>
      <c r="LF473">
        <v>6.7222071080644374E-2</v>
      </c>
      <c r="LM473">
        <v>-1.2973469519175167</v>
      </c>
      <c r="LN473">
        <v>-0.98689883937199874</v>
      </c>
      <c r="LQ473">
        <v>-1.174354142837249</v>
      </c>
      <c r="LR473">
        <v>5.1224852665689751</v>
      </c>
      <c r="LU473">
        <v>1.7233329048642996</v>
      </c>
      <c r="LV473">
        <v>19.589260213365776</v>
      </c>
      <c r="LY473">
        <v>-1.1156685854427635</v>
      </c>
      <c r="LZ473">
        <v>5.046866486990794</v>
      </c>
      <c r="MC473">
        <v>-1.2592144538564176</v>
      </c>
      <c r="MD473">
        <v>2.1337572544109618</v>
      </c>
      <c r="MK473">
        <v>1.1846207154552304</v>
      </c>
      <c r="ML473">
        <v>37.319667638739617</v>
      </c>
      <c r="MO473">
        <v>-0.40243792781248555</v>
      </c>
      <c r="MP473">
        <v>6.1275149588653246</v>
      </c>
      <c r="MS473">
        <v>-1.2772983077902758</v>
      </c>
      <c r="MT473">
        <v>-1.4806220896651687</v>
      </c>
      <c r="MW473">
        <v>-1.3086484404153766</v>
      </c>
      <c r="MX473">
        <v>5.4290349067292931</v>
      </c>
      <c r="NA473">
        <v>-1.1980565344733247</v>
      </c>
      <c r="NB473">
        <v>0.50723718796261952</v>
      </c>
      <c r="NE473">
        <v>-0.10211597094938561</v>
      </c>
      <c r="NF473">
        <v>4.8199562341608484</v>
      </c>
      <c r="NI473">
        <v>-0.52477833847370525</v>
      </c>
      <c r="NJ473">
        <v>12.202711770890488</v>
      </c>
      <c r="NM473">
        <v>3.2380503572009296</v>
      </c>
      <c r="NN473">
        <v>44.045060924040158</v>
      </c>
      <c r="NQ473">
        <v>6.8410049410532059</v>
      </c>
      <c r="NR473">
        <v>95.296092060702989</v>
      </c>
      <c r="NU473">
        <v>-1.2849095713625442</v>
      </c>
      <c r="NV473">
        <v>-2.2445300272362645</v>
      </c>
      <c r="NY473">
        <v>-0.36249273849495994</v>
      </c>
      <c r="NZ473">
        <v>10.634065885905363</v>
      </c>
      <c r="OG473">
        <v>-1.0271989946972389</v>
      </c>
      <c r="OH473">
        <v>0.24835695982839878</v>
      </c>
      <c r="OO473">
        <v>-1.2948434271846851</v>
      </c>
      <c r="OP473">
        <v>-0.98166320777180271</v>
      </c>
    </row>
    <row r="474" spans="1:406">
      <c r="A474">
        <v>457</v>
      </c>
      <c r="B474" s="16">
        <f t="shared" si="119"/>
        <v>40966.125</v>
      </c>
      <c r="C474">
        <f t="shared" si="115"/>
        <v>1265.578855101892</v>
      </c>
      <c r="D474">
        <f t="shared" si="116"/>
        <v>0</v>
      </c>
      <c r="E474">
        <f t="shared" si="117"/>
        <v>0</v>
      </c>
      <c r="F474">
        <f t="shared" si="118"/>
        <v>1265.578855101892</v>
      </c>
      <c r="G474">
        <f>F474/'Refrigeration &amp; Weather'!$C$22</f>
        <v>568.79948543905266</v>
      </c>
      <c r="H474">
        <f>G474*3*'Refrigeration &amp; Weather'!$C$23</f>
        <v>426.59961407928949</v>
      </c>
      <c r="Q474">
        <v>1.9432286981122247</v>
      </c>
      <c r="R474">
        <v>22.731704532917131</v>
      </c>
      <c r="U474">
        <v>-0.4458881564578529</v>
      </c>
      <c r="V474">
        <v>10.709959694803096</v>
      </c>
      <c r="Y474">
        <v>-1.2537545790097446</v>
      </c>
      <c r="Z474">
        <v>5.2096327054591756</v>
      </c>
      <c r="AC474">
        <v>0.59828408096908148</v>
      </c>
      <c r="AD474">
        <v>27.057868614180393</v>
      </c>
      <c r="AG474">
        <v>-1.0816985018267498</v>
      </c>
      <c r="AH474">
        <v>6.1967328102907588</v>
      </c>
      <c r="AK474">
        <v>-1.3080829187386616</v>
      </c>
      <c r="AL474">
        <v>5.0779399264031193</v>
      </c>
      <c r="AO474">
        <v>-1.3070520884930297</v>
      </c>
      <c r="AP474">
        <v>-1.2084048573992516</v>
      </c>
      <c r="AS474">
        <v>-1.2280534801041929</v>
      </c>
      <c r="AT474">
        <v>7.0038476070859579</v>
      </c>
      <c r="AW474">
        <v>-8.4783778225150333E-2</v>
      </c>
      <c r="AX474">
        <v>10.91559656662718</v>
      </c>
      <c r="BA474">
        <v>-0.51099189336535622</v>
      </c>
      <c r="BB474">
        <v>9.6922472532829786</v>
      </c>
      <c r="BE474">
        <v>2.6018828573311015</v>
      </c>
      <c r="BF474">
        <v>39.82586130708431</v>
      </c>
      <c r="BI474">
        <v>5.5985758191989561</v>
      </c>
      <c r="BJ474">
        <v>80.04057759489308</v>
      </c>
      <c r="BM474">
        <v>-1.21219901056003</v>
      </c>
      <c r="BN474">
        <v>4.7531347093427101</v>
      </c>
      <c r="BQ474">
        <v>-0.51568977643765124</v>
      </c>
      <c r="BR474">
        <v>14.759246088293807</v>
      </c>
      <c r="BY474">
        <v>-1.0530737851156931</v>
      </c>
      <c r="BZ474">
        <v>6.5371888604358226</v>
      </c>
      <c r="CG474">
        <v>-1.2978646410450358</v>
      </c>
      <c r="CH474">
        <v>5.651932058468768</v>
      </c>
      <c r="CK474">
        <v>-1.16305200485541</v>
      </c>
      <c r="CL474">
        <v>2.6318665206225846</v>
      </c>
      <c r="CO474">
        <v>1.5141851832225595</v>
      </c>
      <c r="CP474">
        <v>24.587076796404485</v>
      </c>
      <c r="CS474">
        <v>-1.0685214762033215</v>
      </c>
      <c r="CT474">
        <v>2.991637237113717</v>
      </c>
      <c r="CW474">
        <v>-1.2568287685380717</v>
      </c>
      <c r="CX474">
        <v>-0.10611214500919608</v>
      </c>
      <c r="DE474">
        <v>0.63450168334410029</v>
      </c>
      <c r="DF474">
        <v>27.271660440863929</v>
      </c>
      <c r="DI474">
        <v>-0.91547971507171344</v>
      </c>
      <c r="DJ474">
        <v>9.2929932159582833</v>
      </c>
      <c r="DM474">
        <v>-1.2885741747336437</v>
      </c>
      <c r="DN474">
        <v>5.1296784193899798</v>
      </c>
      <c r="DQ474">
        <v>-1.3075210796544217</v>
      </c>
      <c r="DR474">
        <v>-1.2101459945565938</v>
      </c>
      <c r="DU474">
        <v>-1.2050749784566694</v>
      </c>
      <c r="DV474">
        <v>7.1177934892770454</v>
      </c>
      <c r="DY474">
        <v>-0.20804749379638618</v>
      </c>
      <c r="DZ474">
        <v>10.819976581253155</v>
      </c>
      <c r="EC474">
        <v>-0.60461209592518406</v>
      </c>
      <c r="ED474">
        <v>9.3718478934200995</v>
      </c>
      <c r="EG474">
        <v>2.625284656896357</v>
      </c>
      <c r="EH474">
        <v>38.920128320633914</v>
      </c>
      <c r="EK474">
        <v>5.6636373884646591</v>
      </c>
      <c r="EL474">
        <v>79.529351070726392</v>
      </c>
      <c r="EO474">
        <v>-1.1859995807232404</v>
      </c>
      <c r="EP474">
        <v>4.8788495095817286</v>
      </c>
      <c r="ES474">
        <v>-0.50724508380015199</v>
      </c>
      <c r="ET474">
        <v>14.712032500715473</v>
      </c>
      <c r="FA474">
        <v>-1.201495711449645</v>
      </c>
      <c r="FB474">
        <v>5.7975712373138339</v>
      </c>
      <c r="FI474">
        <v>-1.2960930784814602</v>
      </c>
      <c r="FJ474">
        <v>5.6532411082165508</v>
      </c>
      <c r="FM474">
        <v>-1.1523460643004853</v>
      </c>
      <c r="FN474">
        <v>2.8108927192065414</v>
      </c>
      <c r="FQ474">
        <v>1.4017342394608208</v>
      </c>
      <c r="FR474">
        <v>24.103645312157251</v>
      </c>
      <c r="FU474">
        <v>-1.1321816398049678</v>
      </c>
      <c r="FV474">
        <v>2.6684669667877374</v>
      </c>
      <c r="FY474">
        <v>-1.2801224315584343</v>
      </c>
      <c r="FZ474">
        <v>-0.19552703820485118</v>
      </c>
      <c r="GG474">
        <v>0.56652281123481085</v>
      </c>
      <c r="GH474">
        <v>27.350578176657109</v>
      </c>
      <c r="GK474">
        <v>-0.91511031247374341</v>
      </c>
      <c r="GL474">
        <v>9.1886461692906423</v>
      </c>
      <c r="GO474">
        <v>-1.2971997514145375</v>
      </c>
      <c r="GP474">
        <v>5.1079935393826403</v>
      </c>
      <c r="GS474">
        <v>-1.3077654871800077</v>
      </c>
      <c r="GT474">
        <v>-1.210603979008233</v>
      </c>
      <c r="GW474">
        <v>-1.2025036715199573</v>
      </c>
      <c r="GX474">
        <v>7.1291564539424339</v>
      </c>
      <c r="HA474">
        <v>-0.19999292417571174</v>
      </c>
      <c r="HB474">
        <v>10.830448245974132</v>
      </c>
      <c r="HE474">
        <v>-0.60263761352130718</v>
      </c>
      <c r="HF474">
        <v>9.4534954499075603</v>
      </c>
      <c r="HI474">
        <v>2.6507465197208364</v>
      </c>
      <c r="HJ474">
        <v>39.711030283684153</v>
      </c>
      <c r="HM474">
        <v>5.7487216156979821</v>
      </c>
      <c r="HN474">
        <v>80.702535327650892</v>
      </c>
      <c r="HQ474">
        <v>-1.1813025573052096</v>
      </c>
      <c r="HR474">
        <v>4.9049700772707228</v>
      </c>
      <c r="HU474">
        <v>-0.54294030687585582</v>
      </c>
      <c r="HV474">
        <v>14.457332690176568</v>
      </c>
      <c r="IC474">
        <v>-1.0792667422193689</v>
      </c>
      <c r="ID474">
        <v>6.4286093423485653</v>
      </c>
      <c r="IK474">
        <v>-1.3065999527412413</v>
      </c>
      <c r="IL474">
        <v>5.6306297971482513</v>
      </c>
      <c r="IO474">
        <v>-1.2409347399416215</v>
      </c>
      <c r="IP474">
        <v>1.9610436375820004</v>
      </c>
      <c r="IS474">
        <v>1.4982482091795923</v>
      </c>
      <c r="IT474">
        <v>24.470547254075647</v>
      </c>
      <c r="IW474">
        <v>-1.1344786882370193</v>
      </c>
      <c r="IX474">
        <v>2.6542711618266814</v>
      </c>
      <c r="JA474">
        <v>-1.2615955291397805</v>
      </c>
      <c r="JB474">
        <v>-0.11374017033173722</v>
      </c>
      <c r="JI474">
        <v>0.57395899492781988</v>
      </c>
      <c r="JJ474">
        <v>27.386455025694726</v>
      </c>
      <c r="JM474">
        <v>-0.85894195033580945</v>
      </c>
      <c r="JN474">
        <v>9.761740345821071</v>
      </c>
      <c r="JQ474">
        <v>-1.2860887082960228</v>
      </c>
      <c r="JR474">
        <v>5.1330438492328971</v>
      </c>
      <c r="JU474">
        <v>-1.3064050464785719</v>
      </c>
      <c r="JV474">
        <v>-1.2079485694933907</v>
      </c>
      <c r="JY474">
        <v>-1.201530306696668</v>
      </c>
      <c r="JZ474">
        <v>7.1123436899274051</v>
      </c>
      <c r="KC474">
        <v>-0.15794938098183145</v>
      </c>
      <c r="KD474">
        <v>10.905368913490019</v>
      </c>
      <c r="KG474">
        <v>-0.60055148788095603</v>
      </c>
      <c r="KH474">
        <v>9.5005683867336312</v>
      </c>
      <c r="KK474">
        <v>2.6008443735456841</v>
      </c>
      <c r="KL474">
        <v>39.319946174807832</v>
      </c>
      <c r="KO474">
        <v>5.6385967369721843</v>
      </c>
      <c r="KP474">
        <v>81.767584080581827</v>
      </c>
      <c r="KS474">
        <v>-1.1931545328552815</v>
      </c>
      <c r="KT474">
        <v>4.8553246901853111</v>
      </c>
      <c r="KW474">
        <v>-0.49998152910138582</v>
      </c>
      <c r="KX474">
        <v>14.940473773550085</v>
      </c>
      <c r="LE474">
        <v>-1.0840720863033697</v>
      </c>
      <c r="LF474">
        <v>6.4159274744745707</v>
      </c>
      <c r="LM474">
        <v>-1.2983699365724628</v>
      </c>
      <c r="LN474">
        <v>5.6513984597465896</v>
      </c>
      <c r="LQ474">
        <v>-1.1957966966299827</v>
      </c>
      <c r="LR474">
        <v>2.4523562445621319</v>
      </c>
      <c r="LU474">
        <v>1.4441693767802339</v>
      </c>
      <c r="LV474">
        <v>24.235691405276782</v>
      </c>
      <c r="LY474">
        <v>-1.1332542300729882</v>
      </c>
      <c r="LZ474">
        <v>2.665804470084383</v>
      </c>
      <c r="MC474">
        <v>-1.2638516041398993</v>
      </c>
      <c r="MD474">
        <v>-0.12137838620957908</v>
      </c>
      <c r="MK474">
        <v>0.67164650775065582</v>
      </c>
      <c r="ML474">
        <v>28.136241490512159</v>
      </c>
      <c r="MO474">
        <v>-0.5234990586360756</v>
      </c>
      <c r="MP474">
        <v>11.200500670145132</v>
      </c>
      <c r="MS474">
        <v>-1.2792513951201789</v>
      </c>
      <c r="MT474">
        <v>5.1521085381344713</v>
      </c>
      <c r="MW474">
        <v>-1.3095591352213598</v>
      </c>
      <c r="MX474">
        <v>-1.2204493728746624</v>
      </c>
      <c r="NA474">
        <v>-1.2058345416881089</v>
      </c>
      <c r="NB474">
        <v>7.0933763116245752</v>
      </c>
      <c r="NE474">
        <v>-0.19025423659041096</v>
      </c>
      <c r="NF474">
        <v>10.881815208822353</v>
      </c>
      <c r="NI474">
        <v>-0.59319812038215547</v>
      </c>
      <c r="NJ474">
        <v>9.500278755100549</v>
      </c>
      <c r="NM474">
        <v>2.5913317617371501</v>
      </c>
      <c r="NN474">
        <v>40.28322195132462</v>
      </c>
      <c r="NQ474">
        <v>5.3416000559897414</v>
      </c>
      <c r="NR474">
        <v>92.129398769162535</v>
      </c>
      <c r="NU474">
        <v>-1.2885533410575891</v>
      </c>
      <c r="NV474">
        <v>4.3581914799273855</v>
      </c>
      <c r="NY474">
        <v>-0.52022576561413447</v>
      </c>
      <c r="NZ474">
        <v>14.671182361036802</v>
      </c>
      <c r="OG474">
        <v>-1.0562587858108003</v>
      </c>
      <c r="OH474">
        <v>6.5731281714407466</v>
      </c>
      <c r="OO474">
        <v>-1.2959486211371314</v>
      </c>
      <c r="OP474">
        <v>5.6562276474501472</v>
      </c>
    </row>
    <row r="475" spans="1:406">
      <c r="A475">
        <v>458</v>
      </c>
      <c r="B475" s="16">
        <f t="shared" si="119"/>
        <v>40966.25</v>
      </c>
      <c r="C475">
        <f t="shared" si="115"/>
        <v>921.81158530988728</v>
      </c>
      <c r="D475">
        <f t="shared" si="116"/>
        <v>0</v>
      </c>
      <c r="E475">
        <f t="shared" si="117"/>
        <v>0</v>
      </c>
      <c r="F475">
        <f t="shared" si="118"/>
        <v>921.81158530988728</v>
      </c>
      <c r="G475">
        <f>F475/'Refrigeration &amp; Weather'!$C$22</f>
        <v>414.29734171230893</v>
      </c>
      <c r="H475">
        <f>G475*3*'Refrigeration &amp; Weather'!$C$23</f>
        <v>310.7230062842317</v>
      </c>
      <c r="Q475">
        <v>1.5901169639624004</v>
      </c>
      <c r="R475">
        <v>22.610021458352698</v>
      </c>
      <c r="U475">
        <v>-0.60029896426477491</v>
      </c>
      <c r="V475">
        <v>10.391947582226889</v>
      </c>
      <c r="Y475">
        <v>-1.2564628551848998</v>
      </c>
      <c r="Z475">
        <v>-1.4460505569227848</v>
      </c>
      <c r="AC475">
        <v>0.21544440608660057</v>
      </c>
      <c r="AD475">
        <v>23.035099338663414</v>
      </c>
      <c r="AG475">
        <v>-1.107513974910848</v>
      </c>
      <c r="AH475">
        <v>-0.74558190816250003</v>
      </c>
      <c r="AK475">
        <v>-1.3087171929583565</v>
      </c>
      <c r="AL475">
        <v>-1.5681020705004918</v>
      </c>
      <c r="AO475">
        <v>-1.3080499607839438</v>
      </c>
      <c r="AP475">
        <v>5.4276533495882484</v>
      </c>
      <c r="AS475">
        <v>-1.233608681816996</v>
      </c>
      <c r="AT475">
        <v>0.32244622245441379</v>
      </c>
      <c r="AW475">
        <v>-0.16481847277227482</v>
      </c>
      <c r="AX475">
        <v>3.7805473821312372</v>
      </c>
      <c r="BA475">
        <v>-0.5751582598070758</v>
      </c>
      <c r="BB475">
        <v>11.479066381243957</v>
      </c>
      <c r="BE475">
        <v>1.9741601525628296</v>
      </c>
      <c r="BF475">
        <v>40.449382176974218</v>
      </c>
      <c r="BI475">
        <v>4.4340640570191843</v>
      </c>
      <c r="BJ475">
        <v>67.133082013105778</v>
      </c>
      <c r="BM475">
        <v>-1.2211957157235165</v>
      </c>
      <c r="BN475">
        <v>-1.9778090099162893</v>
      </c>
      <c r="BQ475">
        <v>-0.63907913917789916</v>
      </c>
      <c r="BR475">
        <v>6.183913596575179</v>
      </c>
      <c r="BY475">
        <v>-1.0770716326304612</v>
      </c>
      <c r="BZ475">
        <v>-0.35041142780468704</v>
      </c>
      <c r="CG475">
        <v>-1.2988234528215268</v>
      </c>
      <c r="CH475">
        <v>-0.99531309920859101</v>
      </c>
      <c r="CK475">
        <v>-1.1823218383408622</v>
      </c>
      <c r="CL475">
        <v>4.6228345585818449</v>
      </c>
      <c r="CO475">
        <v>1.2588404555878776</v>
      </c>
      <c r="CP475">
        <v>16.290470883700571</v>
      </c>
      <c r="CS475">
        <v>-1.0886324026657517</v>
      </c>
      <c r="CT475">
        <v>5.0292411964044064</v>
      </c>
      <c r="CW475">
        <v>-1.2611018203687572</v>
      </c>
      <c r="CX475">
        <v>2.0728111054147718</v>
      </c>
      <c r="DE475">
        <v>0.24769430230896744</v>
      </c>
      <c r="DF475">
        <v>23.286255583487215</v>
      </c>
      <c r="DI475">
        <v>-0.98316753131080037</v>
      </c>
      <c r="DJ475">
        <v>1.4927770542338858</v>
      </c>
      <c r="DM475">
        <v>-1.2900190416996105</v>
      </c>
      <c r="DN475">
        <v>-1.5205490857244259</v>
      </c>
      <c r="DQ475">
        <v>-1.3084922134576684</v>
      </c>
      <c r="DR475">
        <v>5.4261035551980727</v>
      </c>
      <c r="DU475">
        <v>-1.212376465167162</v>
      </c>
      <c r="DV475">
        <v>0.42352915747492087</v>
      </c>
      <c r="DY475">
        <v>-0.28629689212003773</v>
      </c>
      <c r="DZ475">
        <v>3.6655929756722676</v>
      </c>
      <c r="EC475">
        <v>-0.66359839574392332</v>
      </c>
      <c r="ED475">
        <v>11.169772336101396</v>
      </c>
      <c r="EG475">
        <v>2.0138376420593973</v>
      </c>
      <c r="EH475">
        <v>39.440361975493808</v>
      </c>
      <c r="EK475">
        <v>4.5012887425100248</v>
      </c>
      <c r="EL475">
        <v>67.368671372638218</v>
      </c>
      <c r="EO475">
        <v>-1.1968979658050967</v>
      </c>
      <c r="EP475">
        <v>-1.8685982147782738</v>
      </c>
      <c r="ES475">
        <v>-0.63017519334658434</v>
      </c>
      <c r="ET475">
        <v>6.1658898101697419</v>
      </c>
      <c r="FA475">
        <v>-1.2142574519620815</v>
      </c>
      <c r="FB475">
        <v>-0.99713017409247617</v>
      </c>
      <c r="FI475">
        <v>-1.2970726047715411</v>
      </c>
      <c r="FJ475">
        <v>-0.99409057080210439</v>
      </c>
      <c r="FM475">
        <v>-1.1738925457144704</v>
      </c>
      <c r="FN475">
        <v>4.7536003333539956</v>
      </c>
      <c r="FQ475">
        <v>1.1543402844444723</v>
      </c>
      <c r="FR475">
        <v>15.809524301503794</v>
      </c>
      <c r="FU475">
        <v>-1.1473826163028846</v>
      </c>
      <c r="FV475">
        <v>4.7465597819038949</v>
      </c>
      <c r="FY475">
        <v>-1.2830394897787691</v>
      </c>
      <c r="FZ475">
        <v>1.9948125916692259</v>
      </c>
      <c r="GG475">
        <v>0.18102023540531872</v>
      </c>
      <c r="GH475">
        <v>23.127277747511318</v>
      </c>
      <c r="GK475">
        <v>-0.9814801458465594</v>
      </c>
      <c r="GL475">
        <v>1.4257838832518559</v>
      </c>
      <c r="GO475">
        <v>-1.2983049795679673</v>
      </c>
      <c r="GP475">
        <v>-1.5404702497799161</v>
      </c>
      <c r="GS475">
        <v>-1.3087295244726274</v>
      </c>
      <c r="GT475">
        <v>5.4256899598473725</v>
      </c>
      <c r="GW475">
        <v>-1.209978992151195</v>
      </c>
      <c r="GX475">
        <v>0.43358061842770362</v>
      </c>
      <c r="HA475">
        <v>-0.27842512739349912</v>
      </c>
      <c r="HB475">
        <v>3.67698172303355</v>
      </c>
      <c r="HE475">
        <v>-0.66282960225875454</v>
      </c>
      <c r="HF475">
        <v>11.237790733088016</v>
      </c>
      <c r="HI475">
        <v>2.0239465424536234</v>
      </c>
      <c r="HJ475">
        <v>40.430690938691519</v>
      </c>
      <c r="HM475">
        <v>4.5645218595224977</v>
      </c>
      <c r="HN475">
        <v>68.763907142608971</v>
      </c>
      <c r="HQ475">
        <v>-1.1925930301100851</v>
      </c>
      <c r="HR475">
        <v>-1.8461866908077109</v>
      </c>
      <c r="HU475">
        <v>-0.66205032756399729</v>
      </c>
      <c r="HV475">
        <v>5.948253644861393</v>
      </c>
      <c r="IC475">
        <v>-1.1016209936487693</v>
      </c>
      <c r="ID475">
        <v>-0.44482762508781204</v>
      </c>
      <c r="IK475">
        <v>-1.3072231963563783</v>
      </c>
      <c r="IL475">
        <v>-1.0150636855315878</v>
      </c>
      <c r="IO475">
        <v>-1.2511106770624114</v>
      </c>
      <c r="IP475">
        <v>4.0786556762005981</v>
      </c>
      <c r="IS475">
        <v>1.2447445719942332</v>
      </c>
      <c r="IT475">
        <v>16.181337051122988</v>
      </c>
      <c r="IW475">
        <v>-1.1494691758895006</v>
      </c>
      <c r="IX475">
        <v>4.734620360283178</v>
      </c>
      <c r="JA475">
        <v>-1.2657516402108466</v>
      </c>
      <c r="JB475">
        <v>2.0660405610823376</v>
      </c>
      <c r="JI475">
        <v>0.1878397033104803</v>
      </c>
      <c r="JJ475">
        <v>23.164639197240806</v>
      </c>
      <c r="JM475">
        <v>-0.933729822457813</v>
      </c>
      <c r="JN475">
        <v>1.899442647331846</v>
      </c>
      <c r="JQ475">
        <v>-1.2875864683430092</v>
      </c>
      <c r="JR475">
        <v>-1.5174402413631236</v>
      </c>
      <c r="JU475">
        <v>-1.3074101532081721</v>
      </c>
      <c r="JV475">
        <v>5.4280808092627009</v>
      </c>
      <c r="JY475">
        <v>-1.2087507921831284</v>
      </c>
      <c r="JZ475">
        <v>0.41893099977587911</v>
      </c>
      <c r="KC475">
        <v>-0.23764346716035856</v>
      </c>
      <c r="KD475">
        <v>3.7541035644570426</v>
      </c>
      <c r="KG475">
        <v>-0.66145636275789665</v>
      </c>
      <c r="KH475">
        <v>11.278689197364635</v>
      </c>
      <c r="KK475">
        <v>1.9815746804078374</v>
      </c>
      <c r="KL475">
        <v>39.945742229295213</v>
      </c>
      <c r="KO475">
        <v>4.4435454671483363</v>
      </c>
      <c r="KP475">
        <v>69.040445015033583</v>
      </c>
      <c r="KS475">
        <v>-1.2036989403235729</v>
      </c>
      <c r="KT475">
        <v>-1.888863972433485</v>
      </c>
      <c r="KW475">
        <v>-0.62601240772805034</v>
      </c>
      <c r="KX475">
        <v>6.3317613011683855</v>
      </c>
      <c r="LE475">
        <v>-1.106199098015674</v>
      </c>
      <c r="LF475">
        <v>-0.45908342681073866</v>
      </c>
      <c r="LM475">
        <v>-1.2993205492339244</v>
      </c>
      <c r="LN475">
        <v>-0.99578835874366955</v>
      </c>
      <c r="LQ475">
        <v>-1.2124273055663151</v>
      </c>
      <c r="LR475">
        <v>4.4575252041344857</v>
      </c>
      <c r="LU475">
        <v>1.1945116171414856</v>
      </c>
      <c r="LV475">
        <v>15.949245931383935</v>
      </c>
      <c r="LY475">
        <v>-1.148414484139582</v>
      </c>
      <c r="LZ475">
        <v>4.7442052239424077</v>
      </c>
      <c r="MC475">
        <v>-1.2678918979581295</v>
      </c>
      <c r="MD475">
        <v>2.0593791355616635</v>
      </c>
      <c r="MK475">
        <v>0.2720183447911742</v>
      </c>
      <c r="ML475">
        <v>24.003898018242669</v>
      </c>
      <c r="MO475">
        <v>-0.62226006065907291</v>
      </c>
      <c r="MP475">
        <v>3.3480661730665329</v>
      </c>
      <c r="MS475">
        <v>-1.2810474161047216</v>
      </c>
      <c r="MT475">
        <v>-1.499958145753719</v>
      </c>
      <c r="MW475">
        <v>-1.3103725430240112</v>
      </c>
      <c r="MX475">
        <v>5.4169794418825443</v>
      </c>
      <c r="NA475">
        <v>-1.2127640626171596</v>
      </c>
      <c r="NB475">
        <v>0.40207877548563931</v>
      </c>
      <c r="NE475">
        <v>-0.26948798327930001</v>
      </c>
      <c r="NF475">
        <v>3.7238505779945417</v>
      </c>
      <c r="NI475">
        <v>-0.65413182275744863</v>
      </c>
      <c r="NJ475">
        <v>11.281561363448709</v>
      </c>
      <c r="NM475">
        <v>1.9543835816957267</v>
      </c>
      <c r="NN475">
        <v>41.05494973697035</v>
      </c>
      <c r="NQ475">
        <v>4.0377904666079703</v>
      </c>
      <c r="NR475">
        <v>73.192228290713018</v>
      </c>
      <c r="NU475">
        <v>-1.2916252577913536</v>
      </c>
      <c r="NV475">
        <v>-2.3163707876917106</v>
      </c>
      <c r="NY475">
        <v>-0.64235587723618592</v>
      </c>
      <c r="NZ475">
        <v>6.1142767965614429</v>
      </c>
      <c r="OG475">
        <v>-1.0807691831722064</v>
      </c>
      <c r="OH475">
        <v>-0.32206040124969948</v>
      </c>
      <c r="OO475">
        <v>-1.2969751814198234</v>
      </c>
      <c r="OP475">
        <v>-0.9913227315943387</v>
      </c>
    </row>
    <row r="476" spans="1:406">
      <c r="A476">
        <v>459</v>
      </c>
      <c r="B476" s="16">
        <f t="shared" si="119"/>
        <v>40966.375</v>
      </c>
      <c r="C476">
        <f t="shared" si="115"/>
        <v>1047.819667458617</v>
      </c>
      <c r="D476">
        <f t="shared" si="116"/>
        <v>0</v>
      </c>
      <c r="E476">
        <f t="shared" si="117"/>
        <v>0</v>
      </c>
      <c r="F476">
        <f t="shared" si="118"/>
        <v>1047.819667458617</v>
      </c>
      <c r="G476">
        <f>F476/'Refrigeration &amp; Weather'!$C$22</f>
        <v>470.93018762185039</v>
      </c>
      <c r="H476">
        <f>G476*3*'Refrigeration &amp; Weather'!$C$23</f>
        <v>353.19764071638781</v>
      </c>
      <c r="Q476">
        <v>1.2802420495024545</v>
      </c>
      <c r="R476">
        <v>17.884847875933648</v>
      </c>
      <c r="U476">
        <v>-0.71945922033907461</v>
      </c>
      <c r="V476">
        <v>6.2635555609720841</v>
      </c>
      <c r="Y476">
        <v>-1.2589746737371807</v>
      </c>
      <c r="Z476">
        <v>5.1854928372975913</v>
      </c>
      <c r="AC476">
        <v>-8.4137179652726157E-2</v>
      </c>
      <c r="AD476">
        <v>15.942787397233531</v>
      </c>
      <c r="AG476">
        <v>-1.1286698631675982</v>
      </c>
      <c r="AH476">
        <v>5.7037518606144459</v>
      </c>
      <c r="AK476">
        <v>-1.3093041457648995</v>
      </c>
      <c r="AL476">
        <v>5.0721217051435543</v>
      </c>
      <c r="AO476">
        <v>-1.3089442064363046</v>
      </c>
      <c r="AP476">
        <v>-1.2212354926566862</v>
      </c>
      <c r="AS476">
        <v>-1.2385874380010391</v>
      </c>
      <c r="AT476">
        <v>6.9324913708713822</v>
      </c>
      <c r="AW476">
        <v>-0.23729299364682191</v>
      </c>
      <c r="AX476">
        <v>9.9855051333958134</v>
      </c>
      <c r="BA476">
        <v>-0.63274836379108945</v>
      </c>
      <c r="BB476">
        <v>8.8835647970620251</v>
      </c>
      <c r="BE476">
        <v>1.4123360991994685</v>
      </c>
      <c r="BF476">
        <v>32.781142460530582</v>
      </c>
      <c r="BI476">
        <v>3.3663480983410246</v>
      </c>
      <c r="BJ476">
        <v>67.83258457419673</v>
      </c>
      <c r="BM476">
        <v>-1.2289211566039298</v>
      </c>
      <c r="BN476">
        <v>4.5941975134355042</v>
      </c>
      <c r="BQ476">
        <v>-0.73594505368666685</v>
      </c>
      <c r="BR476">
        <v>11.395901291033713</v>
      </c>
      <c r="BY476">
        <v>-1.0975423900560799</v>
      </c>
      <c r="BZ476">
        <v>6.095980458988028</v>
      </c>
      <c r="CG476">
        <v>-1.2997160242283914</v>
      </c>
      <c r="CH476">
        <v>5.6437986203618999</v>
      </c>
      <c r="CK476">
        <v>-1.1980204888247619</v>
      </c>
      <c r="CL476">
        <v>2.0968081054481571</v>
      </c>
      <c r="CO476">
        <v>1.0015136357451637</v>
      </c>
      <c r="CP476">
        <v>23.086097643440979</v>
      </c>
      <c r="CS476">
        <v>-1.1061485202805001</v>
      </c>
      <c r="CT476">
        <v>2.6686567077378909</v>
      </c>
      <c r="CW476">
        <v>-1.2648536397450174</v>
      </c>
      <c r="CX476">
        <v>-0.17094900959946016</v>
      </c>
      <c r="DE476">
        <v>-5.6119350362915439E-2</v>
      </c>
      <c r="DF476">
        <v>16.196782118865812</v>
      </c>
      <c r="DI476">
        <v>-1.0345483790210055</v>
      </c>
      <c r="DJ476">
        <v>7.3167458999204431</v>
      </c>
      <c r="DM476">
        <v>-1.2913523191597709</v>
      </c>
      <c r="DN476">
        <v>5.1159507332434542</v>
      </c>
      <c r="DQ476">
        <v>-1.3093625798370632</v>
      </c>
      <c r="DR476">
        <v>-1.2226223446906628</v>
      </c>
      <c r="DU476">
        <v>-1.2189092083078246</v>
      </c>
      <c r="DV476">
        <v>7.0226137205641708</v>
      </c>
      <c r="DY476">
        <v>-0.35671683374874918</v>
      </c>
      <c r="DZ476">
        <v>9.8559679386557093</v>
      </c>
      <c r="EC476">
        <v>-0.71621600197579949</v>
      </c>
      <c r="ED476">
        <v>8.5876083968365045</v>
      </c>
      <c r="EG476">
        <v>1.4677927251389316</v>
      </c>
      <c r="EH476">
        <v>31.886657039856576</v>
      </c>
      <c r="EK476">
        <v>3.4223695272443533</v>
      </c>
      <c r="EL476">
        <v>68.638204698277661</v>
      </c>
      <c r="EO476">
        <v>-1.2062825715325798</v>
      </c>
      <c r="EP476">
        <v>4.6897322729614812</v>
      </c>
      <c r="ES476">
        <v>-0.72693347322388935</v>
      </c>
      <c r="ET476">
        <v>11.395121455053197</v>
      </c>
      <c r="FA476">
        <v>-1.2248793377786908</v>
      </c>
      <c r="FB476">
        <v>5.5282001728865291</v>
      </c>
      <c r="FI476">
        <v>-1.2979845437814028</v>
      </c>
      <c r="FJ476">
        <v>5.644942440413419</v>
      </c>
      <c r="FM476">
        <v>-1.1912767878757391</v>
      </c>
      <c r="FN476">
        <v>2.1940575821526549</v>
      </c>
      <c r="FQ476">
        <v>0.90566806819160961</v>
      </c>
      <c r="FR476">
        <v>22.539814983896932</v>
      </c>
      <c r="FU476">
        <v>-1.1605896061784393</v>
      </c>
      <c r="FV476">
        <v>2.4200557231051096</v>
      </c>
      <c r="FY476">
        <v>-1.2856032306210989</v>
      </c>
      <c r="FZ476">
        <v>-0.23947100951479447</v>
      </c>
      <c r="GG476">
        <v>-0.11862825964380032</v>
      </c>
      <c r="GH476">
        <v>15.901933980949721</v>
      </c>
      <c r="GK476">
        <v>-1.032028720143465</v>
      </c>
      <c r="GL476">
        <v>7.2749526209368778</v>
      </c>
      <c r="GO476">
        <v>-1.2993256894527216</v>
      </c>
      <c r="GP476">
        <v>5.0975978199952321</v>
      </c>
      <c r="GS476">
        <v>-1.3095934626542145</v>
      </c>
      <c r="GT476">
        <v>-1.2229976726024845</v>
      </c>
      <c r="GW476">
        <v>-1.2166660096271349</v>
      </c>
      <c r="GX476">
        <v>7.0315519751578179</v>
      </c>
      <c r="HA476">
        <v>-0.34903996987546926</v>
      </c>
      <c r="HB476">
        <v>9.8679844458763455</v>
      </c>
      <c r="HE476">
        <v>-0.7164439809794082</v>
      </c>
      <c r="HF476">
        <v>8.6435654898904932</v>
      </c>
      <c r="HI476">
        <v>1.4613580245893973</v>
      </c>
      <c r="HJ476">
        <v>32.863396137040013</v>
      </c>
      <c r="HM476">
        <v>3.4605367798521613</v>
      </c>
      <c r="HN476">
        <v>70.219464929509726</v>
      </c>
      <c r="HQ476">
        <v>-1.2023157437217253</v>
      </c>
      <c r="HR476">
        <v>4.7091178001661529</v>
      </c>
      <c r="HU476">
        <v>-0.75556353039707647</v>
      </c>
      <c r="HV476">
        <v>11.210734759186376</v>
      </c>
      <c r="IC476">
        <v>-1.1206572267922557</v>
      </c>
      <c r="ID476">
        <v>6.0133839978402071</v>
      </c>
      <c r="IK476">
        <v>-1.3078042091313522</v>
      </c>
      <c r="IL476">
        <v>5.6254457591406632</v>
      </c>
      <c r="IO476">
        <v>-1.2593493967041178</v>
      </c>
      <c r="IP476">
        <v>1.6490962406186056</v>
      </c>
      <c r="IS476">
        <v>0.98929836715688713</v>
      </c>
      <c r="IT476">
        <v>22.970027255031482</v>
      </c>
      <c r="IW476">
        <v>-1.1624981629165241</v>
      </c>
      <c r="IX476">
        <v>2.4099248571148904</v>
      </c>
      <c r="JA476">
        <v>-1.2693993356660185</v>
      </c>
      <c r="JB476">
        <v>-0.17698891077076639</v>
      </c>
      <c r="JI476">
        <v>-0.11240957765299484</v>
      </c>
      <c r="JJ476">
        <v>15.93713009015911</v>
      </c>
      <c r="JM476">
        <v>-0.9911400582426233</v>
      </c>
      <c r="JN476">
        <v>7.6575765218152512</v>
      </c>
      <c r="JQ476">
        <v>-1.2889686815628987</v>
      </c>
      <c r="JR476">
        <v>5.1188296440284855</v>
      </c>
      <c r="JU476">
        <v>-1.3083111829768554</v>
      </c>
      <c r="JV476">
        <v>-1.2208344037168681</v>
      </c>
      <c r="JY476">
        <v>-1.2152150523563825</v>
      </c>
      <c r="JZ476">
        <v>7.0187213445878136</v>
      </c>
      <c r="KC476">
        <v>-0.30954259584342664</v>
      </c>
      <c r="KD476">
        <v>9.9459922742249773</v>
      </c>
      <c r="KG476">
        <v>-0.71568791029386891</v>
      </c>
      <c r="KH476">
        <v>8.6788974128559424</v>
      </c>
      <c r="KK476">
        <v>1.4272359516178079</v>
      </c>
      <c r="KL476">
        <v>32.368859714245751</v>
      </c>
      <c r="KO476">
        <v>3.3436919614327323</v>
      </c>
      <c r="KP476">
        <v>69.78204777265627</v>
      </c>
      <c r="KS476">
        <v>-1.2127769639058268</v>
      </c>
      <c r="KT476">
        <v>4.6721227939456496</v>
      </c>
      <c r="KW476">
        <v>-0.72502529520714654</v>
      </c>
      <c r="KX476">
        <v>11.515899243953735</v>
      </c>
      <c r="LE476">
        <v>-1.1249926534743724</v>
      </c>
      <c r="LF476">
        <v>5.9985193520981754</v>
      </c>
      <c r="LM476">
        <v>-1.3002058035091968</v>
      </c>
      <c r="LN476">
        <v>5.6433739737662529</v>
      </c>
      <c r="LQ476">
        <v>-1.2257192574435143</v>
      </c>
      <c r="LR476">
        <v>1.947293507868638</v>
      </c>
      <c r="LU476">
        <v>0.94322668870535542</v>
      </c>
      <c r="LV476">
        <v>22.707889954645889</v>
      </c>
      <c r="LY476">
        <v>-1.1615853268836644</v>
      </c>
      <c r="LZ476">
        <v>2.417960960842529</v>
      </c>
      <c r="MC476">
        <v>-1.2714381347511614</v>
      </c>
      <c r="MD476">
        <v>-0.18284025987743563</v>
      </c>
      <c r="MK476">
        <v>-4.2024664985567187E-2</v>
      </c>
      <c r="ML476">
        <v>16.752137185370749</v>
      </c>
      <c r="MO476">
        <v>-0.70275410242567615</v>
      </c>
      <c r="MP476">
        <v>9.0180677225702848</v>
      </c>
      <c r="MS476">
        <v>-1.2827036289589822</v>
      </c>
      <c r="MT476">
        <v>5.1349073398205194</v>
      </c>
      <c r="MW476">
        <v>-1.3111027539251119</v>
      </c>
      <c r="MX476">
        <v>-1.2307469630332941</v>
      </c>
      <c r="NA476">
        <v>-1.2189690128581412</v>
      </c>
      <c r="NB476">
        <v>7.0036745427386355</v>
      </c>
      <c r="NE476">
        <v>-0.34083288121379357</v>
      </c>
      <c r="NF476">
        <v>9.9106309831145545</v>
      </c>
      <c r="NI476">
        <v>-0.70843700282033084</v>
      </c>
      <c r="NJ476">
        <v>8.6842262983616969</v>
      </c>
      <c r="NM476">
        <v>1.382317180777014</v>
      </c>
      <c r="NN476">
        <v>33.387914654831555</v>
      </c>
      <c r="NQ476">
        <v>2.9391555532316564</v>
      </c>
      <c r="NR476">
        <v>67.427295048726137</v>
      </c>
      <c r="NU476">
        <v>-1.2942440113222957</v>
      </c>
      <c r="NV476">
        <v>4.3014179665554986</v>
      </c>
      <c r="NY476">
        <v>-0.7382285815779932</v>
      </c>
      <c r="NZ476">
        <v>11.341020382913271</v>
      </c>
      <c r="OG476">
        <v>-1.101646147772682</v>
      </c>
      <c r="OH476">
        <v>6.1185143960793704</v>
      </c>
      <c r="OO476">
        <v>-1.2979307703750786</v>
      </c>
      <c r="OP476">
        <v>5.6475132834612847</v>
      </c>
    </row>
    <row r="477" spans="1:406">
      <c r="A477">
        <v>460</v>
      </c>
      <c r="B477" s="16">
        <f t="shared" si="119"/>
        <v>40966.5</v>
      </c>
      <c r="C477">
        <f t="shared" si="115"/>
        <v>694.60029350501452</v>
      </c>
      <c r="D477">
        <f t="shared" si="116"/>
        <v>0</v>
      </c>
      <c r="E477">
        <f t="shared" si="117"/>
        <v>0</v>
      </c>
      <c r="F477">
        <f t="shared" si="118"/>
        <v>694.60029350501452</v>
      </c>
      <c r="G477">
        <f>F477/'Refrigeration &amp; Weather'!$C$22</f>
        <v>312.17990719326502</v>
      </c>
      <c r="H477">
        <f>G477*3*'Refrigeration &amp; Weather'!$C$23</f>
        <v>234.13493039494875</v>
      </c>
      <c r="Q477">
        <v>1.0164934107131969</v>
      </c>
      <c r="R477">
        <v>17.514260770856957</v>
      </c>
      <c r="U477">
        <v>-0.812117211188917</v>
      </c>
      <c r="V477">
        <v>7.042221887073838</v>
      </c>
      <c r="Y477">
        <v>-1.2613095000168291</v>
      </c>
      <c r="Z477">
        <v>-1.4677885949049072</v>
      </c>
      <c r="AC477">
        <v>-0.31413690933501037</v>
      </c>
      <c r="AD477">
        <v>14.202425931534217</v>
      </c>
      <c r="AG477">
        <v>-1.1463443705629306</v>
      </c>
      <c r="AH477">
        <v>-1.1994858485336382</v>
      </c>
      <c r="AK477">
        <v>-1.3098486300405632</v>
      </c>
      <c r="AL477">
        <v>-1.573320936039869</v>
      </c>
      <c r="AO477">
        <v>-1.3097494108834979</v>
      </c>
      <c r="AP477">
        <v>5.4166403950597175</v>
      </c>
      <c r="AS477">
        <v>-1.2430702984790425</v>
      </c>
      <c r="AT477">
        <v>0.26112314912843326</v>
      </c>
      <c r="AW477">
        <v>-0.30303665635331389</v>
      </c>
      <c r="AX477">
        <v>2.9525021750518254</v>
      </c>
      <c r="BA477">
        <v>-0.68448264526998726</v>
      </c>
      <c r="BB477">
        <v>10.758721151595619</v>
      </c>
      <c r="BE477">
        <v>0.95353482895398101</v>
      </c>
      <c r="BF477">
        <v>29.017447303440502</v>
      </c>
      <c r="BI477">
        <v>2.4186429342593017</v>
      </c>
      <c r="BJ477">
        <v>52.960001541448193</v>
      </c>
      <c r="BM477">
        <v>-1.2356133604959201</v>
      </c>
      <c r="BN477">
        <v>-2.1067218388767053</v>
      </c>
      <c r="BQ477">
        <v>-0.81304945391737782</v>
      </c>
      <c r="BR477">
        <v>3.682109617300303</v>
      </c>
      <c r="BY477">
        <v>-1.1151589643576822</v>
      </c>
      <c r="BZ477">
        <v>-0.70676387051339007</v>
      </c>
      <c r="CG477">
        <v>-1.3005486325546727</v>
      </c>
      <c r="CH477">
        <v>-1.0026726649589073</v>
      </c>
      <c r="CK477">
        <v>-1.2109246450866931</v>
      </c>
      <c r="CL477">
        <v>4.2469935434075978</v>
      </c>
      <c r="CO477">
        <v>0.75231492610400008</v>
      </c>
      <c r="CP477">
        <v>14.976639038754866</v>
      </c>
      <c r="CS477">
        <v>-1.1215058904211697</v>
      </c>
      <c r="CT477">
        <v>4.760905812765527</v>
      </c>
      <c r="CW477">
        <v>-1.2681695417982062</v>
      </c>
      <c r="CX477">
        <v>2.0186695990778896</v>
      </c>
      <c r="DE477">
        <v>-0.29011221995321457</v>
      </c>
      <c r="DF477">
        <v>14.43420460233637</v>
      </c>
      <c r="DI477">
        <v>-1.0745163134963238</v>
      </c>
      <c r="DJ477">
        <v>1.498117882150979E-2</v>
      </c>
      <c r="DM477">
        <v>-1.2925858120880285</v>
      </c>
      <c r="DN477">
        <v>-1.5328178120592852</v>
      </c>
      <c r="DQ477">
        <v>-1.3101463505996909</v>
      </c>
      <c r="DR477">
        <v>5.4153932908816609</v>
      </c>
      <c r="DU477">
        <v>-1.2247815639039166</v>
      </c>
      <c r="DV477">
        <v>0.34184745372710429</v>
      </c>
      <c r="DY477">
        <v>-0.42020751573647802</v>
      </c>
      <c r="DZ477">
        <v>2.8124048091456721</v>
      </c>
      <c r="EC477">
        <v>-0.76321377236669885</v>
      </c>
      <c r="ED477">
        <v>10.477535144542985</v>
      </c>
      <c r="EG477">
        <v>1.0215514747012344</v>
      </c>
      <c r="EH477">
        <v>28.340911630799155</v>
      </c>
      <c r="EK477">
        <v>2.4605217815712992</v>
      </c>
      <c r="EL477">
        <v>53.814444974817626</v>
      </c>
      <c r="EO477">
        <v>-1.214431949701577</v>
      </c>
      <c r="EP477">
        <v>-2.0226143127689413</v>
      </c>
      <c r="ES477">
        <v>-0.80413375239788576</v>
      </c>
      <c r="ET477">
        <v>3.691150236798169</v>
      </c>
      <c r="FA477">
        <v>-1.233825974513419</v>
      </c>
      <c r="FB477">
        <v>-1.207431878427534</v>
      </c>
      <c r="FI477">
        <v>-1.2988352919990884</v>
      </c>
      <c r="FJ477">
        <v>-1.0016006738002883</v>
      </c>
      <c r="FM477">
        <v>-1.2054432157296011</v>
      </c>
      <c r="FN477">
        <v>4.3202761569517527</v>
      </c>
      <c r="FQ477">
        <v>0.66547950515552301</v>
      </c>
      <c r="FR477">
        <v>14.449313584074764</v>
      </c>
      <c r="FU477">
        <v>-1.172145279463956</v>
      </c>
      <c r="FV477">
        <v>4.5411495999103764</v>
      </c>
      <c r="FY477">
        <v>-1.2878712499710268</v>
      </c>
      <c r="FZ477">
        <v>1.9580881473948328</v>
      </c>
      <c r="GG477">
        <v>-0.34712050238948472</v>
      </c>
      <c r="GH477">
        <v>14.087795179182153</v>
      </c>
      <c r="GK477">
        <v>-1.071474588533549</v>
      </c>
      <c r="GL477">
        <v>-1.1466220520474453E-2</v>
      </c>
      <c r="GO477">
        <v>-1.3002707434096947</v>
      </c>
      <c r="GP477">
        <v>-1.5497709046140826</v>
      </c>
      <c r="GS477">
        <v>-1.3103713839036351</v>
      </c>
      <c r="GT477">
        <v>5.4150511873054556</v>
      </c>
      <c r="GW477">
        <v>-1.222675970012594</v>
      </c>
      <c r="GX477">
        <v>0.34983460937129596</v>
      </c>
      <c r="HA477">
        <v>-0.41273336357467583</v>
      </c>
      <c r="HB477">
        <v>2.8248071278382918</v>
      </c>
      <c r="HE477">
        <v>-0.76425535488317353</v>
      </c>
      <c r="HF477">
        <v>10.522975431905291</v>
      </c>
      <c r="HI477">
        <v>1.0004277615773927</v>
      </c>
      <c r="HJ477">
        <v>29.170607051141538</v>
      </c>
      <c r="HM477">
        <v>2.4723828903410054</v>
      </c>
      <c r="HN477">
        <v>55.382958403009042</v>
      </c>
      <c r="HQ477">
        <v>-1.2107589252290252</v>
      </c>
      <c r="HR477">
        <v>-2.0057217468283079</v>
      </c>
      <c r="HU477">
        <v>-0.83001905622159744</v>
      </c>
      <c r="HV477">
        <v>3.5352553135286779</v>
      </c>
      <c r="IC477">
        <v>-1.1370143627821074</v>
      </c>
      <c r="ID477">
        <v>-0.77943945321659369</v>
      </c>
      <c r="IK477">
        <v>-1.3083469264884156</v>
      </c>
      <c r="IL477">
        <v>-1.0197627041802173</v>
      </c>
      <c r="IO477">
        <v>-1.2660888903470124</v>
      </c>
      <c r="IP477">
        <v>3.8753379597506825</v>
      </c>
      <c r="IS477">
        <v>0.741934337672018</v>
      </c>
      <c r="IT477">
        <v>14.871958062296164</v>
      </c>
      <c r="IW477">
        <v>-1.1739020326441569</v>
      </c>
      <c r="IX477">
        <v>4.5324829668541362</v>
      </c>
      <c r="JA477">
        <v>-1.2726220897939884</v>
      </c>
      <c r="JB477">
        <v>2.0132573257479418</v>
      </c>
      <c r="JI477">
        <v>-0.34144093833010369</v>
      </c>
      <c r="JJ477">
        <v>14.118589177353003</v>
      </c>
      <c r="JM477">
        <v>-1.0362105862492297</v>
      </c>
      <c r="JN477">
        <v>0.30689796332883151</v>
      </c>
      <c r="JQ477">
        <v>-1.2902475558095379</v>
      </c>
      <c r="JR477">
        <v>-1.5301457155804621</v>
      </c>
      <c r="JU477">
        <v>-1.309122758819123</v>
      </c>
      <c r="JV477">
        <v>5.4170172875121247</v>
      </c>
      <c r="JY477">
        <v>-1.2210293320453067</v>
      </c>
      <c r="JZ477">
        <v>0.33854297740003586</v>
      </c>
      <c r="KC477">
        <v>-0.37452380448184475</v>
      </c>
      <c r="KD477">
        <v>2.9026568100057171</v>
      </c>
      <c r="KG477">
        <v>-0.76403084217829997</v>
      </c>
      <c r="KH477">
        <v>10.553351451490823</v>
      </c>
      <c r="KK477">
        <v>0.97402805929691039</v>
      </c>
      <c r="KL477">
        <v>28.722146727208166</v>
      </c>
      <c r="KO477">
        <v>2.3654241792737341</v>
      </c>
      <c r="KP477">
        <v>54.718842830653564</v>
      </c>
      <c r="KS477">
        <v>-1.2206586635700194</v>
      </c>
      <c r="KT477">
        <v>-2.0380338621681551</v>
      </c>
      <c r="KW477">
        <v>-0.80387238534124672</v>
      </c>
      <c r="KX477">
        <v>3.7795737384872359</v>
      </c>
      <c r="LE477">
        <v>-1.1411035663361981</v>
      </c>
      <c r="LF477">
        <v>-0.79431880234922314</v>
      </c>
      <c r="LM477">
        <v>-1.3010318618327359</v>
      </c>
      <c r="LN477">
        <v>-1.0030532201555837</v>
      </c>
      <c r="LQ477">
        <v>-1.236467265091642</v>
      </c>
      <c r="LR477">
        <v>4.1134653699117489</v>
      </c>
      <c r="LU477">
        <v>0.70017329087130142</v>
      </c>
      <c r="LV477">
        <v>14.620100569700446</v>
      </c>
      <c r="LY477">
        <v>-1.1731087302473473</v>
      </c>
      <c r="LZ477">
        <v>4.5392756081546137</v>
      </c>
      <c r="MC477">
        <v>-1.2745714094628655</v>
      </c>
      <c r="MD477">
        <v>2.0080843079844297</v>
      </c>
      <c r="MK477">
        <v>-0.2835839120624839</v>
      </c>
      <c r="ML477">
        <v>14.835486022029183</v>
      </c>
      <c r="MO477">
        <v>-0.7694076338217577</v>
      </c>
      <c r="MP477">
        <v>1.5836773143888372</v>
      </c>
      <c r="MS477">
        <v>-1.2842349211280233</v>
      </c>
      <c r="MT477">
        <v>-1.5153191538449891</v>
      </c>
      <c r="MW477">
        <v>-1.3117613281393288</v>
      </c>
      <c r="MX477">
        <v>5.4081219540668073</v>
      </c>
      <c r="NA477">
        <v>-1.2245511040827948</v>
      </c>
      <c r="NB477">
        <v>0.32504665812663386</v>
      </c>
      <c r="NE477">
        <v>-0.40518971634110285</v>
      </c>
      <c r="NF477">
        <v>2.8635354636886752</v>
      </c>
      <c r="NI477">
        <v>-0.75688779298051923</v>
      </c>
      <c r="NJ477">
        <v>10.560535018729613</v>
      </c>
      <c r="NM477">
        <v>0.91446038470999114</v>
      </c>
      <c r="NN477">
        <v>29.524229998230521</v>
      </c>
      <c r="NQ477">
        <v>2.0403143756404747</v>
      </c>
      <c r="NR477">
        <v>48.835752506977528</v>
      </c>
      <c r="NU477">
        <v>-1.2964984006690083</v>
      </c>
      <c r="NV477">
        <v>-2.3619106711012559</v>
      </c>
      <c r="NY477">
        <v>-0.8145496409085301</v>
      </c>
      <c r="NZ477">
        <v>3.6387818776663758</v>
      </c>
      <c r="OG477">
        <v>-1.1195869234478044</v>
      </c>
      <c r="OH477">
        <v>-0.68873283838641952</v>
      </c>
      <c r="OO477">
        <v>-1.2988221152938151</v>
      </c>
      <c r="OP477">
        <v>-0.99920774887944352</v>
      </c>
    </row>
    <row r="478" spans="1:406">
      <c r="A478">
        <v>461</v>
      </c>
      <c r="B478" s="16">
        <f t="shared" si="119"/>
        <v>40966.625</v>
      </c>
      <c r="C478">
        <f t="shared" si="115"/>
        <v>831.7380565741704</v>
      </c>
      <c r="D478">
        <f t="shared" si="116"/>
        <v>0</v>
      </c>
      <c r="E478">
        <f t="shared" si="117"/>
        <v>0</v>
      </c>
      <c r="F478">
        <f t="shared" si="118"/>
        <v>831.7380565741704</v>
      </c>
      <c r="G478">
        <f>F478/'Refrigeration &amp; Weather'!$C$22</f>
        <v>373.81485688726764</v>
      </c>
      <c r="H478">
        <f>G478*3*'Refrigeration &amp; Weather'!$C$23</f>
        <v>280.36114266545076</v>
      </c>
      <c r="Q478">
        <v>0.80456045802502374</v>
      </c>
      <c r="R478">
        <v>12.582423301231346</v>
      </c>
      <c r="U478">
        <v>-0.88490985276669265</v>
      </c>
      <c r="V478">
        <v>3.7513183547677151</v>
      </c>
      <c r="Y478">
        <v>-1.2634843892566832</v>
      </c>
      <c r="Z478">
        <v>5.1658580175455144</v>
      </c>
      <c r="AC478">
        <v>-0.4885518251176319</v>
      </c>
      <c r="AD478">
        <v>8.9176550297493637</v>
      </c>
      <c r="AG478">
        <v>-1.1615401704422705</v>
      </c>
      <c r="AH478">
        <v>5.3570298494797717</v>
      </c>
      <c r="AK478">
        <v>-1.3103548736949426</v>
      </c>
      <c r="AL478">
        <v>5.0674246607938853</v>
      </c>
      <c r="AO478">
        <v>-1.310477614559783</v>
      </c>
      <c r="AP478">
        <v>-1.2307499892336979</v>
      </c>
      <c r="AS478">
        <v>-1.2471239332918258</v>
      </c>
      <c r="AT478">
        <v>6.8794620376396214</v>
      </c>
      <c r="AW478">
        <v>-0.36278447068926201</v>
      </c>
      <c r="AX478">
        <v>9.2479374178432288</v>
      </c>
      <c r="BA478">
        <v>-0.73101126155706875</v>
      </c>
      <c r="BB478">
        <v>8.2430348538552192</v>
      </c>
      <c r="BE478">
        <v>0.58217753375858516</v>
      </c>
      <c r="BF478">
        <v>21.87381995275349</v>
      </c>
      <c r="BI478">
        <v>1.5881369034202029</v>
      </c>
      <c r="BJ478">
        <v>52.970641042395663</v>
      </c>
      <c r="BM478">
        <v>-1.2414561773775421</v>
      </c>
      <c r="BN478">
        <v>4.4884159315256937</v>
      </c>
      <c r="BQ478">
        <v>-0.87525833925109198</v>
      </c>
      <c r="BR478">
        <v>9.5139450932536995</v>
      </c>
      <c r="BY478">
        <v>-1.1304408683567602</v>
      </c>
      <c r="BZ478">
        <v>5.8049952848492374</v>
      </c>
      <c r="CG478">
        <v>-1.3013268090614447</v>
      </c>
      <c r="CH478">
        <v>5.6371205884303972</v>
      </c>
      <c r="CK478">
        <v>-1.22167226695663</v>
      </c>
      <c r="CL478">
        <v>1.8068426421615249</v>
      </c>
      <c r="CO478">
        <v>0.53452519732105042</v>
      </c>
      <c r="CP478">
        <v>19.871985756632281</v>
      </c>
      <c r="CS478">
        <v>-1.1350527420519236</v>
      </c>
      <c r="CT478">
        <v>2.4438907944681194</v>
      </c>
      <c r="CW478">
        <v>-1.2711176557154553</v>
      </c>
      <c r="CX478">
        <v>-0.2165661926037149</v>
      </c>
      <c r="DE478">
        <v>-0.46800710236854365</v>
      </c>
      <c r="DF478">
        <v>9.1148746421767104</v>
      </c>
      <c r="DI478">
        <v>-1.1066825435863163</v>
      </c>
      <c r="DJ478">
        <v>6.2811109144743309</v>
      </c>
      <c r="DM478">
        <v>-1.2937297614094621</v>
      </c>
      <c r="DN478">
        <v>5.1049467796406276</v>
      </c>
      <c r="DQ478">
        <v>-1.310855226561128</v>
      </c>
      <c r="DR478">
        <v>-1.2318764534962838</v>
      </c>
      <c r="DU478">
        <v>-1.2300831431038499</v>
      </c>
      <c r="DV478">
        <v>6.9520810474565948</v>
      </c>
      <c r="DY478">
        <v>-0.47756338353868594</v>
      </c>
      <c r="DZ478">
        <v>9.1006331703938255</v>
      </c>
      <c r="EC478">
        <v>-0.80525862595399478</v>
      </c>
      <c r="ED478">
        <v>7.9774018145773695</v>
      </c>
      <c r="EG478">
        <v>0.65899836924027688</v>
      </c>
      <c r="EH478">
        <v>21.425610494440463</v>
      </c>
      <c r="EK478">
        <v>1.6165849234226746</v>
      </c>
      <c r="EL478">
        <v>53.747059343953438</v>
      </c>
      <c r="EO478">
        <v>-1.2215623490282728</v>
      </c>
      <c r="EP478">
        <v>4.562900312969437</v>
      </c>
      <c r="ES478">
        <v>-0.86655100907995652</v>
      </c>
      <c r="ET478">
        <v>9.5282747434742099</v>
      </c>
      <c r="FA478">
        <v>-1.2414416117559619</v>
      </c>
      <c r="FB478">
        <v>5.3615217772404886</v>
      </c>
      <c r="FI478">
        <v>-1.2996304859089989</v>
      </c>
      <c r="FJ478">
        <v>5.6381268330192098</v>
      </c>
      <c r="FM478">
        <v>-1.2171513138920336</v>
      </c>
      <c r="FN478">
        <v>1.8629498671620981</v>
      </c>
      <c r="FQ478">
        <v>0.45608641609853695</v>
      </c>
      <c r="FR478">
        <v>19.371537097748341</v>
      </c>
      <c r="FU478">
        <v>-1.182321363899266</v>
      </c>
      <c r="FV478">
        <v>2.2486829619219768</v>
      </c>
      <c r="FY478">
        <v>-1.2898895769528325</v>
      </c>
      <c r="FZ478">
        <v>-0.2704370115700237</v>
      </c>
      <c r="GG478">
        <v>-0.51930383416578363</v>
      </c>
      <c r="GH478">
        <v>8.7747950961650716</v>
      </c>
      <c r="GK478">
        <v>-1.103315403759632</v>
      </c>
      <c r="GL478">
        <v>6.2650405643380482</v>
      </c>
      <c r="GO478">
        <v>-1.3011478393099398</v>
      </c>
      <c r="GP478">
        <v>5.0892476861867051</v>
      </c>
      <c r="GS478">
        <v>-1.3110749147969745</v>
      </c>
      <c r="GT478">
        <v>-1.232189524068386</v>
      </c>
      <c r="GW478">
        <v>-1.2281008580359405</v>
      </c>
      <c r="GX478">
        <v>6.9592506299545214</v>
      </c>
      <c r="HA478">
        <v>-0.47029621368419233</v>
      </c>
      <c r="HB478">
        <v>9.1132229171447836</v>
      </c>
      <c r="HE478">
        <v>-0.80695534314181261</v>
      </c>
      <c r="HF478">
        <v>8.0137857100104526</v>
      </c>
      <c r="HI478">
        <v>0.62607438336919319</v>
      </c>
      <c r="HJ478">
        <v>22.068798208093199</v>
      </c>
      <c r="HM478">
        <v>1.6038500625039289</v>
      </c>
      <c r="HN478">
        <v>55.165508207560997</v>
      </c>
      <c r="HQ478">
        <v>-1.2181464234166088</v>
      </c>
      <c r="HR478">
        <v>4.5777203796555028</v>
      </c>
      <c r="HU478">
        <v>-0.8901136394083885</v>
      </c>
      <c r="HV478">
        <v>9.3962286393113619</v>
      </c>
      <c r="IC478">
        <v>-1.1511843271250948</v>
      </c>
      <c r="ID478">
        <v>5.7406970509798203</v>
      </c>
      <c r="IK478">
        <v>-1.3088548228934433</v>
      </c>
      <c r="IL478">
        <v>5.6211747240064005</v>
      </c>
      <c r="IO478">
        <v>-1.2716807976978362</v>
      </c>
      <c r="IP478">
        <v>1.4945796651314929</v>
      </c>
      <c r="IS478">
        <v>0.52574760707025825</v>
      </c>
      <c r="IT478">
        <v>19.77855591350183</v>
      </c>
      <c r="IW478">
        <v>-1.1839476475644952</v>
      </c>
      <c r="IX478">
        <v>2.2412129763086779</v>
      </c>
      <c r="JA478">
        <v>-1.2754865274199341</v>
      </c>
      <c r="JB478">
        <v>-0.22143534793291791</v>
      </c>
      <c r="JI478">
        <v>-0.51407627837952541</v>
      </c>
      <c r="JJ478">
        <v>8.800045588509116</v>
      </c>
      <c r="JM478">
        <v>-1.0727584853326964</v>
      </c>
      <c r="JN478">
        <v>6.5308156430919517</v>
      </c>
      <c r="JQ478">
        <v>-1.2914336824881782</v>
      </c>
      <c r="JR478">
        <v>5.1074322095447098</v>
      </c>
      <c r="JU478">
        <v>-1.3098569545342933</v>
      </c>
      <c r="JV478">
        <v>-1.2303953605689779</v>
      </c>
      <c r="JY478">
        <v>-1.2262815292477076</v>
      </c>
      <c r="JZ478">
        <v>6.9492685707017738</v>
      </c>
      <c r="KC478">
        <v>-0.43336321630872865</v>
      </c>
      <c r="KD478">
        <v>9.1901041225444082</v>
      </c>
      <c r="KG478">
        <v>-0.80718665700161374</v>
      </c>
      <c r="KH478">
        <v>8.0397940715014666</v>
      </c>
      <c r="KK478">
        <v>0.60642589740628638</v>
      </c>
      <c r="KL478">
        <v>21.685307749811756</v>
      </c>
      <c r="KO478">
        <v>1.5091156790526548</v>
      </c>
      <c r="KP478">
        <v>54.389555802580965</v>
      </c>
      <c r="KS478">
        <v>-1.227553664569577</v>
      </c>
      <c r="KT478">
        <v>4.5493050742991841</v>
      </c>
      <c r="KW478">
        <v>-0.86750002474334831</v>
      </c>
      <c r="KX478">
        <v>9.5934386123945767</v>
      </c>
      <c r="LE478">
        <v>-1.1550310016309624</v>
      </c>
      <c r="LF478">
        <v>5.7261611452871461</v>
      </c>
      <c r="LM478">
        <v>-1.3018041582479201</v>
      </c>
      <c r="LN478">
        <v>5.636778594892208</v>
      </c>
      <c r="LQ478">
        <v>-1.2452933625588782</v>
      </c>
      <c r="LR478">
        <v>1.6879393783076659</v>
      </c>
      <c r="LU478">
        <v>0.48798811438480827</v>
      </c>
      <c r="LV478">
        <v>19.540351801401588</v>
      </c>
      <c r="LY478">
        <v>-1.1832558536642488</v>
      </c>
      <c r="LZ478">
        <v>2.2469978826560029</v>
      </c>
      <c r="MC478">
        <v>-1.2773564532900983</v>
      </c>
      <c r="MD478">
        <v>-0.22603535167868788</v>
      </c>
      <c r="MK478">
        <v>-0.46676276157461161</v>
      </c>
      <c r="ML478">
        <v>9.3897695872673221</v>
      </c>
      <c r="MO478">
        <v>-0.82608060137054273</v>
      </c>
      <c r="MP478">
        <v>7.712396378159502</v>
      </c>
      <c r="MS478">
        <v>-1.2856541955476957</v>
      </c>
      <c r="MT478">
        <v>5.1211400911594005</v>
      </c>
      <c r="MW478">
        <v>-1.3123578308193471</v>
      </c>
      <c r="MX478">
        <v>-1.2384144816520084</v>
      </c>
      <c r="NA478">
        <v>-1.2295944869537749</v>
      </c>
      <c r="NB478">
        <v>6.9371114188084464</v>
      </c>
      <c r="NE478">
        <v>-0.46335454202257031</v>
      </c>
      <c r="NF478">
        <v>9.1483474571507486</v>
      </c>
      <c r="NI478">
        <v>-0.80017678137751069</v>
      </c>
      <c r="NJ478">
        <v>8.0483294468275837</v>
      </c>
      <c r="NM478">
        <v>0.53610249332847371</v>
      </c>
      <c r="NN478">
        <v>22.245917271115793</v>
      </c>
      <c r="NQ478">
        <v>1.2975028592081841</v>
      </c>
      <c r="NR478">
        <v>47.154668640131099</v>
      </c>
      <c r="NU478">
        <v>-1.2984560327323338</v>
      </c>
      <c r="NV478">
        <v>4.264405010754202</v>
      </c>
      <c r="NY478">
        <v>-0.87613842299053257</v>
      </c>
      <c r="NZ478">
        <v>9.4795765243855286</v>
      </c>
      <c r="OG478">
        <v>-1.1351291948898796</v>
      </c>
      <c r="OH478">
        <v>5.819508771847949</v>
      </c>
      <c r="OO478">
        <v>-1.2996551440178836</v>
      </c>
      <c r="OP478">
        <v>5.6403586634693337</v>
      </c>
    </row>
    <row r="479" spans="1:406">
      <c r="A479">
        <v>462</v>
      </c>
      <c r="B479" s="16">
        <f t="shared" si="119"/>
        <v>40966.75</v>
      </c>
      <c r="C479">
        <f t="shared" si="115"/>
        <v>504.86502277137612</v>
      </c>
      <c r="D479">
        <f t="shared" si="116"/>
        <v>0</v>
      </c>
      <c r="E479">
        <f t="shared" si="117"/>
        <v>0</v>
      </c>
      <c r="F479">
        <f t="shared" si="118"/>
        <v>504.86502277137612</v>
      </c>
      <c r="G479">
        <f>F479/'Refrigeration &amp; Weather'!$C$22</f>
        <v>226.90562821185446</v>
      </c>
      <c r="H479">
        <f>G479*3*'Refrigeration &amp; Weather'!$C$23</f>
        <v>170.17922115889084</v>
      </c>
      <c r="Q479">
        <v>0.63092917200709531</v>
      </c>
      <c r="R479">
        <v>13.043920250788707</v>
      </c>
      <c r="U479">
        <v>-0.94276606899523463</v>
      </c>
      <c r="V479">
        <v>5.1543062492070817</v>
      </c>
      <c r="Y479">
        <v>-1.2655143404958997</v>
      </c>
      <c r="Z479">
        <v>-1.4855747786376168</v>
      </c>
      <c r="AC479">
        <v>-0.62065937125752679</v>
      </c>
      <c r="AD479">
        <v>8.8748286936639698</v>
      </c>
      <c r="AG479">
        <v>-1.1741214911310291</v>
      </c>
      <c r="AH479">
        <v>-1.1943666157944544</v>
      </c>
      <c r="AK479">
        <v>-1.3108265755402095</v>
      </c>
      <c r="AL479">
        <v>-1.577561745916477</v>
      </c>
      <c r="AO479">
        <v>-1.3111388359049791</v>
      </c>
      <c r="AP479">
        <v>5.4083711584886709</v>
      </c>
      <c r="AS479">
        <v>-1.2508039359264655</v>
      </c>
      <c r="AT479">
        <v>0.21500154729337742</v>
      </c>
      <c r="AW479">
        <v>-0.41718666931970699</v>
      </c>
      <c r="AX479">
        <v>2.2949986773835587</v>
      </c>
      <c r="BA479">
        <v>-0.77291702512626881</v>
      </c>
      <c r="BB479">
        <v>10.189810059497869</v>
      </c>
      <c r="BE479">
        <v>0.28289406606082135</v>
      </c>
      <c r="BF479">
        <v>20.051945473071697</v>
      </c>
      <c r="BI479">
        <v>0.88106891504310603</v>
      </c>
      <c r="BJ479">
        <v>37.482957634093466</v>
      </c>
      <c r="BM479">
        <v>-1.2465935489734641</v>
      </c>
      <c r="BN479">
        <v>-2.1944344769853843</v>
      </c>
      <c r="BQ479">
        <v>-0.92609617117302423</v>
      </c>
      <c r="BR479">
        <v>2.2485807737202159</v>
      </c>
      <c r="BY479">
        <v>-1.1437940817764338</v>
      </c>
      <c r="BZ479">
        <v>-0.94677109772765633</v>
      </c>
      <c r="CG479">
        <v>-1.3020554444807959</v>
      </c>
      <c r="CH479">
        <v>-1.0087483918487001</v>
      </c>
      <c r="CK479">
        <v>-1.2307336723961366</v>
      </c>
      <c r="CL479">
        <v>4.0208698803166669</v>
      </c>
      <c r="CO479">
        <v>0.33286878991955954</v>
      </c>
      <c r="CP479">
        <v>12.100262102098617</v>
      </c>
      <c r="CS479">
        <v>-1.147069693792985</v>
      </c>
      <c r="CT479">
        <v>4.5711983354578294</v>
      </c>
      <c r="CW479">
        <v>-1.2737529713628204</v>
      </c>
      <c r="CX479">
        <v>1.9799207666344081</v>
      </c>
      <c r="DE479">
        <v>-0.60300957433616309</v>
      </c>
      <c r="DF479">
        <v>9.0375261139334029</v>
      </c>
      <c r="DI479">
        <v>-1.1317536773307095</v>
      </c>
      <c r="DJ479">
        <v>-0.52881977200012276</v>
      </c>
      <c r="DM479">
        <v>-1.2947930902090385</v>
      </c>
      <c r="DN479">
        <v>-1.5427204717416683</v>
      </c>
      <c r="DQ479">
        <v>-1.3114989449980021</v>
      </c>
      <c r="DR479">
        <v>5.4073494666210449</v>
      </c>
      <c r="DU479">
        <v>-1.2348885990503999</v>
      </c>
      <c r="DV479">
        <v>0.28059209971573379</v>
      </c>
      <c r="DY479">
        <v>-0.52948378512573602</v>
      </c>
      <c r="DZ479">
        <v>2.1432434877668367</v>
      </c>
      <c r="EC479">
        <v>-0.84294085984603373</v>
      </c>
      <c r="ED479">
        <v>9.9400021577889159</v>
      </c>
      <c r="EG479">
        <v>0.36495690186325397</v>
      </c>
      <c r="EH479">
        <v>19.808597908437726</v>
      </c>
      <c r="EK479">
        <v>0.89845884476890225</v>
      </c>
      <c r="EL479">
        <v>38.070939474721506</v>
      </c>
      <c r="EO479">
        <v>-1.2278438391062001</v>
      </c>
      <c r="EP479">
        <v>-2.1281134968327238</v>
      </c>
      <c r="ES479">
        <v>-0.91765458675633937</v>
      </c>
      <c r="ET479">
        <v>2.2654701591208681</v>
      </c>
      <c r="FA479">
        <v>-1.2479856660582143</v>
      </c>
      <c r="FB479">
        <v>-1.3413336484952592</v>
      </c>
      <c r="FI479">
        <v>-1.3003751094971028</v>
      </c>
      <c r="FJ479">
        <v>-1.0078024954761335</v>
      </c>
      <c r="FM479">
        <v>-1.2269545484639843</v>
      </c>
      <c r="FN479">
        <v>4.0644433094197794</v>
      </c>
      <c r="FQ479">
        <v>0.26263048990702498</v>
      </c>
      <c r="FR479">
        <v>11.611100930064442</v>
      </c>
      <c r="FU479">
        <v>-1.1913355142359172</v>
      </c>
      <c r="FV479">
        <v>4.3969958628989279</v>
      </c>
      <c r="FY479">
        <v>-1.2916953927284449</v>
      </c>
      <c r="FZ479">
        <v>1.9317655633222133</v>
      </c>
      <c r="GG479">
        <v>-0.64900774426343155</v>
      </c>
      <c r="GH479">
        <v>8.7297031353414489</v>
      </c>
      <c r="GK479">
        <v>-1.128200956266749</v>
      </c>
      <c r="GL479">
        <v>-0.5375589030125939</v>
      </c>
      <c r="GO479">
        <v>-1.3019636924793674</v>
      </c>
      <c r="GP479">
        <v>-1.5572923761155772</v>
      </c>
      <c r="GS479">
        <v>-1.311713730601558</v>
      </c>
      <c r="GT479">
        <v>5.4070619173686989</v>
      </c>
      <c r="GW479">
        <v>-1.2330172904609407</v>
      </c>
      <c r="GX479">
        <v>0.28705487385098044</v>
      </c>
      <c r="HA479">
        <v>-0.52242499867181424</v>
      </c>
      <c r="HB479">
        <v>2.1558610495009005</v>
      </c>
      <c r="HE479">
        <v>-0.84515714957365806</v>
      </c>
      <c r="HF479">
        <v>9.9686694368740767</v>
      </c>
      <c r="HI479">
        <v>0.3233610844226194</v>
      </c>
      <c r="HJ479">
        <v>20.264661367362578</v>
      </c>
      <c r="HM479">
        <v>0.86606141371354051</v>
      </c>
      <c r="HN479">
        <v>39.089135956952369</v>
      </c>
      <c r="HQ479">
        <v>-1.2246543401875543</v>
      </c>
      <c r="HR479">
        <v>-2.1150308845845096</v>
      </c>
      <c r="HU479">
        <v>-0.9392452036923693</v>
      </c>
      <c r="HV479">
        <v>2.1531668204399703</v>
      </c>
      <c r="IC479">
        <v>-1.1635506140018321</v>
      </c>
      <c r="ID479">
        <v>-1.0039524052088542</v>
      </c>
      <c r="IK479">
        <v>-1.3093309762281893</v>
      </c>
      <c r="IL479">
        <v>-1.0236547951308639</v>
      </c>
      <c r="IO479">
        <v>-1.2763811521987813</v>
      </c>
      <c r="IP479">
        <v>3.755650215257555</v>
      </c>
      <c r="IS479">
        <v>0.32556302562241424</v>
      </c>
      <c r="IT479">
        <v>12.014454304098118</v>
      </c>
      <c r="IW479">
        <v>-1.1928488579929823</v>
      </c>
      <c r="IX479">
        <v>4.3905124541864691</v>
      </c>
      <c r="JA479">
        <v>-1.2780463972784712</v>
      </c>
      <c r="JB479">
        <v>1.9755247611340823</v>
      </c>
      <c r="JI479">
        <v>-0.64414338300438556</v>
      </c>
      <c r="JJ479">
        <v>8.7498636150704261</v>
      </c>
      <c r="JM479">
        <v>-1.1014216869810711</v>
      </c>
      <c r="JN479">
        <v>-0.32960803918092246</v>
      </c>
      <c r="JQ479">
        <v>-1.292536290939307</v>
      </c>
      <c r="JR479">
        <v>-1.5404040738381735</v>
      </c>
      <c r="JU479">
        <v>-1.3105238182982868</v>
      </c>
      <c r="JV479">
        <v>5.4087052485683422</v>
      </c>
      <c r="JY479">
        <v>-1.2310448981187585</v>
      </c>
      <c r="JZ479">
        <v>0.27819312227958348</v>
      </c>
      <c r="KC479">
        <v>-0.48674600960138026</v>
      </c>
      <c r="KD479">
        <v>2.2311607283514223</v>
      </c>
      <c r="KG479">
        <v>-0.84577789126661651</v>
      </c>
      <c r="KH479">
        <v>9.9908598561245299</v>
      </c>
      <c r="KK479">
        <v>0.30931629598097043</v>
      </c>
      <c r="KL479">
        <v>19.951824086461833</v>
      </c>
      <c r="KO479">
        <v>0.78457858516351853</v>
      </c>
      <c r="KP479">
        <v>38.291655872955388</v>
      </c>
      <c r="KS479">
        <v>-1.233626804783605</v>
      </c>
      <c r="KT479">
        <v>-2.1401745788116573</v>
      </c>
      <c r="KW479">
        <v>-0.91949921980049432</v>
      </c>
      <c r="KX479">
        <v>2.3138158331029071</v>
      </c>
      <c r="LE479">
        <v>-1.1671627268714611</v>
      </c>
      <c r="LF479">
        <v>-1.0179373239325566</v>
      </c>
      <c r="LM479">
        <v>-1.3025275008342405</v>
      </c>
      <c r="LN479">
        <v>-1.0090565328097023</v>
      </c>
      <c r="LQ479">
        <v>-1.2526439507057083</v>
      </c>
      <c r="LR479">
        <v>3.9149862585670037</v>
      </c>
      <c r="LU479">
        <v>0.29170072819981679</v>
      </c>
      <c r="LV479">
        <v>11.782190801458807</v>
      </c>
      <c r="LY479">
        <v>-1.1922438859382432</v>
      </c>
      <c r="LZ479">
        <v>4.3954735036618375</v>
      </c>
      <c r="MC479">
        <v>-1.2798454913687169</v>
      </c>
      <c r="MD479">
        <v>1.9714126901971347</v>
      </c>
      <c r="MK479">
        <v>-0.60532462647564944</v>
      </c>
      <c r="ML479">
        <v>9.2216046181714209</v>
      </c>
      <c r="MO479">
        <v>-0.87242506842252765</v>
      </c>
      <c r="MP479">
        <v>0.67508644595903256</v>
      </c>
      <c r="MS479">
        <v>-1.2869726847493661</v>
      </c>
      <c r="MT479">
        <v>-1.5276998904879504</v>
      </c>
      <c r="MW479">
        <v>-1.3129002380891841</v>
      </c>
      <c r="MX479">
        <v>5.4014455049850181</v>
      </c>
      <c r="NA479">
        <v>-1.2341692968821603</v>
      </c>
      <c r="NB479">
        <v>0.26719882224172326</v>
      </c>
      <c r="NE479">
        <v>-0.51602901651786404</v>
      </c>
      <c r="NF479">
        <v>2.1876936737651707</v>
      </c>
      <c r="NI479">
        <v>-0.83891915091042246</v>
      </c>
      <c r="NJ479">
        <v>10.000335100528799</v>
      </c>
      <c r="NM479">
        <v>0.23209820738866263</v>
      </c>
      <c r="NN479">
        <v>20.287421847559674</v>
      </c>
      <c r="NQ479">
        <v>0.68936494333458942</v>
      </c>
      <c r="NR479">
        <v>31.628204795189159</v>
      </c>
      <c r="NU479">
        <v>-1.3001691853567214</v>
      </c>
      <c r="NV479">
        <v>-2.392347478029361</v>
      </c>
      <c r="NY479">
        <v>-0.92648252553953814</v>
      </c>
      <c r="NZ479">
        <v>2.2211458366854462</v>
      </c>
      <c r="OG479">
        <v>-1.1486926513702602</v>
      </c>
      <c r="OH479">
        <v>-0.93502876736569773</v>
      </c>
      <c r="OO479">
        <v>-1.3004350979484176</v>
      </c>
      <c r="OP479">
        <v>-1.0057168784388486</v>
      </c>
    </row>
    <row r="480" spans="1:406">
      <c r="A480">
        <v>463</v>
      </c>
      <c r="B480" s="16">
        <f t="shared" si="119"/>
        <v>40966.875</v>
      </c>
      <c r="C480">
        <f t="shared" si="115"/>
        <v>648.78920937630414</v>
      </c>
      <c r="D480">
        <f t="shared" si="116"/>
        <v>0</v>
      </c>
      <c r="E480">
        <f t="shared" si="117"/>
        <v>0</v>
      </c>
      <c r="F480">
        <f t="shared" si="118"/>
        <v>648.78920937630414</v>
      </c>
      <c r="G480">
        <f>F480/'Refrigeration &amp; Weather'!$C$22</f>
        <v>291.5906558994626</v>
      </c>
      <c r="H480">
        <f>G480*3*'Refrigeration &amp; Weather'!$C$23</f>
        <v>218.69299192459695</v>
      </c>
      <c r="Q480">
        <v>0.47724442724707228</v>
      </c>
      <c r="R480">
        <v>9.7413304618247167</v>
      </c>
      <c r="U480">
        <v>-0.98931175962036311</v>
      </c>
      <c r="V480">
        <v>2.323455651280887</v>
      </c>
      <c r="Y480">
        <v>-1.2674125908989349</v>
      </c>
      <c r="Z480">
        <v>5.1497024723644671</v>
      </c>
      <c r="AC480">
        <v>-0.72239325953329159</v>
      </c>
      <c r="AD480">
        <v>5.0025618931981413</v>
      </c>
      <c r="AG480">
        <v>-1.1848087307869153</v>
      </c>
      <c r="AH480">
        <v>5.1154856535922857</v>
      </c>
      <c r="AK480">
        <v>-1.3112669842336016</v>
      </c>
      <c r="AL480">
        <v>5.0635843268776366</v>
      </c>
      <c r="AO480">
        <v>-1.3117414719030736</v>
      </c>
      <c r="AP480">
        <v>-1.2379766986649445</v>
      </c>
      <c r="AS480">
        <v>-1.2541569842192577</v>
      </c>
      <c r="AT480">
        <v>6.8391341138404895</v>
      </c>
      <c r="AW480">
        <v>-0.46681779802353129</v>
      </c>
      <c r="AX480">
        <v>8.6611918653273392</v>
      </c>
      <c r="BA480">
        <v>-0.81071957429347885</v>
      </c>
      <c r="BB480">
        <v>7.7380308066100785</v>
      </c>
      <c r="BE480">
        <v>4.1958644832240634E-2</v>
      </c>
      <c r="BF480">
        <v>14.591673521460807</v>
      </c>
      <c r="BI480">
        <v>0.33790599571884017</v>
      </c>
      <c r="BJ480">
        <v>34.199607701347489</v>
      </c>
      <c r="BM480">
        <v>-1.2511395632323026</v>
      </c>
      <c r="BN480">
        <v>4.4149955492166821</v>
      </c>
      <c r="BQ480">
        <v>-0.96814048058217761</v>
      </c>
      <c r="BR480">
        <v>8.4077952369813005</v>
      </c>
      <c r="BY480">
        <v>-1.155539455224639</v>
      </c>
      <c r="BZ480">
        <v>5.6052011264211989</v>
      </c>
      <c r="CG480">
        <v>-1.3027388773538398</v>
      </c>
      <c r="CH480">
        <v>5.631578906668941</v>
      </c>
      <c r="CK480">
        <v>-1.2384561444270963</v>
      </c>
      <c r="CL480">
        <v>1.6277509890603552</v>
      </c>
      <c r="CO480">
        <v>0.15134965439814169</v>
      </c>
      <c r="CP480">
        <v>17.331649382930337</v>
      </c>
      <c r="CS480">
        <v>-1.1577848153697681</v>
      </c>
      <c r="CT480">
        <v>2.2826374820653283</v>
      </c>
      <c r="CW480">
        <v>-1.2761203080820445</v>
      </c>
      <c r="CX480">
        <v>-0.24972579516053223</v>
      </c>
      <c r="DE480">
        <v>-0.70711846858673089</v>
      </c>
      <c r="DF480">
        <v>5.1356275254454129</v>
      </c>
      <c r="DI480">
        <v>-1.1519337700074097</v>
      </c>
      <c r="DJ480">
        <v>5.6488274697058429</v>
      </c>
      <c r="DM480">
        <v>-1.2957836054260381</v>
      </c>
      <c r="DN480">
        <v>5.0960070660367274</v>
      </c>
      <c r="DQ480">
        <v>-1.3120856683484583</v>
      </c>
      <c r="DR480">
        <v>-1.2389068921742543</v>
      </c>
      <c r="DU480">
        <v>-1.239260548471538</v>
      </c>
      <c r="DV480">
        <v>6.8985989380403625</v>
      </c>
      <c r="DY480">
        <v>-0.57658329872364622</v>
      </c>
      <c r="DZ480">
        <v>8.507220172948589</v>
      </c>
      <c r="EC480">
        <v>-0.87678046827042044</v>
      </c>
      <c r="ED480">
        <v>7.50393354622343</v>
      </c>
      <c r="EG480">
        <v>0.12628785639236373</v>
      </c>
      <c r="EH480">
        <v>14.51259709602826</v>
      </c>
      <c r="EK480">
        <v>0.34800401342306486</v>
      </c>
      <c r="EL480">
        <v>34.557243293241498</v>
      </c>
      <c r="EO480">
        <v>-1.2334117549539287</v>
      </c>
      <c r="EP480">
        <v>4.4743439505741343</v>
      </c>
      <c r="ES480">
        <v>-0.95998907857110083</v>
      </c>
      <c r="ET480">
        <v>8.425623101356944</v>
      </c>
      <c r="FA480">
        <v>-1.2536566440018078</v>
      </c>
      <c r="FB480">
        <v>5.2526348884885046</v>
      </c>
      <c r="FI480">
        <v>-1.3010735842592596</v>
      </c>
      <c r="FJ480">
        <v>5.6324692636279989</v>
      </c>
      <c r="FM480">
        <v>-1.2352576425359749</v>
      </c>
      <c r="FN480">
        <v>1.662022236654757</v>
      </c>
      <c r="FQ480">
        <v>8.8828635626408553E-2</v>
      </c>
      <c r="FR480">
        <v>16.882267069964275</v>
      </c>
      <c r="FU480">
        <v>-1.1993637132724901</v>
      </c>
      <c r="FV480">
        <v>2.1265034372767113</v>
      </c>
      <c r="FY480">
        <v>-1.2933190254076732</v>
      </c>
      <c r="FZ480">
        <v>-0.29297797855531971</v>
      </c>
      <c r="GG480">
        <v>-0.74843045565608679</v>
      </c>
      <c r="GH480">
        <v>4.8667516675107283</v>
      </c>
      <c r="GK480">
        <v>-1.1482806199817917</v>
      </c>
      <c r="GL480">
        <v>5.6440128642946137</v>
      </c>
      <c r="GO480">
        <v>-1.3027241849550728</v>
      </c>
      <c r="GP480">
        <v>5.0824516110604927</v>
      </c>
      <c r="GS480">
        <v>-1.3122959415620268</v>
      </c>
      <c r="GT480">
        <v>-1.2391718843152744</v>
      </c>
      <c r="GW480">
        <v>-1.2374895195930837</v>
      </c>
      <c r="GX480">
        <v>6.9044474000442397</v>
      </c>
      <c r="HA480">
        <v>-0.56973201467820378</v>
      </c>
      <c r="HB480">
        <v>8.5197395750958442</v>
      </c>
      <c r="HE480">
        <v>-0.87940147629472754</v>
      </c>
      <c r="HF480">
        <v>7.526085304721053</v>
      </c>
      <c r="HI480">
        <v>7.8890175469752744E-2</v>
      </c>
      <c r="HJ480">
        <v>14.804844330133392</v>
      </c>
      <c r="HM480">
        <v>0.30403663604587111</v>
      </c>
      <c r="HN480">
        <v>35.071151547867444</v>
      </c>
      <c r="HQ480">
        <v>-1.2304228455504547</v>
      </c>
      <c r="HR480">
        <v>4.4859586440695809</v>
      </c>
      <c r="HU480">
        <v>-0.97989716176760155</v>
      </c>
      <c r="HV480">
        <v>8.3296006715940418</v>
      </c>
      <c r="IC480">
        <v>-1.1744156542198469</v>
      </c>
      <c r="ID480">
        <v>5.5541020517620483</v>
      </c>
      <c r="IK480">
        <v>-1.3097781218037037</v>
      </c>
      <c r="IL480">
        <v>5.6176192425458051</v>
      </c>
      <c r="IO480">
        <v>-1.2803772414834738</v>
      </c>
      <c r="IP480">
        <v>1.4002981308088462</v>
      </c>
      <c r="IS480">
        <v>0.14534653347679738</v>
      </c>
      <c r="IT480">
        <v>17.257563697496906</v>
      </c>
      <c r="IW480">
        <v>-1.2007786424648212</v>
      </c>
      <c r="IX480">
        <v>2.1208400987895017</v>
      </c>
      <c r="JA480">
        <v>-1.2803454857773848</v>
      </c>
      <c r="JB480">
        <v>-0.25370707023830247</v>
      </c>
      <c r="JI480">
        <v>-0.74385559427010961</v>
      </c>
      <c r="JJ480">
        <v>4.882794162661555</v>
      </c>
      <c r="JM480">
        <v>-1.1246083677827565</v>
      </c>
      <c r="JN480">
        <v>5.8235408695034332</v>
      </c>
      <c r="JQ480">
        <v>-1.2935634568369472</v>
      </c>
      <c r="JR480">
        <v>5.0981699301388623</v>
      </c>
      <c r="JU480">
        <v>-1.3111317737015284</v>
      </c>
      <c r="JV480">
        <v>-1.2376616013388184</v>
      </c>
      <c r="JY480">
        <v>-1.2353809061479939</v>
      </c>
      <c r="JZ480">
        <v>6.8965488298885891</v>
      </c>
      <c r="KC480">
        <v>-0.5352760841067894</v>
      </c>
      <c r="KD480">
        <v>8.5930080482307076</v>
      </c>
      <c r="KG480">
        <v>-0.88035384214016132</v>
      </c>
      <c r="KH480">
        <v>7.5449599173930588</v>
      </c>
      <c r="KK480">
        <v>6.9315091376373122E-2</v>
      </c>
      <c r="KL480">
        <v>14.558582670338357</v>
      </c>
      <c r="KO480">
        <v>0.23499002264941365</v>
      </c>
      <c r="KP480">
        <v>34.352332208678888</v>
      </c>
      <c r="KS480">
        <v>-1.2390092388067011</v>
      </c>
      <c r="KT480">
        <v>4.4635841770075091</v>
      </c>
      <c r="KW480">
        <v>-0.96250068585484483</v>
      </c>
      <c r="KX480">
        <v>8.4617123324014187</v>
      </c>
      <c r="LE480">
        <v>-1.1778035524949571</v>
      </c>
      <c r="LF480">
        <v>5.5407795322788083</v>
      </c>
      <c r="LM480">
        <v>-1.303206157567663</v>
      </c>
      <c r="LN480">
        <v>5.6313005915247345</v>
      </c>
      <c r="LQ480">
        <v>-1.2588415543866549</v>
      </c>
      <c r="LR480">
        <v>1.5333083905194318</v>
      </c>
      <c r="LU480">
        <v>0.11514467180756158</v>
      </c>
      <c r="LV480">
        <v>17.044535876955507</v>
      </c>
      <c r="LY480">
        <v>-1.2002484251399128</v>
      </c>
      <c r="LZ480">
        <v>2.1251221124327739</v>
      </c>
      <c r="MC480">
        <v>-1.2820810719340263</v>
      </c>
      <c r="MD480">
        <v>-0.25740060724339608</v>
      </c>
      <c r="MK480">
        <v>-0.71180549494138123</v>
      </c>
      <c r="ML480">
        <v>5.2580060845389012</v>
      </c>
      <c r="MO480">
        <v>-0.91129283134199046</v>
      </c>
      <c r="MP480">
        <v>6.7521272760672284</v>
      </c>
      <c r="MS480">
        <v>-1.2882002079038395</v>
      </c>
      <c r="MT480">
        <v>5.1099706519745425</v>
      </c>
      <c r="MW480">
        <v>-1.3133952488236416</v>
      </c>
      <c r="MX480">
        <v>-1.2442594964653175</v>
      </c>
      <c r="NA480">
        <v>-1.2383343891734138</v>
      </c>
      <c r="NB480">
        <v>6.8865693507587107</v>
      </c>
      <c r="NE480">
        <v>-0.56383047993713475</v>
      </c>
      <c r="NF480">
        <v>8.5485809754134188</v>
      </c>
      <c r="NI480">
        <v>-0.87365824027239303</v>
      </c>
      <c r="NJ480">
        <v>7.5550435206735251</v>
      </c>
      <c r="NM480">
        <v>-1.1475003973024268E-2</v>
      </c>
      <c r="NN480">
        <v>14.708995252049062</v>
      </c>
      <c r="NQ480">
        <v>0.23124208409790667</v>
      </c>
      <c r="NR480">
        <v>29.568654566859465</v>
      </c>
      <c r="NU480">
        <v>-1.3016788482740793</v>
      </c>
      <c r="NV480">
        <v>4.2391123884011526</v>
      </c>
      <c r="NY480">
        <v>-0.96813102723276878</v>
      </c>
      <c r="NZ480">
        <v>8.3857395483875408</v>
      </c>
      <c r="OG480">
        <v>-1.1606085901103822</v>
      </c>
      <c r="OH480">
        <v>5.6147432324394684</v>
      </c>
      <c r="OO480">
        <v>-1.3011666266847364</v>
      </c>
      <c r="OP480">
        <v>5.6344218684673422</v>
      </c>
    </row>
    <row r="481" spans="1:406">
      <c r="A481">
        <v>464</v>
      </c>
      <c r="B481" s="16">
        <f t="shared" si="119"/>
        <v>40967</v>
      </c>
      <c r="C481">
        <f t="shared" si="115"/>
        <v>341.70219502713195</v>
      </c>
      <c r="D481">
        <f t="shared" si="116"/>
        <v>0</v>
      </c>
      <c r="E481">
        <f t="shared" si="117"/>
        <v>0</v>
      </c>
      <c r="F481">
        <f t="shared" si="118"/>
        <v>341.70219502713195</v>
      </c>
      <c r="G481">
        <f>F481/'Refrigeration &amp; Weather'!$C$22</f>
        <v>153.57402023691327</v>
      </c>
      <c r="H481">
        <f>G481*3*'Refrigeration &amp; Weather'!$C$23</f>
        <v>115.18051517768495</v>
      </c>
      <c r="Q481">
        <v>0.34007900703013239</v>
      </c>
      <c r="R481">
        <v>11.001988239527613</v>
      </c>
      <c r="U481">
        <v>-1.0272106531358134</v>
      </c>
      <c r="V481">
        <v>4.0644980938365745</v>
      </c>
      <c r="Y481">
        <v>-1.2691908617152128</v>
      </c>
      <c r="Z481">
        <v>-1.5002871327684042</v>
      </c>
      <c r="AC481">
        <v>-0.80362452932239736</v>
      </c>
      <c r="AD481">
        <v>6.0430014950628248</v>
      </c>
      <c r="AG481">
        <v>-1.1945794423947027</v>
      </c>
      <c r="AH481">
        <v>-1.6454767472986347</v>
      </c>
      <c r="AK481">
        <v>-1.3116789636489579</v>
      </c>
      <c r="AL481">
        <v>-1.5810492310783326</v>
      </c>
      <c r="AO481">
        <v>-1.3122926080864474</v>
      </c>
      <c r="AP481">
        <v>5.4020232318019481</v>
      </c>
      <c r="AS481">
        <v>-1.2572225221864528</v>
      </c>
      <c r="AT481">
        <v>0.17956456833006038</v>
      </c>
      <c r="AW481">
        <v>-0.51218519477364421</v>
      </c>
      <c r="AX481">
        <v>1.7707406720869576</v>
      </c>
      <c r="BA481">
        <v>-0.84488026660368998</v>
      </c>
      <c r="BB481">
        <v>9.7415815667070689</v>
      </c>
      <c r="BE481">
        <v>-0.15241731824961466</v>
      </c>
      <c r="BF481">
        <v>14.226804308737723</v>
      </c>
      <c r="BI481">
        <v>-5.746812426502481E-2</v>
      </c>
      <c r="BJ481">
        <v>19.400356235101057</v>
      </c>
      <c r="BM481">
        <v>-1.2551856604810974</v>
      </c>
      <c r="BN481">
        <v>-2.2564207255522266</v>
      </c>
      <c r="BQ481">
        <v>-1.0032977294311731</v>
      </c>
      <c r="BR481">
        <v>1.3840903278920011</v>
      </c>
      <c r="BY481">
        <v>-1.1659332233136792</v>
      </c>
      <c r="BZ481">
        <v>-1.1145058658305387</v>
      </c>
      <c r="CG481">
        <v>-1.303380968343683</v>
      </c>
      <c r="CH481">
        <v>-1.0138150676788951</v>
      </c>
      <c r="CK481">
        <v>-1.2451006739691617</v>
      </c>
      <c r="CL481">
        <v>3.8770129023999647</v>
      </c>
      <c r="CO481">
        <v>-5.309594109794244E-3</v>
      </c>
      <c r="CP481">
        <v>9.2339435386927224</v>
      </c>
      <c r="CS481">
        <v>-1.1673849566680758</v>
      </c>
      <c r="CT481">
        <v>4.4332267001232504</v>
      </c>
      <c r="CW481">
        <v>-1.2782565231578153</v>
      </c>
      <c r="CX481">
        <v>1.9513509267095972</v>
      </c>
      <c r="DE481">
        <v>-0.79033014093490428</v>
      </c>
      <c r="DF481">
        <v>6.1556626888213097</v>
      </c>
      <c r="DI481">
        <v>-1.1694992656701753</v>
      </c>
      <c r="DJ481">
        <v>-1.2121788919920533</v>
      </c>
      <c r="DM481">
        <v>-1.2967081640617795</v>
      </c>
      <c r="DN481">
        <v>-1.5508148972267981</v>
      </c>
      <c r="DQ481">
        <v>-1.3126222851070009</v>
      </c>
      <c r="DR481">
        <v>5.4011733562456028</v>
      </c>
      <c r="DU481">
        <v>-1.2432518466899047</v>
      </c>
      <c r="DV481">
        <v>0.23366498815352837</v>
      </c>
      <c r="DY481">
        <v>-0.61940145276378067</v>
      </c>
      <c r="DZ481">
        <v>1.6163395850228084</v>
      </c>
      <c r="EC481">
        <v>-0.9072338873928204</v>
      </c>
      <c r="ED481">
        <v>9.5227987579358331</v>
      </c>
      <c r="EG481">
        <v>-6.8082772431229663E-2</v>
      </c>
      <c r="EH481">
        <v>14.268489829617492</v>
      </c>
      <c r="EK481">
        <v>-5.1409163212058621E-2</v>
      </c>
      <c r="EL481">
        <v>19.586128195484147</v>
      </c>
      <c r="EO481">
        <v>-1.2383749525606478</v>
      </c>
      <c r="EP481">
        <v>-2.203065885418316</v>
      </c>
      <c r="ES481">
        <v>-0.99544158832258123</v>
      </c>
      <c r="ET481">
        <v>1.4019122082966731</v>
      </c>
      <c r="FA481">
        <v>-1.2586085721408826</v>
      </c>
      <c r="FB481">
        <v>-1.4308565565603666</v>
      </c>
      <c r="FI481">
        <v>-1.301729844912189</v>
      </c>
      <c r="FJ481">
        <v>-1.0129759516983174</v>
      </c>
      <c r="FM481">
        <v>-1.2423620326528573</v>
      </c>
      <c r="FN481">
        <v>3.9042743483170268</v>
      </c>
      <c r="FQ481">
        <v>-6.0931972667089142E-2</v>
      </c>
      <c r="FR481">
        <v>8.8349895908877514</v>
      </c>
      <c r="FU481">
        <v>-1.2065494950435212</v>
      </c>
      <c r="FV481">
        <v>4.2927136818510983</v>
      </c>
      <c r="FY481">
        <v>-1.2947854345045291</v>
      </c>
      <c r="FZ481">
        <v>1.9123323760316988</v>
      </c>
      <c r="GG481">
        <v>-0.82750879625386875</v>
      </c>
      <c r="GH481">
        <v>5.9160792770979818</v>
      </c>
      <c r="GK481">
        <v>-1.1657975608810975</v>
      </c>
      <c r="GL481">
        <v>-1.2141132269784447</v>
      </c>
      <c r="GO481">
        <v>-1.3034344886583413</v>
      </c>
      <c r="GP481">
        <v>-1.563450991462267</v>
      </c>
      <c r="GS481">
        <v>-1.3128283919289825</v>
      </c>
      <c r="GT481">
        <v>5.4009284018942543</v>
      </c>
      <c r="GW481">
        <v>-1.2415717718386379</v>
      </c>
      <c r="GX481">
        <v>0.23897686242647151</v>
      </c>
      <c r="HA481">
        <v>-0.6127550112139476</v>
      </c>
      <c r="HB481">
        <v>1.6286634494330658</v>
      </c>
      <c r="HE481">
        <v>-0.9101631136875572</v>
      </c>
      <c r="HF481">
        <v>9.5394926235715669</v>
      </c>
      <c r="HI481">
        <v>-0.11890921656031077</v>
      </c>
      <c r="HJ481">
        <v>14.429575610064759</v>
      </c>
      <c r="HM481">
        <v>-9.9605247548300621E-2</v>
      </c>
      <c r="HN481">
        <v>19.707712831441661</v>
      </c>
      <c r="HQ481">
        <v>-1.2355647064826465</v>
      </c>
      <c r="HR481">
        <v>-2.1927003329531125</v>
      </c>
      <c r="HU481">
        <v>-1.0139058613808338</v>
      </c>
      <c r="HV481">
        <v>1.3193219730239052</v>
      </c>
      <c r="IC481">
        <v>-1.1840205094999467</v>
      </c>
      <c r="ID481">
        <v>-1.1603769087324693</v>
      </c>
      <c r="IK481">
        <v>-1.3101986978905868</v>
      </c>
      <c r="IL481">
        <v>-1.026910354196338</v>
      </c>
      <c r="IO481">
        <v>-1.283808744263053</v>
      </c>
      <c r="IP481">
        <v>3.6802509208458147</v>
      </c>
      <c r="IS481">
        <v>-1.0216270353605228E-2</v>
      </c>
      <c r="IT481">
        <v>9.1719614551525019</v>
      </c>
      <c r="IW481">
        <v>-1.2078781405560344</v>
      </c>
      <c r="IX481">
        <v>4.2877372382899805</v>
      </c>
      <c r="JA481">
        <v>-1.2824197836114717</v>
      </c>
      <c r="JB481">
        <v>1.9477352247528597</v>
      </c>
      <c r="JI481">
        <v>-0.82317029530277885</v>
      </c>
      <c r="JJ481">
        <v>5.9294416870033739</v>
      </c>
      <c r="JM481">
        <v>-1.1448742624058674</v>
      </c>
      <c r="JN481">
        <v>-1.0568245982876081</v>
      </c>
      <c r="JQ481">
        <v>-1.294522273926582</v>
      </c>
      <c r="JR481">
        <v>-1.5487918935872036</v>
      </c>
      <c r="JU481">
        <v>-1.3116879301680964</v>
      </c>
      <c r="JV481">
        <v>5.4023207262933584</v>
      </c>
      <c r="JY481">
        <v>-1.2393414593215903</v>
      </c>
      <c r="JZ481">
        <v>0.23191024992083173</v>
      </c>
      <c r="KC481">
        <v>-0.57948517315651482</v>
      </c>
      <c r="KD481">
        <v>1.6995841079026204</v>
      </c>
      <c r="KG481">
        <v>-0.91139706444165436</v>
      </c>
      <c r="KH481">
        <v>9.555502190337954</v>
      </c>
      <c r="KK481">
        <v>-0.12502446586311081</v>
      </c>
      <c r="KL481">
        <v>14.240841763977715</v>
      </c>
      <c r="KO481">
        <v>-0.15791886264768246</v>
      </c>
      <c r="KP481">
        <v>19.100799961484409</v>
      </c>
      <c r="KS481">
        <v>-1.2438064466317578</v>
      </c>
      <c r="KT481">
        <v>-2.2127131357506156</v>
      </c>
      <c r="KW481">
        <v>-0.99845266620368134</v>
      </c>
      <c r="KX481">
        <v>1.428990307542128</v>
      </c>
      <c r="LE481">
        <v>-1.1871957133651414</v>
      </c>
      <c r="LF481">
        <v>-1.1729867408771177</v>
      </c>
      <c r="LM481">
        <v>-1.3038439286243091</v>
      </c>
      <c r="LN481">
        <v>-1.0140670138641008</v>
      </c>
      <c r="LQ481">
        <v>-1.264123951494569</v>
      </c>
      <c r="LR481">
        <v>3.7925639966436866</v>
      </c>
      <c r="LU481">
        <v>-3.7149920920622741E-2</v>
      </c>
      <c r="LV481">
        <v>8.9830173632746053</v>
      </c>
      <c r="LY481">
        <v>-1.2074126854436129</v>
      </c>
      <c r="LZ481">
        <v>4.2914553146601309</v>
      </c>
      <c r="MC481">
        <v>-1.2840981702053178</v>
      </c>
      <c r="MD481">
        <v>1.9444031110729982</v>
      </c>
      <c r="MK481">
        <v>-0.79661413264973124</v>
      </c>
      <c r="ML481">
        <v>6.2388369370793955</v>
      </c>
      <c r="MO481">
        <v>-0.94636671170904096</v>
      </c>
      <c r="MP481">
        <v>-0.18937028808454295</v>
      </c>
      <c r="MS481">
        <v>-1.2893453824238321</v>
      </c>
      <c r="MT481">
        <v>-1.5378069017956657</v>
      </c>
      <c r="MW481">
        <v>-1.313848526557474</v>
      </c>
      <c r="MX481">
        <v>5.3963027007297972</v>
      </c>
      <c r="NA481">
        <v>-1.2421394687345424</v>
      </c>
      <c r="NB481">
        <v>0.22282057682023382</v>
      </c>
      <c r="NE481">
        <v>-0.60730148091761571</v>
      </c>
      <c r="NF481">
        <v>1.6547976525649877</v>
      </c>
      <c r="NI481">
        <v>-0.90487185801137782</v>
      </c>
      <c r="NJ481">
        <v>9.5659318080249651</v>
      </c>
      <c r="NM481">
        <v>-0.20680617629810807</v>
      </c>
      <c r="NN481">
        <v>14.252380236022452</v>
      </c>
      <c r="NQ481">
        <v>-0.10299609915631582</v>
      </c>
      <c r="NR481">
        <v>16.237958566118394</v>
      </c>
      <c r="NU481">
        <v>-1.3030175643663835</v>
      </c>
      <c r="NV481">
        <v>-2.4135644385901256</v>
      </c>
      <c r="NY481">
        <v>-1.0029686585703563</v>
      </c>
      <c r="NZ481">
        <v>1.3662290693548811</v>
      </c>
      <c r="OG481">
        <v>-1.1711412819456151</v>
      </c>
      <c r="OH481">
        <v>-1.1067231877275141</v>
      </c>
      <c r="OO481">
        <v>-1.3018538676472009</v>
      </c>
      <c r="OP481">
        <v>-1.0111446153760852</v>
      </c>
    </row>
    <row r="482" spans="1:406">
      <c r="A482">
        <v>465</v>
      </c>
      <c r="B482" s="16">
        <f t="shared" si="119"/>
        <v>40967.125</v>
      </c>
      <c r="C482">
        <f t="shared" si="115"/>
        <v>521.64271616062592</v>
      </c>
      <c r="D482">
        <f t="shared" si="116"/>
        <v>0</v>
      </c>
      <c r="E482">
        <f t="shared" si="117"/>
        <v>0</v>
      </c>
      <c r="F482">
        <f t="shared" si="118"/>
        <v>521.64271616062592</v>
      </c>
      <c r="G482">
        <f>F482/'Refrigeration &amp; Weather'!$C$22</f>
        <v>234.44616456657349</v>
      </c>
      <c r="H482">
        <f>G482*3*'Refrigeration &amp; Weather'!$C$23</f>
        <v>175.8346234249301</v>
      </c>
      <c r="Q482">
        <v>0.21750455778190914</v>
      </c>
      <c r="R482">
        <v>7.9446260226981815</v>
      </c>
      <c r="U482">
        <v>-1.0584274168054042</v>
      </c>
      <c r="V482">
        <v>1.4828080200520386</v>
      </c>
      <c r="Y482">
        <v>-1.2708595647887431</v>
      </c>
      <c r="Z482">
        <v>5.1362714930745543</v>
      </c>
      <c r="AC482">
        <v>-0.86863856222471003</v>
      </c>
      <c r="AD482">
        <v>3.0065678181900339</v>
      </c>
      <c r="AG482">
        <v>-1.203242858179393</v>
      </c>
      <c r="AH482">
        <v>5.0505560940101972</v>
      </c>
      <c r="AK482">
        <v>-1.3120650473018771</v>
      </c>
      <c r="AL482">
        <v>5.0604088272711119</v>
      </c>
      <c r="AO482">
        <v>-1.3127982608214726</v>
      </c>
      <c r="AP482">
        <v>-1.2435791652681176</v>
      </c>
      <c r="AS482">
        <v>-1.2600340807677375</v>
      </c>
      <c r="AT482">
        <v>6.807851048099268</v>
      </c>
      <c r="AW482">
        <v>-0.55373676592183962</v>
      </c>
      <c r="AX482">
        <v>8.1921033396803509</v>
      </c>
      <c r="BA482">
        <v>-0.87580739828546961</v>
      </c>
      <c r="BB482">
        <v>7.3400725765901136</v>
      </c>
      <c r="BE482">
        <v>-0.30995598789080209</v>
      </c>
      <c r="BF482">
        <v>9.9761293842153069</v>
      </c>
      <c r="BI482">
        <v>-0.34106467193279394</v>
      </c>
      <c r="BJ482">
        <v>20.073989284474521</v>
      </c>
      <c r="BM482">
        <v>-1.2588058789632905</v>
      </c>
      <c r="BN482">
        <v>4.3622520962025506</v>
      </c>
      <c r="BQ482">
        <v>-1.0329950822677481</v>
      </c>
      <c r="BR482">
        <v>7.7238286402192786</v>
      </c>
      <c r="BY482">
        <v>-1.1751820098958654</v>
      </c>
      <c r="BZ482">
        <v>5.4632777804851917</v>
      </c>
      <c r="CG482">
        <v>-1.3039851630266377</v>
      </c>
      <c r="CH482">
        <v>5.6269359833515873</v>
      </c>
      <c r="CK482">
        <v>-1.2508666213293143</v>
      </c>
      <c r="CL482">
        <v>1.5107329553680497</v>
      </c>
      <c r="CO482">
        <v>-0.14013650257458526</v>
      </c>
      <c r="CP482">
        <v>14.63349239781815</v>
      </c>
      <c r="CS482">
        <v>-1.1760243510641679</v>
      </c>
      <c r="CT482">
        <v>2.1638605477293256</v>
      </c>
      <c r="CW482">
        <v>-1.2801921757032269</v>
      </c>
      <c r="CX482">
        <v>-0.27449511149519318</v>
      </c>
      <c r="DE482">
        <v>-0.85697741615989509</v>
      </c>
      <c r="DF482">
        <v>3.0971085057192314</v>
      </c>
      <c r="DI482">
        <v>-1.1843683252354564</v>
      </c>
      <c r="DJ482">
        <v>5.3945678432100097</v>
      </c>
      <c r="DM482">
        <v>-1.2975728109100375</v>
      </c>
      <c r="DN482">
        <v>5.0886574005620995</v>
      </c>
      <c r="DQ482">
        <v>-1.3131146450297713</v>
      </c>
      <c r="DR482">
        <v>-1.2443581996301962</v>
      </c>
      <c r="DU482">
        <v>-1.2469073745971748</v>
      </c>
      <c r="DV482">
        <v>6.8572327638862776</v>
      </c>
      <c r="DY482">
        <v>-0.65841167804231282</v>
      </c>
      <c r="DZ482">
        <v>8.0386817589284298</v>
      </c>
      <c r="EC482">
        <v>-0.93470075153210896</v>
      </c>
      <c r="ED482">
        <v>7.1360123316207327</v>
      </c>
      <c r="EG482">
        <v>-0.22720331029037455</v>
      </c>
      <c r="EH482">
        <v>10.100026912282045</v>
      </c>
      <c r="EK482">
        <v>-0.33698186466902352</v>
      </c>
      <c r="EL482">
        <v>20.162800491661784</v>
      </c>
      <c r="EO482">
        <v>-1.2428218529671828</v>
      </c>
      <c r="EP482">
        <v>4.4104241912950268</v>
      </c>
      <c r="ES482">
        <v>-1.0254281979233186</v>
      </c>
      <c r="ET482">
        <v>7.7411119320596171</v>
      </c>
      <c r="FA482">
        <v>-1.2629624874319123</v>
      </c>
      <c r="FB482">
        <v>5.1782963190970559</v>
      </c>
      <c r="FI482">
        <v>-1.3023474033606521</v>
      </c>
      <c r="FJ482">
        <v>5.6277277131538401</v>
      </c>
      <c r="FM482">
        <v>-1.2484960686539435</v>
      </c>
      <c r="FN482">
        <v>1.5326387575893694</v>
      </c>
      <c r="FQ482">
        <v>-0.18966506566702288</v>
      </c>
      <c r="FR482">
        <v>14.281989894643674</v>
      </c>
      <c r="FU482">
        <v>-1.2130108806681141</v>
      </c>
      <c r="FV482">
        <v>2.0369183366557708</v>
      </c>
      <c r="FY482">
        <v>-1.2961153298280965</v>
      </c>
      <c r="FZ482">
        <v>-0.30983586465628898</v>
      </c>
      <c r="GG482">
        <v>-0.89059234338920001</v>
      </c>
      <c r="GH482">
        <v>2.8964307462698042</v>
      </c>
      <c r="GK482">
        <v>-1.1806567769679976</v>
      </c>
      <c r="GL482">
        <v>5.3947717016946664</v>
      </c>
      <c r="GO482">
        <v>-1.3040991676051406</v>
      </c>
      <c r="GP482">
        <v>5.0768552282838764</v>
      </c>
      <c r="GS482">
        <v>-1.3133168937069166</v>
      </c>
      <c r="GT482">
        <v>-1.2445852710505325</v>
      </c>
      <c r="GW482">
        <v>-1.245310084385133</v>
      </c>
      <c r="GX482">
        <v>6.8620737465584973</v>
      </c>
      <c r="HA482">
        <v>-0.65196606339046548</v>
      </c>
      <c r="HB482">
        <v>8.0507366087734162</v>
      </c>
      <c r="HE482">
        <v>-0.93785771382135352</v>
      </c>
      <c r="HF482">
        <v>7.1481665120976965</v>
      </c>
      <c r="HI482">
        <v>-0.27963428355557152</v>
      </c>
      <c r="HJ482">
        <v>10.16270845054032</v>
      </c>
      <c r="HM482">
        <v>-0.38460508412225836</v>
      </c>
      <c r="HN482">
        <v>20.053081782037737</v>
      </c>
      <c r="HQ482">
        <v>-1.2401715348184459</v>
      </c>
      <c r="HR482">
        <v>4.4197196679084678</v>
      </c>
      <c r="HU482">
        <v>-1.0426459471648899</v>
      </c>
      <c r="HV482">
        <v>7.6696371678766173</v>
      </c>
      <c r="IC482">
        <v>-1.1925592333350172</v>
      </c>
      <c r="ID482">
        <v>5.4219254858311299</v>
      </c>
      <c r="IK482">
        <v>-1.3105948842662469</v>
      </c>
      <c r="IL482">
        <v>5.6146316969815775</v>
      </c>
      <c r="IO482">
        <v>-1.2867816850494829</v>
      </c>
      <c r="IP482">
        <v>1.3391878750162154</v>
      </c>
      <c r="IS482">
        <v>-0.14412909619534378</v>
      </c>
      <c r="IT482">
        <v>14.581908894521607</v>
      </c>
      <c r="IW482">
        <v>-1.2142634482372099</v>
      </c>
      <c r="IX482">
        <v>2.0325213615324973</v>
      </c>
      <c r="JA482">
        <v>-1.2842991174562373</v>
      </c>
      <c r="JB482">
        <v>-0.27778690184414334</v>
      </c>
      <c r="JI482">
        <v>-0.88644625492338691</v>
      </c>
      <c r="JJ482">
        <v>2.9070841355301638</v>
      </c>
      <c r="JM482">
        <v>-1.1620899068752777</v>
      </c>
      <c r="JN482">
        <v>5.5294867488436665</v>
      </c>
      <c r="JQ482">
        <v>-1.2954189963432738</v>
      </c>
      <c r="JR482">
        <v>5.0905526511887134</v>
      </c>
      <c r="JU482">
        <v>-1.3121983255891654</v>
      </c>
      <c r="JV482">
        <v>-1.2432980198781731</v>
      </c>
      <c r="JY482">
        <v>-1.2429706502354623</v>
      </c>
      <c r="JZ482">
        <v>6.8557288850273412</v>
      </c>
      <c r="KC482">
        <v>-0.61984125649469879</v>
      </c>
      <c r="KD482">
        <v>8.1190996029716391</v>
      </c>
      <c r="KG482">
        <v>-0.93933012104469427</v>
      </c>
      <c r="KH482">
        <v>7.1617102846023455</v>
      </c>
      <c r="KK482">
        <v>-0.28313130453905833</v>
      </c>
      <c r="KL482">
        <v>10.020967362973414</v>
      </c>
      <c r="KO482">
        <v>-0.43401522621084615</v>
      </c>
      <c r="KP482">
        <v>19.552323969404874</v>
      </c>
      <c r="KS482">
        <v>-1.2481040962195076</v>
      </c>
      <c r="KT482">
        <v>4.4017349531931709</v>
      </c>
      <c r="KW482">
        <v>-1.0288149204899317</v>
      </c>
      <c r="KX482">
        <v>7.7615044508702544</v>
      </c>
      <c r="LE482">
        <v>-1.1955336729407033</v>
      </c>
      <c r="LF482">
        <v>5.4100401415282562</v>
      </c>
      <c r="LM482">
        <v>-1.3044442075337914</v>
      </c>
      <c r="LN482">
        <v>5.6267074273524935</v>
      </c>
      <c r="LQ482">
        <v>-1.2686697010063106</v>
      </c>
      <c r="LR482">
        <v>1.4349953597193472</v>
      </c>
      <c r="LU482">
        <v>-0.16817754135593074</v>
      </c>
      <c r="LV482">
        <v>14.415504379754019</v>
      </c>
      <c r="LY482">
        <v>-1.213854420264642</v>
      </c>
      <c r="LZ482">
        <v>2.0357677597394872</v>
      </c>
      <c r="MC482">
        <v>-1.2859257729746734</v>
      </c>
      <c r="MD482">
        <v>-0.28080497548037781</v>
      </c>
      <c r="MK482">
        <v>-0.86430825635795505</v>
      </c>
      <c r="ML482">
        <v>3.1496101091387132</v>
      </c>
      <c r="MO482">
        <v>-0.97704776842620022</v>
      </c>
      <c r="MP482">
        <v>6.3179497153117268</v>
      </c>
      <c r="MS482">
        <v>-1.2904157991378136</v>
      </c>
      <c r="MT482">
        <v>5.1007989891384913</v>
      </c>
      <c r="MW482">
        <v>-1.3142648889961712</v>
      </c>
      <c r="MX482">
        <v>-1.2488055279641346</v>
      </c>
      <c r="NA482">
        <v>-1.2456267629574578</v>
      </c>
      <c r="NB482">
        <v>6.8474228549794036</v>
      </c>
      <c r="NE482">
        <v>-0.64691858379658762</v>
      </c>
      <c r="NF482">
        <v>8.0744278667443083</v>
      </c>
      <c r="NI482">
        <v>-0.93297884854752433</v>
      </c>
      <c r="NJ482">
        <v>7.1722817303710329</v>
      </c>
      <c r="NM482">
        <v>-0.36405941883343684</v>
      </c>
      <c r="NN482">
        <v>9.9362075467950159</v>
      </c>
      <c r="NQ482">
        <v>-0.34705554885128187</v>
      </c>
      <c r="NR482">
        <v>18.09452821011196</v>
      </c>
      <c r="NU482">
        <v>-1.3042114636328854</v>
      </c>
      <c r="NV482">
        <v>4.2211618914270232</v>
      </c>
      <c r="NY482">
        <v>-1.0324060311120071</v>
      </c>
      <c r="NZ482">
        <v>7.7092591802073809</v>
      </c>
      <c r="OG482">
        <v>-1.1805035884518162</v>
      </c>
      <c r="OH482">
        <v>5.4696443472474865</v>
      </c>
      <c r="OO482">
        <v>-1.3025005133617815</v>
      </c>
      <c r="OP482">
        <v>5.6294482559025507</v>
      </c>
    </row>
    <row r="483" spans="1:406">
      <c r="A483">
        <v>466</v>
      </c>
      <c r="B483" s="16">
        <f t="shared" si="119"/>
        <v>40967.25</v>
      </c>
      <c r="C483">
        <f t="shared" si="115"/>
        <v>247.64749025016954</v>
      </c>
      <c r="D483">
        <f t="shared" si="116"/>
        <v>0</v>
      </c>
      <c r="E483">
        <f t="shared" si="117"/>
        <v>0</v>
      </c>
      <c r="F483">
        <f t="shared" si="118"/>
        <v>247.64749025016954</v>
      </c>
      <c r="G483">
        <f>F483/'Refrigeration &amp; Weather'!$C$22</f>
        <v>111.30224280906498</v>
      </c>
      <c r="H483">
        <f>G483*3*'Refrigeration &amp; Weather'!$C$23</f>
        <v>83.476682106798734</v>
      </c>
      <c r="Q483">
        <v>0.10781904542818584</v>
      </c>
      <c r="R483">
        <v>9.4146103387550912</v>
      </c>
      <c r="U483">
        <v>-1.0844217127645894</v>
      </c>
      <c r="V483">
        <v>3.4087281887433045</v>
      </c>
      <c r="Y483">
        <v>-1.2724279767181723</v>
      </c>
      <c r="Z483">
        <v>-1.5125769521696191</v>
      </c>
      <c r="AC483">
        <v>-0.91968700771717615</v>
      </c>
      <c r="AD483">
        <v>4.513431698328513</v>
      </c>
      <c r="AG483">
        <v>-1.2103785672817455</v>
      </c>
      <c r="AH483">
        <v>-1.2027486634528983</v>
      </c>
      <c r="AK483">
        <v>-1.3124274838920171</v>
      </c>
      <c r="AL483">
        <v>-1.5839479527867137</v>
      </c>
      <c r="AO483">
        <v>-1.3132635683885658</v>
      </c>
      <c r="AP483">
        <v>5.3970568587909264</v>
      </c>
      <c r="AS483">
        <v>-1.2626203237224394</v>
      </c>
      <c r="AT483">
        <v>0.15182942124152354</v>
      </c>
      <c r="AW483">
        <v>-0.59186802603613586</v>
      </c>
      <c r="AX483">
        <v>1.3503673470720736</v>
      </c>
      <c r="BA483">
        <v>-0.90386145829861697</v>
      </c>
      <c r="BB483">
        <v>9.3880234304745773</v>
      </c>
      <c r="BE483">
        <v>-0.43845174844351015</v>
      </c>
      <c r="BF483">
        <v>10.585597385805571</v>
      </c>
      <c r="BI483">
        <v>-0.54499007814661615</v>
      </c>
      <c r="BJ483">
        <v>9.2311040165377367</v>
      </c>
      <c r="BM483">
        <v>-1.2620607278933187</v>
      </c>
      <c r="BN483">
        <v>-2.3016216406341181</v>
      </c>
      <c r="BQ483">
        <v>-1.0583139546879428</v>
      </c>
      <c r="BR483">
        <v>0.83662603478303144</v>
      </c>
      <c r="BY483">
        <v>-1.1834539383825509</v>
      </c>
      <c r="BZ483">
        <v>-1.2354577405148437</v>
      </c>
      <c r="CG483">
        <v>-1.3045545451713751</v>
      </c>
      <c r="CH483">
        <v>-1.0180788898438922</v>
      </c>
      <c r="CK483">
        <v>-1.2559085158676568</v>
      </c>
      <c r="CL483">
        <v>3.7807467912324375</v>
      </c>
      <c r="CO483">
        <v>-0.25641506035138062</v>
      </c>
      <c r="CP483">
        <v>6.9360203006669323</v>
      </c>
      <c r="CS483">
        <v>-1.1838312090354897</v>
      </c>
      <c r="CT483">
        <v>4.3303881245432416</v>
      </c>
      <c r="CW483">
        <v>-1.2819527949985423</v>
      </c>
      <c r="CX483">
        <v>1.9297528242313964</v>
      </c>
      <c r="DE483">
        <v>-0.90933465952758952</v>
      </c>
      <c r="DF483">
        <v>4.5870194022890258</v>
      </c>
      <c r="DI483">
        <v>-1.1961154007426462</v>
      </c>
      <c r="DJ483">
        <v>-0.95936507876064092</v>
      </c>
      <c r="DM483">
        <v>-1.2983828932921309</v>
      </c>
      <c r="DN483">
        <v>-1.5575060727499679</v>
      </c>
      <c r="DQ483">
        <v>-1.3135677446599181</v>
      </c>
      <c r="DR483">
        <v>5.3963405854836886</v>
      </c>
      <c r="DU483">
        <v>-1.2502654537681446</v>
      </c>
      <c r="DV483">
        <v>0.1970429855746956</v>
      </c>
      <c r="DY483">
        <v>-0.69402942019173153</v>
      </c>
      <c r="DZ483">
        <v>1.199018269737941</v>
      </c>
      <c r="EC483">
        <v>-0.95953038293256709</v>
      </c>
      <c r="ED483">
        <v>9.1979665210331092</v>
      </c>
      <c r="EG483">
        <v>-0.35831169816157321</v>
      </c>
      <c r="EH483">
        <v>10.761071084818479</v>
      </c>
      <c r="EK483">
        <v>-0.54188027812752104</v>
      </c>
      <c r="EL483">
        <v>9.2767428611823544</v>
      </c>
      <c r="EO483">
        <v>-1.2468249279794592</v>
      </c>
      <c r="EP483">
        <v>-2.2579561133559869</v>
      </c>
      <c r="ES483">
        <v>-1.0510242660171518</v>
      </c>
      <c r="ET483">
        <v>0.85308784718794262</v>
      </c>
      <c r="FA483">
        <v>-1.2668146090174992</v>
      </c>
      <c r="FB483">
        <v>-1.49314731023929</v>
      </c>
      <c r="FI483">
        <v>-1.3029294029705221</v>
      </c>
      <c r="FJ483">
        <v>-1.0173310785514009</v>
      </c>
      <c r="FM483">
        <v>-1.2538353975801748</v>
      </c>
      <c r="FN483">
        <v>3.7985093267593721</v>
      </c>
      <c r="FQ483">
        <v>-0.30059110918581139</v>
      </c>
      <c r="FR483">
        <v>6.6277886611523149</v>
      </c>
      <c r="FU483">
        <v>-1.2188456488054951</v>
      </c>
      <c r="FV483">
        <v>4.2152903207634616</v>
      </c>
      <c r="FY483">
        <v>-1.2973260248304044</v>
      </c>
      <c r="FZ483">
        <v>1.8976249047267295</v>
      </c>
      <c r="GG483">
        <v>-0.93998922348119218</v>
      </c>
      <c r="GH483">
        <v>4.418522544993567</v>
      </c>
      <c r="GK483">
        <v>-1.1924182603705302</v>
      </c>
      <c r="GL483">
        <v>-0.95815255677899214</v>
      </c>
      <c r="GO483">
        <v>-1.304722263165061</v>
      </c>
      <c r="GP483">
        <v>-1.5685497760165126</v>
      </c>
      <c r="GS483">
        <v>-1.3137664110306326</v>
      </c>
      <c r="GT483">
        <v>5.3961295429671479</v>
      </c>
      <c r="GW483">
        <v>-1.2487437594968473</v>
      </c>
      <c r="GX483">
        <v>0.20146891356127497</v>
      </c>
      <c r="HA483">
        <v>-0.68777961171497382</v>
      </c>
      <c r="HB483">
        <v>1.2107503161722852</v>
      </c>
      <c r="HE483">
        <v>-0.96284840653255854</v>
      </c>
      <c r="HF483">
        <v>9.2063692416456249</v>
      </c>
      <c r="HI483">
        <v>-0.41102176811120922</v>
      </c>
      <c r="HJ483">
        <v>10.753688343437069</v>
      </c>
      <c r="HM483">
        <v>-0.58646359069536791</v>
      </c>
      <c r="HN483">
        <v>9.0603541536224501</v>
      </c>
      <c r="HQ483">
        <v>-1.2443184265121354</v>
      </c>
      <c r="HR483">
        <v>-2.2495830049109875</v>
      </c>
      <c r="HU483">
        <v>-1.0671591878111901</v>
      </c>
      <c r="HV483">
        <v>0.7908531359585631</v>
      </c>
      <c r="IC483">
        <v>-1.2001894744558639</v>
      </c>
      <c r="ID483">
        <v>-1.2728836480062484</v>
      </c>
      <c r="IK483">
        <v>-1.3109686349858369</v>
      </c>
      <c r="IL483">
        <v>-1.0296577355589152</v>
      </c>
      <c r="IO483">
        <v>-1.289377816281297</v>
      </c>
      <c r="IP483">
        <v>3.6301290538996156</v>
      </c>
      <c r="IS483">
        <v>-0.25964835472404973</v>
      </c>
      <c r="IT483">
        <v>6.8932137298246436</v>
      </c>
      <c r="IW483">
        <v>-1.2200307835907267</v>
      </c>
      <c r="IX483">
        <v>4.2113854614147783</v>
      </c>
      <c r="JA483">
        <v>-1.2860083932851956</v>
      </c>
      <c r="JB483">
        <v>1.9267494014306692</v>
      </c>
      <c r="JI483">
        <v>-0.9359964170767332</v>
      </c>
      <c r="JJ483">
        <v>4.4271309996291777</v>
      </c>
      <c r="JM483">
        <v>-1.1757304063320166</v>
      </c>
      <c r="JN483">
        <v>-0.85628241117149118</v>
      </c>
      <c r="JQ483">
        <v>-1.2962591571728592</v>
      </c>
      <c r="JR483">
        <v>-1.5557278171637074</v>
      </c>
      <c r="JU483">
        <v>-1.3126681176968724</v>
      </c>
      <c r="JV483">
        <v>5.3973227893342974</v>
      </c>
      <c r="JY483">
        <v>-1.2463061426978221</v>
      </c>
      <c r="JZ483">
        <v>0.1957527581577411</v>
      </c>
      <c r="KC483">
        <v>-0.6567562067212257</v>
      </c>
      <c r="KD483">
        <v>1.2764302116324338</v>
      </c>
      <c r="KG483">
        <v>-0.96452222270603705</v>
      </c>
      <c r="KH483">
        <v>9.2177972029546353</v>
      </c>
      <c r="KK483">
        <v>-0.41257183402701758</v>
      </c>
      <c r="KL483">
        <v>10.648929713703678</v>
      </c>
      <c r="KO483">
        <v>-0.62854035739161229</v>
      </c>
      <c r="KP483">
        <v>8.6483910501887795</v>
      </c>
      <c r="KS483">
        <v>-1.2519723940076972</v>
      </c>
      <c r="KT483">
        <v>-2.2658149037571507</v>
      </c>
      <c r="KW483">
        <v>-1.0546942672834019</v>
      </c>
      <c r="KX483">
        <v>0.86847579893464433</v>
      </c>
      <c r="LE483">
        <v>-1.2029750141979183</v>
      </c>
      <c r="LF483">
        <v>-1.2840564889038728</v>
      </c>
      <c r="LM483">
        <v>-1.3050100331166721</v>
      </c>
      <c r="LN483">
        <v>-1.0182866316989683</v>
      </c>
      <c r="LQ483">
        <v>-1.2726151181689453</v>
      </c>
      <c r="LR483">
        <v>3.7126042668845582</v>
      </c>
      <c r="LU483">
        <v>-0.28116292692470363</v>
      </c>
      <c r="LV483">
        <v>6.7472926297696478</v>
      </c>
      <c r="LY483">
        <v>-1.2196711827766493</v>
      </c>
      <c r="LZ483">
        <v>4.2142347278914594</v>
      </c>
      <c r="MC483">
        <v>-1.287588086134847</v>
      </c>
      <c r="MD483">
        <v>1.9240057574798084</v>
      </c>
      <c r="MK483">
        <v>-0.91731756853986957</v>
      </c>
      <c r="ML483">
        <v>4.6199752842530799</v>
      </c>
      <c r="MO483">
        <v>-1.0019888952590681</v>
      </c>
      <c r="MP483">
        <v>-0.23243845273240082</v>
      </c>
      <c r="MS483">
        <v>-1.2914181680771535</v>
      </c>
      <c r="MT483">
        <v>-1.5461521759778767</v>
      </c>
      <c r="MW483">
        <v>-1.3146484578078161</v>
      </c>
      <c r="MX483">
        <v>5.3922667770388264</v>
      </c>
      <c r="NA483">
        <v>-1.2488323466040596</v>
      </c>
      <c r="NB483">
        <v>0.18813974547171974</v>
      </c>
      <c r="NE483">
        <v>-0.68310037538662416</v>
      </c>
      <c r="NF483">
        <v>1.2322416993679166</v>
      </c>
      <c r="NI483">
        <v>-0.95834555853097569</v>
      </c>
      <c r="NJ483">
        <v>9.2283543008057514</v>
      </c>
      <c r="NM483">
        <v>-0.49142351433335835</v>
      </c>
      <c r="NN483">
        <v>10.502363971673216</v>
      </c>
      <c r="NQ483">
        <v>-0.52719413555514905</v>
      </c>
      <c r="NR483">
        <v>8.071864895366943</v>
      </c>
      <c r="NU483">
        <v>-1.3052817431013168</v>
      </c>
      <c r="NV483">
        <v>-2.4288695366716344</v>
      </c>
      <c r="NY483">
        <v>-1.0575119289716555</v>
      </c>
      <c r="NZ483">
        <v>0.82465857779730456</v>
      </c>
      <c r="OG483">
        <v>-1.1888685157887449</v>
      </c>
      <c r="OH483">
        <v>-1.2302376843479803</v>
      </c>
      <c r="OO483">
        <v>-1.3031098685567066</v>
      </c>
      <c r="OP483">
        <v>-1.0157119622530955</v>
      </c>
    </row>
    <row r="484" spans="1:406">
      <c r="A484">
        <v>467</v>
      </c>
      <c r="B484" s="16">
        <f t="shared" si="119"/>
        <v>40967.375</v>
      </c>
      <c r="C484">
        <f t="shared" si="115"/>
        <v>448.19305155632298</v>
      </c>
      <c r="D484">
        <f t="shared" si="116"/>
        <v>0</v>
      </c>
      <c r="E484">
        <f t="shared" si="117"/>
        <v>0</v>
      </c>
      <c r="F484">
        <f t="shared" si="118"/>
        <v>448.19305155632298</v>
      </c>
      <c r="G484">
        <f>F484/'Refrigeration &amp; Weather'!$C$22</f>
        <v>201.43507935115642</v>
      </c>
      <c r="H484">
        <f>G484*3*'Refrigeration &amp; Weather'!$C$23</f>
        <v>151.07630951336731</v>
      </c>
      <c r="Q484">
        <v>9.5071702401825723E-3</v>
      </c>
      <c r="R484">
        <v>6.5436320209990484</v>
      </c>
      <c r="U484">
        <v>-1.1062880410171081</v>
      </c>
      <c r="V484">
        <v>0.9654422275264718</v>
      </c>
      <c r="Y484">
        <v>-1.2739043863583224</v>
      </c>
      <c r="Z484">
        <v>5.1250009014194049</v>
      </c>
      <c r="AC484">
        <v>-0.96147167175604953</v>
      </c>
      <c r="AD484">
        <v>1.7997406267102414</v>
      </c>
      <c r="AG484">
        <v>-1.2165568689687665</v>
      </c>
      <c r="AH484">
        <v>4.8377752045302058</v>
      </c>
      <c r="AK484">
        <v>-1.3127682755958032</v>
      </c>
      <c r="AL484">
        <v>5.057756427519795</v>
      </c>
      <c r="AO484">
        <v>-1.3136929429509872</v>
      </c>
      <c r="AP484">
        <v>-1.2479997849239368</v>
      </c>
      <c r="AS484">
        <v>-1.2650058823870765</v>
      </c>
      <c r="AT484">
        <v>6.7831622745436171</v>
      </c>
      <c r="AW484">
        <v>-0.62692840786706006</v>
      </c>
      <c r="AX484">
        <v>7.8147663147752553</v>
      </c>
      <c r="BA484">
        <v>-0.92936021536890301</v>
      </c>
      <c r="BB484">
        <v>7.0256625655114506</v>
      </c>
      <c r="BE484">
        <v>-0.54404107503088805</v>
      </c>
      <c r="BF484">
        <v>7.1043820285270023</v>
      </c>
      <c r="BI484">
        <v>-0.6934023803844277</v>
      </c>
      <c r="BJ484">
        <v>12.959232335907506</v>
      </c>
      <c r="BM484">
        <v>-1.2650000847490639</v>
      </c>
      <c r="BN484">
        <v>4.3232599805895724</v>
      </c>
      <c r="BQ484">
        <v>-1.0800835862834954</v>
      </c>
      <c r="BR484">
        <v>7.2808225073440944</v>
      </c>
      <c r="BY484">
        <v>-1.1908869530459589</v>
      </c>
      <c r="BZ484">
        <v>5.359509875120815</v>
      </c>
      <c r="CG484">
        <v>-1.3050918821281925</v>
      </c>
      <c r="CH484">
        <v>5.6230122319142204</v>
      </c>
      <c r="CK484">
        <v>-1.2603477299813186</v>
      </c>
      <c r="CL484">
        <v>1.4307300448073916</v>
      </c>
      <c r="CO484">
        <v>-0.356981741149138</v>
      </c>
      <c r="CP484">
        <v>12.686188836426794</v>
      </c>
      <c r="CS484">
        <v>-1.1909128160534661</v>
      </c>
      <c r="CT484">
        <v>2.0743452432570582</v>
      </c>
      <c r="CW484">
        <v>-1.2835598578043526</v>
      </c>
      <c r="CX484">
        <v>-0.29342830344224002</v>
      </c>
      <c r="DE484">
        <v>-0.95220513483447711</v>
      </c>
      <c r="DF484">
        <v>1.8611428341711456</v>
      </c>
      <c r="DI484">
        <v>-1.205922697654056</v>
      </c>
      <c r="DJ484">
        <v>5.050729761906525</v>
      </c>
      <c r="DM484">
        <v>-1.2991431571135685</v>
      </c>
      <c r="DN484">
        <v>5.0825503725181003</v>
      </c>
      <c r="DQ484">
        <v>-1.3139858749007105</v>
      </c>
      <c r="DR484">
        <v>-1.2486602244553864</v>
      </c>
      <c r="DU484">
        <v>-1.2533589757055208</v>
      </c>
      <c r="DV484">
        <v>6.8246794680887133</v>
      </c>
      <c r="DY484">
        <v>-0.72661940138847392</v>
      </c>
      <c r="DZ484">
        <v>7.6663216265002916</v>
      </c>
      <c r="EC484">
        <v>-0.98202784473004912</v>
      </c>
      <c r="ED484">
        <v>6.8488152878187734</v>
      </c>
      <c r="EG484">
        <v>-0.46712196696829228</v>
      </c>
      <c r="EH484">
        <v>7.3087853468136252</v>
      </c>
      <c r="EK484">
        <v>-0.69084396871752796</v>
      </c>
      <c r="EL484">
        <v>12.987249874437536</v>
      </c>
      <c r="EO484">
        <v>-1.2504440713664129</v>
      </c>
      <c r="EP484">
        <v>4.3629865228061986</v>
      </c>
      <c r="ES484">
        <v>-1.0730560122848456</v>
      </c>
      <c r="ET484">
        <v>7.2963304184549633</v>
      </c>
      <c r="FA484">
        <v>-1.2702422404914768</v>
      </c>
      <c r="FB484">
        <v>5.1256681685408996</v>
      </c>
      <c r="FI484">
        <v>-1.3034786648019174</v>
      </c>
      <c r="FJ484">
        <v>5.6237192532886997</v>
      </c>
      <c r="FM484">
        <v>-1.2585170042471112</v>
      </c>
      <c r="FN484">
        <v>1.4452506364969526</v>
      </c>
      <c r="FQ484">
        <v>-0.39647304639211378</v>
      </c>
      <c r="FR484">
        <v>12.416672653032583</v>
      </c>
      <c r="FU484">
        <v>-1.2241353801981771</v>
      </c>
      <c r="FV484">
        <v>1.9696307773626558</v>
      </c>
      <c r="FY484">
        <v>-1.29843209453396</v>
      </c>
      <c r="FZ484">
        <v>-0.32273500773988661</v>
      </c>
      <c r="GG484">
        <v>-0.98033066558033599</v>
      </c>
      <c r="GH484">
        <v>1.7166545476214941</v>
      </c>
      <c r="GK484">
        <v>-1.2022536678883118</v>
      </c>
      <c r="GL484">
        <v>5.0526513912951909</v>
      </c>
      <c r="GO484">
        <v>-1.3053073655318279</v>
      </c>
      <c r="GP484">
        <v>5.0721982805028301</v>
      </c>
      <c r="GS484">
        <v>-1.3141812068245207</v>
      </c>
      <c r="GT484">
        <v>-1.2488568420428729</v>
      </c>
      <c r="GW484">
        <v>-1.2519065248733188</v>
      </c>
      <c r="GX484">
        <v>6.8287380463644318</v>
      </c>
      <c r="HA484">
        <v>-0.72055965969411162</v>
      </c>
      <c r="HB484">
        <v>7.677693088475845</v>
      </c>
      <c r="HE484">
        <v>-0.9854520404898226</v>
      </c>
      <c r="HF484">
        <v>6.8541370887593427</v>
      </c>
      <c r="HI484">
        <v>-0.51919405726556911</v>
      </c>
      <c r="HJ484">
        <v>7.2538530425660159</v>
      </c>
      <c r="HM484">
        <v>-0.73145546959083507</v>
      </c>
      <c r="HN484">
        <v>12.738908747439886</v>
      </c>
      <c r="HQ484">
        <v>-1.2480674496738293</v>
      </c>
      <c r="HR484">
        <v>4.3705599950979428</v>
      </c>
      <c r="HU484">
        <v>-1.0882446241148289</v>
      </c>
      <c r="HV484">
        <v>7.2418180860718602</v>
      </c>
      <c r="IC484">
        <v>-1.2070403986946407</v>
      </c>
      <c r="ID484">
        <v>5.3255128286802753</v>
      </c>
      <c r="IK484">
        <v>-1.3113217063527192</v>
      </c>
      <c r="IL484">
        <v>5.612100093347979</v>
      </c>
      <c r="IO484">
        <v>-1.2916610669498227</v>
      </c>
      <c r="IP484">
        <v>1.2976384379660584</v>
      </c>
      <c r="IS484">
        <v>-0.3595855367001658</v>
      </c>
      <c r="IT484">
        <v>12.650715661668155</v>
      </c>
      <c r="IW484">
        <v>-1.2252604525102087</v>
      </c>
      <c r="IX484">
        <v>1.9661464669182029</v>
      </c>
      <c r="JA484">
        <v>-1.2875685540442483</v>
      </c>
      <c r="JB484">
        <v>-0.29617387110683435</v>
      </c>
      <c r="JI484">
        <v>-0.97646483789089245</v>
      </c>
      <c r="JJ484">
        <v>1.7238376244745517</v>
      </c>
      <c r="JM484">
        <v>-1.1871451171000593</v>
      </c>
      <c r="JN484">
        <v>5.1472865738755456</v>
      </c>
      <c r="JQ484">
        <v>-1.2970476677156324</v>
      </c>
      <c r="JR484">
        <v>5.0842212233002577</v>
      </c>
      <c r="JU484">
        <v>-1.3131017362829112</v>
      </c>
      <c r="JV484">
        <v>-1.2477480402130368</v>
      </c>
      <c r="JY484">
        <v>-1.249380276856138</v>
      </c>
      <c r="JZ484">
        <v>6.8235716504992165</v>
      </c>
      <c r="KC484">
        <v>-0.69059265656683899</v>
      </c>
      <c r="KD484">
        <v>7.7406302259261253</v>
      </c>
      <c r="KG484">
        <v>-0.9872955216400825</v>
      </c>
      <c r="KH484">
        <v>6.8637535927455477</v>
      </c>
      <c r="KK484">
        <v>-0.51931718453918219</v>
      </c>
      <c r="KL484">
        <v>7.1774892709499536</v>
      </c>
      <c r="KO484">
        <v>-0.76751647263774903</v>
      </c>
      <c r="KP484">
        <v>12.401592808579606</v>
      </c>
      <c r="KS484">
        <v>-1.2554693541736743</v>
      </c>
      <c r="KT484">
        <v>4.3558520120169675</v>
      </c>
      <c r="KW484">
        <v>-1.0769397943440302</v>
      </c>
      <c r="KX484">
        <v>7.3079403452676717</v>
      </c>
      <c r="LE484">
        <v>-1.2096485484856618</v>
      </c>
      <c r="LF484">
        <v>5.3150262927595744</v>
      </c>
      <c r="LM484">
        <v>-1.3055441337695062</v>
      </c>
      <c r="LN484">
        <v>5.6228230687645624</v>
      </c>
      <c r="LQ484">
        <v>-1.2760658176656889</v>
      </c>
      <c r="LR484">
        <v>1.3692198129348936</v>
      </c>
      <c r="LU484">
        <v>-0.37888189690483115</v>
      </c>
      <c r="LV484">
        <v>12.52308201771752</v>
      </c>
      <c r="LY484">
        <v>-1.2249443626369851</v>
      </c>
      <c r="LZ484">
        <v>1.96865929113199</v>
      </c>
      <c r="MC484">
        <v>-1.2891054648645945</v>
      </c>
      <c r="MD484">
        <v>-0.2986764301097018</v>
      </c>
      <c r="MK484">
        <v>-0.96059612132815198</v>
      </c>
      <c r="ML484">
        <v>1.8815158694324516</v>
      </c>
      <c r="MO484">
        <v>-1.0233214611553363</v>
      </c>
      <c r="MP484">
        <v>5.748535386585651</v>
      </c>
      <c r="MS484">
        <v>-1.2923584404165016</v>
      </c>
      <c r="MT484">
        <v>5.0931862876137481</v>
      </c>
      <c r="MW484">
        <v>-1.3150027780062694</v>
      </c>
      <c r="MX484">
        <v>-1.2524030673816418</v>
      </c>
      <c r="NA484">
        <v>-1.2517871992028016</v>
      </c>
      <c r="NB484">
        <v>6.8165739105503667</v>
      </c>
      <c r="NE484">
        <v>-0.71621465213969548</v>
      </c>
      <c r="NF484">
        <v>7.6972062616816546</v>
      </c>
      <c r="NI484">
        <v>-0.98129197459605355</v>
      </c>
      <c r="NJ484">
        <v>6.8741791922068218</v>
      </c>
      <c r="NM484">
        <v>-0.59534841606073274</v>
      </c>
      <c r="NN484">
        <v>6.9948789213318054</v>
      </c>
      <c r="NQ484">
        <v>-0.66221456246755672</v>
      </c>
      <c r="NR484">
        <v>12.326402106046118</v>
      </c>
      <c r="NU484">
        <v>-1.3062457596306605</v>
      </c>
      <c r="NV484">
        <v>4.2080196863878667</v>
      </c>
      <c r="NY484">
        <v>-1.0791059092827084</v>
      </c>
      <c r="NZ484">
        <v>7.2709271344082902</v>
      </c>
      <c r="OG484">
        <v>-1.1963778606563253</v>
      </c>
      <c r="OH484">
        <v>5.3637967680367247</v>
      </c>
      <c r="OO484">
        <v>-1.3036848988073582</v>
      </c>
      <c r="OP484">
        <v>5.6252453400700375</v>
      </c>
    </row>
    <row r="485" spans="1:406">
      <c r="A485">
        <v>468</v>
      </c>
      <c r="B485" s="16">
        <f t="shared" si="119"/>
        <v>40967.5</v>
      </c>
      <c r="C485">
        <f t="shared" si="115"/>
        <v>190.11236607566994</v>
      </c>
      <c r="D485">
        <f t="shared" si="116"/>
        <v>0</v>
      </c>
      <c r="E485">
        <f t="shared" si="117"/>
        <v>0</v>
      </c>
      <c r="F485">
        <f t="shared" si="118"/>
        <v>190.11236607566994</v>
      </c>
      <c r="G485">
        <f>F485/'Refrigeration &amp; Weather'!$C$22</f>
        <v>85.443760034008974</v>
      </c>
      <c r="H485">
        <f>G485*3*'Refrigeration &amp; Weather'!$C$23</f>
        <v>64.082820025506734</v>
      </c>
      <c r="Q485">
        <v>-7.8772836486738829E-2</v>
      </c>
      <c r="R485">
        <v>8.1787968415601373</v>
      </c>
      <c r="U485">
        <v>-1.1248555095778121</v>
      </c>
      <c r="V485">
        <v>2.996021583490994</v>
      </c>
      <c r="Y485">
        <v>-1.2752962202493059</v>
      </c>
      <c r="Z485">
        <v>-1.5229347109364455</v>
      </c>
      <c r="AC485">
        <v>-0.99621420239392577</v>
      </c>
      <c r="AD485">
        <v>3.6174471435783744</v>
      </c>
      <c r="AG485">
        <v>-1.2226502326228743</v>
      </c>
      <c r="AH485">
        <v>-1.8575788825250403</v>
      </c>
      <c r="AK485">
        <v>-1.3130892104104335</v>
      </c>
      <c r="AL485">
        <v>-1.5863804758057112</v>
      </c>
      <c r="AO485">
        <v>-1.3140901923686255</v>
      </c>
      <c r="AP485">
        <v>5.3931068835778406</v>
      </c>
      <c r="AS485">
        <v>-1.2672120268291363</v>
      </c>
      <c r="AT485">
        <v>0.12976935387679647</v>
      </c>
      <c r="AW485">
        <v>-0.65922687472946262</v>
      </c>
      <c r="AX485">
        <v>1.0110781745992679</v>
      </c>
      <c r="BA485">
        <v>-0.95258350866902086</v>
      </c>
      <c r="BB485">
        <v>9.1080940318728008</v>
      </c>
      <c r="BE485">
        <v>-0.63150542810414589</v>
      </c>
      <c r="BF485">
        <v>8.3144721003783211</v>
      </c>
      <c r="BI485">
        <v>-0.80328706359145696</v>
      </c>
      <c r="BJ485">
        <v>4.2899531231709496</v>
      </c>
      <c r="BM485">
        <v>-1.2676653888817784</v>
      </c>
      <c r="BN485">
        <v>-2.3354617731672564</v>
      </c>
      <c r="BQ485">
        <v>-1.098947173315973</v>
      </c>
      <c r="BR485">
        <v>0.47448539237706333</v>
      </c>
      <c r="BY485">
        <v>-1.1975951191604026</v>
      </c>
      <c r="BZ485">
        <v>-1.3250338493063767</v>
      </c>
      <c r="CG485">
        <v>-1.3055996636445639</v>
      </c>
      <c r="CH485">
        <v>-1.021696796922166</v>
      </c>
      <c r="CK485">
        <v>-1.2642807410195693</v>
      </c>
      <c r="CL485">
        <v>3.7136457021154161</v>
      </c>
      <c r="CO485">
        <v>-0.44424845639310856</v>
      </c>
      <c r="CP485">
        <v>5.2874405802967575</v>
      </c>
      <c r="CS485">
        <v>-1.1973595071711904</v>
      </c>
      <c r="CT485">
        <v>4.2520802561389335</v>
      </c>
      <c r="CW485">
        <v>-1.2850315489837369</v>
      </c>
      <c r="CX485">
        <v>1.9130738115574457</v>
      </c>
      <c r="DE485">
        <v>-0.98785854443422594</v>
      </c>
      <c r="DF485">
        <v>3.6691066781792165</v>
      </c>
      <c r="DI485">
        <v>-1.2152756338491189</v>
      </c>
      <c r="DJ485">
        <v>-1.6737948376170571</v>
      </c>
      <c r="DM485">
        <v>-1.2998578276637824</v>
      </c>
      <c r="DN485">
        <v>-1.5630932700614053</v>
      </c>
      <c r="DQ485">
        <v>-1.3143727393226137</v>
      </c>
      <c r="DR485">
        <v>5.3924963083499282</v>
      </c>
      <c r="DU485">
        <v>-1.2562163094742478</v>
      </c>
      <c r="DV485">
        <v>0.1679963695111121</v>
      </c>
      <c r="DY485">
        <v>-0.75650205986607433</v>
      </c>
      <c r="DZ485">
        <v>0.86615594363342863</v>
      </c>
      <c r="EC485">
        <v>-1.0024594667127826</v>
      </c>
      <c r="ED485">
        <v>8.9436280132796959</v>
      </c>
      <c r="EG485">
        <v>-0.55811352315307572</v>
      </c>
      <c r="EH485">
        <v>8.5319420833903017</v>
      </c>
      <c r="EK485">
        <v>-0.80110931370570626</v>
      </c>
      <c r="EL485">
        <v>4.3107887480676217</v>
      </c>
      <c r="EO485">
        <v>-1.2537291619981068</v>
      </c>
      <c r="EP485">
        <v>-2.2991948563185676</v>
      </c>
      <c r="ES485">
        <v>-1.0921654318021152</v>
      </c>
      <c r="ET485">
        <v>0.48899660348845297</v>
      </c>
      <c r="FA485">
        <v>-1.2733080943208841</v>
      </c>
      <c r="FB485">
        <v>-1.5379490103248159</v>
      </c>
      <c r="FI485">
        <v>-1.3039977271443148</v>
      </c>
      <c r="FJ485">
        <v>-1.0210277349080026</v>
      </c>
      <c r="FM485">
        <v>-1.2626490653205535</v>
      </c>
      <c r="FN485">
        <v>3.7256032072409981</v>
      </c>
      <c r="FQ485">
        <v>-0.47964727063508494</v>
      </c>
      <c r="FR485">
        <v>5.0520939726709155</v>
      </c>
      <c r="FU485">
        <v>-1.2289485903649668</v>
      </c>
      <c r="FV485">
        <v>4.1565065632794012</v>
      </c>
      <c r="FY485">
        <v>-1.2994458879030057</v>
      </c>
      <c r="FZ485">
        <v>1.8862563759503033</v>
      </c>
      <c r="GG485">
        <v>-1.0138090870777201</v>
      </c>
      <c r="GH485">
        <v>3.5446747329963624</v>
      </c>
      <c r="GK485">
        <v>-1.2116475145551782</v>
      </c>
      <c r="GL485">
        <v>-1.6711129867458159</v>
      </c>
      <c r="GO485">
        <v>-1.3058576739160117</v>
      </c>
      <c r="GP485">
        <v>-1.5728131811154484</v>
      </c>
      <c r="GS485">
        <v>-1.3145649603767935</v>
      </c>
      <c r="GT485">
        <v>5.3923127209217521</v>
      </c>
      <c r="GW485">
        <v>-1.2548274661643952</v>
      </c>
      <c r="GX485">
        <v>0.17172855604002266</v>
      </c>
      <c r="HA485">
        <v>-0.75062615808119482</v>
      </c>
      <c r="HB485">
        <v>0.8771418989800891</v>
      </c>
      <c r="HE485">
        <v>-1.0059449252781518</v>
      </c>
      <c r="HF485">
        <v>8.9464351522612926</v>
      </c>
      <c r="HI485">
        <v>-0.6089437826505758</v>
      </c>
      <c r="HJ485">
        <v>8.4463860153243004</v>
      </c>
      <c r="HM485">
        <v>-0.83764658888527976</v>
      </c>
      <c r="HN485">
        <v>4.0680920636989466</v>
      </c>
      <c r="HQ485">
        <v>-1.2514702974572949</v>
      </c>
      <c r="HR485">
        <v>-2.2923183437472274</v>
      </c>
      <c r="HU485">
        <v>-1.106522229908264</v>
      </c>
      <c r="HV485">
        <v>0.44097569019217242</v>
      </c>
      <c r="IC485">
        <v>-1.2132186732769332</v>
      </c>
      <c r="ID485">
        <v>-1.3560222184953563</v>
      </c>
      <c r="IK485">
        <v>-1.3116556808817081</v>
      </c>
      <c r="IL485">
        <v>-1.0319949829181374</v>
      </c>
      <c r="IO485">
        <v>-1.2936820645491824</v>
      </c>
      <c r="IP485">
        <v>3.5953541548329655</v>
      </c>
      <c r="IS485">
        <v>-0.44633071316843753</v>
      </c>
      <c r="IT485">
        <v>5.2580513346735218</v>
      </c>
      <c r="IW485">
        <v>-1.230019921487804</v>
      </c>
      <c r="IX485">
        <v>4.1533837508965199</v>
      </c>
      <c r="JA485">
        <v>-1.2889973247192548</v>
      </c>
      <c r="JB485">
        <v>1.9105597553225415</v>
      </c>
      <c r="JI485">
        <v>-1.0100500551363378</v>
      </c>
      <c r="JJ485">
        <v>3.5507376168326048</v>
      </c>
      <c r="JM485">
        <v>-1.1980526659217225</v>
      </c>
      <c r="JN485">
        <v>-1.5834898669668047</v>
      </c>
      <c r="JQ485">
        <v>-1.2977889009870769</v>
      </c>
      <c r="JR485">
        <v>-1.5615212482447989</v>
      </c>
      <c r="JU485">
        <v>-1.3135030052259153</v>
      </c>
      <c r="JV485">
        <v>5.3933453784293759</v>
      </c>
      <c r="JY485">
        <v>-1.2522209576447785</v>
      </c>
      <c r="JZ485">
        <v>0.16704462077237509</v>
      </c>
      <c r="KC485">
        <v>-0.72167011009981175</v>
      </c>
      <c r="KD485">
        <v>0.93732707225602374</v>
      </c>
      <c r="KG485">
        <v>-1.0079309216540637</v>
      </c>
      <c r="KH485">
        <v>8.9545032605708954</v>
      </c>
      <c r="KK485">
        <v>-0.60803514216644439</v>
      </c>
      <c r="KL485">
        <v>8.3914745418666588</v>
      </c>
      <c r="KO485">
        <v>-0.86879117261913574</v>
      </c>
      <c r="KP485">
        <v>3.7926167404800708</v>
      </c>
      <c r="KS485">
        <v>-1.2586432840501156</v>
      </c>
      <c r="KT485">
        <v>-2.3056941089652341</v>
      </c>
      <c r="KW485">
        <v>-1.0962102782164844</v>
      </c>
      <c r="KX485">
        <v>0.49773202108166892</v>
      </c>
      <c r="LE485">
        <v>-1.2156604215327749</v>
      </c>
      <c r="LF485">
        <v>-1.3658566351359673</v>
      </c>
      <c r="LM485">
        <v>-1.3060489653675338</v>
      </c>
      <c r="LN485">
        <v>-1.021869327648893</v>
      </c>
      <c r="LQ485">
        <v>-1.2791047248464331</v>
      </c>
      <c r="LR485">
        <v>3.6579408664038904</v>
      </c>
      <c r="LU485">
        <v>-0.46368837576131255</v>
      </c>
      <c r="LV485">
        <v>5.1465369040432867</v>
      </c>
      <c r="LY485">
        <v>-1.2297423124907334</v>
      </c>
      <c r="LZ485">
        <v>4.15560989200773</v>
      </c>
      <c r="MC485">
        <v>-1.2904951373686131</v>
      </c>
      <c r="MD485">
        <v>1.9082700282378398</v>
      </c>
      <c r="MK485">
        <v>-0.99649338085078043</v>
      </c>
      <c r="ML485">
        <v>3.6809308598948989</v>
      </c>
      <c r="MO485">
        <v>-1.0441117096813928</v>
      </c>
      <c r="MP485">
        <v>-1.0028668460583863</v>
      </c>
      <c r="MS485">
        <v>-1.2932419109541191</v>
      </c>
      <c r="MT485">
        <v>-1.5531134031934941</v>
      </c>
      <c r="MW485">
        <v>-1.315330913836992</v>
      </c>
      <c r="MX485">
        <v>5.389047883802573</v>
      </c>
      <c r="NA485">
        <v>-1.2545180550961923</v>
      </c>
      <c r="NB485">
        <v>0.16059514767996211</v>
      </c>
      <c r="NE485">
        <v>-0.74658480926700688</v>
      </c>
      <c r="NF485">
        <v>0.89487768540012069</v>
      </c>
      <c r="NI485">
        <v>-1.0020973981086874</v>
      </c>
      <c r="NJ485">
        <v>8.9647115133624826</v>
      </c>
      <c r="NM485">
        <v>-0.68084677287076156</v>
      </c>
      <c r="NN485">
        <v>8.1909683811690535</v>
      </c>
      <c r="NQ485">
        <v>-0.76518954216910029</v>
      </c>
      <c r="NR485">
        <v>3.9798560668705036</v>
      </c>
      <c r="NU485">
        <v>-1.3071178478124317</v>
      </c>
      <c r="NV485">
        <v>-2.4402278956491865</v>
      </c>
      <c r="NY485">
        <v>-1.0978237014228895</v>
      </c>
      <c r="NZ485">
        <v>0.46625237004419162</v>
      </c>
      <c r="OG485">
        <v>-1.2031487503692144</v>
      </c>
      <c r="OH485">
        <v>-1.3215100717397701</v>
      </c>
      <c r="OO485">
        <v>-1.3042282721383927</v>
      </c>
      <c r="OP485">
        <v>-1.0195871327918919</v>
      </c>
    </row>
    <row r="486" spans="1:406">
      <c r="A486">
        <v>469</v>
      </c>
      <c r="B486" s="16">
        <f t="shared" si="119"/>
        <v>40967.625</v>
      </c>
      <c r="C486">
        <f t="shared" si="115"/>
        <v>405.93287562764141</v>
      </c>
      <c r="D486">
        <f t="shared" si="116"/>
        <v>0</v>
      </c>
      <c r="E486">
        <f t="shared" si="117"/>
        <v>0</v>
      </c>
      <c r="F486">
        <f t="shared" si="118"/>
        <v>405.93287562764141</v>
      </c>
      <c r="G486">
        <f>F486/'Refrigeration &amp; Weather'!$C$22</f>
        <v>182.44174185511977</v>
      </c>
      <c r="H486">
        <f>G486*3*'Refrigeration &amp; Weather'!$C$23</f>
        <v>136.83130639133984</v>
      </c>
      <c r="Q486">
        <v>-0.15820374613199251</v>
      </c>
      <c r="R486">
        <v>5.4535252053238183</v>
      </c>
      <c r="U486">
        <v>-1.1407588740411314</v>
      </c>
      <c r="V486">
        <v>0.63271622235698777</v>
      </c>
      <c r="Y486">
        <v>-1.2766101496879718</v>
      </c>
      <c r="Z486">
        <v>5.1154628361274472</v>
      </c>
      <c r="AC486">
        <v>-1.0255706906460784</v>
      </c>
      <c r="AD486">
        <v>1.0759246727953689</v>
      </c>
      <c r="AG486">
        <v>-1.2281624522695971</v>
      </c>
      <c r="AH486">
        <v>4.7577908405209186</v>
      </c>
      <c r="AK486">
        <v>-1.3133918895915586</v>
      </c>
      <c r="AL486">
        <v>5.0555207360658336</v>
      </c>
      <c r="AO486">
        <v>-1.3144586185577498</v>
      </c>
      <c r="AP486">
        <v>-1.2515419405546335</v>
      </c>
      <c r="AS486">
        <v>-1.2692572091977499</v>
      </c>
      <c r="AT486">
        <v>6.7633810756251362</v>
      </c>
      <c r="AW486">
        <v>-0.68903688293548937</v>
      </c>
      <c r="AX486">
        <v>7.5091475863366206</v>
      </c>
      <c r="BA486">
        <v>-0.97377766804198507</v>
      </c>
      <c r="BB486">
        <v>6.7760871135773453</v>
      </c>
      <c r="BE486">
        <v>-0.70455352472566102</v>
      </c>
      <c r="BF486">
        <v>5.2994977341046798</v>
      </c>
      <c r="BI486">
        <v>-0.88622835568679525</v>
      </c>
      <c r="BJ486">
        <v>9.5088415287320025</v>
      </c>
      <c r="BM486">
        <v>-1.270091320923709</v>
      </c>
      <c r="BN486">
        <v>4.2937266198131478</v>
      </c>
      <c r="BQ486">
        <v>-1.1154090789396729</v>
      </c>
      <c r="BR486">
        <v>6.9819768807788849</v>
      </c>
      <c r="BY486">
        <v>-1.2036734416762735</v>
      </c>
      <c r="BZ486">
        <v>5.2817406383725176</v>
      </c>
      <c r="CG486">
        <v>-1.3060801351801237</v>
      </c>
      <c r="CH486">
        <v>5.6196700638145423</v>
      </c>
      <c r="CK486">
        <v>-1.2677850766527412</v>
      </c>
      <c r="CL486">
        <v>1.3739781960460213</v>
      </c>
      <c r="CO486">
        <v>-0.52025095852964587</v>
      </c>
      <c r="CP486">
        <v>11.290039206375042</v>
      </c>
      <c r="CS486">
        <v>-1.2032477905996233</v>
      </c>
      <c r="CT486">
        <v>2.0055208105798532</v>
      </c>
      <c r="CW486">
        <v>-1.2863833589887019</v>
      </c>
      <c r="CX486">
        <v>-0.30818891025612904</v>
      </c>
      <c r="DE486">
        <v>-1.0179890776313014</v>
      </c>
      <c r="DF486">
        <v>1.1201287973480025</v>
      </c>
      <c r="DI486">
        <v>-1.2234620308284121</v>
      </c>
      <c r="DJ486">
        <v>4.9075073440103649</v>
      </c>
      <c r="DM486">
        <v>-1.3005306778875529</v>
      </c>
      <c r="DN486">
        <v>5.0774271545129412</v>
      </c>
      <c r="DQ486">
        <v>-1.3147315497043399</v>
      </c>
      <c r="DR486">
        <v>-1.2521078203750464</v>
      </c>
      <c r="DU486">
        <v>-1.2588620361785743</v>
      </c>
      <c r="DV486">
        <v>6.7986692000738884</v>
      </c>
      <c r="DY486">
        <v>-0.78395921971875959</v>
      </c>
      <c r="DZ486">
        <v>7.3681922922100371</v>
      </c>
      <c r="EC486">
        <v>-1.0210578099293308</v>
      </c>
      <c r="ED486">
        <v>6.6231684603618355</v>
      </c>
      <c r="EG486">
        <v>-0.63478923748623473</v>
      </c>
      <c r="EH486">
        <v>5.5194180276968581</v>
      </c>
      <c r="EK486">
        <v>-0.88435822169325806</v>
      </c>
      <c r="EL486">
        <v>9.5264186717032331</v>
      </c>
      <c r="EO486">
        <v>-1.2567220336423615</v>
      </c>
      <c r="EP486">
        <v>4.3269411045439465</v>
      </c>
      <c r="ES486">
        <v>-1.1088567576010651</v>
      </c>
      <c r="ET486">
        <v>6.9955008550728461</v>
      </c>
      <c r="FA486">
        <v>-1.2760635023730251</v>
      </c>
      <c r="FB486">
        <v>5.0872634484164196</v>
      </c>
      <c r="FI486">
        <v>-1.3044888794476284</v>
      </c>
      <c r="FJ486">
        <v>5.620303734187587</v>
      </c>
      <c r="FM486">
        <v>-1.2663179845957151</v>
      </c>
      <c r="FN486">
        <v>1.3838900564662548</v>
      </c>
      <c r="FQ486">
        <v>-0.5520767484692698</v>
      </c>
      <c r="FR486">
        <v>11.084559530724643</v>
      </c>
      <c r="FU486">
        <v>-1.2333431773161776</v>
      </c>
      <c r="FV486">
        <v>1.9180261716404114</v>
      </c>
      <c r="FY486">
        <v>-1.300377930585136</v>
      </c>
      <c r="FZ486">
        <v>-0.33280011549346344</v>
      </c>
      <c r="GG486">
        <v>-1.0420510529962483</v>
      </c>
      <c r="GH486">
        <v>1.0114420086417404</v>
      </c>
      <c r="GK486">
        <v>-1.2198819952073605</v>
      </c>
      <c r="GL486">
        <v>4.9105390675949225</v>
      </c>
      <c r="GO486">
        <v>-1.3063760474648736</v>
      </c>
      <c r="GP486">
        <v>5.0682864366523912</v>
      </c>
      <c r="GS486">
        <v>-1.3149208622883204</v>
      </c>
      <c r="GT486">
        <v>-1.2522795963132167</v>
      </c>
      <c r="GW486">
        <v>-1.2575317814762654</v>
      </c>
      <c r="GX486">
        <v>6.8021103234917843</v>
      </c>
      <c r="HA486">
        <v>-0.77826062787330752</v>
      </c>
      <c r="HB486">
        <v>7.3787780266997034</v>
      </c>
      <c r="HE486">
        <v>-1.0245680180821857</v>
      </c>
      <c r="HF486">
        <v>6.6239362751492399</v>
      </c>
      <c r="HI486">
        <v>-0.68400363372396777</v>
      </c>
      <c r="HJ486">
        <v>5.4154780026143943</v>
      </c>
      <c r="HM486">
        <v>-0.91709738350012249</v>
      </c>
      <c r="HN486">
        <v>9.3051483467499807</v>
      </c>
      <c r="HQ486">
        <v>-1.254570327422154</v>
      </c>
      <c r="HR486">
        <v>4.3332071049945577</v>
      </c>
      <c r="HU486">
        <v>-1.1224783370409306</v>
      </c>
      <c r="HV486">
        <v>6.9529691048728708</v>
      </c>
      <c r="IC486">
        <v>-1.2188130346747919</v>
      </c>
      <c r="ID486">
        <v>5.2534041883835743</v>
      </c>
      <c r="IK486">
        <v>-1.3119719879030662</v>
      </c>
      <c r="IL486">
        <v>5.6099383287905225</v>
      </c>
      <c r="IO486">
        <v>-1.2954813637507971</v>
      </c>
      <c r="IP486">
        <v>1.268280031095486</v>
      </c>
      <c r="IS486">
        <v>-0.52190097097935928</v>
      </c>
      <c r="IT486">
        <v>11.265673700081582</v>
      </c>
      <c r="IW486">
        <v>-1.2343662194066791</v>
      </c>
      <c r="IX486">
        <v>1.9152158073863312</v>
      </c>
      <c r="JA486">
        <v>-1.2903097973979385</v>
      </c>
      <c r="JB486">
        <v>-0.31049432155465473</v>
      </c>
      <c r="JI486">
        <v>-1.038383355870496</v>
      </c>
      <c r="JJ486">
        <v>1.0166748426068284</v>
      </c>
      <c r="JM486">
        <v>-1.2076167725047646</v>
      </c>
      <c r="JN486">
        <v>4.9870087615684504</v>
      </c>
      <c r="JQ486">
        <v>-1.2984867622744238</v>
      </c>
      <c r="JR486">
        <v>5.0789080387559196</v>
      </c>
      <c r="JU486">
        <v>-1.3138752410348</v>
      </c>
      <c r="JV486">
        <v>-1.2513158421250401</v>
      </c>
      <c r="JY486">
        <v>-1.2548523739048418</v>
      </c>
      <c r="JZ486">
        <v>6.7978512248806418</v>
      </c>
      <c r="KC486">
        <v>-0.75027034302691298</v>
      </c>
      <c r="KD486">
        <v>7.4362400452666968</v>
      </c>
      <c r="KG486">
        <v>-1.0266733392106635</v>
      </c>
      <c r="KH486">
        <v>6.6306823132328319</v>
      </c>
      <c r="KK486">
        <v>-0.6823598038546147</v>
      </c>
      <c r="KL486">
        <v>5.3766064003789946</v>
      </c>
      <c r="KO486">
        <v>-0.94422484446873745</v>
      </c>
      <c r="KP486">
        <v>9.0798753679017423</v>
      </c>
      <c r="KS486">
        <v>-1.2615346940359669</v>
      </c>
      <c r="KT486">
        <v>4.3210019476331061</v>
      </c>
      <c r="KW486">
        <v>-1.1130223841509106</v>
      </c>
      <c r="KX486">
        <v>7.0020336138552937</v>
      </c>
      <c r="LE486">
        <v>-1.2210987603132717</v>
      </c>
      <c r="LF486">
        <v>5.2441837516096887</v>
      </c>
      <c r="LM486">
        <v>-1.3065267438217811</v>
      </c>
      <c r="LN486">
        <v>5.619512465601928</v>
      </c>
      <c r="LQ486">
        <v>-1.2817977395919302</v>
      </c>
      <c r="LR486">
        <v>1.3233695051966152</v>
      </c>
      <c r="LU486">
        <v>-0.53756487457410629</v>
      </c>
      <c r="LV486">
        <v>11.168238848514541</v>
      </c>
      <c r="LY486">
        <v>-1.2341227907550489</v>
      </c>
      <c r="LZ486">
        <v>1.9171963353225223</v>
      </c>
      <c r="MC486">
        <v>-1.2917717732363154</v>
      </c>
      <c r="MD486">
        <v>-0.31259530067466001</v>
      </c>
      <c r="MK486">
        <v>-1.0267560302135992</v>
      </c>
      <c r="ML486">
        <v>1.1261107606139347</v>
      </c>
      <c r="MO486">
        <v>-1.0626891913243268</v>
      </c>
      <c r="MP486">
        <v>5.5126867444037311</v>
      </c>
      <c r="MS486">
        <v>-1.2940733046272026</v>
      </c>
      <c r="MT486">
        <v>5.0868061652679764</v>
      </c>
      <c r="MW486">
        <v>-1.3156355263484343</v>
      </c>
      <c r="MX486">
        <v>-1.2552933676939184</v>
      </c>
      <c r="NA486">
        <v>-1.2570480914734028</v>
      </c>
      <c r="NB486">
        <v>6.79189201304865</v>
      </c>
      <c r="NE486">
        <v>-0.7744954784872895</v>
      </c>
      <c r="NF486">
        <v>7.3949174677383169</v>
      </c>
      <c r="NI486">
        <v>-1.0210055914917844</v>
      </c>
      <c r="NJ486">
        <v>6.6406121817203294</v>
      </c>
      <c r="NM486">
        <v>-0.75178877634243091</v>
      </c>
      <c r="NN486">
        <v>5.170401001874815</v>
      </c>
      <c r="NQ486">
        <v>-0.84512307500136274</v>
      </c>
      <c r="NR486">
        <v>9.3907785759633704</v>
      </c>
      <c r="NU486">
        <v>-1.3079099397274234</v>
      </c>
      <c r="NV486">
        <v>4.1981443539924079</v>
      </c>
      <c r="NY486">
        <v>-1.1141638705616004</v>
      </c>
      <c r="NZ486">
        <v>6.9750871534293521</v>
      </c>
      <c r="OG486">
        <v>-1.2092786405045972</v>
      </c>
      <c r="OH486">
        <v>5.2846377467003123</v>
      </c>
      <c r="OO486">
        <v>-1.3047423947321353</v>
      </c>
      <c r="OP486">
        <v>5.621665646088756</v>
      </c>
    </row>
    <row r="487" spans="1:406">
      <c r="A487">
        <v>470</v>
      </c>
      <c r="B487" s="16">
        <f t="shared" si="119"/>
        <v>40967.75</v>
      </c>
      <c r="C487">
        <f t="shared" si="115"/>
        <v>157.42308732376196</v>
      </c>
      <c r="D487">
        <f t="shared" si="116"/>
        <v>0</v>
      </c>
      <c r="E487">
        <f t="shared" si="117"/>
        <v>0</v>
      </c>
      <c r="F487">
        <f t="shared" si="118"/>
        <v>157.42308732376196</v>
      </c>
      <c r="G487">
        <f>F487/'Refrigeration &amp; Weather'!$C$22</f>
        <v>70.751949358994153</v>
      </c>
      <c r="H487">
        <f>G487*3*'Refrigeration &amp; Weather'!$C$23</f>
        <v>53.063962019245615</v>
      </c>
      <c r="Q487">
        <v>-0.22982467564785827</v>
      </c>
      <c r="R487">
        <v>7.2167656904196846</v>
      </c>
      <c r="U487">
        <v>-1.1544892710943351</v>
      </c>
      <c r="V487">
        <v>2.7250687976947083</v>
      </c>
      <c r="Y487">
        <v>-1.2778521824655173</v>
      </c>
      <c r="Z487">
        <v>-1.5317348714214101</v>
      </c>
      <c r="AC487">
        <v>-1.0505462513405761</v>
      </c>
      <c r="AD487">
        <v>3.0778653788678345</v>
      </c>
      <c r="AG487">
        <v>-1.2330968383817162</v>
      </c>
      <c r="AH487">
        <v>-1.8751250539682451</v>
      </c>
      <c r="AK487">
        <v>-1.3136777510246151</v>
      </c>
      <c r="AL487">
        <v>-1.5884394865272418</v>
      </c>
      <c r="AO487">
        <v>-1.3148010974587441</v>
      </c>
      <c r="AP487">
        <v>5.3899196987143654</v>
      </c>
      <c r="AS487">
        <v>-1.2711575064729386</v>
      </c>
      <c r="AT487">
        <v>0.11197239884618611</v>
      </c>
      <c r="AW487">
        <v>-0.71660074978484323</v>
      </c>
      <c r="AX487">
        <v>0.73529069396278668</v>
      </c>
      <c r="BA487">
        <v>-0.99315952996704726</v>
      </c>
      <c r="BB487">
        <v>8.8852383519686136</v>
      </c>
      <c r="BE487">
        <v>-0.76606092270830084</v>
      </c>
      <c r="BF487">
        <v>6.871118090811704</v>
      </c>
      <c r="BI487">
        <v>-0.95005888749080769</v>
      </c>
      <c r="BJ487">
        <v>1.8490697517513739</v>
      </c>
      <c r="BM487">
        <v>-1.2723071018375793</v>
      </c>
      <c r="BN487">
        <v>-2.3613701794737949</v>
      </c>
      <c r="BQ487">
        <v>-1.1298688972787465</v>
      </c>
      <c r="BR487">
        <v>0.22570115838667537</v>
      </c>
      <c r="BY487">
        <v>-1.2092015862316163</v>
      </c>
      <c r="BZ487">
        <v>-1.3929129796118893</v>
      </c>
      <c r="CG487">
        <v>-1.3065353266002209</v>
      </c>
      <c r="CH487">
        <v>-1.0247897839668423</v>
      </c>
      <c r="CK487">
        <v>-1.2709236588349342</v>
      </c>
      <c r="CL487">
        <v>3.665279849405032</v>
      </c>
      <c r="CO487">
        <v>-0.58669932682532122</v>
      </c>
      <c r="CP487">
        <v>4.1035015138917252</v>
      </c>
      <c r="CS487">
        <v>-1.2086428211388236</v>
      </c>
      <c r="CT487">
        <v>4.1913251476031776</v>
      </c>
      <c r="CW487">
        <v>-1.2876285572622512</v>
      </c>
      <c r="CX487">
        <v>1.8999551431841528</v>
      </c>
      <c r="DE487">
        <v>-1.0436253761604075</v>
      </c>
      <c r="DF487">
        <v>3.1154564445817297</v>
      </c>
      <c r="DI487">
        <v>-1.2305692829649943</v>
      </c>
      <c r="DJ487">
        <v>-1.7536575690075882</v>
      </c>
      <c r="DM487">
        <v>-1.30116508631687</v>
      </c>
      <c r="DN487">
        <v>-1.5678011816348427</v>
      </c>
      <c r="DQ487">
        <v>-1.3150651037188399</v>
      </c>
      <c r="DR487">
        <v>5.3893940183642224</v>
      </c>
      <c r="DU487">
        <v>-1.2613175471293621</v>
      </c>
      <c r="DV487">
        <v>0.14462671881774763</v>
      </c>
      <c r="DY487">
        <v>-0.80923905617030434</v>
      </c>
      <c r="DZ487">
        <v>0.59860704768971151</v>
      </c>
      <c r="EC487">
        <v>-1.0380260739074862</v>
      </c>
      <c r="ED487">
        <v>8.7430483225306475</v>
      </c>
      <c r="EG487">
        <v>-0.6998905245412399</v>
      </c>
      <c r="EH487">
        <v>7.0867005313149694</v>
      </c>
      <c r="EK487">
        <v>-0.94845863279481413</v>
      </c>
      <c r="EL487">
        <v>1.864763362830643</v>
      </c>
      <c r="EO487">
        <v>-1.2594580039271093</v>
      </c>
      <c r="EP487">
        <v>-2.3308603508505112</v>
      </c>
      <c r="ES487">
        <v>-1.1235300655708711</v>
      </c>
      <c r="ET487">
        <v>0.23827667940986608</v>
      </c>
      <c r="FA487">
        <v>-1.2785508288070482</v>
      </c>
      <c r="FB487">
        <v>-1.5710812283181907</v>
      </c>
      <c r="FI487">
        <v>-1.3049541915453431</v>
      </c>
      <c r="FJ487">
        <v>-1.0241891700564849</v>
      </c>
      <c r="FM487">
        <v>-1.269593495139973</v>
      </c>
      <c r="FN487">
        <v>3.6735448231824006</v>
      </c>
      <c r="FQ487">
        <v>-0.61540421006812229</v>
      </c>
      <c r="FR487">
        <v>3.9239557648311889</v>
      </c>
      <c r="FU487">
        <v>-1.2373683498792052</v>
      </c>
      <c r="FV487">
        <v>4.1109982594650383</v>
      </c>
      <c r="FY487">
        <v>-1.3012372442248112</v>
      </c>
      <c r="FZ487">
        <v>1.8773074939387355</v>
      </c>
      <c r="GG487">
        <v>-1.0660443174858187</v>
      </c>
      <c r="GH487">
        <v>3.021328202705361</v>
      </c>
      <c r="GK487">
        <v>-1.2270409485009723</v>
      </c>
      <c r="GL487">
        <v>-1.7504753102052786</v>
      </c>
      <c r="GO487">
        <v>-1.3068650485197522</v>
      </c>
      <c r="GP487">
        <v>-1.5764100859050283</v>
      </c>
      <c r="GS487">
        <v>-1.3152516916765977</v>
      </c>
      <c r="GT487">
        <v>5.3892329843297349</v>
      </c>
      <c r="GW487">
        <v>-1.260041395764065</v>
      </c>
      <c r="GX487">
        <v>0.1478073860258067</v>
      </c>
      <c r="HA487">
        <v>-0.80371108649970491</v>
      </c>
      <c r="HB487">
        <v>0.60878585253688955</v>
      </c>
      <c r="HE487">
        <v>-1.0415315446661637</v>
      </c>
      <c r="HF487">
        <v>8.7421738594870018</v>
      </c>
      <c r="HI487">
        <v>-0.74727819568897813</v>
      </c>
      <c r="HJ487">
        <v>6.9729676868970341</v>
      </c>
      <c r="HM487">
        <v>-0.97781086408273432</v>
      </c>
      <c r="HN487">
        <v>1.66954626043303</v>
      </c>
      <c r="HQ487">
        <v>-1.2574041448796756</v>
      </c>
      <c r="HR487">
        <v>-2.3251316423981421</v>
      </c>
      <c r="HU487">
        <v>-1.1364984044594426</v>
      </c>
      <c r="HV487">
        <v>0.20041413966700272</v>
      </c>
      <c r="IC487">
        <v>-1.2238978094772988</v>
      </c>
      <c r="ID487">
        <v>-1.4189019692420217</v>
      </c>
      <c r="IK487">
        <v>-1.3122719213390526</v>
      </c>
      <c r="IL487">
        <v>-1.0339979409597972</v>
      </c>
      <c r="IO487">
        <v>-1.2970917896784748</v>
      </c>
      <c r="IP487">
        <v>3.5703724823427283</v>
      </c>
      <c r="IS487">
        <v>-0.58799069543878579</v>
      </c>
      <c r="IT487">
        <v>4.0832729454759109</v>
      </c>
      <c r="IW487">
        <v>-1.2383478303637334</v>
      </c>
      <c r="IX487">
        <v>4.108459343559784</v>
      </c>
      <c r="JA487">
        <v>-1.2915188946687879</v>
      </c>
      <c r="JB487">
        <v>1.8978384291513071</v>
      </c>
      <c r="JI487">
        <v>-1.0624553174280451</v>
      </c>
      <c r="JJ487">
        <v>3.0258295400318085</v>
      </c>
      <c r="JM487">
        <v>-1.2159326502819454</v>
      </c>
      <c r="JN487">
        <v>-1.684043635149409</v>
      </c>
      <c r="JQ487">
        <v>-1.2991447490101604</v>
      </c>
      <c r="JR487">
        <v>-1.5664045174234833</v>
      </c>
      <c r="JU487">
        <v>-1.3142213329750234</v>
      </c>
      <c r="JV487">
        <v>5.3901341807104766</v>
      </c>
      <c r="JY487">
        <v>-1.2572955841877695</v>
      </c>
      <c r="JZ487">
        <v>0.14392357770498992</v>
      </c>
      <c r="KC487">
        <v>-0.77664214934250775</v>
      </c>
      <c r="KD487">
        <v>0.66358155676980168</v>
      </c>
      <c r="KG487">
        <v>-1.0437363990378743</v>
      </c>
      <c r="KH487">
        <v>8.747791883708965</v>
      </c>
      <c r="KK487">
        <v>-0.74511999464559731</v>
      </c>
      <c r="KL487">
        <v>6.9460101049978151</v>
      </c>
      <c r="KO487">
        <v>-1.0016447180258712</v>
      </c>
      <c r="KP487">
        <v>1.4844730175065746</v>
      </c>
      <c r="KS487">
        <v>-1.2641777799625242</v>
      </c>
      <c r="KT487">
        <v>-2.3363032828675965</v>
      </c>
      <c r="KW487">
        <v>-1.1277854835657262</v>
      </c>
      <c r="KX487">
        <v>0.2431109206944595</v>
      </c>
      <c r="LE487">
        <v>-1.2260372448391346</v>
      </c>
      <c r="LF487">
        <v>-1.4275479310839239</v>
      </c>
      <c r="LM487">
        <v>-1.3069794731408217</v>
      </c>
      <c r="LN487">
        <v>-1.0249339389204477</v>
      </c>
      <c r="LQ487">
        <v>-1.284197808596736</v>
      </c>
      <c r="LR487">
        <v>3.619158670306613</v>
      </c>
      <c r="LU487">
        <v>-0.60217393047251477</v>
      </c>
      <c r="LV487">
        <v>3.9980602142551205</v>
      </c>
      <c r="LY487">
        <v>-1.2381348859912824</v>
      </c>
      <c r="LZ487">
        <v>4.1102283695118631</v>
      </c>
      <c r="MC487">
        <v>-1.2929479336445018</v>
      </c>
      <c r="MD487">
        <v>1.8959055517910519</v>
      </c>
      <c r="MK487">
        <v>-1.0524470432197677</v>
      </c>
      <c r="ML487">
        <v>3.1173412567782175</v>
      </c>
      <c r="MO487">
        <v>-1.079121666269482</v>
      </c>
      <c r="MP487">
        <v>-1.2120443309406639</v>
      </c>
      <c r="MS487">
        <v>-1.2948568498631661</v>
      </c>
      <c r="MT487">
        <v>-1.5589736997097394</v>
      </c>
      <c r="MW487">
        <v>-1.3159189365728705</v>
      </c>
      <c r="MX487">
        <v>5.3864440027303857</v>
      </c>
      <c r="NA487">
        <v>-1.2593974888567496</v>
      </c>
      <c r="NB487">
        <v>0.13840420283630203</v>
      </c>
      <c r="NE487">
        <v>-0.80019747488584336</v>
      </c>
      <c r="NF487">
        <v>0.62349155256356459</v>
      </c>
      <c r="NI487">
        <v>-1.0382293784558669</v>
      </c>
      <c r="NJ487">
        <v>8.7574017795564583</v>
      </c>
      <c r="NM487">
        <v>-0.81115780132084536</v>
      </c>
      <c r="NN487">
        <v>6.7419444642285775</v>
      </c>
      <c r="NQ487">
        <v>-0.90823370024600492</v>
      </c>
      <c r="NR487">
        <v>1.8424208326540168</v>
      </c>
      <c r="NU487">
        <v>-1.3086320399199032</v>
      </c>
      <c r="NV487">
        <v>-2.4488611847776367</v>
      </c>
      <c r="NY487">
        <v>-1.1285214759371385</v>
      </c>
      <c r="NZ487">
        <v>0.21990445275215365</v>
      </c>
      <c r="OG487">
        <v>-1.2148491706111491</v>
      </c>
      <c r="OH487">
        <v>-1.3905323724702656</v>
      </c>
      <c r="OO487">
        <v>-1.3052294416847361</v>
      </c>
      <c r="OP487">
        <v>-1.0228998165133423</v>
      </c>
    </row>
    <row r="488" spans="1:406">
      <c r="A488">
        <v>471</v>
      </c>
      <c r="B488" s="16">
        <f t="shared" si="119"/>
        <v>40967.875</v>
      </c>
      <c r="C488">
        <f t="shared" si="115"/>
        <v>351.49971509735593</v>
      </c>
      <c r="D488">
        <f t="shared" si="116"/>
        <v>0</v>
      </c>
      <c r="E488">
        <f t="shared" si="117"/>
        <v>0</v>
      </c>
      <c r="F488">
        <f t="shared" si="118"/>
        <v>351.49971509735593</v>
      </c>
      <c r="G488">
        <f>F488/'Refrigeration &amp; Weather'!$C$22</f>
        <v>157.97740004375549</v>
      </c>
      <c r="H488">
        <f>G488*3*'Refrigeration &amp; Weather'!$C$23</f>
        <v>118.48305003281662</v>
      </c>
      <c r="Q488">
        <v>-0.29454637159085417</v>
      </c>
      <c r="R488">
        <v>4.6037887142970639</v>
      </c>
      <c r="U488">
        <v>-1.1664306690798296</v>
      </c>
      <c r="V488">
        <v>0.40997354251923496</v>
      </c>
      <c r="Y488">
        <v>-1.2790277417442915</v>
      </c>
      <c r="Z488">
        <v>5.1073285460402698</v>
      </c>
      <c r="AC488">
        <v>-1.0718060330369579</v>
      </c>
      <c r="AD488">
        <v>0.57237383793782015</v>
      </c>
      <c r="AG488">
        <v>-1.237524144165874</v>
      </c>
      <c r="AH488">
        <v>4.7334954911150922</v>
      </c>
      <c r="AK488">
        <v>-1.3139480892103526</v>
      </c>
      <c r="AL488">
        <v>5.0536207287997774</v>
      </c>
      <c r="AO488">
        <v>-1.3151201444702811</v>
      </c>
      <c r="AP488">
        <v>-1.2544188489089068</v>
      </c>
      <c r="AS488">
        <v>-1.2729269834538368</v>
      </c>
      <c r="AT488">
        <v>6.7473189621954424</v>
      </c>
      <c r="AW488">
        <v>-0.74213348533861767</v>
      </c>
      <c r="AX488">
        <v>7.2598245420834004</v>
      </c>
      <c r="BA488">
        <v>-1.0109200435173737</v>
      </c>
      <c r="BB488">
        <v>6.5767600126438772</v>
      </c>
      <c r="BE488">
        <v>-0.81826285797893084</v>
      </c>
      <c r="BF488">
        <v>4.1370526484249623</v>
      </c>
      <c r="BI488">
        <v>-1.0000984929607717</v>
      </c>
      <c r="BJ488">
        <v>7.7529575863140332</v>
      </c>
      <c r="BM488">
        <v>-1.2743375074068954</v>
      </c>
      <c r="BN488">
        <v>4.2708887479059019</v>
      </c>
      <c r="BQ488">
        <v>-1.142646301150763</v>
      </c>
      <c r="BR488">
        <v>6.7731777206848207</v>
      </c>
      <c r="BY488">
        <v>-1.2142467785256046</v>
      </c>
      <c r="BZ488">
        <v>5.2221990806342715</v>
      </c>
      <c r="CK488">
        <v>-1.273748022261475</v>
      </c>
      <c r="CL488">
        <v>1.3324706615621218</v>
      </c>
      <c r="CO488">
        <v>-0.64502612025319683</v>
      </c>
      <c r="CP488">
        <v>10.283952499198094</v>
      </c>
      <c r="CS488">
        <v>-1.2136003729217575</v>
      </c>
      <c r="CT488">
        <v>1.9516677815011838</v>
      </c>
      <c r="CW488">
        <v>-1.288778570352044</v>
      </c>
      <c r="CX488">
        <v>-0.31989480154248334</v>
      </c>
      <c r="DE488">
        <v>-1.0654485152606079</v>
      </c>
      <c r="DF488">
        <v>0.60447378980710254</v>
      </c>
      <c r="DI488">
        <v>-1.2367695502141798</v>
      </c>
      <c r="DJ488">
        <v>4.8331885051503889</v>
      </c>
      <c r="DM488">
        <v>-1.3017640864286908</v>
      </c>
      <c r="DN488">
        <v>5.0730919887987138</v>
      </c>
      <c r="DQ488">
        <v>-1.3153758485081146</v>
      </c>
      <c r="DR488">
        <v>-1.2549082570207082</v>
      </c>
      <c r="DU488">
        <v>-1.263601533949821</v>
      </c>
      <c r="DV488">
        <v>6.7776055008779386</v>
      </c>
      <c r="DY488">
        <v>-0.83256042647704431</v>
      </c>
      <c r="DZ488">
        <v>7.127605647791583</v>
      </c>
      <c r="EC488">
        <v>-1.0535419737986549</v>
      </c>
      <c r="ED488">
        <v>6.4445091034993292</v>
      </c>
      <c r="EG488">
        <v>-0.75556950091437025</v>
      </c>
      <c r="EH488">
        <v>4.3441925742108509</v>
      </c>
      <c r="EK488">
        <v>-0.99874237821805012</v>
      </c>
      <c r="EL488">
        <v>7.7672256739355916</v>
      </c>
      <c r="EO488">
        <v>-1.2619670721723149</v>
      </c>
      <c r="EP488">
        <v>4.2989924738020129</v>
      </c>
      <c r="ES488">
        <v>-1.1365058406188335</v>
      </c>
      <c r="ET488">
        <v>6.7848588459116268</v>
      </c>
      <c r="FA488">
        <v>-1.2808053041884586</v>
      </c>
      <c r="FB488">
        <v>5.0585106355863134</v>
      </c>
      <c r="FM488">
        <v>-1.2725324130695086</v>
      </c>
      <c r="FN488">
        <v>1.3393991664674043</v>
      </c>
      <c r="FQ488">
        <v>-0.67100159051356356</v>
      </c>
      <c r="FR488">
        <v>10.126830096225959</v>
      </c>
      <c r="FU488">
        <v>-1.2410661586877429</v>
      </c>
      <c r="FV488">
        <v>1.8777230502156455</v>
      </c>
      <c r="FY488">
        <v>-1.302031601674871</v>
      </c>
      <c r="FZ488">
        <v>-0.34078804083666203</v>
      </c>
      <c r="GG488">
        <v>-1.0864427927104567</v>
      </c>
      <c r="GH488">
        <v>0.52290009279892935</v>
      </c>
      <c r="GK488">
        <v>-1.2332942797591659</v>
      </c>
      <c r="GL488">
        <v>4.8364116866948565</v>
      </c>
      <c r="GO488">
        <v>-1.30732697951164</v>
      </c>
      <c r="GP488">
        <v>5.0649724169973558</v>
      </c>
      <c r="GS488">
        <v>-1.3155598793555858</v>
      </c>
      <c r="GT488">
        <v>-1.2550594918494138</v>
      </c>
      <c r="GW488">
        <v>-1.2623754641605527</v>
      </c>
      <c r="GX488">
        <v>6.78055233837497</v>
      </c>
      <c r="HA488">
        <v>-0.82719634647696938</v>
      </c>
      <c r="HB488">
        <v>7.1373770097353795</v>
      </c>
      <c r="HE488">
        <v>-1.057019073947844</v>
      </c>
      <c r="HF488">
        <v>6.4423226369128912</v>
      </c>
      <c r="HI488">
        <v>-0.80103234866685724</v>
      </c>
      <c r="HJ488">
        <v>4.2265433934610908</v>
      </c>
      <c r="HM488">
        <v>-1.025137126387436</v>
      </c>
      <c r="HN488">
        <v>7.5975891100342174</v>
      </c>
      <c r="HQ488">
        <v>-1.2600028435848492</v>
      </c>
      <c r="HR488">
        <v>4.3042462555979748</v>
      </c>
      <c r="HU488">
        <v>-1.148890920494575</v>
      </c>
      <c r="HV488">
        <v>6.7509911419129791</v>
      </c>
      <c r="IC488">
        <v>-1.2285356532451006</v>
      </c>
      <c r="ID488">
        <v>5.198296449667632</v>
      </c>
      <c r="IO488">
        <v>-1.2985401640661227</v>
      </c>
      <c r="IP488">
        <v>1.2468691807140857</v>
      </c>
      <c r="IS488">
        <v>-0.64601940260282154</v>
      </c>
      <c r="IT488">
        <v>10.267126536971984</v>
      </c>
      <c r="IW488">
        <v>-1.2420061969895393</v>
      </c>
      <c r="IX488">
        <v>1.8754211080106875</v>
      </c>
      <c r="JA488">
        <v>-1.2926357396211603</v>
      </c>
      <c r="JB488">
        <v>-0.32184030133083097</v>
      </c>
      <c r="JI488">
        <v>-1.0829216527477061</v>
      </c>
      <c r="JJ488">
        <v>0.52673036519450467</v>
      </c>
      <c r="JM488">
        <v>-1.2231965427303624</v>
      </c>
      <c r="JN488">
        <v>4.8947316387509598</v>
      </c>
      <c r="JQ488">
        <v>-1.2997660017863542</v>
      </c>
      <c r="JR488">
        <v>5.0744106711747303</v>
      </c>
      <c r="JU488">
        <v>-1.3145438086402326</v>
      </c>
      <c r="JV488">
        <v>-1.2542152689148658</v>
      </c>
      <c r="JY488">
        <v>-1.2595689968522907</v>
      </c>
      <c r="JZ488">
        <v>6.7770010506093179</v>
      </c>
      <c r="KC488">
        <v>-0.80100549674400034</v>
      </c>
      <c r="KD488">
        <v>7.1895833361638264</v>
      </c>
      <c r="KG488">
        <v>-1.0593065798345425</v>
      </c>
      <c r="KH488">
        <v>6.4469786290695295</v>
      </c>
      <c r="KK488">
        <v>-0.79852334810824821</v>
      </c>
      <c r="KL488">
        <v>4.2083972420794744</v>
      </c>
      <c r="KO488">
        <v>-1.046254320351591</v>
      </c>
      <c r="KP488">
        <v>7.4445152100853118</v>
      </c>
      <c r="KS488">
        <v>-1.266601584336239</v>
      </c>
      <c r="KT488">
        <v>4.2939911643227875</v>
      </c>
      <c r="KW488">
        <v>-1.1408270732326724</v>
      </c>
      <c r="KX488">
        <v>6.7883761489495367</v>
      </c>
      <c r="LE488">
        <v>-1.2305378793871447</v>
      </c>
      <c r="LF488">
        <v>5.1901857249183569</v>
      </c>
      <c r="LQ488">
        <v>-1.2863478986353176</v>
      </c>
      <c r="LR488">
        <v>1.2903138683200643</v>
      </c>
      <c r="LU488">
        <v>-0.65890647142720116</v>
      </c>
      <c r="LV488">
        <v>10.192481775280294</v>
      </c>
      <c r="LY488">
        <v>-1.2418205447046997</v>
      </c>
      <c r="LZ488">
        <v>1.8770071313304966</v>
      </c>
      <c r="MC488">
        <v>-1.294034430846362</v>
      </c>
      <c r="MD488">
        <v>-0.32362286970389958</v>
      </c>
      <c r="MK488">
        <v>-1.0742719006609867</v>
      </c>
      <c r="ML488">
        <v>0.6038102888666258</v>
      </c>
      <c r="MO488">
        <v>-1.0936982816208018</v>
      </c>
      <c r="MP488">
        <v>5.3213823154668036</v>
      </c>
      <c r="MS488">
        <v>-1.2955963410241269</v>
      </c>
      <c r="MT488">
        <v>5.0814121494177762</v>
      </c>
      <c r="MW488">
        <v>-1.3161831773138788</v>
      </c>
      <c r="MX488">
        <v>-1.2576465511116046</v>
      </c>
      <c r="NA488">
        <v>-1.2615838904634151</v>
      </c>
      <c r="NB488">
        <v>6.7718775050272679</v>
      </c>
      <c r="NE488">
        <v>-0.82391211934813224</v>
      </c>
      <c r="NF488">
        <v>7.1507946177454613</v>
      </c>
      <c r="NI488">
        <v>-1.0539547116202577</v>
      </c>
      <c r="NJ488">
        <v>6.4562420469945927</v>
      </c>
      <c r="NM488">
        <v>-0.86125795792167037</v>
      </c>
      <c r="NN488">
        <v>4.0112574640758938</v>
      </c>
      <c r="NQ488">
        <v>-0.95885819322332377</v>
      </c>
      <c r="NR488">
        <v>7.8089643644246713</v>
      </c>
      <c r="NU488">
        <v>-1.3092925932420179</v>
      </c>
      <c r="NV488">
        <v>4.1905583828220339</v>
      </c>
      <c r="NY488">
        <v>-1.1412126172088968</v>
      </c>
      <c r="NZ488">
        <v>6.7682762695245504</v>
      </c>
      <c r="OG488">
        <v>-1.2199291658245861</v>
      </c>
      <c r="OH488">
        <v>5.2241526539376339</v>
      </c>
    </row>
    <row r="489" spans="1:406">
      <c r="A489">
        <v>472</v>
      </c>
      <c r="B489" s="16">
        <f t="shared" si="119"/>
        <v>40968</v>
      </c>
      <c r="C489">
        <f t="shared" si="115"/>
        <v>138.99683860639527</v>
      </c>
      <c r="D489">
        <f t="shared" si="116"/>
        <v>0</v>
      </c>
      <c r="E489">
        <f t="shared" si="117"/>
        <v>0</v>
      </c>
      <c r="F489">
        <f t="shared" si="118"/>
        <v>138.99683860639527</v>
      </c>
      <c r="G489">
        <f>F489/'Refrigeration &amp; Weather'!$C$22</f>
        <v>62.470489261301253</v>
      </c>
      <c r="H489">
        <f>G489*3*'Refrigeration &amp; Weather'!$C$23</f>
        <v>46.85286694597594</v>
      </c>
      <c r="Q489">
        <v>-0.35316584506706516</v>
      </c>
      <c r="R489">
        <v>6.4653239934142981</v>
      </c>
      <c r="U489">
        <v>-1.1768862625685268</v>
      </c>
      <c r="V489">
        <v>2.5403313608319928</v>
      </c>
      <c r="Y489">
        <v>-1.2801417341054921</v>
      </c>
      <c r="Z489">
        <v>-1.5392669147213598</v>
      </c>
      <c r="AC489">
        <v>-1.091079377762552</v>
      </c>
      <c r="AD489">
        <v>2.282907717455124</v>
      </c>
      <c r="AG489">
        <v>-1.241561063637419</v>
      </c>
      <c r="AH489">
        <v>-1.9751661666136653</v>
      </c>
      <c r="AK489">
        <v>-1.3142040724187529</v>
      </c>
      <c r="AL489">
        <v>-1.5901960457211819</v>
      </c>
      <c r="AO489">
        <v>-1.315417968315918</v>
      </c>
      <c r="AP489">
        <v>5.3873150791273323</v>
      </c>
      <c r="AS489">
        <v>-1.2745779920782785</v>
      </c>
      <c r="AT489">
        <v>9.7432980724898172E-2</v>
      </c>
      <c r="AW489">
        <v>-0.76582614552709738</v>
      </c>
      <c r="AX489">
        <v>0.50947880570029247</v>
      </c>
      <c r="BA489">
        <v>-1.0272274790454743</v>
      </c>
      <c r="BB489">
        <v>8.7066433474334186</v>
      </c>
      <c r="BE489">
        <v>-0.86290468772347062</v>
      </c>
      <c r="BF489">
        <v>5.9278532478047605</v>
      </c>
      <c r="BI489">
        <v>-1.0400032476474181</v>
      </c>
      <c r="BJ489">
        <v>0.56288146036934239</v>
      </c>
      <c r="BM489">
        <v>-1.2762036675814192</v>
      </c>
      <c r="BN489">
        <v>-2.3815917059985723</v>
      </c>
      <c r="BQ489">
        <v>-1.1539993639905086</v>
      </c>
      <c r="BR489">
        <v>4.9134387347858355E-2</v>
      </c>
      <c r="BY489">
        <v>-1.2188660826994719</v>
      </c>
      <c r="BZ489">
        <v>-1.4453836834745963</v>
      </c>
      <c r="CK489">
        <v>-1.2763007296743436</v>
      </c>
      <c r="CL489">
        <v>3.6294290971864833</v>
      </c>
      <c r="CO489">
        <v>-0.69643004152567034</v>
      </c>
      <c r="CP489">
        <v>3.2462632229278068</v>
      </c>
      <c r="CS489">
        <v>-1.2181684236050332</v>
      </c>
      <c r="CT489">
        <v>4.1434049760443887</v>
      </c>
      <c r="CW489">
        <v>-1.2898432861923381</v>
      </c>
      <c r="CX489">
        <v>1.8894708899312951</v>
      </c>
      <c r="DE489">
        <v>-1.0852327763206471</v>
      </c>
      <c r="DF489">
        <v>2.3131667106653091</v>
      </c>
      <c r="DI489">
        <v>-1.2422787071480119</v>
      </c>
      <c r="DJ489">
        <v>-1.8918771421207285</v>
      </c>
      <c r="DM489">
        <v>-1.3023304088601635</v>
      </c>
      <c r="DN489">
        <v>-1.5718009373488189</v>
      </c>
      <c r="DQ489">
        <v>-1.3156659330251721</v>
      </c>
      <c r="DR489">
        <v>5.3868584990405584</v>
      </c>
      <c r="DU489">
        <v>-1.2657303924411623</v>
      </c>
      <c r="DV489">
        <v>0.12558457938406489</v>
      </c>
      <c r="DY489">
        <v>-0.85411663658568571</v>
      </c>
      <c r="DZ489">
        <v>0.38182942366250006</v>
      </c>
      <c r="EC489">
        <v>-1.0677611280874724</v>
      </c>
      <c r="ED489">
        <v>8.5835803633443959</v>
      </c>
      <c r="EG489">
        <v>-0.80352350852354471</v>
      </c>
      <c r="EH489">
        <v>6.124270574806518</v>
      </c>
      <c r="EK489">
        <v>-1.0388695921938651</v>
      </c>
      <c r="EL489">
        <v>0.57588635952028766</v>
      </c>
      <c r="EO489">
        <v>-1.2642748659444401</v>
      </c>
      <c r="EP489">
        <v>-2.3556365452084949</v>
      </c>
      <c r="ES489">
        <v>-1.1480431268834106</v>
      </c>
      <c r="ET489">
        <v>5.9981912800153414E-2</v>
      </c>
      <c r="FA489">
        <v>-1.2828564344287132</v>
      </c>
      <c r="FB489">
        <v>-1.596170309471467</v>
      </c>
      <c r="FM489">
        <v>-1.2751814360649962</v>
      </c>
      <c r="FN489">
        <v>3.6352650470390451</v>
      </c>
      <c r="FQ489">
        <v>-0.72001405171538235</v>
      </c>
      <c r="FR489">
        <v>3.1084818838450214</v>
      </c>
      <c r="FU489">
        <v>-1.2444727206452366</v>
      </c>
      <c r="FV489">
        <v>4.0751623598410678</v>
      </c>
      <c r="FY489">
        <v>-1.3027677325117126</v>
      </c>
      <c r="FZ489">
        <v>1.8701509340713884</v>
      </c>
      <c r="GG489">
        <v>-1.1049150763656579</v>
      </c>
      <c r="GH489">
        <v>2.2351104006018043</v>
      </c>
      <c r="GK489">
        <v>-1.2388570917413675</v>
      </c>
      <c r="GL489">
        <v>-1.8886285483482195</v>
      </c>
      <c r="GO489">
        <v>-1.3077639145509481</v>
      </c>
      <c r="GP489">
        <v>-1.5794693653129235</v>
      </c>
      <c r="GS489">
        <v>-1.315847559851963</v>
      </c>
      <c r="GT489">
        <v>5.3867162292629445</v>
      </c>
      <c r="GW489">
        <v>-1.2645507866794325</v>
      </c>
      <c r="GX489">
        <v>0.12832084218206416</v>
      </c>
      <c r="HA489">
        <v>-0.84890975572179639</v>
      </c>
      <c r="HB489">
        <v>0.391197551649343</v>
      </c>
      <c r="HE489">
        <v>-1.0711910829393461</v>
      </c>
      <c r="HF489">
        <v>8.5803556447829035</v>
      </c>
      <c r="HI489">
        <v>-0.84703939763125335</v>
      </c>
      <c r="HJ489">
        <v>6.0066214051131732</v>
      </c>
      <c r="HM489">
        <v>-1.0627050322356395</v>
      </c>
      <c r="HN489">
        <v>0.42934381408036315</v>
      </c>
      <c r="HQ489">
        <v>-1.2623929863291099</v>
      </c>
      <c r="HR489">
        <v>-2.3508042896910997</v>
      </c>
      <c r="HU489">
        <v>-1.1599050292515689</v>
      </c>
      <c r="HV489">
        <v>2.9551310447351042E-2</v>
      </c>
      <c r="IC489">
        <v>-1.2327796994733293</v>
      </c>
      <c r="ID489">
        <v>-1.4674249247684734</v>
      </c>
      <c r="IO489">
        <v>-1.2998485942045597</v>
      </c>
      <c r="IP489">
        <v>3.5519007417476209</v>
      </c>
      <c r="IS489">
        <v>-0.69717504207756809</v>
      </c>
      <c r="IT489">
        <v>3.2322359262971654</v>
      </c>
      <c r="IW489">
        <v>-1.2453769231818121</v>
      </c>
      <c r="IX489">
        <v>4.073068240639607</v>
      </c>
      <c r="JA489">
        <v>-1.2936699535004839</v>
      </c>
      <c r="JB489">
        <v>1.8876812141004622</v>
      </c>
      <c r="JI489">
        <v>-1.1014563350633966</v>
      </c>
      <c r="JJ489">
        <v>2.2387798812307613</v>
      </c>
      <c r="JM489">
        <v>-1.2296577448990311</v>
      </c>
      <c r="JN489">
        <v>-1.8364581573517691</v>
      </c>
      <c r="JQ489">
        <v>-1.3003533479887543</v>
      </c>
      <c r="JR489">
        <v>-1.5705545968942518</v>
      </c>
      <c r="JU489">
        <v>-1.3148448879385322</v>
      </c>
      <c r="JV489">
        <v>5.3875084128738431</v>
      </c>
      <c r="JY489">
        <v>-1.2616887657849907</v>
      </c>
      <c r="JZ489">
        <v>0.12506501663562203</v>
      </c>
      <c r="KC489">
        <v>-0.82355515378373612</v>
      </c>
      <c r="KD489">
        <v>0.44090528821555985</v>
      </c>
      <c r="KG489">
        <v>-1.0735468447495953</v>
      </c>
      <c r="KH489">
        <v>8.5841913371312728</v>
      </c>
      <c r="KK489">
        <v>-0.8443003391169478</v>
      </c>
      <c r="KL489">
        <v>5.9949717656570698</v>
      </c>
      <c r="KO489">
        <v>-1.0815646242987771</v>
      </c>
      <c r="KP489">
        <v>0.30173978955277603</v>
      </c>
      <c r="KS489">
        <v>-1.2688309139150762</v>
      </c>
      <c r="KT489">
        <v>-2.3602431734614404</v>
      </c>
      <c r="KW489">
        <v>-1.1524115308614609</v>
      </c>
      <c r="KX489">
        <v>6.2473451177682437E-2</v>
      </c>
      <c r="LE489">
        <v>-1.2346531615594443</v>
      </c>
      <c r="LF489">
        <v>-1.4750383830444724</v>
      </c>
      <c r="LQ489">
        <v>-1.2882831981445937</v>
      </c>
      <c r="LR489">
        <v>3.5907860205399</v>
      </c>
      <c r="LU489">
        <v>-0.708925242178572</v>
      </c>
      <c r="LV489">
        <v>3.1667088139304114</v>
      </c>
      <c r="LY489">
        <v>-1.2452157932191965</v>
      </c>
      <c r="LZ489">
        <v>4.0744952051105701</v>
      </c>
      <c r="MC489">
        <v>-1.2950406173901017</v>
      </c>
      <c r="MD489">
        <v>1.8860335450286314</v>
      </c>
      <c r="MK489">
        <v>-1.0940198873674425</v>
      </c>
      <c r="ML489">
        <v>2.3103348398594945</v>
      </c>
      <c r="MO489">
        <v>-1.1068457576777027</v>
      </c>
      <c r="MP489">
        <v>-1.4443030927325602</v>
      </c>
      <c r="MS489">
        <v>-1.2962951917733385</v>
      </c>
      <c r="MT489">
        <v>-1.5639483744421858</v>
      </c>
      <c r="MW489">
        <v>-1.3164300358490222</v>
      </c>
      <c r="MX489">
        <v>5.3843111105762826</v>
      </c>
      <c r="NA489">
        <v>-1.2636227808514799</v>
      </c>
      <c r="NB489">
        <v>0.12029874825760696</v>
      </c>
      <c r="NE489">
        <v>-0.84583500381745891</v>
      </c>
      <c r="NF489">
        <v>0.40345727883809201</v>
      </c>
      <c r="NI489">
        <v>-1.0683442398543934</v>
      </c>
      <c r="NJ489">
        <v>8.5930933396440654</v>
      </c>
      <c r="NM489">
        <v>-0.90387631476080088</v>
      </c>
      <c r="NN489">
        <v>5.8074731958499601</v>
      </c>
      <c r="NQ489">
        <v>-1.0000618945994604</v>
      </c>
      <c r="NR489">
        <v>0.6523531517447736</v>
      </c>
      <c r="NU489">
        <v>-1.3098987725030586</v>
      </c>
      <c r="NV489">
        <v>-2.4555584489697591</v>
      </c>
      <c r="NY489">
        <v>-1.1524925318362127</v>
      </c>
      <c r="NZ489">
        <v>4.4970781038880525E-2</v>
      </c>
      <c r="OG489">
        <v>-1.2245769934882786</v>
      </c>
      <c r="OH489">
        <v>-1.4437840960263024</v>
      </c>
    </row>
    <row r="490" spans="1:406">
      <c r="A490">
        <v>473</v>
      </c>
      <c r="B490" s="16">
        <f t="shared" si="119"/>
        <v>40968.125</v>
      </c>
      <c r="C490">
        <f t="shared" si="115"/>
        <v>332.51896504831808</v>
      </c>
      <c r="D490">
        <f t="shared" si="116"/>
        <v>0</v>
      </c>
      <c r="E490">
        <f t="shared" si="117"/>
        <v>0</v>
      </c>
      <c r="F490">
        <f t="shared" si="118"/>
        <v>332.51896504831808</v>
      </c>
      <c r="G490">
        <f>F490/'Refrigeration &amp; Weather'!$C$22</f>
        <v>149.44672586441266</v>
      </c>
      <c r="H490">
        <f>G490*3*'Refrigeration &amp; Weather'!$C$23</f>
        <v>112.08504439830949</v>
      </c>
      <c r="Q490">
        <v>-0.40637999801878577</v>
      </c>
      <c r="R490">
        <v>3.9383069461971738</v>
      </c>
      <c r="U490">
        <v>-1.1860977550495091</v>
      </c>
      <c r="V490">
        <v>0.25548598941779171</v>
      </c>
      <c r="Y490">
        <v>-1.2811986084440983</v>
      </c>
      <c r="Z490">
        <v>5.1003424018840358</v>
      </c>
      <c r="AC490">
        <v>-1.1088610737033833</v>
      </c>
      <c r="AD490">
        <v>-5.2026816891764596E-2</v>
      </c>
      <c r="AG490">
        <v>-1.245264654860941</v>
      </c>
      <c r="AH490">
        <v>4.6799076510265385</v>
      </c>
      <c r="AK490">
        <v>-1.3144467574648675</v>
      </c>
      <c r="AL490">
        <v>5.0519938890429419</v>
      </c>
      <c r="AO490">
        <v>-1.315696515641199</v>
      </c>
      <c r="AP490">
        <v>-1.2567836200315323</v>
      </c>
      <c r="AS490">
        <v>-1.2761214195922197</v>
      </c>
      <c r="AT490">
        <v>6.7341209558338884</v>
      </c>
      <c r="AW490">
        <v>-0.78784876135171655</v>
      </c>
      <c r="AX490">
        <v>7.0549318772894605</v>
      </c>
      <c r="BA490">
        <v>-1.0422302636633163</v>
      </c>
      <c r="BB490">
        <v>6.4164497874765978</v>
      </c>
      <c r="BE490">
        <v>-0.9013571679634389</v>
      </c>
      <c r="BF490">
        <v>3.3657607762619639</v>
      </c>
      <c r="BI490">
        <v>-1.0723249348328492</v>
      </c>
      <c r="BJ490">
        <v>6.7936441407976762</v>
      </c>
      <c r="BM490">
        <v>-1.2779237015526883</v>
      </c>
      <c r="BN490">
        <v>4.2529089015737096</v>
      </c>
      <c r="BQ490">
        <v>-1.1641382131954128</v>
      </c>
      <c r="BR490">
        <v>6.622818997705088</v>
      </c>
      <c r="BY490">
        <v>-1.2231082060681431</v>
      </c>
      <c r="BZ490">
        <v>5.1757586103347482</v>
      </c>
      <c r="CK490">
        <v>-1.2786172059567813</v>
      </c>
      <c r="CL490">
        <v>1.3013223111970438</v>
      </c>
      <c r="CO490">
        <v>-0.74191423035925896</v>
      </c>
      <c r="CP490">
        <v>9.5512782005464416</v>
      </c>
      <c r="CS490">
        <v>-1.22238843481398</v>
      </c>
      <c r="CT490">
        <v>1.908871131893126</v>
      </c>
      <c r="CW490">
        <v>-1.2908313006991285</v>
      </c>
      <c r="CX490">
        <v>-0.32931777700148168</v>
      </c>
      <c r="DE490">
        <v>-1.1034855626779374</v>
      </c>
      <c r="DF490">
        <v>-2.5032915443487139E-2</v>
      </c>
      <c r="DI490">
        <v>-1.2472127139168605</v>
      </c>
      <c r="DJ490">
        <v>4.7493464713195408</v>
      </c>
      <c r="DM490">
        <v>-1.3028665176479985</v>
      </c>
      <c r="DN490">
        <v>5.0693947898357887</v>
      </c>
      <c r="DQ490">
        <v>-1.3159372513735934</v>
      </c>
      <c r="DR490">
        <v>-1.2572104041194205</v>
      </c>
      <c r="DU490">
        <v>-1.2677185571873892</v>
      </c>
      <c r="DV490">
        <v>6.7603421462052129</v>
      </c>
      <c r="DY490">
        <v>-0.87407871050163932</v>
      </c>
      <c r="DZ490">
        <v>6.931887509464719</v>
      </c>
      <c r="EC490">
        <v>-1.0808200037552549</v>
      </c>
      <c r="ED490">
        <v>6.3018671674795499</v>
      </c>
      <c r="EG490">
        <v>-0.84509878088877444</v>
      </c>
      <c r="EH490">
        <v>3.5503836020215216</v>
      </c>
      <c r="EK490">
        <v>-1.071393794039377</v>
      </c>
      <c r="EL490">
        <v>6.8054711417080513</v>
      </c>
      <c r="EO490">
        <v>-1.2664033951040301</v>
      </c>
      <c r="EP490">
        <v>4.276938668284803</v>
      </c>
      <c r="ES490">
        <v>-1.1583530775675688</v>
      </c>
      <c r="ET490">
        <v>6.632895348149459</v>
      </c>
      <c r="FA490">
        <v>-1.284729093780677</v>
      </c>
      <c r="FB490">
        <v>5.0365070218664343</v>
      </c>
      <c r="FM490">
        <v>-1.2775792553175318</v>
      </c>
      <c r="FN490">
        <v>1.3062590260889073</v>
      </c>
      <c r="FQ490">
        <v>-0.76339806858977699</v>
      </c>
      <c r="FR490">
        <v>9.4301623675469362</v>
      </c>
      <c r="FU490">
        <v>-1.2476192050323116</v>
      </c>
      <c r="FV490">
        <v>1.8457396175846892</v>
      </c>
      <c r="FY490">
        <v>-1.3034514896981497</v>
      </c>
      <c r="FZ490">
        <v>-0.34722202657529105</v>
      </c>
      <c r="GG490">
        <v>-1.1219403717166025</v>
      </c>
      <c r="GH490">
        <v>-9.5752335968153551E-2</v>
      </c>
      <c r="GK490">
        <v>-1.2438445747614528</v>
      </c>
      <c r="GL490">
        <v>4.7525907301983539</v>
      </c>
      <c r="GO490">
        <v>-1.3081777265731001</v>
      </c>
      <c r="GP490">
        <v>5.062143090191876</v>
      </c>
      <c r="GS490">
        <v>-1.316116614474522</v>
      </c>
      <c r="GT490">
        <v>-1.2573444497090467</v>
      </c>
      <c r="GW490">
        <v>-1.2665821517510385</v>
      </c>
      <c r="GX490">
        <v>6.7628882206418846</v>
      </c>
      <c r="HA490">
        <v>-0.86902244558478248</v>
      </c>
      <c r="HB490">
        <v>6.9408601453822714</v>
      </c>
      <c r="HE490">
        <v>-1.0841880577878904</v>
      </c>
      <c r="HF490">
        <v>6.2978303814973158</v>
      </c>
      <c r="HI490">
        <v>-0.88669531375206545</v>
      </c>
      <c r="HJ490">
        <v>3.4352649191822091</v>
      </c>
      <c r="HM490">
        <v>-1.0930200793115288</v>
      </c>
      <c r="HN490">
        <v>6.678979392282498</v>
      </c>
      <c r="HQ490">
        <v>-1.2645973862167368</v>
      </c>
      <c r="HR490">
        <v>4.2813953488541401</v>
      </c>
      <c r="HU490">
        <v>-1.1697436680026405</v>
      </c>
      <c r="HV490">
        <v>6.6054379716537914</v>
      </c>
      <c r="IC490">
        <v>-1.2366752594281949</v>
      </c>
      <c r="ID490">
        <v>5.1553840548516785</v>
      </c>
      <c r="IO490">
        <v>-1.3010354474701138</v>
      </c>
      <c r="IP490">
        <v>1.2308362599994611</v>
      </c>
      <c r="IS490">
        <v>-0.74245193462833359</v>
      </c>
      <c r="IT490">
        <v>9.539555006638297</v>
      </c>
      <c r="IW490">
        <v>-1.2484907430225158</v>
      </c>
      <c r="IX490">
        <v>1.8438285417609395</v>
      </c>
      <c r="JA490">
        <v>-1.294629896855608</v>
      </c>
      <c r="JB490">
        <v>-0.33096523292645563</v>
      </c>
      <c r="JI490">
        <v>-1.1185402138325984</v>
      </c>
      <c r="JJ490">
        <v>-9.2373276196098614E-2</v>
      </c>
      <c r="JM490">
        <v>-1.2354497632445083</v>
      </c>
      <c r="JN490">
        <v>4.7993139566862597</v>
      </c>
      <c r="JQ490">
        <v>-1.3009093392559876</v>
      </c>
      <c r="JR490">
        <v>5.0705738997893484</v>
      </c>
      <c r="JU490">
        <v>-1.3151265277941486</v>
      </c>
      <c r="JV490">
        <v>-1.2565999294356456</v>
      </c>
      <c r="JY490">
        <v>-1.2636691183434945</v>
      </c>
      <c r="JZ490">
        <v>6.7598956336513654</v>
      </c>
      <c r="KC490">
        <v>-0.84446384936655183</v>
      </c>
      <c r="KD490">
        <v>6.9881690644635164</v>
      </c>
      <c r="KG490">
        <v>-1.0865998013981335</v>
      </c>
      <c r="KH490">
        <v>6.300966673391855</v>
      </c>
      <c r="KK490">
        <v>-0.8838150674956825</v>
      </c>
      <c r="KL490">
        <v>3.4283915176670612</v>
      </c>
      <c r="KO490">
        <v>-1.109988203262902</v>
      </c>
      <c r="KP490">
        <v>6.5717242970232341</v>
      </c>
      <c r="KS490">
        <v>-1.2708870706209781</v>
      </c>
      <c r="KT490">
        <v>4.2726861537720024</v>
      </c>
      <c r="KW490">
        <v>-1.1627540984931783</v>
      </c>
      <c r="KX490">
        <v>6.6345850050959463</v>
      </c>
      <c r="LE490">
        <v>-1.2384277940981183</v>
      </c>
      <c r="LF490">
        <v>5.1482317417204362</v>
      </c>
      <c r="LQ490">
        <v>-1.2900327685821784</v>
      </c>
      <c r="LR490">
        <v>1.2658036381428437</v>
      </c>
      <c r="LU490">
        <v>-0.75320261763584029</v>
      </c>
      <c r="LV490">
        <v>9.481887599729113</v>
      </c>
      <c r="LY490">
        <v>-1.2483517216712594</v>
      </c>
      <c r="LZ490">
        <v>1.8451166699092925</v>
      </c>
      <c r="MC490">
        <v>-1.2959746204460905</v>
      </c>
      <c r="MD490">
        <v>-0.3324914105564622</v>
      </c>
      <c r="MK490">
        <v>-1.1122053581719638</v>
      </c>
      <c r="ML490">
        <v>-2.9621981546081623E-2</v>
      </c>
      <c r="MO490">
        <v>-1.1187822237200091</v>
      </c>
      <c r="MP490">
        <v>5.1599453878677588</v>
      </c>
      <c r="MS490">
        <v>-1.2969564808526421</v>
      </c>
      <c r="MT490">
        <v>5.0768155393214185</v>
      </c>
      <c r="MW490">
        <v>-1.3166610893398563</v>
      </c>
      <c r="MX490">
        <v>-1.2595851548305363</v>
      </c>
      <c r="NA490">
        <v>-1.2655277997303938</v>
      </c>
      <c r="NB490">
        <v>6.7554527489879268</v>
      </c>
      <c r="NE490">
        <v>-0.86613926414413422</v>
      </c>
      <c r="NF490">
        <v>6.9520782522898168</v>
      </c>
      <c r="NI490">
        <v>-1.0815404177646319</v>
      </c>
      <c r="NJ490">
        <v>6.3095010877989841</v>
      </c>
      <c r="NM490">
        <v>-0.94040694839519423</v>
      </c>
      <c r="NN490">
        <v>3.2518822358526025</v>
      </c>
      <c r="NQ490">
        <v>-1.0340444090333445</v>
      </c>
      <c r="NR490">
        <v>6.8992288798843502</v>
      </c>
      <c r="NU490">
        <v>-1.3104567054368754</v>
      </c>
      <c r="NV490">
        <v>4.1846196677695033</v>
      </c>
      <c r="NY490">
        <v>-1.1625690802928923</v>
      </c>
      <c r="NZ490">
        <v>6.6192670675864242</v>
      </c>
      <c r="OG490">
        <v>-1.2288424282211809</v>
      </c>
      <c r="OH490">
        <v>5.1770641519799243</v>
      </c>
    </row>
    <row r="491" spans="1:406">
      <c r="A491">
        <v>474</v>
      </c>
      <c r="B491" s="16">
        <f t="shared" si="119"/>
        <v>40968.25</v>
      </c>
      <c r="C491">
        <f t="shared" si="115"/>
        <v>125.18591876193881</v>
      </c>
      <c r="D491">
        <f t="shared" si="116"/>
        <v>0</v>
      </c>
      <c r="E491">
        <f t="shared" si="117"/>
        <v>0</v>
      </c>
      <c r="F491">
        <f t="shared" si="118"/>
        <v>125.18591876193881</v>
      </c>
      <c r="G491">
        <f>F491/'Refrigeration &amp; Weather'!$C$22</f>
        <v>56.26333427502869</v>
      </c>
      <c r="H491">
        <f>G491*3*'Refrigeration &amp; Weather'!$C$23</f>
        <v>42.197500706271519</v>
      </c>
      <c r="Q491">
        <v>-0.45479805269852636</v>
      </c>
      <c r="R491">
        <v>5.8749905902967843</v>
      </c>
      <c r="U491">
        <v>-1.1942595782868128</v>
      </c>
      <c r="V491">
        <v>2.4101416416834471</v>
      </c>
      <c r="Y491">
        <v>-1.2822024070999181</v>
      </c>
      <c r="Z491">
        <v>-1.5457571935027301</v>
      </c>
      <c r="AC491">
        <v>-1.1243702720313811</v>
      </c>
      <c r="AD491">
        <v>1.969761595512912</v>
      </c>
      <c r="AG491">
        <v>-1.2485830541368514</v>
      </c>
      <c r="AH491">
        <v>-1.8370879375662703</v>
      </c>
      <c r="AK491">
        <v>-1.3146771024794319</v>
      </c>
      <c r="AL491">
        <v>-1.5917053166416306</v>
      </c>
      <c r="AO491">
        <v>-1.3159575081352088</v>
      </c>
      <c r="AP491">
        <v>5.3851623298175086</v>
      </c>
      <c r="AS491">
        <v>-1.2775668953757977</v>
      </c>
      <c r="AT491">
        <v>8.5420802908342683E-2</v>
      </c>
      <c r="AW491">
        <v>-0.80835289494643969</v>
      </c>
      <c r="AX491">
        <v>0.32322880363420803</v>
      </c>
      <c r="BA491">
        <v>-1.0560594737596398</v>
      </c>
      <c r="BB491">
        <v>8.5624777627424891</v>
      </c>
      <c r="BE491">
        <v>-0.93470394815193203</v>
      </c>
      <c r="BF491">
        <v>5.2923669608735944</v>
      </c>
      <c r="BI491">
        <v>-1.0988749623791205</v>
      </c>
      <c r="BJ491">
        <v>-0.16512010427565338</v>
      </c>
      <c r="BM491">
        <v>-1.2795132262469924</v>
      </c>
      <c r="BN491">
        <v>-2.3976409450619007</v>
      </c>
      <c r="BQ491">
        <v>-1.1732353087410106</v>
      </c>
      <c r="BR491">
        <v>-7.974179056721975E-2</v>
      </c>
      <c r="BY491">
        <v>-1.2270149394543215</v>
      </c>
      <c r="BZ491">
        <v>-1.4866543171421449</v>
      </c>
      <c r="CK491">
        <v>-1.2807271461472585</v>
      </c>
      <c r="CL491">
        <v>3.6022181532821214</v>
      </c>
      <c r="CO491">
        <v>-0.78231908867541478</v>
      </c>
      <c r="CP491">
        <v>2.6179284740808799</v>
      </c>
      <c r="CS491">
        <v>-1.226296393476668</v>
      </c>
      <c r="CT491">
        <v>4.105052412794219</v>
      </c>
      <c r="CW491">
        <v>-1.2917501189382481</v>
      </c>
      <c r="CX491">
        <v>1.8809739142102915</v>
      </c>
      <c r="DE491">
        <v>-1.1194050626382706</v>
      </c>
      <c r="DF491">
        <v>1.9934442189589667</v>
      </c>
      <c r="DI491">
        <v>-1.2515360821983066</v>
      </c>
      <c r="DJ491">
        <v>-1.7811350632646612</v>
      </c>
      <c r="DM491">
        <v>-1.3033746414473526</v>
      </c>
      <c r="DN491">
        <v>-1.5752245732607277</v>
      </c>
      <c r="DQ491">
        <v>-1.3161914788860987</v>
      </c>
      <c r="DR491">
        <v>5.3847626630201217</v>
      </c>
      <c r="DU491">
        <v>-1.2695787802016103</v>
      </c>
      <c r="DV491">
        <v>0.10989186339229365</v>
      </c>
      <c r="DY491">
        <v>-0.89259822439502767</v>
      </c>
      <c r="DZ491">
        <v>0.20477125800409246</v>
      </c>
      <c r="EC491">
        <v>-1.092838467352848</v>
      </c>
      <c r="ED491">
        <v>8.4557141684508128</v>
      </c>
      <c r="EG491">
        <v>-0.88136975831549103</v>
      </c>
      <c r="EH491">
        <v>5.4649021019799218</v>
      </c>
      <c r="EK491">
        <v>-1.0981276644889919</v>
      </c>
      <c r="EL491">
        <v>-0.15439495045178875</v>
      </c>
      <c r="EO491">
        <v>-1.2683716570503183</v>
      </c>
      <c r="EP491">
        <v>-2.3753423479085218</v>
      </c>
      <c r="ES491">
        <v>-1.1676091724757935</v>
      </c>
      <c r="ET491">
        <v>-7.0375539190187908E-2</v>
      </c>
      <c r="FA491">
        <v>-1.2864443805286914</v>
      </c>
      <c r="FB491">
        <v>-1.6155593092583131</v>
      </c>
      <c r="FM491">
        <v>-1.2797581674087817</v>
      </c>
      <c r="FN491">
        <v>3.6064100863198867</v>
      </c>
      <c r="FQ491">
        <v>-0.80195373788723623</v>
      </c>
      <c r="FR491">
        <v>2.5111735566065589</v>
      </c>
      <c r="FU491">
        <v>-1.2505326328669455</v>
      </c>
      <c r="FV491">
        <v>4.0465164070376094</v>
      </c>
      <c r="FY491">
        <v>-1.3040879856323353</v>
      </c>
      <c r="FZ491">
        <v>1.864347692304672</v>
      </c>
      <c r="GG491">
        <v>-1.1367757405970946</v>
      </c>
      <c r="GH491">
        <v>1.9305485469134189</v>
      </c>
      <c r="GK491">
        <v>-1.2482191908351563</v>
      </c>
      <c r="GL491">
        <v>-1.7781039371058358</v>
      </c>
      <c r="GO491">
        <v>-1.3085701107463759</v>
      </c>
      <c r="GP491">
        <v>-1.5820906337080833</v>
      </c>
      <c r="GS491">
        <v>-1.3163687071673631</v>
      </c>
      <c r="GT491">
        <v>5.3846361812977692</v>
      </c>
      <c r="GW491">
        <v>-1.2684826222662602</v>
      </c>
      <c r="GX491">
        <v>0.11226568443196587</v>
      </c>
      <c r="HA491">
        <v>-0.88768614781707944</v>
      </c>
      <c r="HB491">
        <v>0.21335872415087132</v>
      </c>
      <c r="HE491">
        <v>-1.0961331798863954</v>
      </c>
      <c r="HF491">
        <v>8.4510516530113087</v>
      </c>
      <c r="HI491">
        <v>-0.92110591508687278</v>
      </c>
      <c r="HJ491">
        <v>5.3538801436703638</v>
      </c>
      <c r="HM491">
        <v>-1.117845000235584</v>
      </c>
      <c r="HN491">
        <v>-0.26380125219187311</v>
      </c>
      <c r="HQ491">
        <v>-1.266635733840989</v>
      </c>
      <c r="HR491">
        <v>-2.3712215158257668</v>
      </c>
      <c r="HU491">
        <v>-1.1785734597601338</v>
      </c>
      <c r="HV491">
        <v>-9.5247670900369341E-2</v>
      </c>
      <c r="IC491">
        <v>-1.2402611770159164</v>
      </c>
      <c r="ID491">
        <v>-1.5055314159688351</v>
      </c>
      <c r="IO491">
        <v>-1.3021160966142795</v>
      </c>
      <c r="IP491">
        <v>3.5379066615312085</v>
      </c>
      <c r="IS491">
        <v>-0.78268327185155673</v>
      </c>
      <c r="IT491">
        <v>2.6081053527224389</v>
      </c>
      <c r="IW491">
        <v>-1.2513743064445102</v>
      </c>
      <c r="IX491">
        <v>4.0447672049838097</v>
      </c>
      <c r="JA491">
        <v>-1.295522866200771</v>
      </c>
      <c r="JB491">
        <v>1.8794566062697058</v>
      </c>
      <c r="JI491">
        <v>-1.133427773116882</v>
      </c>
      <c r="JJ491">
        <v>1.9335880880371525</v>
      </c>
      <c r="JM491">
        <v>-1.2405289728758186</v>
      </c>
      <c r="JN491">
        <v>-1.7377767598167757</v>
      </c>
      <c r="JQ491">
        <v>-1.3014362837508815</v>
      </c>
      <c r="JR491">
        <v>-1.5741080505883311</v>
      </c>
      <c r="JU491">
        <v>-1.3153904593606434</v>
      </c>
      <c r="JV491">
        <v>5.3853369329854068</v>
      </c>
      <c r="JY491">
        <v>-1.2655226285285048</v>
      </c>
      <c r="JZ491">
        <v>0.1095082218825756</v>
      </c>
      <c r="KC491">
        <v>-0.86388502113844456</v>
      </c>
      <c r="KD491">
        <v>0.25837382830073696</v>
      </c>
      <c r="KG491">
        <v>-1.0985904401456716</v>
      </c>
      <c r="KH491">
        <v>8.4535916171528296</v>
      </c>
      <c r="KK491">
        <v>-0.91814969295519533</v>
      </c>
      <c r="KL491">
        <v>5.3505066043093708</v>
      </c>
      <c r="KO491">
        <v>-1.1332152096571859</v>
      </c>
      <c r="KP491">
        <v>-0.35470044642805898</v>
      </c>
      <c r="KS491">
        <v>-1.272788438174606</v>
      </c>
      <c r="KT491">
        <v>-2.3792759807248194</v>
      </c>
      <c r="KW491">
        <v>-1.172031413422435</v>
      </c>
      <c r="KX491">
        <v>-6.9314401191786112E-2</v>
      </c>
      <c r="LE491">
        <v>-1.2419000463786347</v>
      </c>
      <c r="LF491">
        <v>-1.5122565489399729</v>
      </c>
      <c r="LQ491">
        <v>-1.2916207978815162</v>
      </c>
      <c r="LR491">
        <v>3.5694865654709917</v>
      </c>
      <c r="LU491">
        <v>-0.79255284443310026</v>
      </c>
      <c r="LV491">
        <v>2.5572145375637318</v>
      </c>
      <c r="LY491">
        <v>-1.2512552816349354</v>
      </c>
      <c r="LZ491">
        <v>4.0459336615733816</v>
      </c>
      <c r="MC491">
        <v>-1.2968435329180716</v>
      </c>
      <c r="MD491">
        <v>1.8780402029640677</v>
      </c>
      <c r="MK491">
        <v>-1.1280375264444487</v>
      </c>
      <c r="ML491">
        <v>1.9877923094476735</v>
      </c>
      <c r="MO491">
        <v>-1.1293712982269519</v>
      </c>
      <c r="MP491">
        <v>-1.41960569529529</v>
      </c>
      <c r="MS491">
        <v>-1.2975829914892876</v>
      </c>
      <c r="MT491">
        <v>-1.5682033240340383</v>
      </c>
      <c r="MW491">
        <v>-1.316877734350798</v>
      </c>
      <c r="MX491">
        <v>5.3825444603503385</v>
      </c>
      <c r="NA491">
        <v>-1.2673110033776789</v>
      </c>
      <c r="NB491">
        <v>0.10535882187317211</v>
      </c>
      <c r="NE491">
        <v>-0.88497842091092893</v>
      </c>
      <c r="NF491">
        <v>0.22363893599980733</v>
      </c>
      <c r="NI491">
        <v>-1.0936682038942986</v>
      </c>
      <c r="NJ491">
        <v>8.4617588190664534</v>
      </c>
      <c r="NM491">
        <v>-0.9719446899274099</v>
      </c>
      <c r="NN491">
        <v>5.1854553826600753</v>
      </c>
      <c r="NQ491">
        <v>-1.0624088288341906</v>
      </c>
      <c r="NR491">
        <v>-5.3643993124906419E-2</v>
      </c>
      <c r="NU491">
        <v>-1.3109716552914108</v>
      </c>
      <c r="NV491">
        <v>-2.4608461648259929</v>
      </c>
      <c r="NY491">
        <v>-1.1716128980427394</v>
      </c>
      <c r="NZ491">
        <v>-8.2783856360954089E-2</v>
      </c>
      <c r="OG491">
        <v>-1.2327681391241578</v>
      </c>
      <c r="OH491">
        <v>-1.4855934094701695</v>
      </c>
    </row>
    <row r="492" spans="1:406">
      <c r="A492">
        <v>475</v>
      </c>
      <c r="B492" s="16">
        <f t="shared" si="119"/>
        <v>40968.375</v>
      </c>
      <c r="C492">
        <f t="shared" si="115"/>
        <v>320.44005112699915</v>
      </c>
      <c r="D492">
        <f t="shared" si="116"/>
        <v>0</v>
      </c>
      <c r="E492">
        <f t="shared" si="117"/>
        <v>0</v>
      </c>
      <c r="F492">
        <f t="shared" si="118"/>
        <v>320.44005112699915</v>
      </c>
      <c r="G492">
        <f>F492/'Refrigeration &amp; Weather'!$C$22</f>
        <v>144.0180005065165</v>
      </c>
      <c r="H492">
        <f>G492*3*'Refrigeration &amp; Weather'!$C$23</f>
        <v>108.01350037988738</v>
      </c>
      <c r="Q492">
        <v>-0.49895271699076299</v>
      </c>
      <c r="R492">
        <v>3.4136818220945906</v>
      </c>
      <c r="U492">
        <v>-1.2015294780843473</v>
      </c>
      <c r="V492">
        <v>0.14498230613402802</v>
      </c>
      <c r="Y492">
        <v>-1.2831568103800404</v>
      </c>
      <c r="Z492">
        <v>5.0943034500878959</v>
      </c>
      <c r="AC492">
        <v>-1.1379101023092246</v>
      </c>
      <c r="AD492">
        <v>-0.30023068350866844</v>
      </c>
      <c r="AG492">
        <v>-1.2515864853797594</v>
      </c>
      <c r="AH492">
        <v>4.6778197517545932</v>
      </c>
      <c r="AK492">
        <v>-1.3148959779821838</v>
      </c>
      <c r="AL492">
        <v>5.0505914039951669</v>
      </c>
      <c r="AO492">
        <v>-1.3162024735868607</v>
      </c>
      <c r="AP492">
        <v>-1.2587483174160741</v>
      </c>
      <c r="AS492">
        <v>-1.278922964159741</v>
      </c>
      <c r="AT492">
        <v>6.7231605308494871</v>
      </c>
      <c r="AW492">
        <v>-0.82747386869054029</v>
      </c>
      <c r="AX492">
        <v>6.8853230361822657</v>
      </c>
      <c r="BA492">
        <v>-1.0688310173966269</v>
      </c>
      <c r="BB492">
        <v>6.2865578256656924</v>
      </c>
      <c r="BE492">
        <v>-0.96380771701277157</v>
      </c>
      <c r="BF492">
        <v>2.838264631069058</v>
      </c>
      <c r="BI492">
        <v>-1.1209613655227577</v>
      </c>
      <c r="BJ492">
        <v>6.2321572714060078</v>
      </c>
      <c r="BM492">
        <v>-1.2809857664345767</v>
      </c>
      <c r="BN492">
        <v>4.2385304245994062</v>
      </c>
      <c r="BQ492">
        <v>-1.1814332572423691</v>
      </c>
      <c r="BR492">
        <v>6.5116856073459219</v>
      </c>
      <c r="BY492">
        <v>-1.2306223148795312</v>
      </c>
      <c r="BZ492">
        <v>5.1389421061327489</v>
      </c>
      <c r="CK492">
        <v>-1.2826556073298971</v>
      </c>
      <c r="CL492">
        <v>1.2774303921155203</v>
      </c>
      <c r="CO492">
        <v>-0.8183499787862033</v>
      </c>
      <c r="CP492">
        <v>9.0104929540645813</v>
      </c>
      <c r="CS492">
        <v>-1.2299236636712243</v>
      </c>
      <c r="CT492">
        <v>1.8743893824267783</v>
      </c>
      <c r="CW492">
        <v>-1.2926063202562967</v>
      </c>
      <c r="CX492">
        <v>-0.33700346247687618</v>
      </c>
      <c r="DE492">
        <v>-1.1333023748594846</v>
      </c>
      <c r="DF492">
        <v>-0.27982083725888129</v>
      </c>
      <c r="DI492">
        <v>-1.2553699444618593</v>
      </c>
      <c r="DJ492">
        <v>4.7253384973924151</v>
      </c>
      <c r="DM492">
        <v>-1.3038568005161537</v>
      </c>
      <c r="DN492">
        <v>5.0662190576214918</v>
      </c>
      <c r="DQ492">
        <v>-1.3164301023112546</v>
      </c>
      <c r="DR492">
        <v>-1.2591232414922038</v>
      </c>
      <c r="DU492">
        <v>-1.2713223641037583</v>
      </c>
      <c r="DV492">
        <v>6.7460408790508843</v>
      </c>
      <c r="DY492">
        <v>-0.90980976169920547</v>
      </c>
      <c r="DZ492">
        <v>6.7713930503636917</v>
      </c>
      <c r="EC492">
        <v>-1.1039219890708818</v>
      </c>
      <c r="ED492">
        <v>6.1869987733872271</v>
      </c>
      <c r="EG492">
        <v>-0.9131996092616167</v>
      </c>
      <c r="EH492">
        <v>2.9989046866870739</v>
      </c>
      <c r="EK492">
        <v>-1.1203805521955204</v>
      </c>
      <c r="EL492">
        <v>6.2418626373394925</v>
      </c>
      <c r="EO492">
        <v>-1.2701961259792389</v>
      </c>
      <c r="EP492">
        <v>4.2592675741474775</v>
      </c>
      <c r="ES492">
        <v>-1.1759549973955759</v>
      </c>
      <c r="ET492">
        <v>6.5203998345893277</v>
      </c>
      <c r="FA492">
        <v>-1.288020292643782</v>
      </c>
      <c r="FB492">
        <v>5.0193464738865785</v>
      </c>
      <c r="FM492">
        <v>-1.2817453174451887</v>
      </c>
      <c r="FN492">
        <v>1.2810018659658031</v>
      </c>
      <c r="FQ492">
        <v>-0.83635181883469101</v>
      </c>
      <c r="FR492">
        <v>8.91612390114277</v>
      </c>
      <c r="FU492">
        <v>-1.2532365289042193</v>
      </c>
      <c r="FV492">
        <v>1.8199974522082487</v>
      </c>
      <c r="FY492">
        <v>-1.304681703895797</v>
      </c>
      <c r="FZ492">
        <v>-0.35247243669215061</v>
      </c>
      <c r="GG492">
        <v>-1.1497163946384688</v>
      </c>
      <c r="GH492">
        <v>-0.33469335421348223</v>
      </c>
      <c r="GK492">
        <v>-1.252102046652054</v>
      </c>
      <c r="GL492">
        <v>4.7282804045137743</v>
      </c>
      <c r="GO492">
        <v>-1.3089426047237969</v>
      </c>
      <c r="GP492">
        <v>5.0597104881052593</v>
      </c>
      <c r="GS492">
        <v>-1.3166053145076113</v>
      </c>
      <c r="GT492">
        <v>-1.2592427498381193</v>
      </c>
      <c r="GW492">
        <v>-1.2702637749119756</v>
      </c>
      <c r="GX492">
        <v>6.7482582782875866</v>
      </c>
      <c r="HA492">
        <v>-0.90503563600406745</v>
      </c>
      <c r="HB492">
        <v>6.7796074922545797</v>
      </c>
      <c r="HE492">
        <v>-1.1071346456035256</v>
      </c>
      <c r="HF492">
        <v>6.1818636077904277</v>
      </c>
      <c r="HI492">
        <v>-0.95115307959375284</v>
      </c>
      <c r="HJ492">
        <v>2.8928840121669492</v>
      </c>
      <c r="HM492">
        <v>-1.1384432986326056</v>
      </c>
      <c r="HN492">
        <v>6.1468948510133217</v>
      </c>
      <c r="HQ492">
        <v>-1.2685251043220358</v>
      </c>
      <c r="HR492">
        <v>4.2630870542223329</v>
      </c>
      <c r="HU492">
        <v>-1.1865322359868375</v>
      </c>
      <c r="HV492">
        <v>6.4977866548297092</v>
      </c>
      <c r="IC492">
        <v>-1.24357091648016</v>
      </c>
      <c r="ID492">
        <v>5.1214147785056259</v>
      </c>
      <c r="IO492">
        <v>-1.3031034957894001</v>
      </c>
      <c r="IP492">
        <v>1.2185584307190953</v>
      </c>
      <c r="IS492">
        <v>-0.8185685294552959</v>
      </c>
      <c r="IT492">
        <v>9.0022401310363538</v>
      </c>
      <c r="IW492">
        <v>-1.2540508202512195</v>
      </c>
      <c r="IX492">
        <v>1.8183919525583585</v>
      </c>
      <c r="JA492">
        <v>-1.2963552553976951</v>
      </c>
      <c r="JB492">
        <v>-0.33840137408417653</v>
      </c>
      <c r="JI492">
        <v>-1.1464149346791321</v>
      </c>
      <c r="JJ492">
        <v>-0.33201596119735954</v>
      </c>
      <c r="JM492">
        <v>-1.2450361326028556</v>
      </c>
      <c r="JN492">
        <v>4.7649343407332116</v>
      </c>
      <c r="JQ492">
        <v>-1.301936274055898</v>
      </c>
      <c r="JR492">
        <v>5.0672772202951215</v>
      </c>
      <c r="JU492">
        <v>-1.3156382191578142</v>
      </c>
      <c r="JV492">
        <v>-1.258582288676013</v>
      </c>
      <c r="JY492">
        <v>-1.2672604456425502</v>
      </c>
      <c r="JZ492">
        <v>6.7457113330687193</v>
      </c>
      <c r="KC492">
        <v>-0.88195520438051589</v>
      </c>
      <c r="KD492">
        <v>6.8224361513543768</v>
      </c>
      <c r="KG492">
        <v>-1.1096284994203438</v>
      </c>
      <c r="KH492">
        <v>6.1838951061209251</v>
      </c>
      <c r="KK492">
        <v>-0.94816854196124278</v>
      </c>
      <c r="KL492">
        <v>2.8920633527520856</v>
      </c>
      <c r="KO492">
        <v>-1.1524525721870402</v>
      </c>
      <c r="KP492">
        <v>6.0692378798618893</v>
      </c>
      <c r="KS492">
        <v>-1.2745509562773041</v>
      </c>
      <c r="KT492">
        <v>4.2556220829732609</v>
      </c>
      <c r="KW492">
        <v>-1.1803895161719831</v>
      </c>
      <c r="KX492">
        <v>6.5209675716484075</v>
      </c>
      <c r="LE492">
        <v>-1.2451028452276407</v>
      </c>
      <c r="LF492">
        <v>5.1150851448461205</v>
      </c>
      <c r="LQ492">
        <v>-1.2930675623789107</v>
      </c>
      <c r="LR492">
        <v>1.2471927055083429</v>
      </c>
      <c r="LU492">
        <v>-0.82765913675142688</v>
      </c>
      <c r="LV492">
        <v>8.9571977597848722</v>
      </c>
      <c r="LY492">
        <v>-1.2539499366891789</v>
      </c>
      <c r="LZ492">
        <v>1.8194513756664517</v>
      </c>
      <c r="MC492">
        <v>-1.2976535702789387</v>
      </c>
      <c r="MD492">
        <v>-0.33971828484182542</v>
      </c>
      <c r="MK492">
        <v>-1.1418355990796802</v>
      </c>
      <c r="ML492">
        <v>-0.28597335973027849</v>
      </c>
      <c r="MO492">
        <v>-1.1388660639315364</v>
      </c>
      <c r="MP492">
        <v>5.059825078563656</v>
      </c>
      <c r="MS492">
        <v>-1.2981772454335665</v>
      </c>
      <c r="MT492">
        <v>5.0728700524450474</v>
      </c>
      <c r="MW492">
        <v>-1.3170812115805974</v>
      </c>
      <c r="MX492">
        <v>-1.2611991158878548</v>
      </c>
      <c r="NA492">
        <v>-1.2689830834738731</v>
      </c>
      <c r="NB492">
        <v>6.7418289570623431</v>
      </c>
      <c r="NE492">
        <v>-0.90248884327570833</v>
      </c>
      <c r="NF492">
        <v>6.7890423187290638</v>
      </c>
      <c r="NI492">
        <v>-1.1048373944842651</v>
      </c>
      <c r="NJ492">
        <v>6.1917002798299885</v>
      </c>
      <c r="NM492">
        <v>-0.99935560108433508</v>
      </c>
      <c r="NN492">
        <v>2.7383905886455104</v>
      </c>
      <c r="NQ492">
        <v>-1.0863415063363198</v>
      </c>
      <c r="NR492">
        <v>6.3435980670906851</v>
      </c>
      <c r="NU492">
        <v>-1.3114481656410302</v>
      </c>
      <c r="NV492">
        <v>4.179893507011875</v>
      </c>
      <c r="NY492">
        <v>-1.1797651135905536</v>
      </c>
      <c r="NZ492">
        <v>6.5090707177615119</v>
      </c>
      <c r="OG492">
        <v>-1.2363908841380298</v>
      </c>
      <c r="OH492">
        <v>5.1397992868499776</v>
      </c>
    </row>
    <row r="493" spans="1:406">
      <c r="A493">
        <v>476</v>
      </c>
      <c r="B493" s="16">
        <f t="shared" si="119"/>
        <v>40968.5</v>
      </c>
      <c r="C493">
        <f t="shared" si="115"/>
        <v>114.39575979853741</v>
      </c>
      <c r="D493">
        <f t="shared" si="116"/>
        <v>0</v>
      </c>
      <c r="E493">
        <f t="shared" si="117"/>
        <v>0</v>
      </c>
      <c r="F493">
        <f t="shared" si="118"/>
        <v>114.39575979853741</v>
      </c>
      <c r="G493">
        <f>F493/'Refrigeration &amp; Weather'!$C$22</f>
        <v>51.413824628556149</v>
      </c>
      <c r="H493">
        <f>G493*3*'Refrigeration &amp; Weather'!$C$23</f>
        <v>38.560368471417114</v>
      </c>
      <c r="Q493">
        <v>-0.53931009884233083</v>
      </c>
      <c r="R493">
        <v>5.4078535973466577</v>
      </c>
      <c r="U493">
        <v>-1.2080364698409143</v>
      </c>
      <c r="V493">
        <v>2.3157177818071957</v>
      </c>
      <c r="Y493">
        <v>-1.2840651754373444</v>
      </c>
      <c r="Z493">
        <v>-1.5513845599892226</v>
      </c>
      <c r="AC493">
        <v>-1.1497292386490874</v>
      </c>
      <c r="AD493">
        <v>1.7509992656986484</v>
      </c>
      <c r="AG493">
        <v>-1.2543929308581709</v>
      </c>
      <c r="AH493">
        <v>-1.9502184276455443</v>
      </c>
      <c r="AK493">
        <v>-1.3151041765132507</v>
      </c>
      <c r="AL493">
        <v>-1.5930106097845758</v>
      </c>
      <c r="AO493">
        <v>-1.3164327719920121</v>
      </c>
      <c r="AP493">
        <v>5.3833649541908075</v>
      </c>
      <c r="AS493">
        <v>-1.2801972317695485</v>
      </c>
      <c r="AT493">
        <v>7.5396138362475218E-2</v>
      </c>
      <c r="AW493">
        <v>-0.84533270882994427</v>
      </c>
      <c r="AX493">
        <v>0.16849946100101654</v>
      </c>
      <c r="BA493">
        <v>-1.0806475396499229</v>
      </c>
      <c r="BB493">
        <v>8.4452234670090096</v>
      </c>
      <c r="BE493">
        <v>-0.98936019769854255</v>
      </c>
      <c r="BF493">
        <v>4.851358475302165</v>
      </c>
      <c r="BI493">
        <v>-1.1395445231850594</v>
      </c>
      <c r="BJ493">
        <v>-0.60471188649565599</v>
      </c>
      <c r="BM493">
        <v>-1.2823530877528724</v>
      </c>
      <c r="BN493">
        <v>-2.4105669521937227</v>
      </c>
      <c r="BQ493">
        <v>-1.188850808112315</v>
      </c>
      <c r="BR493">
        <v>-0.1761169402258565</v>
      </c>
      <c r="BY493">
        <v>-1.2339615423252068</v>
      </c>
      <c r="BZ493">
        <v>-1.5196154484068549</v>
      </c>
      <c r="CK493">
        <v>-1.2844238633570202</v>
      </c>
      <c r="CL493">
        <v>3.5811414648645119</v>
      </c>
      <c r="CO493">
        <v>-0.85060034457788425</v>
      </c>
      <c r="CP493">
        <v>2.1507745195906653</v>
      </c>
      <c r="CS493">
        <v>-1.2332976873561341</v>
      </c>
      <c r="CT493">
        <v>4.0739554569038772</v>
      </c>
      <c r="CW493">
        <v>-1.2934056946245205</v>
      </c>
      <c r="CX493">
        <v>1.8740017766060102</v>
      </c>
      <c r="DE493">
        <v>-1.1454328107458667</v>
      </c>
      <c r="DF493">
        <v>1.7690378716665378</v>
      </c>
      <c r="DI493">
        <v>-1.2588851473445661</v>
      </c>
      <c r="DJ493">
        <v>-1.9101247394539536</v>
      </c>
      <c r="DM493">
        <v>-1.3043148301142289</v>
      </c>
      <c r="DN493">
        <v>-1.5781751711881182</v>
      </c>
      <c r="DQ493">
        <v>-1.3166544451919846</v>
      </c>
      <c r="DR493">
        <v>5.3830126611231517</v>
      </c>
      <c r="DU493">
        <v>-1.2729593581531269</v>
      </c>
      <c r="DV493">
        <v>9.6827181231185069E-2</v>
      </c>
      <c r="DY493">
        <v>-0.92583303944347561</v>
      </c>
      <c r="DZ493">
        <v>5.9006888131020729E-2</v>
      </c>
      <c r="EC493">
        <v>-1.1141635438235091</v>
      </c>
      <c r="ED493">
        <v>8.3523006007058829</v>
      </c>
      <c r="EG493">
        <v>-0.94128642827521547</v>
      </c>
      <c r="EH493">
        <v>5.0005853664262307</v>
      </c>
      <c r="EK493">
        <v>-1.1391142494267958</v>
      </c>
      <c r="EL493">
        <v>-0.59593908025450215</v>
      </c>
      <c r="EO493">
        <v>-1.2718911510213966</v>
      </c>
      <c r="EP493">
        <v>-2.3912423670803609</v>
      </c>
      <c r="ES493">
        <v>-1.1835102219403471</v>
      </c>
      <c r="ET493">
        <v>-0.16800049585419768</v>
      </c>
      <c r="FA493">
        <v>-1.289472265565472</v>
      </c>
      <c r="FB493">
        <v>-1.6308102470709196</v>
      </c>
      <c r="FM493">
        <v>-1.2835636671469313</v>
      </c>
      <c r="FN493">
        <v>3.5841932460787196</v>
      </c>
      <c r="FQ493">
        <v>-0.86715615968014237</v>
      </c>
      <c r="FR493">
        <v>2.0671038539857047</v>
      </c>
      <c r="FU493">
        <v>-1.2557514565658074</v>
      </c>
      <c r="FV493">
        <v>4.0233109720971392</v>
      </c>
      <c r="FY493">
        <v>-1.3052365915776172</v>
      </c>
      <c r="FZ493">
        <v>1.859583689544474</v>
      </c>
      <c r="GG493">
        <v>-1.1610041172945287</v>
      </c>
      <c r="GH493">
        <v>1.7200109304701616</v>
      </c>
      <c r="GK493">
        <v>-1.2556651638232661</v>
      </c>
      <c r="GL493">
        <v>-1.9072720084130443</v>
      </c>
      <c r="GO493">
        <v>-1.3092966062202869</v>
      </c>
      <c r="GP493">
        <v>-1.5843517909916316</v>
      </c>
      <c r="GS493">
        <v>-1.3168277509246467</v>
      </c>
      <c r="GT493">
        <v>5.382899596447472</v>
      </c>
      <c r="GW493">
        <v>-1.2719359013532494</v>
      </c>
      <c r="GX493">
        <v>9.8902178436622537E-2</v>
      </c>
      <c r="HA493">
        <v>-0.92119084108542115</v>
      </c>
      <c r="HB493">
        <v>6.6861677157537325E-2</v>
      </c>
      <c r="HE493">
        <v>-1.1172876655755981</v>
      </c>
      <c r="HF493">
        <v>8.3468181835428119</v>
      </c>
      <c r="HI493">
        <v>-0.97754498836808534</v>
      </c>
      <c r="HJ493">
        <v>4.9000226898895312</v>
      </c>
      <c r="HM493">
        <v>-1.1557369561416557</v>
      </c>
      <c r="HN493">
        <v>-0.67873593897499662</v>
      </c>
      <c r="HQ493">
        <v>-1.270280369948076</v>
      </c>
      <c r="HR493">
        <v>-2.3876941590934351</v>
      </c>
      <c r="HU493">
        <v>-1.1937348109787436</v>
      </c>
      <c r="HV493">
        <v>-0.18863060762653072</v>
      </c>
      <c r="IC493">
        <v>-1.2466334415515055</v>
      </c>
      <c r="ID493">
        <v>-1.5359223884472706</v>
      </c>
      <c r="IO493">
        <v>-1.304008630124075</v>
      </c>
      <c r="IP493">
        <v>3.5270827954114772</v>
      </c>
      <c r="IS493">
        <v>-0.85069634628511726</v>
      </c>
      <c r="IT493">
        <v>2.1438227643966195</v>
      </c>
      <c r="IW493">
        <v>-1.2565405741865063</v>
      </c>
      <c r="IX493">
        <v>4.0218335069200588</v>
      </c>
      <c r="JA493">
        <v>-1.2971326888636137</v>
      </c>
      <c r="JB493">
        <v>1.8727136523700287</v>
      </c>
      <c r="JI493">
        <v>-1.1577440071080207</v>
      </c>
      <c r="JJ493">
        <v>1.7224195492063683</v>
      </c>
      <c r="JM493">
        <v>-1.2491710755629488</v>
      </c>
      <c r="JN493">
        <v>-1.8740115358549279</v>
      </c>
      <c r="JQ493">
        <v>-1.3024112113635926</v>
      </c>
      <c r="JR493">
        <v>-1.5771715117204403</v>
      </c>
      <c r="JU493">
        <v>-1.3158711752499113</v>
      </c>
      <c r="JV493">
        <v>5.3835228828883483</v>
      </c>
      <c r="JY493">
        <v>-1.26889248657604</v>
      </c>
      <c r="JZ493">
        <v>9.6544147520415638E-2</v>
      </c>
      <c r="KC493">
        <v>-0.89879610778067165</v>
      </c>
      <c r="KD493">
        <v>0.10761147453687459</v>
      </c>
      <c r="KG493">
        <v>-1.1198105044596474</v>
      </c>
      <c r="KH493">
        <v>8.3484161247133848</v>
      </c>
      <c r="KK493">
        <v>-0.97456676783466434</v>
      </c>
      <c r="KL493">
        <v>4.9010517411393</v>
      </c>
      <c r="KO493">
        <v>-1.1685780700434103</v>
      </c>
      <c r="KP493">
        <v>-0.74558740660411571</v>
      </c>
      <c r="KS493">
        <v>-1.2761885064541809</v>
      </c>
      <c r="KT493">
        <v>-2.3946266542638401</v>
      </c>
      <c r="KW493">
        <v>-1.187949996566436</v>
      </c>
      <c r="KX493">
        <v>-0.16782022017275799</v>
      </c>
      <c r="LE493">
        <v>-1.2480646549283967</v>
      </c>
      <c r="LF493">
        <v>-1.5418859067354793</v>
      </c>
      <c r="LQ493">
        <v>-1.2943901725547107</v>
      </c>
      <c r="LR493">
        <v>3.5531420420431172</v>
      </c>
      <c r="LU493">
        <v>-0.85909622461354274</v>
      </c>
      <c r="LV493">
        <v>2.1038357413031763</v>
      </c>
      <c r="LY493">
        <v>-1.2564561961587166</v>
      </c>
      <c r="LZ493">
        <v>4.0227984356450799</v>
      </c>
      <c r="MC493">
        <v>-1.2984102000328219</v>
      </c>
      <c r="MD493">
        <v>1.8714871768134433</v>
      </c>
      <c r="MK493">
        <v>-1.1538610971986265</v>
      </c>
      <c r="ML493">
        <v>1.7625808815397468</v>
      </c>
      <c r="MO493">
        <v>-1.1476597780374451</v>
      </c>
      <c r="MP493">
        <v>-1.6010673807869231</v>
      </c>
      <c r="MS493">
        <v>-1.2987415324540281</v>
      </c>
      <c r="MT493">
        <v>-1.571867902762808</v>
      </c>
      <c r="MW493">
        <v>-1.3172726266813604</v>
      </c>
      <c r="MX493">
        <v>5.3810665070859196</v>
      </c>
      <c r="NA493">
        <v>-1.2705535511421293</v>
      </c>
      <c r="NB493">
        <v>9.29053057425894E-2</v>
      </c>
      <c r="NE493">
        <v>-0.91879188518998856</v>
      </c>
      <c r="NF493">
        <v>7.5533625041662278E-2</v>
      </c>
      <c r="NI493">
        <v>-1.1151446375619747</v>
      </c>
      <c r="NJ493">
        <v>8.3558679073908451</v>
      </c>
      <c r="NM493">
        <v>-1.0233299084002463</v>
      </c>
      <c r="NN493">
        <v>4.758350031748587</v>
      </c>
      <c r="NQ493">
        <v>-1.1067333657704337</v>
      </c>
      <c r="NR493">
        <v>-0.49664227723182153</v>
      </c>
      <c r="NU493">
        <v>-1.3118901773583453</v>
      </c>
      <c r="NV493">
        <v>-2.4650856069319818</v>
      </c>
      <c r="NY493">
        <v>-1.1871432713558583</v>
      </c>
      <c r="NZ493">
        <v>-0.17837222320520396</v>
      </c>
      <c r="OG493">
        <v>-1.2397424756783337</v>
      </c>
      <c r="OH493">
        <v>-1.5189279950761352</v>
      </c>
    </row>
    <row r="494" spans="1:406">
      <c r="A494">
        <v>477</v>
      </c>
      <c r="B494" s="16">
        <f t="shared" si="119"/>
        <v>40968.625</v>
      </c>
      <c r="C494">
        <f t="shared" si="115"/>
        <v>311.34564418417199</v>
      </c>
      <c r="D494">
        <f t="shared" si="116"/>
        <v>0</v>
      </c>
      <c r="E494">
        <f t="shared" si="117"/>
        <v>0</v>
      </c>
      <c r="F494">
        <f t="shared" si="118"/>
        <v>311.34564418417199</v>
      </c>
      <c r="G494">
        <f>F494/'Refrigeration &amp; Weather'!$C$22</f>
        <v>139.93062659962789</v>
      </c>
      <c r="H494">
        <f>G494*3*'Refrigeration &amp; Weather'!$C$23</f>
        <v>104.94796994972091</v>
      </c>
      <c r="Q494">
        <v>-0.57627843331277817</v>
      </c>
      <c r="R494">
        <v>2.9968880693528086</v>
      </c>
      <c r="U494">
        <v>-1.2138868730382397</v>
      </c>
      <c r="V494">
        <v>6.3793599865892059E-2</v>
      </c>
      <c r="Y494">
        <v>-1.2849305703134906</v>
      </c>
      <c r="Z494">
        <v>5.0890521256509391</v>
      </c>
      <c r="AC494">
        <v>-1.1602306941056546</v>
      </c>
      <c r="AD494">
        <v>-0.5129873188258931</v>
      </c>
      <c r="AG494">
        <v>-1.2569824485718792</v>
      </c>
      <c r="AH494">
        <v>4.6305581573979513</v>
      </c>
      <c r="AK494">
        <v>-1.3153024210352562</v>
      </c>
      <c r="AL494">
        <v>5.0493747455707991</v>
      </c>
      <c r="AO494">
        <v>-1.3166496176002491</v>
      </c>
      <c r="AP494">
        <v>-1.2603963675220831</v>
      </c>
      <c r="AS494">
        <v>-1.2813964882973132</v>
      </c>
      <c r="AT494">
        <v>6.7139709065400375</v>
      </c>
      <c r="AW494">
        <v>-0.86203784043364651</v>
      </c>
      <c r="AX494">
        <v>6.7439206803453668</v>
      </c>
      <c r="BA494">
        <v>-1.0916000826788388</v>
      </c>
      <c r="BB494">
        <v>6.1805101059021954</v>
      </c>
      <c r="BE494">
        <v>-1.0119200220579065</v>
      </c>
      <c r="BF494">
        <v>2.4670219083456497</v>
      </c>
      <c r="BI494">
        <v>-1.1553407831468518</v>
      </c>
      <c r="BJ494">
        <v>5.8832348980482099</v>
      </c>
      <c r="BM494">
        <v>-1.283625468871646</v>
      </c>
      <c r="BN494">
        <v>4.2268725195150285</v>
      </c>
      <c r="BQ494">
        <v>-1.195587495801484</v>
      </c>
      <c r="BR494">
        <v>6.4276679578368556</v>
      </c>
      <c r="BY494">
        <v>-1.2370597725352175</v>
      </c>
      <c r="BZ494">
        <v>5.1093327269303757</v>
      </c>
      <c r="CK494">
        <v>-1.2860500797869141</v>
      </c>
      <c r="CL494">
        <v>1.2587554936753471</v>
      </c>
      <c r="CO494">
        <v>-0.87957087361374486</v>
      </c>
      <c r="CP494">
        <v>8.6054349438530622</v>
      </c>
      <c r="CS494">
        <v>-1.2364425638521117</v>
      </c>
      <c r="CT494">
        <v>1.8462632943466115</v>
      </c>
      <c r="CW494">
        <v>-1.2941533558363911</v>
      </c>
      <c r="CX494">
        <v>-0.34334572013123621</v>
      </c>
      <c r="DE494">
        <v>-1.1562101201996196</v>
      </c>
      <c r="DF494">
        <v>-0.49710577411502965</v>
      </c>
      <c r="DI494">
        <v>-1.2620711754997085</v>
      </c>
      <c r="DJ494">
        <v>4.6645271897259617</v>
      </c>
      <c r="DM494">
        <v>-1.3047504008560187</v>
      </c>
      <c r="DN494">
        <v>5.0634733371041669</v>
      </c>
      <c r="DQ494">
        <v>-1.3168656892989963</v>
      </c>
      <c r="DR494">
        <v>-1.2607279132517371</v>
      </c>
      <c r="DU494">
        <v>-1.2744987237791587</v>
      </c>
      <c r="DV494">
        <v>6.734078445037091</v>
      </c>
      <c r="DY494">
        <v>-0.94077475018479051</v>
      </c>
      <c r="DZ494">
        <v>6.6387526664742893</v>
      </c>
      <c r="EC494">
        <v>-1.1236452494220119</v>
      </c>
      <c r="ED494">
        <v>6.0936995601925492</v>
      </c>
      <c r="EG494">
        <v>-0.96619858694281191</v>
      </c>
      <c r="EH494">
        <v>2.6054771446888432</v>
      </c>
      <c r="EK494">
        <v>-1.1550465595920059</v>
      </c>
      <c r="EL494">
        <v>5.8911632958085258</v>
      </c>
      <c r="EO494">
        <v>-1.2734692822645992</v>
      </c>
      <c r="EP494">
        <v>4.2449156211166423</v>
      </c>
      <c r="ES494">
        <v>-1.1903752335333737</v>
      </c>
      <c r="ET494">
        <v>6.4352366954356057</v>
      </c>
      <c r="FA494">
        <v>-1.2908136034648547</v>
      </c>
      <c r="FB494">
        <v>5.0057402246676643</v>
      </c>
      <c r="FM494">
        <v>-1.2852327555822392</v>
      </c>
      <c r="FN494">
        <v>1.2613697864457276</v>
      </c>
      <c r="FQ494">
        <v>-0.89484218811241745</v>
      </c>
      <c r="FR494">
        <v>8.531023116343567</v>
      </c>
      <c r="FU494">
        <v>-1.2580954592638054</v>
      </c>
      <c r="FV494">
        <v>1.7990166173133335</v>
      </c>
      <c r="FY494">
        <v>-1.3057561359712839</v>
      </c>
      <c r="FZ494">
        <v>-0.35680692116285323</v>
      </c>
      <c r="GG494">
        <v>-1.1710268671936093</v>
      </c>
      <c r="GH494">
        <v>-0.54071242344556691</v>
      </c>
      <c r="GK494">
        <v>-1.2588971763893966</v>
      </c>
      <c r="GL494">
        <v>4.667263547604346</v>
      </c>
      <c r="GO494">
        <v>-1.3096333883148246</v>
      </c>
      <c r="GP494">
        <v>5.0576054429157846</v>
      </c>
      <c r="GS494">
        <v>-1.3170371899986602</v>
      </c>
      <c r="GT494">
        <v>-1.2608350108515991</v>
      </c>
      <c r="GW494">
        <v>-1.2735081780900124</v>
      </c>
      <c r="GX494">
        <v>6.7360234934840815</v>
      </c>
      <c r="HA494">
        <v>-0.9362586847982356</v>
      </c>
      <c r="HB494">
        <v>6.646261932478871</v>
      </c>
      <c r="HE494">
        <v>-1.126676185719252</v>
      </c>
      <c r="HF494">
        <v>6.0879723040939631</v>
      </c>
      <c r="HI494">
        <v>-1.0008543166398742</v>
      </c>
      <c r="HJ494">
        <v>2.5105308574455041</v>
      </c>
      <c r="HM494">
        <v>-1.1704101310598083</v>
      </c>
      <c r="HN494">
        <v>5.8186338608780224</v>
      </c>
      <c r="HQ494">
        <v>-1.271914538097354</v>
      </c>
      <c r="HR494">
        <v>4.2482188892449892</v>
      </c>
      <c r="HU494">
        <v>-1.2002774538729666</v>
      </c>
      <c r="HV494">
        <v>6.4163551807493953</v>
      </c>
      <c r="IC494">
        <v>-1.2494739305977565</v>
      </c>
      <c r="ID494">
        <v>5.0941324062638929</v>
      </c>
      <c r="IO494">
        <v>-1.3048408698031218</v>
      </c>
      <c r="IP494">
        <v>1.2089736611326949</v>
      </c>
      <c r="IS494">
        <v>-0.87956348462086997</v>
      </c>
      <c r="IT494">
        <v>8.5995642113554709</v>
      </c>
      <c r="IW494">
        <v>-1.258861375067118</v>
      </c>
      <c r="IX494">
        <v>1.7976536195668518</v>
      </c>
      <c r="JA494">
        <v>-1.297860132132211</v>
      </c>
      <c r="JB494">
        <v>-0.34453267286896999</v>
      </c>
      <c r="JI494">
        <v>-1.1678040747559482</v>
      </c>
      <c r="JJ494">
        <v>-0.53854987547633604</v>
      </c>
      <c r="JM494">
        <v>-1.2529207082993992</v>
      </c>
      <c r="JN494">
        <v>4.6975482228554322</v>
      </c>
      <c r="JQ494">
        <v>-1.3028628265187681</v>
      </c>
      <c r="JR494">
        <v>5.0644260193116084</v>
      </c>
      <c r="JU494">
        <v>-1.3160905493553141</v>
      </c>
      <c r="JV494">
        <v>-1.2602460994593969</v>
      </c>
      <c r="JY494">
        <v>-1.2704275982192275</v>
      </c>
      <c r="JZ494">
        <v>6.7338353563670514</v>
      </c>
      <c r="KC494">
        <v>-0.91451641726013044</v>
      </c>
      <c r="KD494">
        <v>6.685039071129574</v>
      </c>
      <c r="KG494">
        <v>-1.1292215222387396</v>
      </c>
      <c r="KH494">
        <v>6.0892005796704636</v>
      </c>
      <c r="KK494">
        <v>-0.99790736546511749</v>
      </c>
      <c r="KL494">
        <v>2.5128868752091762</v>
      </c>
      <c r="KO494">
        <v>-1.1822411544572893</v>
      </c>
      <c r="KP494">
        <v>5.7606701053313483</v>
      </c>
      <c r="KS494">
        <v>-1.2777132279867209</v>
      </c>
      <c r="KT494">
        <v>4.2417688354190641</v>
      </c>
      <c r="KW494">
        <v>-1.1948147525910777</v>
      </c>
      <c r="KX494">
        <v>6.4351130229017102</v>
      </c>
      <c r="LE494">
        <v>-1.250810191794651</v>
      </c>
      <c r="LF494">
        <v>5.0885078571743296</v>
      </c>
      <c r="LQ494">
        <v>-1.2956031566534183</v>
      </c>
      <c r="LR494">
        <v>1.2327707236296193</v>
      </c>
      <c r="LU494">
        <v>-0.88734899662967814</v>
      </c>
      <c r="LV494">
        <v>8.5639557844955103</v>
      </c>
      <c r="LY494">
        <v>-1.2587920554465881</v>
      </c>
      <c r="LZ494">
        <v>1.7985348405087387</v>
      </c>
      <c r="MC494">
        <v>-1.2991182491721076</v>
      </c>
      <c r="MD494">
        <v>-0.34567672127679999</v>
      </c>
      <c r="MK494">
        <v>-1.1645303922125074</v>
      </c>
      <c r="ML494">
        <v>-0.50364269336063383</v>
      </c>
      <c r="MO494">
        <v>-1.155704698509127</v>
      </c>
      <c r="MP494">
        <v>4.9503582513304849</v>
      </c>
      <c r="MS494">
        <v>-1.2992779359757276</v>
      </c>
      <c r="MT494">
        <v>5.0694609926382466</v>
      </c>
      <c r="MW494">
        <v>-1.3174529678630569</v>
      </c>
      <c r="MX494">
        <v>-1.2625555601206819</v>
      </c>
      <c r="NA494">
        <v>-1.2720308924081469</v>
      </c>
      <c r="NB494">
        <v>6.7304191351373248</v>
      </c>
      <c r="NE494">
        <v>-0.93399573772759759</v>
      </c>
      <c r="NF494">
        <v>6.6542446077530091</v>
      </c>
      <c r="NI494">
        <v>-1.1246751687329788</v>
      </c>
      <c r="NJ494">
        <v>6.0963100120349933</v>
      </c>
      <c r="NM494">
        <v>-1.0444218406873711</v>
      </c>
      <c r="NN494">
        <v>2.3805657896143364</v>
      </c>
      <c r="NQ494">
        <v>-1.1242628146183011</v>
      </c>
      <c r="NR494">
        <v>5.9861605612020634</v>
      </c>
      <c r="NU494">
        <v>-1.3123011237446649</v>
      </c>
      <c r="NV494">
        <v>4.1760778140971793</v>
      </c>
      <c r="NY494">
        <v>-1.1938459175892449</v>
      </c>
      <c r="NZ494">
        <v>6.4257167437214697</v>
      </c>
      <c r="OG494">
        <v>-1.2428505663173806</v>
      </c>
      <c r="OH494">
        <v>5.1098788137631699</v>
      </c>
    </row>
    <row r="495" spans="1:406">
      <c r="A495">
        <v>478</v>
      </c>
      <c r="B495" s="16">
        <f t="shared" si="119"/>
        <v>40968.75</v>
      </c>
      <c r="C495">
        <f t="shared" si="115"/>
        <v>106.31964382341546</v>
      </c>
      <c r="D495">
        <f t="shared" si="116"/>
        <v>0</v>
      </c>
      <c r="E495">
        <f t="shared" si="117"/>
        <v>0</v>
      </c>
      <c r="F495">
        <f t="shared" si="118"/>
        <v>106.31964382341546</v>
      </c>
      <c r="G495">
        <f>F495/'Refrigeration &amp; Weather'!$C$22</f>
        <v>47.784109583557516</v>
      </c>
      <c r="H495">
        <f>G495*3*'Refrigeration &amp; Weather'!$C$23</f>
        <v>35.838082187668135</v>
      </c>
      <c r="Q495">
        <v>-0.61021571408920217</v>
      </c>
      <c r="R495">
        <v>5.035199414771518</v>
      </c>
      <c r="U495">
        <v>-1.2191689298438702</v>
      </c>
      <c r="V495">
        <v>2.2455015236894527</v>
      </c>
      <c r="Y495">
        <v>-1.2857558038262922</v>
      </c>
      <c r="Z495">
        <v>-1.5562917011570334</v>
      </c>
      <c r="AC495">
        <v>-1.1695277840196776</v>
      </c>
      <c r="AD495">
        <v>1.594203225435566</v>
      </c>
      <c r="AG495">
        <v>-1.2594064457921694</v>
      </c>
      <c r="AH495">
        <v>-2.0686640311181308</v>
      </c>
      <c r="AK495">
        <v>-1.3154913722839114</v>
      </c>
      <c r="AL495">
        <v>-1.5941462840309877</v>
      </c>
      <c r="AO495">
        <v>-1.3168540976134409</v>
      </c>
      <c r="AP495">
        <v>5.3818505505540131</v>
      </c>
      <c r="AS495">
        <v>-1.282526812635375</v>
      </c>
      <c r="AT495">
        <v>6.6953786926320952E-2</v>
      </c>
      <c r="AW495">
        <v>-0.87768656614435903</v>
      </c>
      <c r="AX495">
        <v>3.9054041156758479E-2</v>
      </c>
      <c r="BA495">
        <v>-1.1017695301623844</v>
      </c>
      <c r="BB495">
        <v>8.3491295262016081</v>
      </c>
      <c r="BE495">
        <v>-1.031941536186133</v>
      </c>
      <c r="BF495">
        <v>4.536793074824236</v>
      </c>
      <c r="BI495">
        <v>-1.1688924400122176</v>
      </c>
      <c r="BJ495">
        <v>-0.88517116504034121</v>
      </c>
      <c r="BM495">
        <v>-1.2848119252678025</v>
      </c>
      <c r="BN495">
        <v>-2.4211132571043343</v>
      </c>
      <c r="BQ495">
        <v>-1.2017272642870034</v>
      </c>
      <c r="BR495">
        <v>-0.24972266183138331</v>
      </c>
      <c r="BY495">
        <v>-1.2399407218926726</v>
      </c>
      <c r="BZ495">
        <v>-1.5462988372988742</v>
      </c>
      <c r="CK495">
        <v>-1.2875498512132377</v>
      </c>
      <c r="CL495">
        <v>3.5645267510228225</v>
      </c>
      <c r="CO495">
        <v>-0.90568530603718189</v>
      </c>
      <c r="CP495">
        <v>1.7982444510847524</v>
      </c>
      <c r="CS495">
        <v>-1.2393795314772542</v>
      </c>
      <c r="CT495">
        <v>4.0484461844297508</v>
      </c>
      <c r="CW495">
        <v>-1.2948538359791482</v>
      </c>
      <c r="CX495">
        <v>1.8682174675235361</v>
      </c>
      <c r="DE495">
        <v>-1.1657507300530963</v>
      </c>
      <c r="DF495">
        <v>1.6083271061385565</v>
      </c>
      <c r="DI495">
        <v>-1.2650038356055595</v>
      </c>
      <c r="DJ495">
        <v>-2.0396752681746118</v>
      </c>
      <c r="DM495">
        <v>-1.3051650364657068</v>
      </c>
      <c r="DN495">
        <v>-1.5807340802726617</v>
      </c>
      <c r="DQ495">
        <v>-1.3170648928106943</v>
      </c>
      <c r="DR495">
        <v>5.3815380670466215</v>
      </c>
      <c r="DU495">
        <v>-1.2759484749428724</v>
      </c>
      <c r="DV495">
        <v>8.5850053101230908E-2</v>
      </c>
      <c r="DY495">
        <v>-0.95473015838315012</v>
      </c>
      <c r="DZ495">
        <v>-6.1918443805612178E-2</v>
      </c>
      <c r="EC495">
        <v>-1.1324397776553854</v>
      </c>
      <c r="ED495">
        <v>8.2679497123846399</v>
      </c>
      <c r="EG495">
        <v>-0.98840188913468685</v>
      </c>
      <c r="EH495">
        <v>4.6651934962801853</v>
      </c>
      <c r="EK495">
        <v>-1.1687212077466262</v>
      </c>
      <c r="EL495">
        <v>-0.87800187029577459</v>
      </c>
      <c r="EO495">
        <v>-1.2749415393031567</v>
      </c>
      <c r="EP495">
        <v>-2.4042358310246406</v>
      </c>
      <c r="ES495">
        <v>-1.1966347597264229</v>
      </c>
      <c r="ET495">
        <v>-0.24265575108793191</v>
      </c>
      <c r="FA495">
        <v>-1.2920558275299621</v>
      </c>
      <c r="FB495">
        <v>-1.6429932335530339</v>
      </c>
      <c r="FM495">
        <v>-1.2867693020153739</v>
      </c>
      <c r="FN495">
        <v>3.5667710237470729</v>
      </c>
      <c r="FQ495">
        <v>-0.91981210271537894</v>
      </c>
      <c r="FR495">
        <v>1.731863915431654</v>
      </c>
      <c r="FU495">
        <v>-1.260284426422293</v>
      </c>
      <c r="FV495">
        <v>4.0042881235260275</v>
      </c>
      <c r="FY495">
        <v>-1.3062434286209397</v>
      </c>
      <c r="FZ495">
        <v>1.8556297902724401</v>
      </c>
      <c r="GG495">
        <v>-1.1798950196363753</v>
      </c>
      <c r="GH495">
        <v>1.5691987213720331</v>
      </c>
      <c r="GK495">
        <v>-1.261874372313752</v>
      </c>
      <c r="GL495">
        <v>-2.037018995749619</v>
      </c>
      <c r="GO495">
        <v>-1.3099541128109131</v>
      </c>
      <c r="GP495">
        <v>-1.5863144083847174</v>
      </c>
      <c r="GS495">
        <v>-1.3172346825258454</v>
      </c>
      <c r="GT495">
        <v>5.3814365065026335</v>
      </c>
      <c r="GW495">
        <v>-1.2749888104678959</v>
      </c>
      <c r="GX495">
        <v>8.7676246856568732E-2</v>
      </c>
      <c r="HA495">
        <v>-0.9503346694456124</v>
      </c>
      <c r="HB495">
        <v>-5.47401750069898E-2</v>
      </c>
      <c r="HE495">
        <v>-1.1353743678334958</v>
      </c>
      <c r="HF495">
        <v>8.2620609774247828</v>
      </c>
      <c r="HI495">
        <v>-1.0215473650070055</v>
      </c>
      <c r="HJ495">
        <v>4.5758273716239488</v>
      </c>
      <c r="HM495">
        <v>-1.1829784887927055</v>
      </c>
      <c r="HN495">
        <v>-0.94184641049656226</v>
      </c>
      <c r="HQ495">
        <v>-1.2734390296048659</v>
      </c>
      <c r="HR495">
        <v>-2.4011543652257918</v>
      </c>
      <c r="HU495">
        <v>-1.2062413814045421</v>
      </c>
      <c r="HV495">
        <v>-0.25998893597697492</v>
      </c>
      <c r="IC495">
        <v>-1.2521143618993309</v>
      </c>
      <c r="ID495">
        <v>-1.560492928009644</v>
      </c>
      <c r="IO495">
        <v>-1.305608251299069</v>
      </c>
      <c r="IP495">
        <v>3.5185598679259211</v>
      </c>
      <c r="IS495">
        <v>-0.90559047313817054</v>
      </c>
      <c r="IT495">
        <v>1.7932745799796441</v>
      </c>
      <c r="IW495">
        <v>-1.2610289069337717</v>
      </c>
      <c r="IX495">
        <v>4.0030277977415532</v>
      </c>
      <c r="JA495">
        <v>-1.2985419840974395</v>
      </c>
      <c r="JB495">
        <v>1.8671239368696011</v>
      </c>
      <c r="JI495">
        <v>-1.1767057077712741</v>
      </c>
      <c r="JJ495">
        <v>1.5711462865309327</v>
      </c>
      <c r="JM495">
        <v>-1.2563736687613249</v>
      </c>
      <c r="JN495">
        <v>-2.0091149088408589</v>
      </c>
      <c r="JQ495">
        <v>-1.3032926983760704</v>
      </c>
      <c r="JR495">
        <v>-1.5798291455465556</v>
      </c>
      <c r="JU495">
        <v>-1.3162974356008676</v>
      </c>
      <c r="JV495">
        <v>5.3819935656409159</v>
      </c>
      <c r="JY495">
        <v>-1.271873695217137</v>
      </c>
      <c r="JZ495">
        <v>8.5641210763486839E-2</v>
      </c>
      <c r="KC495">
        <v>-0.9292133640980238</v>
      </c>
      <c r="KD495">
        <v>-1.7832026607117357E-2</v>
      </c>
      <c r="KG495">
        <v>-1.1379366710776115</v>
      </c>
      <c r="KH495">
        <v>8.2629741150422849</v>
      </c>
      <c r="KK495">
        <v>-1.018649433877201</v>
      </c>
      <c r="KL495">
        <v>4.5791212947685835</v>
      </c>
      <c r="KO495">
        <v>-1.1939300635128063</v>
      </c>
      <c r="KP495">
        <v>-0.99244216490294246</v>
      </c>
      <c r="KS495">
        <v>-1.2791357781324668</v>
      </c>
      <c r="KT495">
        <v>-2.4071660519330713</v>
      </c>
      <c r="KW495">
        <v>-1.201069706170055</v>
      </c>
      <c r="KX495">
        <v>-0.24301721553570199</v>
      </c>
      <c r="LE495">
        <v>-1.2533610079949287</v>
      </c>
      <c r="LF495">
        <v>-1.5658035184897034</v>
      </c>
      <c r="LQ495">
        <v>-1.2967189214533383</v>
      </c>
      <c r="LR495">
        <v>3.5403604190022149</v>
      </c>
      <c r="LU495">
        <v>-0.91282785221343932</v>
      </c>
      <c r="LV495">
        <v>1.7614674435562696</v>
      </c>
      <c r="LY495">
        <v>-1.2609733612250174</v>
      </c>
      <c r="LZ495">
        <v>4.0038346272489749</v>
      </c>
      <c r="MC495">
        <v>-1.2997819938355668</v>
      </c>
      <c r="MD495">
        <v>1.866055210665672</v>
      </c>
      <c r="MK495">
        <v>-1.1739633934748053</v>
      </c>
      <c r="ML495">
        <v>1.6018395581765936</v>
      </c>
      <c r="MO495">
        <v>-1.1631738888971113</v>
      </c>
      <c r="MP495">
        <v>-1.7721618635043961</v>
      </c>
      <c r="MS495">
        <v>-1.2997883554320804</v>
      </c>
      <c r="MT495">
        <v>-1.5750440744981369</v>
      </c>
      <c r="MW495">
        <v>-1.317623120843527</v>
      </c>
      <c r="MX495">
        <v>5.379818925413427</v>
      </c>
      <c r="NA495">
        <v>-1.2734227000703198</v>
      </c>
      <c r="NB495">
        <v>8.2428937802219618E-2</v>
      </c>
      <c r="NE495">
        <v>-0.9481970359275923</v>
      </c>
      <c r="NF495">
        <v>-4.7381073701935672E-2</v>
      </c>
      <c r="NI495">
        <v>-1.1335043060408945</v>
      </c>
      <c r="NJ495">
        <v>8.2697538350523629</v>
      </c>
      <c r="NM495">
        <v>-1.0630797270591792</v>
      </c>
      <c r="NN495">
        <v>4.4565008783725624</v>
      </c>
      <c r="NQ495">
        <v>-1.1394531917778388</v>
      </c>
      <c r="NR495">
        <v>-0.7882221922760928</v>
      </c>
      <c r="NU495">
        <v>-1.3126840083943048</v>
      </c>
      <c r="NV495">
        <v>-2.4685308169479332</v>
      </c>
      <c r="NY495">
        <v>-1.1999561812756789</v>
      </c>
      <c r="NZ495">
        <v>-0.25141570792753221</v>
      </c>
      <c r="OG495">
        <v>-1.2457392918987715</v>
      </c>
      <c r="OH495">
        <v>-1.5458703811088332</v>
      </c>
    </row>
    <row r="496" spans="1:406">
      <c r="A496">
        <v>479</v>
      </c>
      <c r="B496" s="16">
        <f t="shared" si="119"/>
        <v>40968.875</v>
      </c>
      <c r="C496">
        <f t="shared" si="115"/>
        <v>274.33769772304538</v>
      </c>
      <c r="D496">
        <f t="shared" si="116"/>
        <v>0</v>
      </c>
      <c r="E496">
        <f t="shared" si="117"/>
        <v>0</v>
      </c>
      <c r="F496">
        <f t="shared" si="118"/>
        <v>274.33769772304538</v>
      </c>
      <c r="G496">
        <f>F496/'Refrigeration &amp; Weather'!$C$22</f>
        <v>123.29784167327884</v>
      </c>
      <c r="H496">
        <f>G496*3*'Refrigeration &amp; Weather'!$C$23</f>
        <v>92.473381254959122</v>
      </c>
      <c r="Q496">
        <v>-0.64143633446490211</v>
      </c>
      <c r="R496">
        <v>2.6629894572154704</v>
      </c>
      <c r="U496">
        <v>-1.2239563707538845</v>
      </c>
      <c r="V496">
        <v>2.7357114149078599E-3</v>
      </c>
      <c r="AC496">
        <v>-1.1778645439154278</v>
      </c>
      <c r="AD496">
        <v>-0.68736749825913757</v>
      </c>
      <c r="AG496">
        <v>-1.2616705430650892</v>
      </c>
      <c r="AH496">
        <v>4.6393930155909109</v>
      </c>
      <c r="AO496">
        <v>-1.3170471881098169</v>
      </c>
      <c r="AP496">
        <v>-1.261790831621671</v>
      </c>
      <c r="AS496">
        <v>-1.2835936615478114</v>
      </c>
      <c r="AT496">
        <v>6.7061990907525715</v>
      </c>
      <c r="AW496">
        <v>-0.89236635716443369</v>
      </c>
      <c r="AX496">
        <v>6.6252214233468285</v>
      </c>
      <c r="BA496">
        <v>-1.1112278631426653</v>
      </c>
      <c r="BB496">
        <v>6.0932721804708292</v>
      </c>
      <c r="BE496">
        <v>-1.0497968194746659</v>
      </c>
      <c r="BF496">
        <v>2.198820426673247</v>
      </c>
      <c r="BI496">
        <v>-1.1806157210796104</v>
      </c>
      <c r="BJ496">
        <v>5.6551992614231636</v>
      </c>
      <c r="BM496">
        <v>-1.2859203942637369</v>
      </c>
      <c r="BN496">
        <v>4.2173043343193877</v>
      </c>
      <c r="BQ496">
        <v>-1.2073413196834568</v>
      </c>
      <c r="BR496">
        <v>6.3628863488526219</v>
      </c>
      <c r="BY496">
        <v>-1.2426251872195417</v>
      </c>
      <c r="BZ496">
        <v>5.0852136523676617</v>
      </c>
      <c r="CK496">
        <v>-1.2889366323131348</v>
      </c>
      <c r="CL496">
        <v>1.2439169138480657</v>
      </c>
      <c r="CO496">
        <v>-0.92930344365206208</v>
      </c>
      <c r="CP496">
        <v>8.2974844235350034</v>
      </c>
      <c r="CS496">
        <v>-1.2421273697842086</v>
      </c>
      <c r="CT496">
        <v>1.8230667509928002</v>
      </c>
      <c r="CW496">
        <v>-1.2955111646667476</v>
      </c>
      <c r="CX496">
        <v>-0.34863417619707082</v>
      </c>
      <c r="DE496">
        <v>-1.1743052100164197</v>
      </c>
      <c r="DF496">
        <v>-0.67475120979559899</v>
      </c>
      <c r="DI496">
        <v>-1.2676997725634396</v>
      </c>
      <c r="DJ496">
        <v>4.663786561063044</v>
      </c>
      <c r="DQ496">
        <v>-1.3172530057968397</v>
      </c>
      <c r="DR496">
        <v>-1.2620857645476495</v>
      </c>
      <c r="DU496">
        <v>-1.2773157976319842</v>
      </c>
      <c r="DV496">
        <v>6.723984480137319</v>
      </c>
      <c r="DY496">
        <v>-0.96778448501699821</v>
      </c>
      <c r="DZ496">
        <v>6.5283044481766748</v>
      </c>
      <c r="EC496">
        <v>-1.1406115698594153</v>
      </c>
      <c r="ED496">
        <v>6.0172812385990762</v>
      </c>
      <c r="EG496">
        <v>-1.0082805306735434</v>
      </c>
      <c r="EH496">
        <v>2.3179045942427017</v>
      </c>
      <c r="EK496">
        <v>-1.1805557774468294</v>
      </c>
      <c r="EL496">
        <v>5.6616894417638193</v>
      </c>
      <c r="EO496">
        <v>-1.276317633681302</v>
      </c>
      <c r="EP496">
        <v>4.2331187368394687</v>
      </c>
      <c r="ES496">
        <v>-1.2023607222223136</v>
      </c>
      <c r="ET496">
        <v>6.3694932594720823</v>
      </c>
      <c r="FA496">
        <v>-1.2932089591071902</v>
      </c>
      <c r="FB496">
        <v>4.9947943974911757</v>
      </c>
      <c r="FM496">
        <v>-1.2881876874118332</v>
      </c>
      <c r="FN496">
        <v>1.2458468555052744</v>
      </c>
      <c r="FQ496">
        <v>-0.94240733217592099</v>
      </c>
      <c r="FR496">
        <v>8.2380879420781241</v>
      </c>
      <c r="FU496">
        <v>-1.2623323985685317</v>
      </c>
      <c r="FV496">
        <v>1.7817230511803117</v>
      </c>
      <c r="FY496">
        <v>-1.3067012190669081</v>
      </c>
      <c r="FZ496">
        <v>-0.36042249704504603</v>
      </c>
      <c r="GG496">
        <v>-1.1878430853602546</v>
      </c>
      <c r="GH496">
        <v>-0.70999440679098857</v>
      </c>
      <c r="GK496">
        <v>-1.2646131677907624</v>
      </c>
      <c r="GL496">
        <v>4.6663918955177257</v>
      </c>
      <c r="GS496">
        <v>-1.3174211719040685</v>
      </c>
      <c r="GT496">
        <v>-1.2621821770742989</v>
      </c>
      <c r="GW496">
        <v>-1.2763851552646182</v>
      </c>
      <c r="GX496">
        <v>6.7257017299211803</v>
      </c>
      <c r="HA496">
        <v>-0.96350425742035595</v>
      </c>
      <c r="HB496">
        <v>6.5351663634063657</v>
      </c>
      <c r="HE496">
        <v>-1.1434478632879412</v>
      </c>
      <c r="HF496">
        <v>6.0112986163821844</v>
      </c>
      <c r="HI496">
        <v>-1.0400063837794558</v>
      </c>
      <c r="HJ496">
        <v>2.2339592072099399</v>
      </c>
      <c r="HM496">
        <v>-1.1938363455009373</v>
      </c>
      <c r="HN496">
        <v>5.6052189606724019</v>
      </c>
      <c r="HQ496">
        <v>-1.2748639093480947</v>
      </c>
      <c r="HR496">
        <v>4.2359988026851481</v>
      </c>
      <c r="HU496">
        <v>-1.2116955077780711</v>
      </c>
      <c r="HV496">
        <v>6.3535365337488452</v>
      </c>
      <c r="IC496">
        <v>-1.2545739953872872</v>
      </c>
      <c r="ID496">
        <v>5.0719369104854568</v>
      </c>
      <c r="IO496">
        <v>-1.3063177025073696</v>
      </c>
      <c r="IP496">
        <v>1.2013653922916123</v>
      </c>
      <c r="IS496">
        <v>-0.92913448076048943</v>
      </c>
      <c r="IT496">
        <v>8.2932675769798596</v>
      </c>
      <c r="IW496">
        <v>-1.2630570313241782</v>
      </c>
      <c r="IX496">
        <v>1.780555102623939</v>
      </c>
      <c r="JA496">
        <v>-1.2991821543555351</v>
      </c>
      <c r="JB496">
        <v>-0.34964127539550227</v>
      </c>
      <c r="JI496">
        <v>-1.1846841180831491</v>
      </c>
      <c r="JJ496">
        <v>-0.70823303983304575</v>
      </c>
      <c r="JM496">
        <v>-1.2595491228205407</v>
      </c>
      <c r="JN496">
        <v>4.6920293865808071</v>
      </c>
      <c r="JU496">
        <v>-1.3164928164955543</v>
      </c>
      <c r="JV496">
        <v>-1.2616546907261981</v>
      </c>
      <c r="JY496">
        <v>-1.2732378772782018</v>
      </c>
      <c r="JZ496">
        <v>6.7238049300368186</v>
      </c>
      <c r="KC496">
        <v>-0.94297408904386482</v>
      </c>
      <c r="KD496">
        <v>6.5703058441158637</v>
      </c>
      <c r="KG496">
        <v>-1.1460224190424091</v>
      </c>
      <c r="KH496">
        <v>6.0119431866105923</v>
      </c>
      <c r="KK496">
        <v>-1.0371698606903923</v>
      </c>
      <c r="KL496">
        <v>2.2379012386487203</v>
      </c>
      <c r="KO496">
        <v>-1.2040172820757551</v>
      </c>
      <c r="KP496">
        <v>5.5607780140963659</v>
      </c>
      <c r="KS496">
        <v>-1.2804655476534088</v>
      </c>
      <c r="KT496">
        <v>4.2303865193758625</v>
      </c>
      <c r="KW496">
        <v>-1.2067877276894066</v>
      </c>
      <c r="KX496">
        <v>6.3689466383446369</v>
      </c>
      <c r="LE496">
        <v>-1.2557359713373151</v>
      </c>
      <c r="LF496">
        <v>5.0669172776190408</v>
      </c>
      <c r="LQ496">
        <v>-1.2977481190352806</v>
      </c>
      <c r="LR496">
        <v>1.2213963111301054</v>
      </c>
      <c r="LU496">
        <v>-0.9358813171266599</v>
      </c>
      <c r="LV496">
        <v>8.2647689926730852</v>
      </c>
      <c r="LY496">
        <v>-1.2630141158272881</v>
      </c>
      <c r="LZ496">
        <v>1.7812956179395774</v>
      </c>
      <c r="MC496">
        <v>-1.3004052344854962</v>
      </c>
      <c r="MD496">
        <v>-0.35064100386141239</v>
      </c>
      <c r="MK496">
        <v>-1.182411583998612</v>
      </c>
      <c r="ML496">
        <v>-0.68111206552706616</v>
      </c>
      <c r="MO496">
        <v>-1.1700954033502045</v>
      </c>
      <c r="MP496">
        <v>4.9140916993264119</v>
      </c>
      <c r="MW496">
        <v>-1.3177838815958725</v>
      </c>
      <c r="MX496">
        <v>-1.2637053472982944</v>
      </c>
      <c r="NA496">
        <v>-1.2747357860074897</v>
      </c>
      <c r="NB496">
        <v>6.7207798896230271</v>
      </c>
      <c r="NE496">
        <v>-0.96148225364865847</v>
      </c>
      <c r="NF496">
        <v>6.5419605720664959</v>
      </c>
      <c r="NI496">
        <v>-1.1416987370903242</v>
      </c>
      <c r="NJ496">
        <v>6.0184068147949636</v>
      </c>
      <c r="NM496">
        <v>-1.0796688537257022</v>
      </c>
      <c r="NN496">
        <v>2.124271232565897</v>
      </c>
      <c r="NQ496">
        <v>-1.1527131313383576</v>
      </c>
      <c r="NR496">
        <v>5.7458989099947644</v>
      </c>
      <c r="NU496">
        <v>-1.3130414693114465</v>
      </c>
      <c r="NV496">
        <v>4.1729578030375114</v>
      </c>
      <c r="NY496">
        <v>-1.2055445927899371</v>
      </c>
      <c r="NZ496">
        <v>6.3614133361261276</v>
      </c>
      <c r="OG496">
        <v>-1.2484298009567174</v>
      </c>
      <c r="OH496">
        <v>5.0855444030345343</v>
      </c>
    </row>
    <row r="497" spans="1:398">
      <c r="A497">
        <v>480</v>
      </c>
      <c r="B497" s="16">
        <f t="shared" si="119"/>
        <v>40969</v>
      </c>
      <c r="C497">
        <f t="shared" si="115"/>
        <v>112.1520751913696</v>
      </c>
      <c r="D497">
        <f t="shared" si="116"/>
        <v>0</v>
      </c>
      <c r="E497">
        <f t="shared" si="117"/>
        <v>0</v>
      </c>
      <c r="F497">
        <f t="shared" si="118"/>
        <v>112.1520751913696</v>
      </c>
      <c r="G497">
        <f>F497/'Refrigeration &amp; Weather'!$C$22</f>
        <v>50.405427052300951</v>
      </c>
      <c r="H497">
        <f>G497*3*'Refrigeration &amp; Weather'!$C$23</f>
        <v>37.804070289225713</v>
      </c>
      <c r="Q497">
        <v>-0.67021684588202191</v>
      </c>
      <c r="R497">
        <v>4.7353835186358282</v>
      </c>
      <c r="U497">
        <v>-1.2283111902600241</v>
      </c>
      <c r="V497">
        <v>2.1921366713701689</v>
      </c>
      <c r="AC497">
        <v>-1.1853664117665441</v>
      </c>
      <c r="AD497">
        <v>1.4363127821693826</v>
      </c>
      <c r="AG497">
        <v>-1.2636812466104947</v>
      </c>
      <c r="AH497">
        <v>-1.6238382606234805</v>
      </c>
      <c r="AO497">
        <v>-1.3172297676583333</v>
      </c>
      <c r="AP497">
        <v>5.3805640041260618</v>
      </c>
      <c r="AS497">
        <v>-1.2846019458569762</v>
      </c>
      <c r="AT497">
        <v>5.9785198601326993E-2</v>
      </c>
      <c r="AW497">
        <v>-0.90615598128617492</v>
      </c>
      <c r="AX497">
        <v>-6.9970670702452664E-2</v>
      </c>
      <c r="BA497">
        <v>-1.1200392515674573</v>
      </c>
      <c r="BB497">
        <v>8.2697846101934491</v>
      </c>
      <c r="BE497">
        <v>-1.0657926128532276</v>
      </c>
      <c r="BF497">
        <v>4.306773479512235</v>
      </c>
      <c r="BI497">
        <v>-1.1908341990958073</v>
      </c>
      <c r="BJ497">
        <v>-1.0725408827661738</v>
      </c>
      <c r="BM497">
        <v>-1.2869578888596331</v>
      </c>
      <c r="BN497">
        <v>-2.4298176803245322</v>
      </c>
      <c r="BQ497">
        <v>-1.2124903924616961</v>
      </c>
      <c r="BR497">
        <v>-0.30698461600031807</v>
      </c>
      <c r="BY497">
        <v>-1.2451314721753528</v>
      </c>
      <c r="BZ497">
        <v>-1.5681622376058348</v>
      </c>
      <c r="CK497">
        <v>-1.2902220861126035</v>
      </c>
      <c r="CL497">
        <v>3.5512267021312942</v>
      </c>
      <c r="CO497">
        <v>-0.95073184359054974</v>
      </c>
      <c r="CP497">
        <v>1.5282566749072679</v>
      </c>
      <c r="CS497">
        <v>-1.2447027370297306</v>
      </c>
      <c r="CT497">
        <v>4.0273001740974568</v>
      </c>
      <c r="CW497">
        <v>-1.2961289358034409</v>
      </c>
      <c r="CX497">
        <v>1.8633710508058146</v>
      </c>
      <c r="DE497">
        <v>-1.1820024023694882</v>
      </c>
      <c r="DF497">
        <v>1.4476852067318897</v>
      </c>
      <c r="DI497">
        <v>-1.2700588780041451</v>
      </c>
      <c r="DJ497">
        <v>-1.6048297460348961</v>
      </c>
      <c r="DQ497">
        <v>-1.3174308834574222</v>
      </c>
      <c r="DR497">
        <v>5.3802852622001343</v>
      </c>
      <c r="DU497">
        <v>-1.2786071519799256</v>
      </c>
      <c r="DV497">
        <v>7.6549748975233742E-2</v>
      </c>
      <c r="DY497">
        <v>-0.98001410970385516</v>
      </c>
      <c r="DZ497">
        <v>-0.16297904980050504</v>
      </c>
      <c r="EC497">
        <v>-1.1482178845458748</v>
      </c>
      <c r="ED497">
        <v>8.198577701504945</v>
      </c>
      <c r="EG497">
        <v>-1.0261533642392839</v>
      </c>
      <c r="EH497">
        <v>4.4172685314567053</v>
      </c>
      <c r="EK497">
        <v>-1.1908750951731299</v>
      </c>
      <c r="EL497">
        <v>-1.0666564446435971</v>
      </c>
      <c r="EO497">
        <v>-1.277606154119395</v>
      </c>
      <c r="EP497">
        <v>-2.414975025603892</v>
      </c>
      <c r="ES497">
        <v>-1.2076145025119249</v>
      </c>
      <c r="ET497">
        <v>-0.30079969432664028</v>
      </c>
      <c r="FA497">
        <v>-1.2942817513235727</v>
      </c>
      <c r="FB497">
        <v>-1.6528591384290272</v>
      </c>
      <c r="FM497">
        <v>-1.2895003418705568</v>
      </c>
      <c r="FN497">
        <v>3.5528885240557564</v>
      </c>
      <c r="FQ497">
        <v>-0.96291874938431976</v>
      </c>
      <c r="FR497">
        <v>1.4749498505783865</v>
      </c>
      <c r="FU497">
        <v>-1.2642518228497648</v>
      </c>
      <c r="FV497">
        <v>3.9885268621850209</v>
      </c>
      <c r="FY497">
        <v>-1.3071319601574867</v>
      </c>
      <c r="FZ497">
        <v>1.8523158963363764</v>
      </c>
      <c r="GG497">
        <v>-1.1949919364646853</v>
      </c>
      <c r="GH497">
        <v>1.4156745093739016</v>
      </c>
      <c r="GK497">
        <v>-1.2670113134042054</v>
      </c>
      <c r="GL497">
        <v>-1.6025324982779015</v>
      </c>
      <c r="GS497">
        <v>-1.3175975072876933</v>
      </c>
      <c r="GT497">
        <v>5.3801936448295029</v>
      </c>
      <c r="GW497">
        <v>-1.2777038254376971</v>
      </c>
      <c r="GX497">
        <v>7.8166931925096467E-2</v>
      </c>
      <c r="HA497">
        <v>-0.97584406944755775</v>
      </c>
      <c r="HB497">
        <v>-0.15641893741859059</v>
      </c>
      <c r="HE497">
        <v>-1.1509549090961915</v>
      </c>
      <c r="HF497">
        <v>8.1925557499196824</v>
      </c>
      <c r="HI497">
        <v>-1.0565467737359837</v>
      </c>
      <c r="HJ497">
        <v>4.3385100907741077</v>
      </c>
      <c r="HM497">
        <v>-1.2032892613099888</v>
      </c>
      <c r="HN497">
        <v>-1.1168384386117745</v>
      </c>
      <c r="HQ497">
        <v>-1.2761980782600519</v>
      </c>
      <c r="HR497">
        <v>-2.412278308719547</v>
      </c>
      <c r="HU497">
        <v>-1.2166986261544626</v>
      </c>
      <c r="HV497">
        <v>-0.31552813605954771</v>
      </c>
      <c r="IC497">
        <v>-1.2568697713182597</v>
      </c>
      <c r="ID497">
        <v>-1.5806005746357854</v>
      </c>
      <c r="IO497">
        <v>-1.3069752243049801</v>
      </c>
      <c r="IP497">
        <v>3.5117432957594028</v>
      </c>
      <c r="IS497">
        <v>-0.9504999007708882</v>
      </c>
      <c r="IT497">
        <v>1.524671226691535</v>
      </c>
      <c r="IW497">
        <v>-1.2649580388149106</v>
      </c>
      <c r="IX497">
        <v>3.9874422729819301</v>
      </c>
      <c r="JA497">
        <v>-1.299784128356499</v>
      </c>
      <c r="JB497">
        <v>1.8624440592745903</v>
      </c>
      <c r="JI497">
        <v>-1.1918605013471018</v>
      </c>
      <c r="JJ497">
        <v>1.4172783435101812</v>
      </c>
      <c r="JM497">
        <v>-1.2623287628263349</v>
      </c>
      <c r="JN497">
        <v>-1.5808487956334338</v>
      </c>
      <c r="JU497">
        <v>-1.3166775765890688</v>
      </c>
      <c r="JV497">
        <v>5.3806936233036078</v>
      </c>
      <c r="JY497">
        <v>-1.2745265294525898</v>
      </c>
      <c r="JZ497">
        <v>7.6395177177122353E-2</v>
      </c>
      <c r="KC497">
        <v>-0.95587682998834811</v>
      </c>
      <c r="KD497">
        <v>-0.12295169376128512</v>
      </c>
      <c r="KG497">
        <v>-1.1535377010191847</v>
      </c>
      <c r="KH497">
        <v>8.1929715607935432</v>
      </c>
      <c r="KK497">
        <v>-1.0537800515835862</v>
      </c>
      <c r="KL497">
        <v>4.3428843375633814</v>
      </c>
      <c r="KO497">
        <v>-1.2127908617577388</v>
      </c>
      <c r="KP497">
        <v>-1.1561004534504957</v>
      </c>
      <c r="KS497">
        <v>-1.2817108402709938</v>
      </c>
      <c r="KT497">
        <v>-2.4175257521347016</v>
      </c>
      <c r="KW497">
        <v>-1.2120309552159798</v>
      </c>
      <c r="KX497">
        <v>-0.30148943426367286</v>
      </c>
      <c r="LE497">
        <v>-1.2579516617360293</v>
      </c>
      <c r="LF497">
        <v>-1.5853503783815177</v>
      </c>
      <c r="LQ497">
        <v>-1.2986999409694049</v>
      </c>
      <c r="LR497">
        <v>3.5301993502392612</v>
      </c>
      <c r="LU497">
        <v>-0.95680640263697359</v>
      </c>
      <c r="LV497">
        <v>1.4990601443318747</v>
      </c>
      <c r="LY497">
        <v>-1.2649267321732127</v>
      </c>
      <c r="LZ497">
        <v>3.9881235024980697</v>
      </c>
      <c r="MC497">
        <v>-1.3009913592379576</v>
      </c>
      <c r="MD497">
        <v>1.8615076812102596</v>
      </c>
      <c r="MK497">
        <v>-1.1900050451871351</v>
      </c>
      <c r="ML497">
        <v>1.441479521585268</v>
      </c>
      <c r="MO497">
        <v>-1.1761966344924675</v>
      </c>
      <c r="MP497">
        <v>-1.390239842905012</v>
      </c>
      <c r="MW497">
        <v>-1.3179359672598054</v>
      </c>
      <c r="MX497">
        <v>5.3787572149326861</v>
      </c>
      <c r="NA497">
        <v>-1.2759762771915955</v>
      </c>
      <c r="NB497">
        <v>7.3542366839004475E-2</v>
      </c>
      <c r="NE497">
        <v>-0.97392891550528093</v>
      </c>
      <c r="NF497">
        <v>-0.15013716375521746</v>
      </c>
      <c r="NI497">
        <v>-1.1493176275689942</v>
      </c>
      <c r="NJ497">
        <v>8.199133235932841</v>
      </c>
      <c r="NM497">
        <v>-1.0944889248076743</v>
      </c>
      <c r="NN497">
        <v>4.2375406817311045</v>
      </c>
      <c r="NQ497">
        <v>-1.1643653150990578</v>
      </c>
      <c r="NR497">
        <v>-0.98803576399062354</v>
      </c>
      <c r="NU497">
        <v>-1.3133758320070761</v>
      </c>
      <c r="NV497">
        <v>-2.4713643085237389</v>
      </c>
      <c r="NY497">
        <v>-1.2106713194881318</v>
      </c>
      <c r="NZ497">
        <v>-0.30826943450437755</v>
      </c>
      <c r="OG497">
        <v>-1.2509406928969207</v>
      </c>
      <c r="OH497">
        <v>-1.5679124204945143</v>
      </c>
    </row>
    <row r="498" spans="1:398">
      <c r="A498">
        <v>481</v>
      </c>
      <c r="B498" s="16">
        <f t="shared" si="119"/>
        <v>40969.125</v>
      </c>
      <c r="C498">
        <f t="shared" si="115"/>
        <v>241.2835227082607</v>
      </c>
      <c r="D498">
        <f t="shared" si="116"/>
        <v>0</v>
      </c>
      <c r="E498">
        <f t="shared" si="117"/>
        <v>0</v>
      </c>
      <c r="F498">
        <f t="shared" si="118"/>
        <v>241.2835227082607</v>
      </c>
      <c r="G498">
        <f>F498/'Refrigeration &amp; Weather'!$C$22</f>
        <v>108.44203267787</v>
      </c>
      <c r="H498">
        <f>G498*3*'Refrigeration &amp; Weather'!$C$23</f>
        <v>81.331524508402509</v>
      </c>
      <c r="Q498">
        <v>-0.69680093892937223</v>
      </c>
      <c r="R498">
        <v>2.3931987839632134</v>
      </c>
      <c r="U498">
        <v>-1.2322858247609683</v>
      </c>
      <c r="V498">
        <v>-4.4128160088400703E-2</v>
      </c>
      <c r="AC498">
        <v>-1.1921551935272778</v>
      </c>
      <c r="AD498">
        <v>-0.83132925091904264</v>
      </c>
      <c r="AG498">
        <v>-1.2654377963129053</v>
      </c>
      <c r="AH498">
        <v>5.0301208104102662</v>
      </c>
      <c r="AO498">
        <v>-1.3174026290017549</v>
      </c>
      <c r="AP498">
        <v>-1.2629800370336719</v>
      </c>
      <c r="AS498">
        <v>-1.2855560958467374</v>
      </c>
      <c r="AT498">
        <v>6.6995745116911598</v>
      </c>
      <c r="AW498">
        <v>-0.91912648953523735</v>
      </c>
      <c r="AX498">
        <v>6.524921334706197</v>
      </c>
      <c r="BE498">
        <v>-1.0801834134480965</v>
      </c>
      <c r="BF498">
        <v>2.0004476729042975</v>
      </c>
      <c r="BI498">
        <v>-1.1998024068027444</v>
      </c>
      <c r="BJ498">
        <v>5.49975555485155</v>
      </c>
      <c r="BM498">
        <v>-1.2879306262747638</v>
      </c>
      <c r="BN498">
        <v>4.2093652814196325</v>
      </c>
      <c r="BQ498">
        <v>-1.2172265444202492</v>
      </c>
      <c r="BR498">
        <v>6.3120656591321858</v>
      </c>
      <c r="BY498">
        <v>-1.2474757422410798</v>
      </c>
      <c r="BZ498">
        <v>5.0653414040813676</v>
      </c>
      <c r="CK498">
        <v>-1.2914163672588264</v>
      </c>
      <c r="CL498">
        <v>1.2319555315003914</v>
      </c>
      <c r="CO498">
        <v>-0.97023260921115606</v>
      </c>
      <c r="CP498">
        <v>8.0599372431584637</v>
      </c>
      <c r="CS498">
        <v>-1.2471204545448709</v>
      </c>
      <c r="CT498">
        <v>1.8037443527698023</v>
      </c>
      <c r="CW498">
        <v>-1.2967103640903408</v>
      </c>
      <c r="CX498">
        <v>-0.35308536251309242</v>
      </c>
      <c r="DE498">
        <v>-1.1889674040507279</v>
      </c>
      <c r="DF498">
        <v>-0.82108684546398469</v>
      </c>
      <c r="DI498">
        <v>-1.2720926706045446</v>
      </c>
      <c r="DJ498">
        <v>5.0458590398467589</v>
      </c>
      <c r="DQ498">
        <v>-1.3175992974843638</v>
      </c>
      <c r="DR498">
        <v>-1.2632438138367656</v>
      </c>
      <c r="DU498">
        <v>-1.2798283598535136</v>
      </c>
      <c r="DV498">
        <v>6.7153991698460658</v>
      </c>
      <c r="DY498">
        <v>-0.99148761557980225</v>
      </c>
      <c r="DZ498">
        <v>6.4356709523235525</v>
      </c>
      <c r="EG498">
        <v>-1.0422865937087493</v>
      </c>
      <c r="EH498">
        <v>2.1030497207423058</v>
      </c>
      <c r="EK498">
        <v>-1.1999348325202004</v>
      </c>
      <c r="EL498">
        <v>5.5051005468520149</v>
      </c>
      <c r="EO498">
        <v>-1.2788147215208401</v>
      </c>
      <c r="EP498">
        <v>4.2233175908314733</v>
      </c>
      <c r="ES498">
        <v>-1.2124487532862616</v>
      </c>
      <c r="ET498">
        <v>6.3178630703522192</v>
      </c>
      <c r="FA498">
        <v>-1.295281879682435</v>
      </c>
      <c r="FB498">
        <v>4.9858749090374115</v>
      </c>
      <c r="FM498">
        <v>-1.2907180585262938</v>
      </c>
      <c r="FN498">
        <v>1.2333877725578619</v>
      </c>
      <c r="FQ498">
        <v>-0.98159504993308011</v>
      </c>
      <c r="FR498">
        <v>8.011954999948907</v>
      </c>
      <c r="FU498">
        <v>-1.2660537680024397</v>
      </c>
      <c r="FV498">
        <v>1.7673237898372383</v>
      </c>
      <c r="FY498">
        <v>-1.307537846419397</v>
      </c>
      <c r="FZ498">
        <v>-0.36346659434514533</v>
      </c>
      <c r="GG498">
        <v>-1.2014586496929989</v>
      </c>
      <c r="GH498">
        <v>-0.85011798616739842</v>
      </c>
      <c r="GK498">
        <v>-1.2690799161859851</v>
      </c>
      <c r="GL498">
        <v>5.0479188887052633</v>
      </c>
      <c r="GS498">
        <v>-1.3177644548769287</v>
      </c>
      <c r="GT498">
        <v>-1.2633309568776732</v>
      </c>
      <c r="GW498">
        <v>-1.2789507799557993</v>
      </c>
      <c r="GX498">
        <v>6.7169242575250125</v>
      </c>
      <c r="HA498">
        <v>-0.98742292655345654</v>
      </c>
      <c r="HB498">
        <v>6.441943562562269</v>
      </c>
      <c r="HI498">
        <v>-1.0714304172027715</v>
      </c>
      <c r="HJ498">
        <v>2.0292031738541847</v>
      </c>
      <c r="HM498">
        <v>-1.2115769359426571</v>
      </c>
      <c r="HN498">
        <v>5.4603063185971195</v>
      </c>
      <c r="HQ498">
        <v>-1.2774494340201488</v>
      </c>
      <c r="HR498">
        <v>4.2258469803431096</v>
      </c>
      <c r="HU498">
        <v>-1.2213011517248977</v>
      </c>
      <c r="HV498">
        <v>6.3042346074640854</v>
      </c>
      <c r="IC498">
        <v>-1.2590166419116331</v>
      </c>
      <c r="ID498">
        <v>5.0536711398546892</v>
      </c>
      <c r="IO498">
        <v>-1.3075860379790198</v>
      </c>
      <c r="IP498">
        <v>1.19523720119651</v>
      </c>
      <c r="IS498">
        <v>-0.96994705326726149</v>
      </c>
      <c r="IT498">
        <v>8.0568828468341849</v>
      </c>
      <c r="IW498">
        <v>-1.2667428606951943</v>
      </c>
      <c r="IX498">
        <v>1.7663146330206216</v>
      </c>
      <c r="JA498">
        <v>-1.3003510225305601</v>
      </c>
      <c r="JB498">
        <v>-0.35393798216266037</v>
      </c>
      <c r="JI498">
        <v>-1.1983522732011718</v>
      </c>
      <c r="JJ498">
        <v>-0.84866267570629195</v>
      </c>
      <c r="JM498">
        <v>-1.2647258024075969</v>
      </c>
      <c r="JN498">
        <v>5.0671255478519059</v>
      </c>
      <c r="JU498">
        <v>-1.3168525141943943</v>
      </c>
      <c r="JV498">
        <v>-1.262856611118883</v>
      </c>
      <c r="JY498">
        <v>-1.2757454081650075</v>
      </c>
      <c r="JZ498">
        <v>6.7152658142288049</v>
      </c>
      <c r="KC498">
        <v>-0.96799195709012431</v>
      </c>
      <c r="KD498">
        <v>6.4738307657716971</v>
      </c>
      <c r="KK498">
        <v>-1.0687389137528349</v>
      </c>
      <c r="KL498">
        <v>2.0338489259569363</v>
      </c>
      <c r="KO498">
        <v>-1.2204763536285701</v>
      </c>
      <c r="KP498">
        <v>5.4254322977299818</v>
      </c>
      <c r="KS498">
        <v>-1.2828790228322287</v>
      </c>
      <c r="KT498">
        <v>4.2209336171537952</v>
      </c>
      <c r="KW498">
        <v>-1.2168526469242098</v>
      </c>
      <c r="KX498">
        <v>6.3170638962064292</v>
      </c>
      <c r="LE498">
        <v>-1.2600227005469653</v>
      </c>
      <c r="LF498">
        <v>5.0491717693200178</v>
      </c>
      <c r="LQ498">
        <v>-1.2995823559807158</v>
      </c>
      <c r="LR498">
        <v>1.2122864168056398</v>
      </c>
      <c r="LU498">
        <v>-0.97585711469343828</v>
      </c>
      <c r="LV498">
        <v>8.0337988840854244</v>
      </c>
      <c r="LY498">
        <v>-1.2667222482362259</v>
      </c>
      <c r="LZ498">
        <v>1.7669427136359597</v>
      </c>
      <c r="MC498">
        <v>-1.3015433974501085</v>
      </c>
      <c r="MD498">
        <v>-0.35481606752243139</v>
      </c>
      <c r="MK498">
        <v>-1.1968694692713384</v>
      </c>
      <c r="ML498">
        <v>-0.82706962721496924</v>
      </c>
      <c r="MO498">
        <v>-1.1814907433470336</v>
      </c>
      <c r="MP498">
        <v>5.2373114038536368</v>
      </c>
      <c r="MW498">
        <v>-1.31808002551584</v>
      </c>
      <c r="MX498">
        <v>-1.2646875394829518</v>
      </c>
      <c r="NA498">
        <v>-1.2771496980688526</v>
      </c>
      <c r="NB498">
        <v>6.7125717361772939</v>
      </c>
      <c r="NE498">
        <v>-0.98560665102000955</v>
      </c>
      <c r="NF498">
        <v>6.4477598404249603</v>
      </c>
      <c r="NM498">
        <v>-1.1077874864935489</v>
      </c>
      <c r="NN498">
        <v>1.9361153451176287</v>
      </c>
      <c r="NQ498">
        <v>-1.1746672282472108</v>
      </c>
      <c r="NR498">
        <v>5.5783055182858297</v>
      </c>
      <c r="NU498">
        <v>-1.3136891537060333</v>
      </c>
      <c r="NV498">
        <v>4.1703776455412527</v>
      </c>
      <c r="NY498">
        <v>-1.2153879516654176</v>
      </c>
      <c r="NZ498">
        <v>6.3109423277212633</v>
      </c>
      <c r="OG498">
        <v>-1.2532883825241068</v>
      </c>
      <c r="OH498">
        <v>5.0655244401241966</v>
      </c>
    </row>
    <row r="499" spans="1:398">
      <c r="A499">
        <v>482</v>
      </c>
      <c r="B499" s="16">
        <f t="shared" si="119"/>
        <v>40969.25</v>
      </c>
      <c r="C499">
        <f t="shared" si="115"/>
        <v>66.806787462292831</v>
      </c>
      <c r="D499">
        <f t="shared" si="116"/>
        <v>0</v>
      </c>
      <c r="E499">
        <f t="shared" si="117"/>
        <v>0</v>
      </c>
      <c r="F499">
        <f t="shared" si="118"/>
        <v>66.806787462292831</v>
      </c>
      <c r="G499">
        <f>F499/'Refrigeration &amp; Weather'!$C$22</f>
        <v>30.025522454963074</v>
      </c>
      <c r="H499">
        <f>G499*3*'Refrigeration &amp; Weather'!$C$23</f>
        <v>22.519141841222307</v>
      </c>
      <c r="Q499">
        <v>-0.72140374480874014</v>
      </c>
      <c r="R499">
        <v>4.4920921218593852</v>
      </c>
      <c r="U499">
        <v>-1.2359248744199429</v>
      </c>
      <c r="V499">
        <v>2.1507975082786785</v>
      </c>
      <c r="AC499">
        <v>-1.1983120035439656</v>
      </c>
      <c r="AD499">
        <v>1.2948264199266373</v>
      </c>
      <c r="AG499">
        <v>-1.267076517567767</v>
      </c>
      <c r="AH499">
        <v>-1.6191750097908459</v>
      </c>
      <c r="AO499">
        <v>-1.3175664891180801</v>
      </c>
      <c r="AP499">
        <v>5.3794628070137422</v>
      </c>
      <c r="AS499">
        <v>-1.2864601176043413</v>
      </c>
      <c r="AT499">
        <v>5.3652376081880726E-2</v>
      </c>
      <c r="AW499">
        <v>-0.93134208013269026</v>
      </c>
      <c r="AX499">
        <v>-0.16238951191593809</v>
      </c>
      <c r="BE499">
        <v>-1.0931816684159008</v>
      </c>
      <c r="BF499">
        <v>4.1347932882885967</v>
      </c>
      <c r="BI499">
        <v>-1.2077227665203392</v>
      </c>
      <c r="BJ499">
        <v>-1.2026405935622955</v>
      </c>
      <c r="BM499">
        <v>-1.288844135874744</v>
      </c>
      <c r="BN499">
        <v>-2.4370763590131626</v>
      </c>
      <c r="BQ499">
        <v>-1.2215946219011884</v>
      </c>
      <c r="BR499">
        <v>-0.35226082421644128</v>
      </c>
      <c r="BY499">
        <v>-1.249672321684701</v>
      </c>
      <c r="BZ499">
        <v>-1.5862709768435062</v>
      </c>
      <c r="CK499">
        <v>-1.2925283538844652</v>
      </c>
      <c r="CL499">
        <v>3.5404349806581261</v>
      </c>
      <c r="CO499">
        <v>-0.98803062342999903</v>
      </c>
      <c r="CP499">
        <v>1.3185285238233821</v>
      </c>
      <c r="CS499">
        <v>-1.2493937473622256</v>
      </c>
      <c r="CT499">
        <v>4.0096042968589867</v>
      </c>
      <c r="CW499">
        <v>-1.2972583330526828</v>
      </c>
      <c r="CX499">
        <v>1.8592742356897449</v>
      </c>
      <c r="DE499">
        <v>-1.1952835433717794</v>
      </c>
      <c r="DF499">
        <v>1.3041230598707583</v>
      </c>
      <c r="DI499">
        <v>-1.2739675532954267</v>
      </c>
      <c r="DJ499">
        <v>-1.6056891575711856</v>
      </c>
      <c r="DQ499">
        <v>-1.3177589458468768</v>
      </c>
      <c r="DR499">
        <v>5.3792128873712475</v>
      </c>
      <c r="DU499">
        <v>-1.2809846802387885</v>
      </c>
      <c r="DV499">
        <v>6.8610086684391142E-2</v>
      </c>
      <c r="DY499">
        <v>-1.002266698675367</v>
      </c>
      <c r="DZ499">
        <v>-0.24803368884324795</v>
      </c>
      <c r="EG499">
        <v>-1.0569037406318744</v>
      </c>
      <c r="EH499">
        <v>4.2301566768754979</v>
      </c>
      <c r="EK499">
        <v>-1.2079384340516996</v>
      </c>
      <c r="EL499">
        <v>-1.1977757527778101</v>
      </c>
      <c r="EO499">
        <v>-1.2799501193047376</v>
      </c>
      <c r="EP499">
        <v>-2.4239415912995232</v>
      </c>
      <c r="ES499">
        <v>-1.2169088565078972</v>
      </c>
      <c r="ET499">
        <v>-0.34681967983269923</v>
      </c>
      <c r="FA499">
        <v>-1.2962160997739012</v>
      </c>
      <c r="FB499">
        <v>-1.6609460970439018</v>
      </c>
      <c r="FM499">
        <v>-1.2918502495362953</v>
      </c>
      <c r="FN499">
        <v>3.5416699326840608</v>
      </c>
      <c r="FQ499">
        <v>-0.99864963418170449</v>
      </c>
      <c r="FR499">
        <v>1.2752151317997582</v>
      </c>
      <c r="FU499">
        <v>-1.2677481059903593</v>
      </c>
      <c r="FV499">
        <v>3.9753418182102256</v>
      </c>
      <c r="FY499">
        <v>-1.3079208466867629</v>
      </c>
      <c r="FZ499">
        <v>1.8495137522158565</v>
      </c>
      <c r="GG499">
        <v>-1.2073212768923962</v>
      </c>
      <c r="GH499">
        <v>1.2776113568761547</v>
      </c>
      <c r="GK499">
        <v>-1.2709878065181957</v>
      </c>
      <c r="GL499">
        <v>-1.6037259214907513</v>
      </c>
      <c r="GS499">
        <v>-1.3179227076406612</v>
      </c>
      <c r="GT499">
        <v>5.3791299262845396</v>
      </c>
      <c r="GW499">
        <v>-1.2801314011064748</v>
      </c>
      <c r="GX499">
        <v>7.0050254878366136E-2</v>
      </c>
      <c r="HA499">
        <v>-0.99830275729810303</v>
      </c>
      <c r="HB499">
        <v>-0.24203464469661651</v>
      </c>
      <c r="HI499">
        <v>-1.0848760734708345</v>
      </c>
      <c r="HJ499">
        <v>4.1609279044857335</v>
      </c>
      <c r="HM499">
        <v>-1.2188895372870339</v>
      </c>
      <c r="HN499">
        <v>-1.2379319191047788</v>
      </c>
      <c r="HQ499">
        <v>-1.2786250061687163</v>
      </c>
      <c r="HR499">
        <v>-2.4215652656319477</v>
      </c>
      <c r="HU499">
        <v>-1.2255465240037482</v>
      </c>
      <c r="HV499">
        <v>-0.35945972748122362</v>
      </c>
      <c r="IC499">
        <v>-1.2610278485737954</v>
      </c>
      <c r="ID499">
        <v>-1.5972360106985501</v>
      </c>
      <c r="IO499">
        <v>-1.3081547057179412</v>
      </c>
      <c r="IP499">
        <v>3.5062162101424126</v>
      </c>
      <c r="IS499">
        <v>-0.98769934722649644</v>
      </c>
      <c r="IT499">
        <v>1.3159221409888944</v>
      </c>
      <c r="IW499">
        <v>-1.2684212478601031</v>
      </c>
      <c r="IX499">
        <v>3.9744011025565973</v>
      </c>
      <c r="JA499">
        <v>-1.3008856311292647</v>
      </c>
      <c r="JB499">
        <v>1.8584907722793302</v>
      </c>
      <c r="JI499">
        <v>-1.2042376993647308</v>
      </c>
      <c r="JJ499">
        <v>1.2789335692001274</v>
      </c>
      <c r="JM499">
        <v>-1.2669361387133038</v>
      </c>
      <c r="JN499">
        <v>-1.5859216329480408</v>
      </c>
      <c r="JU499">
        <v>-1.317018351484589</v>
      </c>
      <c r="JV499">
        <v>5.3795803461569696</v>
      </c>
      <c r="JY499">
        <v>-1.2768997152828394</v>
      </c>
      <c r="JZ499">
        <v>6.8494661976898519E-2</v>
      </c>
      <c r="KC499">
        <v>-0.97938287601648022</v>
      </c>
      <c r="KD499">
        <v>-0.21163970624384576</v>
      </c>
      <c r="KK499">
        <v>-1.0822629942910647</v>
      </c>
      <c r="KL499">
        <v>4.1657257757922572</v>
      </c>
      <c r="KO499">
        <v>-1.2272524063049863</v>
      </c>
      <c r="KP499">
        <v>-1.2690637488079459</v>
      </c>
      <c r="KS499">
        <v>-1.2839766515625135</v>
      </c>
      <c r="KT499">
        <v>-2.4261720074496305</v>
      </c>
      <c r="KW499">
        <v>-1.2212986707755371</v>
      </c>
      <c r="KX499">
        <v>-0.34770122296794076</v>
      </c>
      <c r="LE499">
        <v>-1.261962025501056</v>
      </c>
      <c r="LF499">
        <v>-1.6015027488366367</v>
      </c>
      <c r="LQ499">
        <v>-1.3004023032479199</v>
      </c>
      <c r="LR499">
        <v>3.5220042134114125</v>
      </c>
      <c r="LU499">
        <v>-0.99325145144139482</v>
      </c>
      <c r="LV499">
        <v>1.2950562272700987</v>
      </c>
      <c r="LY499">
        <v>-1.2684105082534132</v>
      </c>
      <c r="LZ499">
        <v>3.9749814104241779</v>
      </c>
      <c r="MC499">
        <v>-1.3020640652549462</v>
      </c>
      <c r="MD499">
        <v>1.8576664371881721</v>
      </c>
      <c r="MK499">
        <v>-1.2030888163577063</v>
      </c>
      <c r="ML499">
        <v>1.2983741618114109</v>
      </c>
      <c r="MO499">
        <v>-1.1863994898040466</v>
      </c>
      <c r="MP499">
        <v>-1.4264160034292912</v>
      </c>
      <c r="MW499">
        <v>-1.3182166426672022</v>
      </c>
      <c r="MX499">
        <v>5.3778469816801175</v>
      </c>
      <c r="NA499">
        <v>-1.2782610414911699</v>
      </c>
      <c r="NB499">
        <v>6.5947143715961526E-2</v>
      </c>
      <c r="NE499">
        <v>-0.99657811266430085</v>
      </c>
      <c r="NF499">
        <v>-0.23664181685203511</v>
      </c>
      <c r="NM499">
        <v>-1.1197703163688237</v>
      </c>
      <c r="NN499">
        <v>4.0749656687632827</v>
      </c>
      <c r="NQ499">
        <v>-1.183826334265037</v>
      </c>
      <c r="NR499">
        <v>-1.1297094414806423</v>
      </c>
      <c r="NU499">
        <v>-1.3139832603392783</v>
      </c>
      <c r="NV499">
        <v>-2.4737197235723385</v>
      </c>
      <c r="NY499">
        <v>-1.2197389390862774</v>
      </c>
      <c r="NZ499">
        <v>-0.35324516966963276</v>
      </c>
      <c r="OG499">
        <v>-1.2554874047752655</v>
      </c>
      <c r="OH499">
        <v>-1.5861427537086572</v>
      </c>
    </row>
    <row r="500" spans="1:398">
      <c r="A500">
        <v>483</v>
      </c>
      <c r="B500" s="16">
        <f t="shared" si="119"/>
        <v>40969.375</v>
      </c>
      <c r="C500">
        <f t="shared" si="115"/>
        <v>237.26869107301229</v>
      </c>
      <c r="D500">
        <f t="shared" si="116"/>
        <v>0</v>
      </c>
      <c r="E500">
        <f t="shared" si="117"/>
        <v>0</v>
      </c>
      <c r="F500">
        <f t="shared" si="118"/>
        <v>237.26869107301229</v>
      </c>
      <c r="G500">
        <f>F500/'Refrigeration &amp; Weather'!$C$22</f>
        <v>106.6376139653988</v>
      </c>
      <c r="H500">
        <f>G500*3*'Refrigeration &amp; Weather'!$C$23</f>
        <v>79.978210474049092</v>
      </c>
      <c r="Q500">
        <v>-0.74421554653641231</v>
      </c>
      <c r="R500">
        <v>2.173339391433541</v>
      </c>
      <c r="U500">
        <v>-1.2392664743074362</v>
      </c>
      <c r="V500">
        <v>-8.0747259600940535E-2</v>
      </c>
      <c r="AC500">
        <v>-1.203951138781405</v>
      </c>
      <c r="AD500">
        <v>-0.98713542512170127</v>
      </c>
      <c r="AG500">
        <v>-1.2686177032505146</v>
      </c>
      <c r="AH500">
        <v>5.0180944123423119</v>
      </c>
      <c r="AO500">
        <v>-1.3177219979148298</v>
      </c>
      <c r="AP500">
        <v>-1.2640014841986495</v>
      </c>
      <c r="AS500">
        <v>-1.2873176417180814</v>
      </c>
      <c r="AT500">
        <v>6.6938872104038936</v>
      </c>
      <c r="AW500">
        <v>-0.94286085597011415</v>
      </c>
      <c r="AX500">
        <v>6.4396337620257516</v>
      </c>
      <c r="BE500">
        <v>-1.1049657617579889</v>
      </c>
      <c r="BF500">
        <v>1.8506081609830951</v>
      </c>
      <c r="BI500">
        <v>-1.2147578928094005</v>
      </c>
      <c r="BJ500">
        <v>5.3899821362819997</v>
      </c>
      <c r="BM500">
        <v>-1.2897033502059292</v>
      </c>
      <c r="BN500">
        <v>4.2027132716832742</v>
      </c>
      <c r="BQ500">
        <v>-1.2256334320900619</v>
      </c>
      <c r="BR500">
        <v>6.2715839968838747</v>
      </c>
      <c r="BY500">
        <v>-1.2517339431386254</v>
      </c>
      <c r="BZ500">
        <v>5.0487995029525425</v>
      </c>
      <c r="CK500">
        <v>-1.2935658385229767</v>
      </c>
      <c r="CL500">
        <v>1.2221898500658999</v>
      </c>
      <c r="CO500">
        <v>-1.0043195097759474</v>
      </c>
      <c r="CP500">
        <v>7.874148553692339</v>
      </c>
      <c r="CS500">
        <v>-1.2515344486420039</v>
      </c>
      <c r="CT500">
        <v>1.7875032319012756</v>
      </c>
      <c r="CW500">
        <v>-1.2977754360241232</v>
      </c>
      <c r="CX500">
        <v>-0.35686359150360664</v>
      </c>
      <c r="DE500">
        <v>-1.2010681703311568</v>
      </c>
      <c r="DF500">
        <v>-0.97862111222316073</v>
      </c>
      <c r="DI500">
        <v>-1.2757111721016841</v>
      </c>
      <c r="DJ500">
        <v>5.0296507536220263</v>
      </c>
      <c r="DQ500">
        <v>-1.317910461247779</v>
      </c>
      <c r="DR500">
        <v>-1.2642385503562126</v>
      </c>
      <c r="DU500">
        <v>-1.2820808743411551</v>
      </c>
      <c r="DV500">
        <v>6.7080438550019315</v>
      </c>
      <c r="DY500">
        <v>-1.01240696046675</v>
      </c>
      <c r="DZ500">
        <v>6.3574447251822441</v>
      </c>
      <c r="EG500">
        <v>-1.0701935160516105</v>
      </c>
      <c r="EH500">
        <v>1.9393404533240108</v>
      </c>
      <c r="EK500">
        <v>-1.2150494246189996</v>
      </c>
      <c r="EL500">
        <v>5.3944195023753139</v>
      </c>
      <c r="EO500">
        <v>-1.2810184034850114</v>
      </c>
      <c r="EP500">
        <v>4.2150957873172352</v>
      </c>
      <c r="ES500">
        <v>-1.22103410461405</v>
      </c>
      <c r="ET500">
        <v>6.2766971778287353</v>
      </c>
      <c r="FA500">
        <v>-1.2970903784626782</v>
      </c>
      <c r="FB500">
        <v>4.9785229000065039</v>
      </c>
      <c r="FM500">
        <v>-1.2929051561189884</v>
      </c>
      <c r="FN500">
        <v>1.223254690739191</v>
      </c>
      <c r="FQ500">
        <v>-1.0142662710233379</v>
      </c>
      <c r="FR500">
        <v>7.83494075577737</v>
      </c>
      <c r="FU500">
        <v>-1.2693436661125408</v>
      </c>
      <c r="FV500">
        <v>1.7552242770438042</v>
      </c>
      <c r="FY500">
        <v>-1.3082827319586117</v>
      </c>
      <c r="FZ500">
        <v>-0.36605118005292531</v>
      </c>
      <c r="GG500">
        <v>-1.2126892688116484</v>
      </c>
      <c r="GH500">
        <v>-1.0030565034865286</v>
      </c>
      <c r="GK500">
        <v>-1.2727629045031745</v>
      </c>
      <c r="GL500">
        <v>5.0315231739595054</v>
      </c>
      <c r="GS500">
        <v>-1.3180728937185497</v>
      </c>
      <c r="GT500">
        <v>-1.2643175965256048</v>
      </c>
      <c r="GW500">
        <v>-1.2812505612481975</v>
      </c>
      <c r="GX500">
        <v>6.709405578213758</v>
      </c>
      <c r="HA500">
        <v>-1.0085393887890306</v>
      </c>
      <c r="HB500">
        <v>6.3631836934422328</v>
      </c>
      <c r="HI500">
        <v>-1.0970675356737103</v>
      </c>
      <c r="HJ500">
        <v>1.8744309189864812</v>
      </c>
      <c r="HM500">
        <v>-1.225379513717739</v>
      </c>
      <c r="HN500">
        <v>5.3582749589239809</v>
      </c>
      <c r="HQ500">
        <v>-1.2797310702264637</v>
      </c>
      <c r="HR500">
        <v>4.2173317842477225</v>
      </c>
      <c r="HU500">
        <v>-1.2294723422774072</v>
      </c>
      <c r="HV500">
        <v>6.2649481521804065</v>
      </c>
      <c r="IC500">
        <v>-1.2629151547170621</v>
      </c>
      <c r="ID500">
        <v>5.0384833924982217</v>
      </c>
      <c r="IO500">
        <v>-1.3086852296877216</v>
      </c>
      <c r="IP500">
        <v>1.1902371218837473</v>
      </c>
      <c r="IS500">
        <v>-1.0039491841645733</v>
      </c>
      <c r="IT500">
        <v>7.8719212552765416</v>
      </c>
      <c r="IW500">
        <v>-1.2700019226217187</v>
      </c>
      <c r="IX500">
        <v>1.7543458170258888</v>
      </c>
      <c r="JA500">
        <v>-1.3013904661864395</v>
      </c>
      <c r="JB500">
        <v>-0.35758265280090912</v>
      </c>
      <c r="JI500">
        <v>-1.2096265852154253</v>
      </c>
      <c r="JJ500">
        <v>-1.0018328278966031</v>
      </c>
      <c r="JM500">
        <v>-1.2689922291086233</v>
      </c>
      <c r="JN500">
        <v>5.0480803990078664</v>
      </c>
      <c r="JU500">
        <v>-1.3171757432188038</v>
      </c>
      <c r="JV500">
        <v>-1.2638895454549581</v>
      </c>
      <c r="JY500">
        <v>-1.2779941620961155</v>
      </c>
      <c r="JZ500">
        <v>6.7079434889829388</v>
      </c>
      <c r="KC500">
        <v>-0.99010681712110238</v>
      </c>
      <c r="KD500">
        <v>6.3921696519415967</v>
      </c>
      <c r="KK500">
        <v>-1.0945344464122233</v>
      </c>
      <c r="KL500">
        <v>1.8792925537506728</v>
      </c>
      <c r="KO500">
        <v>-1.233262021405082</v>
      </c>
      <c r="KP500">
        <v>5.3303542414104133</v>
      </c>
      <c r="KS500">
        <v>-1.2850095786907183</v>
      </c>
      <c r="KT500">
        <v>4.2130070796456103</v>
      </c>
      <c r="KW500">
        <v>-1.2254087102365878</v>
      </c>
      <c r="KX500">
        <v>6.2757550596328109</v>
      </c>
      <c r="LE500">
        <v>-1.2637811213078629</v>
      </c>
      <c r="LF500">
        <v>5.034432949202893</v>
      </c>
      <c r="LQ500">
        <v>-1.3011658506148791</v>
      </c>
      <c r="LR500">
        <v>1.2048906769980463</v>
      </c>
      <c r="LU500">
        <v>-1.0091771676493759</v>
      </c>
      <c r="LV500">
        <v>7.8530077295935099</v>
      </c>
      <c r="LY500">
        <v>-1.2700003164669427</v>
      </c>
      <c r="LZ500">
        <v>1.7548830766709298</v>
      </c>
      <c r="MC500">
        <v>-1.3025558044089411</v>
      </c>
      <c r="MD500">
        <v>-0.35835732828525768</v>
      </c>
      <c r="MK500">
        <v>-1.208780107762113</v>
      </c>
      <c r="ML500">
        <v>-0.98418908684836293</v>
      </c>
      <c r="MO500">
        <v>-1.1909892019639243</v>
      </c>
      <c r="MP500">
        <v>5.1979503802528209</v>
      </c>
      <c r="MW500">
        <v>-1.3183463506310011</v>
      </c>
      <c r="MX500">
        <v>-1.2655325093976888</v>
      </c>
      <c r="NA500">
        <v>-1.2793148299927957</v>
      </c>
      <c r="NB500">
        <v>6.7055315285139176</v>
      </c>
      <c r="NE500">
        <v>-1.0068997764399863</v>
      </c>
      <c r="NF500">
        <v>6.3681907765770642</v>
      </c>
      <c r="NM500">
        <v>-1.1306095181556373</v>
      </c>
      <c r="NN500">
        <v>1.7949146614094094</v>
      </c>
      <c r="NQ500">
        <v>-1.1920113046095371</v>
      </c>
      <c r="NR500">
        <v>5.4576743723803594</v>
      </c>
      <c r="NU500">
        <v>-1.3142597776474902</v>
      </c>
      <c r="NV500">
        <v>4.1682222409340994</v>
      </c>
      <c r="NY500">
        <v>-1.2237627539571148</v>
      </c>
      <c r="NZ500">
        <v>6.2707196009259949</v>
      </c>
      <c r="OG500">
        <v>-1.2575506706482316</v>
      </c>
      <c r="OH500">
        <v>5.0488830534277866</v>
      </c>
    </row>
    <row r="501" spans="1:398">
      <c r="A501">
        <v>484</v>
      </c>
      <c r="B501" s="16">
        <f t="shared" si="119"/>
        <v>40969.5</v>
      </c>
      <c r="C501">
        <f t="shared" si="115"/>
        <v>63.604222277359447</v>
      </c>
      <c r="D501">
        <f t="shared" si="116"/>
        <v>0</v>
      </c>
      <c r="E501">
        <f t="shared" si="117"/>
        <v>0</v>
      </c>
      <c r="F501">
        <f t="shared" si="118"/>
        <v>63.604222277359447</v>
      </c>
      <c r="G501">
        <f>F501/'Refrigeration &amp; Weather'!$C$22</f>
        <v>28.586167315667172</v>
      </c>
      <c r="H501">
        <f>G501*3*'Refrigeration &amp; Weather'!$C$23</f>
        <v>21.43962548675038</v>
      </c>
      <c r="Q501">
        <v>-0.76540497971414845</v>
      </c>
      <c r="R501">
        <v>4.292993075367276</v>
      </c>
      <c r="U501">
        <v>-1.2423433937755624</v>
      </c>
      <c r="V501">
        <v>2.1182312832366543</v>
      </c>
      <c r="AC501">
        <v>-1.2090836893674102</v>
      </c>
      <c r="AD501">
        <v>1.2288909633196958</v>
      </c>
      <c r="AG501">
        <v>-1.2700695556354789</v>
      </c>
      <c r="AH501">
        <v>-1.6301185199768824</v>
      </c>
      <c r="AO501">
        <v>-1.3178697457663502</v>
      </c>
      <c r="AP501">
        <v>5.3785137823836813</v>
      </c>
      <c r="AS501">
        <v>-1.2881319655021666</v>
      </c>
      <c r="AT501">
        <v>4.8369575807617991E-2</v>
      </c>
      <c r="AW501">
        <v>-0.95373548960180587</v>
      </c>
      <c r="AX501">
        <v>-0.24121381711119205</v>
      </c>
      <c r="BE501">
        <v>-1.1156863121605012</v>
      </c>
      <c r="BF501">
        <v>4.0036321508416561</v>
      </c>
      <c r="BI501">
        <v>-1.2210396479052956</v>
      </c>
      <c r="BJ501">
        <v>-1.2959566218986471</v>
      </c>
      <c r="BM501">
        <v>-1.2905126821153237</v>
      </c>
      <c r="BN501">
        <v>-2.443185846411517</v>
      </c>
      <c r="BQ501">
        <v>-1.2293767010284262</v>
      </c>
      <c r="BR501">
        <v>-0.38857839740636724</v>
      </c>
      <c r="BY501">
        <v>-1.2536719582734193</v>
      </c>
      <c r="BZ501">
        <v>-1.6014165844139077</v>
      </c>
      <c r="CK501">
        <v>-1.2945356861894959</v>
      </c>
      <c r="CL501">
        <v>3.5315727188414323</v>
      </c>
      <c r="CO501">
        <v>-1.0192665550371411</v>
      </c>
      <c r="CP501">
        <v>1.1534122764084589</v>
      </c>
      <c r="CS501">
        <v>-1.2535531740062871</v>
      </c>
      <c r="CT501">
        <v>3.9946677535522022</v>
      </c>
      <c r="CW501">
        <v>-1.2982640112546719</v>
      </c>
      <c r="CX501">
        <v>1.8557831518146988</v>
      </c>
      <c r="DE501">
        <v>-1.2063327472323269</v>
      </c>
      <c r="DF501">
        <v>1.2365703183130683</v>
      </c>
      <c r="DI501">
        <v>-1.2773363264754343</v>
      </c>
      <c r="DJ501">
        <v>-1.6202321656555145</v>
      </c>
      <c r="DQ501">
        <v>-1.318054418454973</v>
      </c>
      <c r="DR501">
        <v>5.3782886585199261</v>
      </c>
      <c r="DU501">
        <v>-1.283121261982697</v>
      </c>
      <c r="DV501">
        <v>6.1784785147791024E-2</v>
      </c>
      <c r="DY501">
        <v>-1.0219585996356337</v>
      </c>
      <c r="DZ501">
        <v>-0.32009659787603084</v>
      </c>
      <c r="EG501">
        <v>-1.0823160751492145</v>
      </c>
      <c r="EH501">
        <v>4.0862927405027367</v>
      </c>
      <c r="EK501">
        <v>-1.2214004728770849</v>
      </c>
      <c r="EL501">
        <v>-1.2919001340989</v>
      </c>
      <c r="EO501">
        <v>-1.2820249960409646</v>
      </c>
      <c r="EP501">
        <v>-2.4314968801621859</v>
      </c>
      <c r="ES501">
        <v>-1.224858663265441</v>
      </c>
      <c r="ET501">
        <v>-0.38376753557446008</v>
      </c>
      <c r="FA501">
        <v>-1.2979100035589455</v>
      </c>
      <c r="FB501">
        <v>-1.6676471155601247</v>
      </c>
      <c r="FM501">
        <v>-1.2938900218900813</v>
      </c>
      <c r="FN501">
        <v>3.532490417551593</v>
      </c>
      <c r="FQ501">
        <v>-1.0286037699629336</v>
      </c>
      <c r="FR501">
        <v>1.1178250837198473</v>
      </c>
      <c r="FU501">
        <v>-1.2708483662679628</v>
      </c>
      <c r="FV501">
        <v>3.9642154064261668</v>
      </c>
      <c r="FY501">
        <v>-1.3086250992731612</v>
      </c>
      <c r="FZ501">
        <v>1.8471252840206982</v>
      </c>
      <c r="GG501">
        <v>-1.2175736787478426</v>
      </c>
      <c r="GH501">
        <v>1.2144136764963382</v>
      </c>
      <c r="GK501">
        <v>-1.2744180801272398</v>
      </c>
      <c r="GL501">
        <v>-1.6184465208267873</v>
      </c>
      <c r="GS501">
        <v>-1.318215583705334</v>
      </c>
      <c r="GT501">
        <v>5.378213282858554</v>
      </c>
      <c r="GW501">
        <v>-1.2823126806321676</v>
      </c>
      <c r="GX501">
        <v>6.3073918183483957E-2</v>
      </c>
      <c r="HA501">
        <v>-1.0181832373789055</v>
      </c>
      <c r="HB501">
        <v>-0.31460471614430219</v>
      </c>
      <c r="HI501">
        <v>-1.1081600711907911</v>
      </c>
      <c r="HJ501">
        <v>4.0254089406648781</v>
      </c>
      <c r="HM501">
        <v>-1.2311702544020571</v>
      </c>
      <c r="HN501">
        <v>-1.3245587557822032</v>
      </c>
      <c r="HQ501">
        <v>-1.2807732444928819</v>
      </c>
      <c r="HR501">
        <v>-2.4293898101542055</v>
      </c>
      <c r="HU501">
        <v>-1.2331112906387436</v>
      </c>
      <c r="HV501">
        <v>-0.39471088542942029</v>
      </c>
      <c r="IC501">
        <v>-1.2646890421530568</v>
      </c>
      <c r="ID501">
        <v>-1.6111343572045609</v>
      </c>
      <c r="IO501">
        <v>-1.3091811339672004</v>
      </c>
      <c r="IP501">
        <v>3.5016799248757775</v>
      </c>
      <c r="IS501">
        <v>-1.018862834540756</v>
      </c>
      <c r="IT501">
        <v>1.1515066646161118</v>
      </c>
      <c r="IW501">
        <v>-1.2714927080439571</v>
      </c>
      <c r="IX501">
        <v>3.9633937127569974</v>
      </c>
      <c r="JA501">
        <v>-1.3018677917401074</v>
      </c>
      <c r="JB501">
        <v>1.8551241491927373</v>
      </c>
      <c r="JI501">
        <v>-1.2145299691956122</v>
      </c>
      <c r="JJ501">
        <v>1.2155168229240005</v>
      </c>
      <c r="JM501">
        <v>-1.2709090523782418</v>
      </c>
      <c r="JN501">
        <v>-1.6030173230460618</v>
      </c>
      <c r="JU501">
        <v>-1.3173252843081151</v>
      </c>
      <c r="JV501">
        <v>5.3786203886406438</v>
      </c>
      <c r="JY501">
        <v>-1.2790330247597341</v>
      </c>
      <c r="JZ501">
        <v>6.1696964186800672E-2</v>
      </c>
      <c r="KC501">
        <v>-1.0002155259166985</v>
      </c>
      <c r="KD501">
        <v>-0.28694892681022022</v>
      </c>
      <c r="KK501">
        <v>-1.1057073279446625</v>
      </c>
      <c r="KL501">
        <v>4.0302693405619436</v>
      </c>
      <c r="KO501">
        <v>-1.2386207868002226</v>
      </c>
      <c r="KP501">
        <v>-1.3497080970780029</v>
      </c>
      <c r="KS501">
        <v>-1.285983042882856</v>
      </c>
      <c r="KT501">
        <v>-2.4334545494579203</v>
      </c>
      <c r="KW501">
        <v>-1.2292172461573911</v>
      </c>
      <c r="KX501">
        <v>-0.38475265183543395</v>
      </c>
      <c r="LE501">
        <v>-1.265490213947513</v>
      </c>
      <c r="LF501">
        <v>-1.6149835042819511</v>
      </c>
      <c r="LQ501">
        <v>-1.3018783248569556</v>
      </c>
      <c r="LR501">
        <v>3.5153098309452107</v>
      </c>
      <c r="LU501">
        <v>-1.0237965337649853</v>
      </c>
      <c r="LV501">
        <v>1.1343166229715691</v>
      </c>
      <c r="LY501">
        <v>-1.271499568074006</v>
      </c>
      <c r="LZ501">
        <v>3.9638920885271602</v>
      </c>
      <c r="MC501">
        <v>-1.3030208155613929</v>
      </c>
      <c r="MD501">
        <v>1.8543954400286753</v>
      </c>
      <c r="MK501">
        <v>-1.213955836974858</v>
      </c>
      <c r="ML501">
        <v>1.231314590300262</v>
      </c>
      <c r="MO501">
        <v>-1.1952887408087931</v>
      </c>
      <c r="MP501">
        <v>-1.4619983831068932</v>
      </c>
      <c r="MW501">
        <v>-1.318469633005287</v>
      </c>
      <c r="MX501">
        <v>5.3770613287419007</v>
      </c>
      <c r="NA501">
        <v>-1.2803151688953553</v>
      </c>
      <c r="NB501">
        <v>5.9410596018506241E-2</v>
      </c>
      <c r="NE501">
        <v>-1.0166226410340287</v>
      </c>
      <c r="NF501">
        <v>-0.30994952435550227</v>
      </c>
      <c r="NM501">
        <v>-1.140449870973026</v>
      </c>
      <c r="NN501">
        <v>3.9517294950885864</v>
      </c>
      <c r="NQ501">
        <v>-1.199360424466301</v>
      </c>
      <c r="NR501">
        <v>-1.2331119997645446</v>
      </c>
      <c r="NU501">
        <v>-1.3145201574524159</v>
      </c>
      <c r="NV501">
        <v>-2.4756965920420968</v>
      </c>
      <c r="NY501">
        <v>-1.2274928382332806</v>
      </c>
      <c r="NZ501">
        <v>-0.38933901243402147</v>
      </c>
      <c r="OG501">
        <v>-1.2594896830909292</v>
      </c>
      <c r="OH501">
        <v>-1.6013691010960334</v>
      </c>
    </row>
    <row r="502" spans="1:398">
      <c r="A502">
        <v>485</v>
      </c>
      <c r="B502" s="16">
        <f t="shared" si="119"/>
        <v>40969.625</v>
      </c>
      <c r="C502">
        <f t="shared" si="115"/>
        <v>234.38035882254374</v>
      </c>
      <c r="D502">
        <f t="shared" si="116"/>
        <v>0</v>
      </c>
      <c r="E502">
        <f t="shared" si="117"/>
        <v>0</v>
      </c>
      <c r="F502">
        <f t="shared" si="118"/>
        <v>234.38035882254374</v>
      </c>
      <c r="G502">
        <f>F502/'Refrigeration &amp; Weather'!$C$22</f>
        <v>105.33948711125564</v>
      </c>
      <c r="H502">
        <f>G502*3*'Refrigeration &amp; Weather'!$C$23</f>
        <v>79.004615333441734</v>
      </c>
      <c r="Q502">
        <v>-0.78512179332855347</v>
      </c>
      <c r="R502">
        <v>1.9926702640027329</v>
      </c>
      <c r="U502">
        <v>-1.2451839236985665</v>
      </c>
      <c r="V502">
        <v>-0.10981698437694964</v>
      </c>
      <c r="AC502">
        <v>-1.2137507576491717</v>
      </c>
      <c r="AD502">
        <v>-1.0523742620168617</v>
      </c>
      <c r="AG502">
        <v>-1.2714391882193572</v>
      </c>
      <c r="AH502">
        <v>5.0080269190801472</v>
      </c>
      <c r="AO502">
        <v>-1.3180102700683887</v>
      </c>
      <c r="AP502">
        <v>-1.2648846045201996</v>
      </c>
      <c r="AS502">
        <v>-1.2889060897210269</v>
      </c>
      <c r="AT502">
        <v>6.688972424579676</v>
      </c>
      <c r="AW502">
        <v>-0.96401380785581259</v>
      </c>
      <c r="AX502">
        <v>6.3666767773758357</v>
      </c>
      <c r="BE502">
        <v>-1.1254711704823814</v>
      </c>
      <c r="BF502">
        <v>1.7352889900521187</v>
      </c>
      <c r="BI502">
        <v>-1.226675887748762</v>
      </c>
      <c r="BJ502">
        <v>5.3101086089411558</v>
      </c>
      <c r="BM502">
        <v>-1.2912760903533029</v>
      </c>
      <c r="BN502">
        <v>4.1970902859907993</v>
      </c>
      <c r="BQ502">
        <v>-1.2328538584056383</v>
      </c>
      <c r="BR502">
        <v>6.2388978400087103</v>
      </c>
      <c r="BY502">
        <v>-1.2554965163773661</v>
      </c>
      <c r="BZ502">
        <v>5.0349017763857349</v>
      </c>
      <c r="CK502">
        <v>-1.2954439659687225</v>
      </c>
      <c r="CL502">
        <v>1.2141258538162907</v>
      </c>
      <c r="CO502">
        <v>-1.0330167842050091</v>
      </c>
      <c r="CP502">
        <v>7.726944602498734</v>
      </c>
      <c r="CS502">
        <v>-1.2554594707542099</v>
      </c>
      <c r="CT502">
        <v>1.7737395526705713</v>
      </c>
      <c r="CW502">
        <v>-1.2987261720945118</v>
      </c>
      <c r="CX502">
        <v>-0.36009523855664161</v>
      </c>
      <c r="DE502">
        <v>-1.2111195175786509</v>
      </c>
      <c r="DF502">
        <v>-1.0453635162845485</v>
      </c>
      <c r="DI502">
        <v>-1.2788540101321155</v>
      </c>
      <c r="DJ502">
        <v>5.0164645157155796</v>
      </c>
      <c r="DQ502">
        <v>-1.3181913406774344</v>
      </c>
      <c r="DR502">
        <v>-1.2650986150492463</v>
      </c>
      <c r="DU502">
        <v>-1.2841097706095996</v>
      </c>
      <c r="DV502">
        <v>6.7017002834465353</v>
      </c>
      <c r="DY502">
        <v>-1.0309670167918457</v>
      </c>
      <c r="DZ502">
        <v>6.2909546356596113</v>
      </c>
      <c r="EG502">
        <v>-1.0934080163261879</v>
      </c>
      <c r="EH502">
        <v>1.8123899479119747</v>
      </c>
      <c r="EK502">
        <v>-1.2271001469110385</v>
      </c>
      <c r="EL502">
        <v>5.3138253321968856</v>
      </c>
      <c r="EO502">
        <v>-1.282974764437693</v>
      </c>
      <c r="EP502">
        <v>4.2081386137089609</v>
      </c>
      <c r="ES502">
        <v>-1.2284123605901311</v>
      </c>
      <c r="ET502">
        <v>6.2434296301701746</v>
      </c>
      <c r="FA502">
        <v>-1.2986796759361523</v>
      </c>
      <c r="FB502">
        <v>4.9724003455855907</v>
      </c>
      <c r="FM502">
        <v>-1.2948112366920075</v>
      </c>
      <c r="FN502">
        <v>1.2149159002060976</v>
      </c>
      <c r="FQ502">
        <v>-1.0417998453911705</v>
      </c>
      <c r="FR502">
        <v>7.6945593592507979</v>
      </c>
      <c r="FU502">
        <v>-1.2722693251834474</v>
      </c>
      <c r="FV502">
        <v>1.7449724265952686</v>
      </c>
      <c r="FY502">
        <v>-1.3089493922426645</v>
      </c>
      <c r="FZ502">
        <v>-0.36826243234042233</v>
      </c>
      <c r="GG502">
        <v>-1.2220140481326354</v>
      </c>
      <c r="GH502">
        <v>-1.0656812772928375</v>
      </c>
      <c r="GK502">
        <v>-1.275964393143878</v>
      </c>
      <c r="GL502">
        <v>5.018167366790971</v>
      </c>
      <c r="GS502">
        <v>-1.3183512969856506</v>
      </c>
      <c r="GT502">
        <v>-1.2651705443533809</v>
      </c>
      <c r="GW502">
        <v>-1.2833217776419945</v>
      </c>
      <c r="GX502">
        <v>6.7029221320754262</v>
      </c>
      <c r="HA502">
        <v>-1.0272799126968817</v>
      </c>
      <c r="HB502">
        <v>6.2962118847499813</v>
      </c>
      <c r="HI502">
        <v>-1.1182855382270822</v>
      </c>
      <c r="HJ502">
        <v>1.7552492943984555</v>
      </c>
      <c r="HM502">
        <v>-1.236362518725413</v>
      </c>
      <c r="HN502">
        <v>5.2842094730792466</v>
      </c>
      <c r="HQ502">
        <v>-1.281756572486312</v>
      </c>
      <c r="HR502">
        <v>4.2101269917630946</v>
      </c>
      <c r="HU502">
        <v>-1.2364918959961797</v>
      </c>
      <c r="HV502">
        <v>6.2332168952196358</v>
      </c>
      <c r="IC502">
        <v>-1.2663588774592449</v>
      </c>
      <c r="ID502">
        <v>5.0257367794418553</v>
      </c>
      <c r="IO502">
        <v>-1.3096455326753333</v>
      </c>
      <c r="IP502">
        <v>1.1861104629021446</v>
      </c>
      <c r="IS502">
        <v>-1.0325844754020621</v>
      </c>
      <c r="IT502">
        <v>7.7253127300975395</v>
      </c>
      <c r="IW502">
        <v>-1.2729006385420742</v>
      </c>
      <c r="IX502">
        <v>1.7442026137307134</v>
      </c>
      <c r="JA502">
        <v>-1.3023196532465464</v>
      </c>
      <c r="JB502">
        <v>-0.36069815946802586</v>
      </c>
      <c r="JI502">
        <v>-1.2189874983606563</v>
      </c>
      <c r="JJ502">
        <v>-1.0646832618660838</v>
      </c>
      <c r="JM502">
        <v>-1.2726994815458987</v>
      </c>
      <c r="JN502">
        <v>5.0325732419988114</v>
      </c>
      <c r="JU502">
        <v>-1.3174675163957996</v>
      </c>
      <c r="JV502">
        <v>-1.2647830797998563</v>
      </c>
      <c r="JY502">
        <v>-1.2800201924842327</v>
      </c>
      <c r="JZ502">
        <v>6.7016228058887863</v>
      </c>
      <c r="KC502">
        <v>-1.0097558680658314</v>
      </c>
      <c r="KD502">
        <v>6.3226119219491013</v>
      </c>
      <c r="KK502">
        <v>-1.1159126118935838</v>
      </c>
      <c r="KL502">
        <v>1.7600610777948702</v>
      </c>
      <c r="KO502">
        <v>-1.2434229763857849</v>
      </c>
      <c r="KP502">
        <v>5.2614650184613048</v>
      </c>
      <c r="KS502">
        <v>-1.2869017462551029</v>
      </c>
      <c r="KT502">
        <v>4.2063023485527111</v>
      </c>
      <c r="KW502">
        <v>-1.2327543610276788</v>
      </c>
      <c r="KX502">
        <v>6.2424157051549853</v>
      </c>
      <c r="LE502">
        <v>-1.267098435070265</v>
      </c>
      <c r="LF502">
        <v>5.0220751529896832</v>
      </c>
      <c r="LQ502">
        <v>-1.3025444195423317</v>
      </c>
      <c r="LR502">
        <v>1.1988139411705838</v>
      </c>
      <c r="LU502">
        <v>-1.0372502748864947</v>
      </c>
      <c r="LV502">
        <v>7.709648435013956</v>
      </c>
      <c r="LY502">
        <v>-1.2729153611832875</v>
      </c>
      <c r="LZ502">
        <v>1.7446657867487085</v>
      </c>
      <c r="MC502">
        <v>-1.3034610868504466</v>
      </c>
      <c r="MD502">
        <v>-0.36138424500586608</v>
      </c>
      <c r="MK502">
        <v>-1.2186586123989933</v>
      </c>
      <c r="ML502">
        <v>-1.0503443057545825</v>
      </c>
      <c r="MO502">
        <v>-1.1993230641162043</v>
      </c>
      <c r="MP502">
        <v>5.1654440110045812</v>
      </c>
      <c r="MW502">
        <v>-1.3185869303503173</v>
      </c>
      <c r="MX502">
        <v>-1.2662641398259937</v>
      </c>
      <c r="NA502">
        <v>-1.2812657924718398</v>
      </c>
      <c r="NB502">
        <v>6.699452984709473</v>
      </c>
      <c r="NE502">
        <v>-1.025792839317855</v>
      </c>
      <c r="NF502">
        <v>6.3005456178829879</v>
      </c>
      <c r="NM502">
        <v>-1.1494138424332256</v>
      </c>
      <c r="NN502">
        <v>1.6868615506978499</v>
      </c>
      <c r="NQ502">
        <v>-1.2059879529728272</v>
      </c>
      <c r="NR502">
        <v>5.3684894553280778</v>
      </c>
      <c r="NU502">
        <v>-1.3147656999425714</v>
      </c>
      <c r="NV502">
        <v>4.1664051959348347</v>
      </c>
      <c r="NY502">
        <v>-1.2309583797645367</v>
      </c>
      <c r="NZ502">
        <v>6.238227222255051</v>
      </c>
      <c r="OG502">
        <v>-1.2613147198815793</v>
      </c>
      <c r="OH502">
        <v>5.0349205054199366</v>
      </c>
    </row>
    <row r="503" spans="1:398">
      <c r="A503">
        <v>486</v>
      </c>
      <c r="B503" s="16">
        <f t="shared" si="119"/>
        <v>40969.75</v>
      </c>
      <c r="C503">
        <f t="shared" si="115"/>
        <v>60.851299620465234</v>
      </c>
      <c r="D503">
        <f t="shared" si="116"/>
        <v>0</v>
      </c>
      <c r="E503">
        <f t="shared" si="117"/>
        <v>0</v>
      </c>
      <c r="F503">
        <f t="shared" si="118"/>
        <v>60.851299620465234</v>
      </c>
      <c r="G503">
        <f>F503/'Refrigeration &amp; Weather'!$C$22</f>
        <v>27.348898705827075</v>
      </c>
      <c r="H503">
        <f>G503*3*'Refrigeration &amp; Weather'!$C$23</f>
        <v>20.511674029370305</v>
      </c>
      <c r="Q503">
        <v>-0.80349923215848817</v>
      </c>
      <c r="R503">
        <v>4.1287178836144989</v>
      </c>
      <c r="U503">
        <v>-1.2478125969695246</v>
      </c>
      <c r="V503">
        <v>2.092191583263975</v>
      </c>
      <c r="AC503">
        <v>-1.2180428961245027</v>
      </c>
      <c r="AD503">
        <v>1.1371938117035516</v>
      </c>
      <c r="AG503">
        <v>-1.2727329941713417</v>
      </c>
      <c r="AH503">
        <v>-1.6394006100298242</v>
      </c>
      <c r="AO503">
        <v>-1.3181440609550223</v>
      </c>
      <c r="AP503">
        <v>5.3776907536067426</v>
      </c>
      <c r="AS503">
        <v>-1.2896427506232011</v>
      </c>
      <c r="AT503">
        <v>4.3790270761401656E-2</v>
      </c>
      <c r="AW503">
        <v>-0.97373930651846818</v>
      </c>
      <c r="AX503">
        <v>-0.30883600592012517</v>
      </c>
      <c r="BE503">
        <v>-1.1344294099513885</v>
      </c>
      <c r="BF503">
        <v>3.9018177736077218</v>
      </c>
      <c r="BI503">
        <v>-1.2317555447289883</v>
      </c>
      <c r="BJ503">
        <v>-1.3647603533848764</v>
      </c>
      <c r="BM503">
        <v>-1.2919971355991351</v>
      </c>
      <c r="BN503">
        <v>-2.4483714155197993</v>
      </c>
      <c r="BQ503">
        <v>-1.2360906840183128</v>
      </c>
      <c r="BR503">
        <v>-0.41808533349749033</v>
      </c>
      <c r="BY503">
        <v>-1.2572167163362329</v>
      </c>
      <c r="BZ503">
        <v>-1.614196018680458</v>
      </c>
      <c r="CK503">
        <v>-1.2962960610997103</v>
      </c>
      <c r="CL503">
        <v>3.524216434803491</v>
      </c>
      <c r="CO503">
        <v>-1.0456963427312824</v>
      </c>
      <c r="CP503">
        <v>1.0217810118148194</v>
      </c>
      <c r="CS503">
        <v>-1.2572619460241874</v>
      </c>
      <c r="CT503">
        <v>3.9819610765239841</v>
      </c>
      <c r="CW503">
        <v>-1.2991638330346884</v>
      </c>
      <c r="CX503">
        <v>1.85278645194966</v>
      </c>
      <c r="DE503">
        <v>-1.2155214290208989</v>
      </c>
      <c r="DF503">
        <v>1.1436182081024153</v>
      </c>
      <c r="DI503">
        <v>-1.2802739349367098</v>
      </c>
      <c r="DJ503">
        <v>-1.6322222821684806</v>
      </c>
      <c r="DQ503">
        <v>-1.3183217051267151</v>
      </c>
      <c r="DR503">
        <v>5.3774871007520613</v>
      </c>
      <c r="DU503">
        <v>-1.2850499780030067</v>
      </c>
      <c r="DV503">
        <v>5.5879931330431939E-2</v>
      </c>
      <c r="DY503">
        <v>-1.0394733439561297</v>
      </c>
      <c r="DZ503">
        <v>-0.38153906786432135</v>
      </c>
      <c r="EG503">
        <v>-1.1035863999075664</v>
      </c>
      <c r="EH503">
        <v>3.9738260096092999</v>
      </c>
      <c r="EK503">
        <v>-1.2322380069200931</v>
      </c>
      <c r="EL503">
        <v>-1.3613471642581785</v>
      </c>
      <c r="EO503">
        <v>-1.2838720896133853</v>
      </c>
      <c r="EP503">
        <v>-2.4379159230662704</v>
      </c>
      <c r="ES503">
        <v>-1.231721337754099</v>
      </c>
      <c r="ET503">
        <v>-0.41381152361697537</v>
      </c>
      <c r="FA503">
        <v>-1.2994035872535703</v>
      </c>
      <c r="FB503">
        <v>-1.6732540929546291</v>
      </c>
      <c r="FM503">
        <v>-1.2956744565570155</v>
      </c>
      <c r="FN503">
        <v>3.5248954279124387</v>
      </c>
      <c r="FQ503">
        <v>-1.0539743219340596</v>
      </c>
      <c r="FR503">
        <v>0.9922353754261144</v>
      </c>
      <c r="FU503">
        <v>-1.2736129587103566</v>
      </c>
      <c r="FV503">
        <v>3.9547514898227352</v>
      </c>
      <c r="FY503">
        <v>-1.3092569187770862</v>
      </c>
      <c r="FZ503">
        <v>1.8450745365622798</v>
      </c>
      <c r="GG503">
        <v>-1.2260968733743012</v>
      </c>
      <c r="GH503">
        <v>1.1249140736251271</v>
      </c>
      <c r="GK503">
        <v>-1.2774116204854022</v>
      </c>
      <c r="GL503">
        <v>-1.6305983150758456</v>
      </c>
      <c r="GS503">
        <v>-1.3184805072594894</v>
      </c>
      <c r="GT503">
        <v>5.3774184118364525</v>
      </c>
      <c r="GW503">
        <v>-1.2842815125737446</v>
      </c>
      <c r="GX503">
        <v>5.7039313664601424E-2</v>
      </c>
      <c r="HA503">
        <v>-1.0358707467272779</v>
      </c>
      <c r="HB503">
        <v>-0.37650455189240495</v>
      </c>
      <c r="HI503">
        <v>-1.1275564753389644</v>
      </c>
      <c r="HJ503">
        <v>3.9201602790122179</v>
      </c>
      <c r="HM503">
        <v>-1.2410392657701423</v>
      </c>
      <c r="HN503">
        <v>-1.3882955551477392</v>
      </c>
      <c r="HQ503">
        <v>-1.282685593427388</v>
      </c>
      <c r="HR503">
        <v>-2.4360370263393483</v>
      </c>
      <c r="HU503">
        <v>-1.2396391526568888</v>
      </c>
      <c r="HV503">
        <v>-0.42335988755560161</v>
      </c>
      <c r="IC503">
        <v>-1.2679330534770656</v>
      </c>
      <c r="ID503">
        <v>-1.6228493769250147</v>
      </c>
      <c r="IO503">
        <v>-1.3100811869075357</v>
      </c>
      <c r="IP503">
        <v>3.4979162771701953</v>
      </c>
      <c r="IS503">
        <v>-1.0452395425028487</v>
      </c>
      <c r="IT503">
        <v>1.0203826996556917</v>
      </c>
      <c r="IW503">
        <v>-1.2742320548000006</v>
      </c>
      <c r="IX503">
        <v>3.954029197492344</v>
      </c>
      <c r="JA503">
        <v>-1.3027479029500479</v>
      </c>
      <c r="JB503">
        <v>1.8522359636709089</v>
      </c>
      <c r="JI503">
        <v>-1.223085962499816</v>
      </c>
      <c r="JJ503">
        <v>1.1258263965760515</v>
      </c>
      <c r="JM503">
        <v>-1.2743748970952749</v>
      </c>
      <c r="JN503">
        <v>-1.6171230046554155</v>
      </c>
      <c r="JU503">
        <v>-1.3176029335974617</v>
      </c>
      <c r="JV503">
        <v>5.3777874321295744</v>
      </c>
      <c r="JY503">
        <v>-1.2809592095464715</v>
      </c>
      <c r="JZ503">
        <v>5.5810867489497706E-2</v>
      </c>
      <c r="KC503">
        <v>-1.0187703602717069</v>
      </c>
      <c r="KD503">
        <v>-0.35129011814141631</v>
      </c>
      <c r="KK503">
        <v>-1.1252621964702767</v>
      </c>
      <c r="KL503">
        <v>3.9248893700331102</v>
      </c>
      <c r="KO503">
        <v>-1.2477461233456462</v>
      </c>
      <c r="KP503">
        <v>-1.408942469611266</v>
      </c>
      <c r="KS503">
        <v>-1.2877699202120043</v>
      </c>
      <c r="KT503">
        <v>-2.4396395052679059</v>
      </c>
      <c r="KW503">
        <v>-1.2360464013928507</v>
      </c>
      <c r="KX503">
        <v>-0.41484280010903818</v>
      </c>
      <c r="LE503">
        <v>-1.268613961670974</v>
      </c>
      <c r="LF503">
        <v>-1.6263361424473297</v>
      </c>
      <c r="LQ503">
        <v>-1.3031682848170281</v>
      </c>
      <c r="LR503">
        <v>3.5097789486998039</v>
      </c>
      <c r="LU503">
        <v>-1.0496608400065321</v>
      </c>
      <c r="LV503">
        <v>1.0060728856969694</v>
      </c>
      <c r="LY503">
        <v>-1.2742540928768522</v>
      </c>
      <c r="LZ503">
        <v>3.9544604306594615</v>
      </c>
      <c r="MC503">
        <v>-1.3038784185678121</v>
      </c>
      <c r="MD503">
        <v>1.8515894692836115</v>
      </c>
      <c r="MK503">
        <v>-1.2229806336510236</v>
      </c>
      <c r="ML503">
        <v>1.1388821581938733</v>
      </c>
      <c r="MO503">
        <v>-1.2031144401642893</v>
      </c>
      <c r="MP503">
        <v>-1.491766191473288</v>
      </c>
      <c r="MW503">
        <v>-1.3186986447993319</v>
      </c>
      <c r="MX503">
        <v>5.3763789952398566</v>
      </c>
      <c r="NA503">
        <v>-1.2821701041945361</v>
      </c>
      <c r="NB503">
        <v>5.3749366881765327E-2</v>
      </c>
      <c r="NE503">
        <v>-1.0344521740167842</v>
      </c>
      <c r="NF503">
        <v>-0.37246488483977425</v>
      </c>
      <c r="NM503">
        <v>-1.1576055723518108</v>
      </c>
      <c r="NN503">
        <v>3.8565768125563715</v>
      </c>
      <c r="NQ503">
        <v>-1.2119889848520131</v>
      </c>
      <c r="NR503">
        <v>-1.3104774958116856</v>
      </c>
      <c r="NU503">
        <v>-1.3149975726555887</v>
      </c>
      <c r="NV503">
        <v>-2.4773701754305311</v>
      </c>
      <c r="NY503">
        <v>-1.234184951734816</v>
      </c>
      <c r="NZ503">
        <v>-0.41867774562751431</v>
      </c>
      <c r="OG503">
        <v>-1.2630349891686299</v>
      </c>
      <c r="OH503">
        <v>-1.6141998229573249</v>
      </c>
    </row>
    <row r="504" spans="1:398">
      <c r="A504">
        <v>487</v>
      </c>
      <c r="B504" s="16">
        <f t="shared" si="119"/>
        <v>40969.875</v>
      </c>
      <c r="C504">
        <f t="shared" si="115"/>
        <v>170.41489549193187</v>
      </c>
      <c r="D504">
        <f t="shared" si="116"/>
        <v>0</v>
      </c>
      <c r="E504">
        <f t="shared" si="117"/>
        <v>0</v>
      </c>
      <c r="F504">
        <f t="shared" si="118"/>
        <v>170.41489549193187</v>
      </c>
      <c r="G504">
        <f>F504/'Refrigeration &amp; Weather'!$C$22</f>
        <v>76.590964266036806</v>
      </c>
      <c r="H504">
        <f>G504*3*'Refrigeration &amp; Weather'!$C$23</f>
        <v>57.443223199527608</v>
      </c>
      <c r="Q504">
        <v>-0.82065609422078667</v>
      </c>
      <c r="R504">
        <v>1.8430072778635749</v>
      </c>
      <c r="U504">
        <v>-1.2502507770547739</v>
      </c>
      <c r="V504">
        <v>-0.13321976869032887</v>
      </c>
      <c r="AC504">
        <v>-1.2219779930243844</v>
      </c>
      <c r="AD504">
        <v>-1.0979190956261919</v>
      </c>
      <c r="AG504">
        <v>-1.2739567386608259</v>
      </c>
      <c r="AH504">
        <v>4.9994527939498328</v>
      </c>
      <c r="AO504">
        <v>-1.3182715662992017</v>
      </c>
      <c r="AP504">
        <v>-1.2656527377164997</v>
      </c>
      <c r="AS504">
        <v>-1.2903444479624302</v>
      </c>
      <c r="AT504">
        <v>6.6846995229184802</v>
      </c>
      <c r="BE504">
        <v>-1.1426545312979737</v>
      </c>
      <c r="BF504">
        <v>1.6450428526349279</v>
      </c>
      <c r="BI504">
        <v>-1.236352498084387</v>
      </c>
      <c r="BJ504">
        <v>5.2504900845940714</v>
      </c>
      <c r="BM504">
        <v>-1.29267902848725</v>
      </c>
      <c r="BN504">
        <v>4.1922989902153898</v>
      </c>
      <c r="BQ504">
        <v>-1.2391098430899268</v>
      </c>
      <c r="BR504">
        <v>6.2121845152187811</v>
      </c>
      <c r="BY504">
        <v>-1.2588407364689773</v>
      </c>
      <c r="BZ504">
        <v>5.0231271174921854</v>
      </c>
      <c r="CK504">
        <v>-1.2970967615095672</v>
      </c>
      <c r="CL504">
        <v>1.2073989924356587</v>
      </c>
      <c r="CS504">
        <v>-1.2589683772426561</v>
      </c>
      <c r="CT504">
        <v>1.7619876697881631</v>
      </c>
      <c r="CW504">
        <v>-1.2995787322481192</v>
      </c>
      <c r="CX504">
        <v>-0.3628786961676167</v>
      </c>
      <c r="DE504">
        <v>-1.2195568888289581</v>
      </c>
      <c r="DF504">
        <v>-1.0920419309163805</v>
      </c>
      <c r="DI504">
        <v>-1.2816047139405646</v>
      </c>
      <c r="DJ504">
        <v>5.0055346455677547</v>
      </c>
      <c r="DQ504">
        <v>-1.3184459478818149</v>
      </c>
      <c r="DR504">
        <v>-1.265846723064656</v>
      </c>
      <c r="DU504">
        <v>-1.2859451496072123</v>
      </c>
      <c r="DV504">
        <v>6.6961957399838656</v>
      </c>
      <c r="EG504">
        <v>-1.1129519969627966</v>
      </c>
      <c r="EH504">
        <v>1.7123829914905899</v>
      </c>
      <c r="EK504">
        <v>-1.2368884852337463</v>
      </c>
      <c r="EL504">
        <v>5.2536316558412963</v>
      </c>
      <c r="EO504">
        <v>-1.2847209243211255</v>
      </c>
      <c r="EP504">
        <v>4.2022049339191891</v>
      </c>
      <c r="ES504">
        <v>-1.2348085880319859</v>
      </c>
      <c r="ET504">
        <v>6.2162194991016282</v>
      </c>
      <c r="FA504">
        <v>-1.3000854858139668</v>
      </c>
      <c r="FB504">
        <v>4.9672542206003758</v>
      </c>
      <c r="FM504">
        <v>-1.2964847042545029</v>
      </c>
      <c r="FN504">
        <v>1.2079811195953856</v>
      </c>
      <c r="FU504">
        <v>-1.2748850627357424</v>
      </c>
      <c r="FV504">
        <v>1.7362200673629629</v>
      </c>
      <c r="FY504">
        <v>-1.3095488664320549</v>
      </c>
      <c r="FZ504">
        <v>-0.3701674900883466</v>
      </c>
      <c r="GG504">
        <v>-1.2298394353043542</v>
      </c>
      <c r="GH504">
        <v>-1.1092180649162329</v>
      </c>
      <c r="GK504">
        <v>-1.2787684386948051</v>
      </c>
      <c r="GL504">
        <v>5.0070835304341355</v>
      </c>
      <c r="GS504">
        <v>-1.3186036473754177</v>
      </c>
      <c r="GT504">
        <v>-1.2659123612035654</v>
      </c>
      <c r="GW504">
        <v>-1.2851952258945345</v>
      </c>
      <c r="GX504">
        <v>6.6972970399484488</v>
      </c>
      <c r="HI504">
        <v>-1.1360693893989866</v>
      </c>
      <c r="HJ504">
        <v>1.661940129381283</v>
      </c>
      <c r="HM504">
        <v>-1.2452693219612798</v>
      </c>
      <c r="HN504">
        <v>5.2290314562776627</v>
      </c>
      <c r="HQ504">
        <v>-1.2835644027225712</v>
      </c>
      <c r="HR504">
        <v>4.2039826580396698</v>
      </c>
      <c r="HU504">
        <v>-1.2425750396797191</v>
      </c>
      <c r="HV504">
        <v>6.2072768501139599</v>
      </c>
      <c r="IC504">
        <v>-1.2694191101216006</v>
      </c>
      <c r="ID504">
        <v>5.0149481687795499</v>
      </c>
      <c r="IO504">
        <v>-1.3104905525500905</v>
      </c>
      <c r="IP504">
        <v>1.1826695493860382</v>
      </c>
      <c r="IW504">
        <v>-1.2754926855086497</v>
      </c>
      <c r="IX504">
        <v>1.7355413937544768</v>
      </c>
      <c r="JA504">
        <v>-1.3031542218372927</v>
      </c>
      <c r="JB504">
        <v>-0.36338010678197386</v>
      </c>
      <c r="JI504">
        <v>-1.2268426817076028</v>
      </c>
      <c r="JJ504">
        <v>-1.1083928817416271</v>
      </c>
      <c r="JM504">
        <v>-1.2759453988042369</v>
      </c>
      <c r="JN504">
        <v>5.0197106942038978</v>
      </c>
      <c r="JU504">
        <v>-1.3177319875225513</v>
      </c>
      <c r="JV504">
        <v>-1.2655606844400038</v>
      </c>
      <c r="JY504">
        <v>-1.2818533120159521</v>
      </c>
      <c r="JZ504">
        <v>6.6961333977174329</v>
      </c>
      <c r="KK504">
        <v>-1.133852133231011</v>
      </c>
      <c r="KL504">
        <v>1.6665625091342662</v>
      </c>
      <c r="KO504">
        <v>-1.2516544872808164</v>
      </c>
      <c r="KP504">
        <v>5.2102228108401833</v>
      </c>
      <c r="KS504">
        <v>-1.2885913819394101</v>
      </c>
      <c r="KT504">
        <v>4.2005861207332913</v>
      </c>
      <c r="KW504">
        <v>-1.2391165263189088</v>
      </c>
      <c r="KX504">
        <v>6.2151801173576144</v>
      </c>
      <c r="LE504">
        <v>-1.2700441352195408</v>
      </c>
      <c r="LF504">
        <v>5.0116246219537235</v>
      </c>
      <c r="LQ504">
        <v>-1.303753602519236</v>
      </c>
      <c r="LR504">
        <v>1.1937670819417312</v>
      </c>
      <c r="LY504">
        <v>-1.275521541917489</v>
      </c>
      <c r="LZ504">
        <v>1.7359435868638116</v>
      </c>
      <c r="MC504">
        <v>-1.3042744445034289</v>
      </c>
      <c r="MD504">
        <v>-0.36398976723602378</v>
      </c>
      <c r="MK504">
        <v>-1.2269406756110475</v>
      </c>
      <c r="ML504">
        <v>-1.0965082680135696</v>
      </c>
      <c r="MO504">
        <v>-1.2066828056878078</v>
      </c>
      <c r="MP504">
        <v>5.1381269788490673</v>
      </c>
      <c r="MW504">
        <v>-1.3188051440953124</v>
      </c>
      <c r="MX504">
        <v>-1.2669014041337343</v>
      </c>
      <c r="NA504">
        <v>-1.2830312119239236</v>
      </c>
      <c r="NB504">
        <v>6.6941727217265203</v>
      </c>
      <c r="NM504">
        <v>-1.1651140583392996</v>
      </c>
      <c r="NN504">
        <v>1.6027251297618244</v>
      </c>
      <c r="NQ504">
        <v>-1.2174432022744053</v>
      </c>
      <c r="NR504">
        <v>5.3010172497434294</v>
      </c>
      <c r="NU504">
        <v>-1.3152168267100357</v>
      </c>
      <c r="NV504">
        <v>4.1648607212770781</v>
      </c>
      <c r="NY504">
        <v>-1.2371950422542546</v>
      </c>
      <c r="NZ504">
        <v>6.2116601878779223</v>
      </c>
      <c r="OG504">
        <v>-1.2646587622646517</v>
      </c>
      <c r="OH504">
        <v>5.0231060759974708</v>
      </c>
    </row>
    <row r="505" spans="1:398">
      <c r="A505">
        <v>488</v>
      </c>
      <c r="B505" s="16">
        <f t="shared" si="119"/>
        <v>40970</v>
      </c>
      <c r="C505">
        <f t="shared" si="115"/>
        <v>57.148825659976985</v>
      </c>
      <c r="D505">
        <f t="shared" si="116"/>
        <v>0</v>
      </c>
      <c r="E505">
        <f t="shared" si="117"/>
        <v>0</v>
      </c>
      <c r="F505">
        <f t="shared" si="118"/>
        <v>57.148825659976985</v>
      </c>
      <c r="G505">
        <f>F505/'Refrigeration &amp; Weather'!$C$22</f>
        <v>25.6848654651582</v>
      </c>
      <c r="H505">
        <f>G505*3*'Refrigeration &amp; Weather'!$C$23</f>
        <v>19.263649098868651</v>
      </c>
      <c r="Q505">
        <v>-0.83669850936543066</v>
      </c>
      <c r="R505">
        <v>3.9921051344312093</v>
      </c>
      <c r="U505">
        <v>-1.2525171414771967</v>
      </c>
      <c r="V505">
        <v>2.0710928201229084</v>
      </c>
      <c r="AC505">
        <v>-1.2255939154609936</v>
      </c>
      <c r="AD505">
        <v>1.0805761727445211</v>
      </c>
      <c r="AG505">
        <v>-1.2751156327996207</v>
      </c>
      <c r="AH505">
        <v>-1.6473350233535307</v>
      </c>
      <c r="AO505">
        <v>-1.3183931960986406</v>
      </c>
      <c r="AP505">
        <v>5.3769728607923364</v>
      </c>
      <c r="AS505">
        <v>-1.2910134695748299</v>
      </c>
      <c r="AT505">
        <v>3.9797725365209188E-2</v>
      </c>
      <c r="BE505">
        <v>-1.1502270523184497</v>
      </c>
      <c r="BF505">
        <v>3.8215266936841013</v>
      </c>
      <c r="BI505">
        <v>-1.2405285506137722</v>
      </c>
      <c r="BJ505">
        <v>-1.4167034878821967</v>
      </c>
      <c r="BM505">
        <v>-1.2933246709240078</v>
      </c>
      <c r="BN505">
        <v>-2.4528064722272203</v>
      </c>
      <c r="BQ505">
        <v>-1.2419313317824052</v>
      </c>
      <c r="BR505">
        <v>-0.44233528488393481</v>
      </c>
      <c r="BY505">
        <v>-1.2603759458504147</v>
      </c>
      <c r="BZ505">
        <v>-1.6250656466363655</v>
      </c>
      <c r="CK505">
        <v>-1.2978503419454088</v>
      </c>
      <c r="CL505">
        <v>3.5180510543889603</v>
      </c>
      <c r="CS505">
        <v>-1.2605858076135881</v>
      </c>
      <c r="CT505">
        <v>3.9710735785538822</v>
      </c>
      <c r="CW505">
        <v>-1.2999724511633319</v>
      </c>
      <c r="CX505">
        <v>1.8501969486318115</v>
      </c>
      <c r="DE505">
        <v>-1.2232647864779982</v>
      </c>
      <c r="DF505">
        <v>1.0859589130000342</v>
      </c>
      <c r="DI505">
        <v>-1.2828540091584202</v>
      </c>
      <c r="DJ505">
        <v>-1.6422093974023235</v>
      </c>
      <c r="DQ505">
        <v>-1.3185644681563167</v>
      </c>
      <c r="DR505">
        <v>5.3767879114350556</v>
      </c>
      <c r="DU505">
        <v>-1.2867982712418735</v>
      </c>
      <c r="DV505">
        <v>5.074132464481982E-2</v>
      </c>
      <c r="EG505">
        <v>-1.1215919301207535</v>
      </c>
      <c r="EH505">
        <v>3.8845842767113514</v>
      </c>
      <c r="EK505">
        <v>-1.2411138719595891</v>
      </c>
      <c r="EL505">
        <v>-1.4138054093820227</v>
      </c>
      <c r="EO505">
        <v>-1.2855248433703625</v>
      </c>
      <c r="EP505">
        <v>-2.4434107957122153</v>
      </c>
      <c r="ES505">
        <v>-1.2376944057133783</v>
      </c>
      <c r="ET505">
        <v>-0.43852171217539332</v>
      </c>
      <c r="FA505">
        <v>-1.3007287325951624</v>
      </c>
      <c r="FB505">
        <v>-1.6779871498927712</v>
      </c>
      <c r="FM505">
        <v>-1.2972464539567017</v>
      </c>
      <c r="FN505">
        <v>3.5185484824248361</v>
      </c>
      <c r="FU505">
        <v>-1.2760908848036865</v>
      </c>
      <c r="FV505">
        <v>3.9466431622526277</v>
      </c>
      <c r="FY505">
        <v>-1.309826315741601</v>
      </c>
      <c r="FZ505">
        <v>1.8433019996419995</v>
      </c>
      <c r="GG505">
        <v>-1.2332779681818704</v>
      </c>
      <c r="GH505">
        <v>1.0701876758208879</v>
      </c>
      <c r="GK505">
        <v>-1.2800425712286374</v>
      </c>
      <c r="GL505">
        <v>-1.6407319254714259</v>
      </c>
      <c r="GS505">
        <v>-1.3187211135698471</v>
      </c>
      <c r="GT505">
        <v>5.3767251492091557</v>
      </c>
      <c r="GW505">
        <v>-1.2860659717666345</v>
      </c>
      <c r="GX505">
        <v>5.1788538686593888E-2</v>
      </c>
      <c r="HI505">
        <v>-1.1439074142847716</v>
      </c>
      <c r="HJ505">
        <v>3.8371291032364532</v>
      </c>
      <c r="HM505">
        <v>-1.2491101950802845</v>
      </c>
      <c r="HN505">
        <v>-1.4363302608019164</v>
      </c>
      <c r="HQ505">
        <v>-1.2843967040495854</v>
      </c>
      <c r="HR505">
        <v>-2.4417267318332789</v>
      </c>
      <c r="HU505">
        <v>-1.2453189515536802</v>
      </c>
      <c r="HV505">
        <v>-0.44691074776717565</v>
      </c>
      <c r="IC505">
        <v>-1.2708238379064229</v>
      </c>
      <c r="ID505">
        <v>-1.632803953931546</v>
      </c>
      <c r="IO505">
        <v>-1.3108758206186126</v>
      </c>
      <c r="IP505">
        <v>3.4947631639212435</v>
      </c>
      <c r="IW505">
        <v>-1.2766877179864131</v>
      </c>
      <c r="IX505">
        <v>3.9460046069168819</v>
      </c>
      <c r="JA505">
        <v>-1.3035401386966441</v>
      </c>
      <c r="JB505">
        <v>1.8497415251690617</v>
      </c>
      <c r="JI505">
        <v>-1.2302940093314336</v>
      </c>
      <c r="JJ505">
        <v>1.0709212874774408</v>
      </c>
      <c r="JM505">
        <v>-1.2774199768587313</v>
      </c>
      <c r="JN505">
        <v>-1.628879477039378</v>
      </c>
      <c r="JU505">
        <v>-1.317855091679254</v>
      </c>
      <c r="JV505">
        <v>5.3770604964943525</v>
      </c>
      <c r="JY505">
        <v>-1.2827054599483685</v>
      </c>
      <c r="JZ505">
        <v>5.0684219661997071E-2</v>
      </c>
      <c r="KK505">
        <v>-1.1417652405883076</v>
      </c>
      <c r="KL505">
        <v>3.8416283532772204</v>
      </c>
      <c r="KO505">
        <v>-1.2552017102133459</v>
      </c>
      <c r="KP505">
        <v>-1.4535205777406053</v>
      </c>
      <c r="KS505">
        <v>-1.2893695830496994</v>
      </c>
      <c r="KT505">
        <v>-2.4449320380463107</v>
      </c>
      <c r="KW505">
        <v>-1.2419851637848127</v>
      </c>
      <c r="KX505">
        <v>-0.43956174808227155</v>
      </c>
      <c r="LE505">
        <v>-1.2713955636472876</v>
      </c>
      <c r="LF505">
        <v>-1.6359749968746626</v>
      </c>
      <c r="LQ505">
        <v>-1.3043036493198461</v>
      </c>
      <c r="LR505">
        <v>3.5051626501113793</v>
      </c>
      <c r="LY505">
        <v>-1.2767229401925932</v>
      </c>
      <c r="LZ505">
        <v>3.9463803435470197</v>
      </c>
      <c r="MC505">
        <v>-1.3046506504757651</v>
      </c>
      <c r="MD505">
        <v>1.8491661863203575</v>
      </c>
      <c r="MK505">
        <v>-1.2305775028093842</v>
      </c>
      <c r="ML505">
        <v>1.0817804602405581</v>
      </c>
      <c r="MO505">
        <v>-1.2100460551696601</v>
      </c>
      <c r="MP505">
        <v>-1.516884296058177</v>
      </c>
      <c r="MW505">
        <v>-1.318906765134753</v>
      </c>
      <c r="MX505">
        <v>5.3757830092708838</v>
      </c>
      <c r="NA505">
        <v>-1.2838519587576955</v>
      </c>
      <c r="NB505">
        <v>4.8817525380462225E-2</v>
      </c>
      <c r="NM505">
        <v>-1.172015718669392</v>
      </c>
      <c r="NN505">
        <v>3.7818927452680176</v>
      </c>
      <c r="NQ505">
        <v>-1.2224177964649781</v>
      </c>
      <c r="NR505">
        <v>-1.3696154787968342</v>
      </c>
      <c r="NU505">
        <v>-1.3154244107369342</v>
      </c>
      <c r="NV505">
        <v>-2.4787981709366282</v>
      </c>
      <c r="NY505">
        <v>-1.240008495175126</v>
      </c>
      <c r="NZ505">
        <v>-0.44280024125452733</v>
      </c>
      <c r="OG505">
        <v>-1.2661934874357175</v>
      </c>
      <c r="OH505">
        <v>-1.6250994146759463</v>
      </c>
    </row>
    <row r="506" spans="1:398">
      <c r="A506">
        <v>489</v>
      </c>
      <c r="B506" s="16">
        <f t="shared" si="119"/>
        <v>40970.125</v>
      </c>
      <c r="C506">
        <f t="shared" si="115"/>
        <v>161.77036751129779</v>
      </c>
      <c r="D506">
        <f t="shared" si="116"/>
        <v>0</v>
      </c>
      <c r="E506">
        <f t="shared" si="117"/>
        <v>0</v>
      </c>
      <c r="F506">
        <f t="shared" si="118"/>
        <v>161.77036751129779</v>
      </c>
      <c r="G506">
        <f>F506/'Refrigeration &amp; Weather'!$C$22</f>
        <v>72.705783151145084</v>
      </c>
      <c r="H506">
        <f>G506*3*'Refrigeration &amp; Weather'!$C$23</f>
        <v>54.529337363358813</v>
      </c>
      <c r="AC506">
        <v>-1.2289582264231949</v>
      </c>
      <c r="AD506">
        <v>-1.2094652945204316</v>
      </c>
      <c r="AG506">
        <v>-1.2762143974036662</v>
      </c>
      <c r="AH506">
        <v>4.9920977193908893</v>
      </c>
      <c r="AO506">
        <v>-1.3185093263327026</v>
      </c>
      <c r="AP506">
        <v>-1.2663245699911181</v>
      </c>
      <c r="AS506">
        <v>-1.2916519129913571</v>
      </c>
      <c r="AT506">
        <v>6.6809639503821989</v>
      </c>
      <c r="BE506">
        <v>-1.157216611892985</v>
      </c>
      <c r="BF506">
        <v>1.573356148859524</v>
      </c>
      <c r="BI506">
        <v>-1.2443357395395729</v>
      </c>
      <c r="BJ506">
        <v>5.2050030038352073</v>
      </c>
      <c r="BM506">
        <v>-1.2939366917540704</v>
      </c>
      <c r="BN506">
        <v>4.1881865463237391</v>
      </c>
      <c r="BQ506">
        <v>-1.244572849737797</v>
      </c>
      <c r="BR506">
        <v>6.1901139671254235</v>
      </c>
      <c r="BY506">
        <v>-1.2618290000935455</v>
      </c>
      <c r="BZ506">
        <v>5.0130746196703777</v>
      </c>
      <c r="CK506">
        <v>-1.2985606282289899</v>
      </c>
      <c r="CL506">
        <v>1.2017359203252325</v>
      </c>
      <c r="DE506">
        <v>-1.2267144499505873</v>
      </c>
      <c r="DF506">
        <v>-1.2044162426379337</v>
      </c>
      <c r="DI506">
        <v>-1.2840286563974548</v>
      </c>
      <c r="DJ506">
        <v>4.9963882708138678</v>
      </c>
      <c r="DQ506">
        <v>-1.3186776320510409</v>
      </c>
      <c r="DR506">
        <v>-1.266501062230815</v>
      </c>
      <c r="DU506">
        <v>-1.2876120778436835</v>
      </c>
      <c r="DV506">
        <v>6.691392239324454</v>
      </c>
      <c r="EG506">
        <v>-1.1295818315437058</v>
      </c>
      <c r="EH506">
        <v>1.6324809165090426</v>
      </c>
      <c r="EK506">
        <v>-1.2449666339475054</v>
      </c>
      <c r="EL506">
        <v>5.2076823942822283</v>
      </c>
      <c r="EO506">
        <v>-1.2862870870386964</v>
      </c>
      <c r="EP506">
        <v>4.1971076769468381</v>
      </c>
      <c r="ES506">
        <v>-1.2403967616992779</v>
      </c>
      <c r="ET506">
        <v>6.1937219815734537</v>
      </c>
      <c r="FA506">
        <v>-1.3013363491067869</v>
      </c>
      <c r="FB506">
        <v>4.9628923715279187</v>
      </c>
      <c r="FM506">
        <v>-1.2979637028459701</v>
      </c>
      <c r="FN506">
        <v>1.2021591166232273</v>
      </c>
      <c r="GG506">
        <v>-1.2364768892273301</v>
      </c>
      <c r="GH506">
        <v>-1.2192713364914305</v>
      </c>
      <c r="GK506">
        <v>-1.2812409129804077</v>
      </c>
      <c r="GL506">
        <v>4.9977978513484178</v>
      </c>
      <c r="GS506">
        <v>-1.3188332691950861</v>
      </c>
      <c r="GT506">
        <v>-1.266561110080987</v>
      </c>
      <c r="GW506">
        <v>-1.286896547499522</v>
      </c>
      <c r="GX506">
        <v>6.6923890173219087</v>
      </c>
      <c r="HI506">
        <v>-1.1511424726692929</v>
      </c>
      <c r="HJ506">
        <v>1.5877951117809255</v>
      </c>
      <c r="HM506">
        <v>-1.2526102541426043</v>
      </c>
      <c r="HN506">
        <v>5.1869987056162365</v>
      </c>
      <c r="HQ506">
        <v>-1.2851858543620227</v>
      </c>
      <c r="HR506">
        <v>4.1987048878807078</v>
      </c>
      <c r="HU506">
        <v>-1.2478880584323038</v>
      </c>
      <c r="HV506">
        <v>6.1858401400855039</v>
      </c>
      <c r="IC506">
        <v>-1.2721533669681608</v>
      </c>
      <c r="ID506">
        <v>5.0057462589578092</v>
      </c>
      <c r="IO506">
        <v>-1.3112389514378993</v>
      </c>
      <c r="IP506">
        <v>1.1797738268455169</v>
      </c>
      <c r="JI506">
        <v>-1.2335045912462688</v>
      </c>
      <c r="JJ506">
        <v>-1.2185816541582342</v>
      </c>
      <c r="JM506">
        <v>-1.2788066565877176</v>
      </c>
      <c r="JN506">
        <v>5.0089411801386499</v>
      </c>
      <c r="JU506">
        <v>-1.3179726253486175</v>
      </c>
      <c r="JV506">
        <v>-1.2662411564645064</v>
      </c>
      <c r="JY506">
        <v>-1.2835183656792628</v>
      </c>
      <c r="JZ506">
        <v>6.6913390695142496</v>
      </c>
      <c r="KK506">
        <v>-1.1490732313762795</v>
      </c>
      <c r="KL506">
        <v>1.5921605509081689</v>
      </c>
      <c r="KO506">
        <v>-1.2584328711079689</v>
      </c>
      <c r="KP506">
        <v>5.1712391515084715</v>
      </c>
      <c r="KS506">
        <v>-1.2901076516107326</v>
      </c>
      <c r="KT506">
        <v>4.1956774437324462</v>
      </c>
      <c r="KW506">
        <v>-1.2446703922714966</v>
      </c>
      <c r="KX506">
        <v>6.1926872809643019</v>
      </c>
      <c r="LE506">
        <v>-1.2726742089671375</v>
      </c>
      <c r="LF506">
        <v>5.0027178504032035</v>
      </c>
      <c r="LQ506">
        <v>-1.3048213500380756</v>
      </c>
      <c r="LR506">
        <v>1.1895349427424893</v>
      </c>
      <c r="MK506">
        <v>-1.2339595867661728</v>
      </c>
      <c r="ML506">
        <v>-1.2084589657082381</v>
      </c>
      <c r="MO506">
        <v>-1.2132202886950505</v>
      </c>
      <c r="MP506">
        <v>5.1149866157182959</v>
      </c>
      <c r="MW506">
        <v>-1.3190038170867306</v>
      </c>
      <c r="MX506">
        <v>-1.2674595182474799</v>
      </c>
      <c r="NA506">
        <v>-1.2846349501455128</v>
      </c>
      <c r="NB506">
        <v>6.6895600991366155</v>
      </c>
      <c r="NM506">
        <v>-1.1783764662585781</v>
      </c>
      <c r="NN506">
        <v>1.5361884292696621</v>
      </c>
      <c r="NQ506">
        <v>-1.2269697621478832</v>
      </c>
      <c r="NR506">
        <v>5.2489422811086657</v>
      </c>
      <c r="NU506">
        <v>-1.3156211828794342</v>
      </c>
      <c r="NV506">
        <v>4.1635380588817483</v>
      </c>
      <c r="NY506">
        <v>-1.2426428787662465</v>
      </c>
      <c r="NZ506">
        <v>6.1897008572822925</v>
      </c>
      <c r="OG506">
        <v>-1.2676458877475658</v>
      </c>
      <c r="OH506">
        <v>5.0130319671689891</v>
      </c>
    </row>
    <row r="507" spans="1:398">
      <c r="A507">
        <v>490</v>
      </c>
      <c r="B507" s="16">
        <f t="shared" si="119"/>
        <v>40970.25</v>
      </c>
      <c r="C507">
        <f t="shared" si="115"/>
        <v>25.969857159961737</v>
      </c>
      <c r="D507">
        <f t="shared" si="116"/>
        <v>0</v>
      </c>
      <c r="E507">
        <f t="shared" si="117"/>
        <v>0</v>
      </c>
      <c r="F507">
        <f t="shared" si="118"/>
        <v>25.969857159961737</v>
      </c>
      <c r="G507">
        <f>F507/'Refrigeration &amp; Weather'!$C$22</f>
        <v>11.671845914589547</v>
      </c>
      <c r="H507">
        <f>G507*3*'Refrigeration &amp; Weather'!$C$23</f>
        <v>8.7538844359421599</v>
      </c>
      <c r="AC507">
        <v>-1.2320621990302334</v>
      </c>
      <c r="AD507">
        <v>0.89801314394155207</v>
      </c>
      <c r="AG507">
        <v>-1.277257318266791</v>
      </c>
      <c r="AH507">
        <v>-1.6541643052652528</v>
      </c>
      <c r="AO507">
        <v>-1.3186203023626502</v>
      </c>
      <c r="AP507">
        <v>5.3763433281361124</v>
      </c>
      <c r="BE507">
        <v>-1.1636836887923023</v>
      </c>
      <c r="BF507">
        <v>3.7573079397112816</v>
      </c>
      <c r="BI507">
        <v>-1.2478181462681039</v>
      </c>
      <c r="BJ507">
        <v>-1.4567266939777739</v>
      </c>
      <c r="BM507">
        <v>-1.2945174776499559</v>
      </c>
      <c r="BN507">
        <v>-2.4566261137897958</v>
      </c>
      <c r="BQ507">
        <v>-1.2470501130199081</v>
      </c>
      <c r="BR507">
        <v>-0.46247156152288144</v>
      </c>
      <c r="BY507">
        <v>-1.2632059240361369</v>
      </c>
      <c r="BZ507">
        <v>-1.634378695954942</v>
      </c>
      <c r="CK507">
        <v>-1.2992310536688045</v>
      </c>
      <c r="CL507">
        <v>3.5128385795901038</v>
      </c>
      <c r="DE507">
        <v>-1.2298969715336727</v>
      </c>
      <c r="DF507">
        <v>0.9024865565514264</v>
      </c>
      <c r="DI507">
        <v>-1.2851347712576768</v>
      </c>
      <c r="DJ507">
        <v>-1.6506039127499255</v>
      </c>
      <c r="DQ507">
        <v>-1.3187857758625716</v>
      </c>
      <c r="DR507">
        <v>5.3761747614893753</v>
      </c>
      <c r="EG507">
        <v>-1.1369876153679042</v>
      </c>
      <c r="EH507">
        <v>3.8128170440079647</v>
      </c>
      <c r="EK507">
        <v>-1.2484912317747754</v>
      </c>
      <c r="EL507">
        <v>-1.4542440895916986</v>
      </c>
      <c r="EO507">
        <v>-1.2870105987034575</v>
      </c>
      <c r="EP507">
        <v>-2.4481469805090881</v>
      </c>
      <c r="ES507">
        <v>-1.2429316191820545</v>
      </c>
      <c r="ET507">
        <v>-0.45905465535984713</v>
      </c>
      <c r="FA507">
        <v>-1.3019110584164422</v>
      </c>
      <c r="FB507">
        <v>-1.6820145755205769</v>
      </c>
      <c r="FM507">
        <v>-1.2986400319319662</v>
      </c>
      <c r="FN507">
        <v>3.513196576780576</v>
      </c>
      <c r="GG507">
        <v>-1.2394280371948643</v>
      </c>
      <c r="GH507">
        <v>0.88943387948737307</v>
      </c>
      <c r="GK507">
        <v>-1.2823696361007957</v>
      </c>
      <c r="GL507">
        <v>-1.6492588583720296</v>
      </c>
      <c r="GS507">
        <v>-1.3189404480060898</v>
      </c>
      <c r="GT507">
        <v>5.3761172785444264</v>
      </c>
      <c r="HI507">
        <v>-1.1578370432051415</v>
      </c>
      <c r="HJ507">
        <v>3.7706986744770696</v>
      </c>
      <c r="HM507">
        <v>-1.2558104332904194</v>
      </c>
      <c r="HN507">
        <v>-1.4732884748281341</v>
      </c>
      <c r="HQ507">
        <v>-1.2859349029011522</v>
      </c>
      <c r="HR507">
        <v>-2.44663044109488</v>
      </c>
      <c r="HU507">
        <v>-1.2502976088148323</v>
      </c>
      <c r="HV507">
        <v>-0.46647077894715877</v>
      </c>
      <c r="IC507">
        <v>-1.2734132438790375</v>
      </c>
      <c r="ID507">
        <v>-1.6413250690855907</v>
      </c>
      <c r="IO507">
        <v>-1.311581703723492</v>
      </c>
      <c r="IP507">
        <v>3.4920982695902314</v>
      </c>
      <c r="JI507">
        <v>-1.2364662297131741</v>
      </c>
      <c r="JJ507">
        <v>0.88990945320942283</v>
      </c>
      <c r="JM507">
        <v>-1.2801126215223313</v>
      </c>
      <c r="JN507">
        <v>-1.6387659059180015</v>
      </c>
      <c r="JU507">
        <v>-1.3180849370004688</v>
      </c>
      <c r="JV507">
        <v>5.3764227035289602</v>
      </c>
      <c r="KK507">
        <v>-1.1558384540326667</v>
      </c>
      <c r="KL507">
        <v>3.7749239416767795</v>
      </c>
      <c r="KO507">
        <v>-1.2613860896600251</v>
      </c>
      <c r="KP507">
        <v>-1.4877780255716544</v>
      </c>
      <c r="KS507">
        <v>-1.2908084285755717</v>
      </c>
      <c r="KT507">
        <v>-2.4494921989474938</v>
      </c>
      <c r="KW507">
        <v>-1.2471882612592324</v>
      </c>
      <c r="KX507">
        <v>-0.4600792243023431</v>
      </c>
      <c r="LE507">
        <v>-1.2738854628075598</v>
      </c>
      <c r="LF507">
        <v>-1.6442199421112731</v>
      </c>
      <c r="LQ507">
        <v>-1.3053093228545227</v>
      </c>
      <c r="LR507">
        <v>3.5012742531090102</v>
      </c>
      <c r="MK507">
        <v>-1.2370785872620258</v>
      </c>
      <c r="ML507">
        <v>0.89907708357094751</v>
      </c>
      <c r="MO507">
        <v>-1.216220025338927</v>
      </c>
      <c r="MP507">
        <v>-1.5382417208791941</v>
      </c>
      <c r="MW507">
        <v>-1.3190965841450304</v>
      </c>
      <c r="MX507">
        <v>5.375259699556441</v>
      </c>
      <c r="NM507">
        <v>-1.1842533965040629</v>
      </c>
      <c r="NN507">
        <v>3.7224089477323536</v>
      </c>
      <c r="NQ507">
        <v>-1.2311477139003255</v>
      </c>
      <c r="NR507">
        <v>-1.4156710641880828</v>
      </c>
      <c r="NU507">
        <v>-1.3158079211635707</v>
      </c>
      <c r="NV507">
        <v>-2.4800253647641317</v>
      </c>
      <c r="NY507">
        <v>-1.2451137954556279</v>
      </c>
      <c r="NZ507">
        <v>-0.46283934023410911</v>
      </c>
      <c r="OG507">
        <v>-1.2690220454844821</v>
      </c>
      <c r="OH507">
        <v>-1.6344269612438127</v>
      </c>
    </row>
    <row r="508" spans="1:398">
      <c r="A508">
        <v>491</v>
      </c>
      <c r="B508" s="16">
        <f t="shared" si="119"/>
        <v>40970.375</v>
      </c>
      <c r="C508">
        <f t="shared" si="115"/>
        <v>129.74470291610805</v>
      </c>
      <c r="D508">
        <f t="shared" si="116"/>
        <v>0</v>
      </c>
      <c r="E508">
        <f t="shared" si="117"/>
        <v>0</v>
      </c>
      <c r="F508">
        <f t="shared" si="118"/>
        <v>129.74470291610805</v>
      </c>
      <c r="G508">
        <f>F508/'Refrigeration &amp; Weather'!$C$22</f>
        <v>58.312226029711496</v>
      </c>
      <c r="H508">
        <f>G508*3*'Refrigeration &amp; Weather'!$C$23</f>
        <v>43.734169522283622</v>
      </c>
      <c r="AC508">
        <v>-1.2352471525527029</v>
      </c>
      <c r="AD508">
        <v>-2.0551903303215835</v>
      </c>
      <c r="AG508">
        <v>-1.2782482942246167</v>
      </c>
      <c r="AH508">
        <v>4.9857466177206771</v>
      </c>
      <c r="BE508">
        <v>-1.1696810131454141</v>
      </c>
      <c r="BF508">
        <v>1.5156447161501183</v>
      </c>
      <c r="BI508">
        <v>-1.2510133254403564</v>
      </c>
      <c r="BJ508">
        <v>5.1696306188933896</v>
      </c>
      <c r="BM508">
        <v>-1.2950691999484012</v>
      </c>
      <c r="BN508">
        <v>4.1846332101246553</v>
      </c>
      <c r="BQ508">
        <v>-1.2493771181320747</v>
      </c>
      <c r="BR508">
        <v>6.1716995745756993</v>
      </c>
      <c r="BY508">
        <v>-1.264512183350434</v>
      </c>
      <c r="BZ508">
        <v>5.0044321831593663</v>
      </c>
      <c r="CK508">
        <v>-1.2998647072784877</v>
      </c>
      <c r="CL508">
        <v>1.196928705947516</v>
      </c>
      <c r="DE508">
        <v>-1.2331623181962377</v>
      </c>
      <c r="DF508">
        <v>-2.0499869337460415</v>
      </c>
      <c r="DI508">
        <v>-1.2861778394935908</v>
      </c>
      <c r="DJ508">
        <v>4.9886679229149946</v>
      </c>
      <c r="EG508">
        <v>-1.1438669406721758</v>
      </c>
      <c r="EH508">
        <v>1.5678257747973221</v>
      </c>
      <c r="EK508">
        <v>-1.2517255551709039</v>
      </c>
      <c r="EL508">
        <v>5.1719358038571537</v>
      </c>
      <c r="EO508">
        <v>-1.287698057563514</v>
      </c>
      <c r="EP508">
        <v>4.1927000605124425</v>
      </c>
      <c r="ES508">
        <v>-1.2453132001115423</v>
      </c>
      <c r="ET508">
        <v>6.1749385615195997</v>
      </c>
      <c r="FA508">
        <v>-1.302455320444732</v>
      </c>
      <c r="FB508">
        <v>4.9591669492864119</v>
      </c>
      <c r="FM508">
        <v>-1.2992786579110294</v>
      </c>
      <c r="FN508">
        <v>1.1972293210366916</v>
      </c>
      <c r="GG508">
        <v>-1.2424559761766016</v>
      </c>
      <c r="GH508">
        <v>-2.0654538386069632</v>
      </c>
      <c r="GK508">
        <v>-1.2834342802708623</v>
      </c>
      <c r="GL508">
        <v>4.9899516564383566</v>
      </c>
      <c r="HI508">
        <v>-1.1640456125957426</v>
      </c>
      <c r="HJ508">
        <v>1.5280885400336282</v>
      </c>
      <c r="HM508">
        <v>-1.2587455749114607</v>
      </c>
      <c r="HN508">
        <v>5.1543560128134072</v>
      </c>
      <c r="HQ508">
        <v>-1.2866466251173621</v>
      </c>
      <c r="HR508">
        <v>4.1941415528745534</v>
      </c>
      <c r="HU508">
        <v>-1.2525611849709037</v>
      </c>
      <c r="HV508">
        <v>6.1679509939325872</v>
      </c>
      <c r="IC508">
        <v>-1.274608498135922</v>
      </c>
      <c r="ID508">
        <v>4.9978422799569504</v>
      </c>
      <c r="IO508">
        <v>-1.3119056594230281</v>
      </c>
      <c r="IP508">
        <v>1.1773164823888531</v>
      </c>
      <c r="JI508">
        <v>-1.2395046412537585</v>
      </c>
      <c r="JJ508">
        <v>-2.06470828248084</v>
      </c>
      <c r="JM508">
        <v>-1.2813443184227702</v>
      </c>
      <c r="JN508">
        <v>4.9998469660240099</v>
      </c>
      <c r="KK508">
        <v>-1.1621153248654785</v>
      </c>
      <c r="KL508">
        <v>1.5321705142152258</v>
      </c>
      <c r="KO508">
        <v>-1.2640937889650474</v>
      </c>
      <c r="KP508">
        <v>5.1409980260093313</v>
      </c>
      <c r="KS508">
        <v>-1.2914744994564684</v>
      </c>
      <c r="KT508">
        <v>4.1914343696296799</v>
      </c>
      <c r="KW508">
        <v>-1.2495530615819139</v>
      </c>
      <c r="KX508">
        <v>6.173927944586203</v>
      </c>
      <c r="LE508">
        <v>-1.2750342117397246</v>
      </c>
      <c r="LF508">
        <v>4.9950725464058126</v>
      </c>
      <c r="LQ508">
        <v>-1.3057699178098117</v>
      </c>
      <c r="LR508">
        <v>1.185954962943502</v>
      </c>
      <c r="MK508">
        <v>-1.2402776106904505</v>
      </c>
      <c r="ML508">
        <v>-2.0544597285115986</v>
      </c>
      <c r="MO508">
        <v>-1.2190583874579808</v>
      </c>
      <c r="MP508">
        <v>5.0952401009976231</v>
      </c>
      <c r="NM508">
        <v>-1.189696168338447</v>
      </c>
      <c r="NN508">
        <v>1.4828351795643853</v>
      </c>
      <c r="NQ508">
        <v>-1.2349933348951221</v>
      </c>
      <c r="NR508">
        <v>5.2080437410745661</v>
      </c>
      <c r="NU508">
        <v>-1.3159853324902855</v>
      </c>
      <c r="NV508">
        <v>4.162397579667763</v>
      </c>
      <c r="NY508">
        <v>-1.2474351431909834</v>
      </c>
      <c r="NZ508">
        <v>6.1713714706181291</v>
      </c>
      <c r="OG508">
        <v>-1.2703274752174696</v>
      </c>
      <c r="OH508">
        <v>5.0043810891044842</v>
      </c>
    </row>
    <row r="509" spans="1:398">
      <c r="A509">
        <v>492</v>
      </c>
      <c r="B509" s="16">
        <f t="shared" si="119"/>
        <v>40970.5</v>
      </c>
      <c r="C509">
        <f t="shared" si="115"/>
        <v>1.9678384550205332</v>
      </c>
      <c r="D509">
        <f t="shared" si="116"/>
        <v>0</v>
      </c>
      <c r="E509">
        <f t="shared" si="117"/>
        <v>0</v>
      </c>
      <c r="F509">
        <f t="shared" si="118"/>
        <v>1.9678384550205332</v>
      </c>
      <c r="G509">
        <f>F509/'Refrigeration &amp; Weather'!$C$22</f>
        <v>0.88442177753731843</v>
      </c>
      <c r="H509">
        <f>G509*3*'Refrigeration &amp; Weather'!$C$23</f>
        <v>0.66331633315298877</v>
      </c>
      <c r="AC509">
        <v>-1.2381371001023769</v>
      </c>
      <c r="AD509">
        <v>1.5971982661600237</v>
      </c>
      <c r="AG509">
        <v>-1.2791908790706992</v>
      </c>
      <c r="AH509">
        <v>-1.6600796666025697</v>
      </c>
      <c r="BE509">
        <v>-1.1752547313534432</v>
      </c>
      <c r="BF509">
        <v>3.7052881738925283</v>
      </c>
      <c r="BI509">
        <v>-1.2539534421446856</v>
      </c>
      <c r="BJ509">
        <v>-1.4881189486294837</v>
      </c>
      <c r="BM509">
        <v>-1.2955938380353964</v>
      </c>
      <c r="BN509">
        <v>-2.4599367555045903</v>
      </c>
      <c r="BQ509">
        <v>-1.2515663656825275</v>
      </c>
      <c r="BR509">
        <v>-0.47934873522960253</v>
      </c>
      <c r="BY509">
        <v>-1.2657527467501339</v>
      </c>
      <c r="BZ509">
        <v>-1.6424116744680912</v>
      </c>
      <c r="CK509">
        <v>-1.3004643751443483</v>
      </c>
      <c r="CL509">
        <v>3.5083967541349965</v>
      </c>
      <c r="DE509">
        <v>-1.2361250258350278</v>
      </c>
      <c r="DF509">
        <v>1.6010106205908503</v>
      </c>
      <c r="DI509">
        <v>-1.2871627943282127</v>
      </c>
      <c r="DJ509">
        <v>-1.6577182170506284</v>
      </c>
      <c r="EG509">
        <v>-1.1502704247471853</v>
      </c>
      <c r="EH509">
        <v>3.754402118711567</v>
      </c>
      <c r="EK509">
        <v>-1.254702065813325</v>
      </c>
      <c r="EL509">
        <v>-1.4859740307356468</v>
      </c>
      <c r="EO509">
        <v>-1.2883519071761615</v>
      </c>
      <c r="EP509">
        <v>-2.4522550109164118</v>
      </c>
      <c r="ES509">
        <v>-1.247554211045887</v>
      </c>
      <c r="ET509">
        <v>-0.47627561262425616</v>
      </c>
      <c r="FA509">
        <v>-1.3029713624325479</v>
      </c>
      <c r="FB509">
        <v>-1.6854666489638546</v>
      </c>
      <c r="FM509">
        <v>-1.2998824775555882</v>
      </c>
      <c r="FN509">
        <v>3.5086467706605209</v>
      </c>
      <c r="GG509">
        <v>-1.2452033361853208</v>
      </c>
      <c r="GH509">
        <v>1.5896013187481652</v>
      </c>
      <c r="GK509">
        <v>-1.2844398299940563</v>
      </c>
      <c r="GL509">
        <v>-1.6564927591138709</v>
      </c>
      <c r="HI509">
        <v>-1.169815874674194</v>
      </c>
      <c r="HJ509">
        <v>3.716874440986353</v>
      </c>
      <c r="HM509">
        <v>-1.2614454967892086</v>
      </c>
      <c r="HN509">
        <v>-1.5022410353499571</v>
      </c>
      <c r="HQ509">
        <v>-1.2873235522527455</v>
      </c>
      <c r="HR509">
        <v>-2.4508834379604827</v>
      </c>
      <c r="HU509">
        <v>-1.2546909193777742</v>
      </c>
      <c r="HV509">
        <v>-0.48286800864870871</v>
      </c>
      <c r="IC509">
        <v>-1.2757436998909433</v>
      </c>
      <c r="ID509">
        <v>-1.6486684417528581</v>
      </c>
      <c r="IO509">
        <v>-1.312212245015373</v>
      </c>
      <c r="IP509">
        <v>3.4898280109268129</v>
      </c>
      <c r="JI509">
        <v>-1.2422611889614232</v>
      </c>
      <c r="JJ509">
        <v>1.5901765494500686</v>
      </c>
      <c r="JM509">
        <v>-1.2825075472380498</v>
      </c>
      <c r="JN509">
        <v>-1.6471476444479323</v>
      </c>
      <c r="KK509">
        <v>-1.1679515120164181</v>
      </c>
      <c r="KL509">
        <v>3.7208124159112836</v>
      </c>
      <c r="KO509">
        <v>-1.2665836976192419</v>
      </c>
      <c r="KP509">
        <v>-1.5145872135144476</v>
      </c>
      <c r="KS509">
        <v>-1.2921082219454953</v>
      </c>
      <c r="KT509">
        <v>-2.4534462070977066</v>
      </c>
      <c r="KW509">
        <v>-1.2517775544278593</v>
      </c>
      <c r="KX509">
        <v>-0.47726925713360463</v>
      </c>
      <c r="LE509">
        <v>-1.2761248939536245</v>
      </c>
      <c r="LF509">
        <v>-1.6513207906148126</v>
      </c>
      <c r="LQ509">
        <v>-1.3062052497136138</v>
      </c>
      <c r="LR509">
        <v>3.4979717157961989</v>
      </c>
      <c r="MK509">
        <v>-1.2431792119871772</v>
      </c>
      <c r="ML509">
        <v>1.5975873651341035</v>
      </c>
      <c r="MO509">
        <v>-1.2217472603301456</v>
      </c>
      <c r="MP509">
        <v>-1.5565296342004682</v>
      </c>
      <c r="NM509">
        <v>-1.1947481401604467</v>
      </c>
      <c r="NN509">
        <v>3.6744053345040832</v>
      </c>
      <c r="NQ509">
        <v>-1.2385425406644575</v>
      </c>
      <c r="NR509">
        <v>-1.4521294341119981</v>
      </c>
      <c r="NU509">
        <v>-1.3161540604561863</v>
      </c>
      <c r="NV509">
        <v>-2.4810869178388133</v>
      </c>
      <c r="NY509">
        <v>-1.2496193368889477</v>
      </c>
      <c r="NZ509">
        <v>-0.47964208710841127</v>
      </c>
      <c r="OG509">
        <v>-1.2715671872426995</v>
      </c>
      <c r="OH509">
        <v>-1.6424632309678153</v>
      </c>
    </row>
    <row r="510" spans="1:398">
      <c r="A510">
        <v>493</v>
      </c>
      <c r="B510" s="16">
        <f t="shared" si="119"/>
        <v>40970.625</v>
      </c>
      <c r="C510">
        <f t="shared" si="115"/>
        <v>133.07547074076177</v>
      </c>
      <c r="D510">
        <f t="shared" si="116"/>
        <v>0</v>
      </c>
      <c r="E510">
        <f t="shared" si="117"/>
        <v>0</v>
      </c>
      <c r="F510">
        <f t="shared" si="118"/>
        <v>133.07547074076177</v>
      </c>
      <c r="G510">
        <f>F510/'Refrigeration &amp; Weather'!$C$22</f>
        <v>59.80920033292665</v>
      </c>
      <c r="H510">
        <f>G510*3*'Refrigeration &amp; Weather'!$C$23</f>
        <v>44.856900249694988</v>
      </c>
      <c r="AC510">
        <v>-1.2404040364642277</v>
      </c>
      <c r="AD510">
        <v>-1.2777248932770171</v>
      </c>
      <c r="AG510">
        <v>-1.2800883182133833</v>
      </c>
      <c r="AH510">
        <v>4.9802290784245287</v>
      </c>
      <c r="BE510">
        <v>-1.1804453721626871</v>
      </c>
      <c r="BF510">
        <v>1.4686210997384217</v>
      </c>
      <c r="BI510">
        <v>-1.2566661835219071</v>
      </c>
      <c r="BJ510">
        <v>5.1416617871248604</v>
      </c>
      <c r="BM510">
        <v>-1.2960931997824259</v>
      </c>
      <c r="BN510">
        <v>4.1815441730928882</v>
      </c>
      <c r="BQ510">
        <v>-1.253629050614725</v>
      </c>
      <c r="BR510">
        <v>6.1561985181855459</v>
      </c>
      <c r="BY510">
        <v>-1.2669321401883327</v>
      </c>
      <c r="BZ510">
        <v>4.9969541968803792</v>
      </c>
      <c r="CK510">
        <v>-1.3010325760409347</v>
      </c>
      <c r="CL510">
        <v>1.1928171008518782</v>
      </c>
      <c r="DE510">
        <v>-1.2384489018800791</v>
      </c>
      <c r="DF510">
        <v>-1.2742064469653711</v>
      </c>
      <c r="DI510">
        <v>-1.2880940828366949</v>
      </c>
      <c r="DJ510">
        <v>4.982099749367233</v>
      </c>
      <c r="EG510">
        <v>-1.1562426538847432</v>
      </c>
      <c r="EH510">
        <v>1.5149047985301574</v>
      </c>
      <c r="EK510">
        <v>-1.2574487137995769</v>
      </c>
      <c r="EL510">
        <v>5.1436616555231938</v>
      </c>
      <c r="EO510">
        <v>-1.2889743804150169</v>
      </c>
      <c r="EP510">
        <v>4.1888657123228787</v>
      </c>
      <c r="ES510">
        <v>-1.2496660353309614</v>
      </c>
      <c r="ET510">
        <v>6.1591168101395004</v>
      </c>
      <c r="FA510">
        <v>-1.303461205326151</v>
      </c>
      <c r="FB510">
        <v>4.955962829413612</v>
      </c>
      <c r="FM510">
        <v>-1.3004541058476762</v>
      </c>
      <c r="FN510">
        <v>1.1930224208887361</v>
      </c>
      <c r="GG510">
        <v>-1.2473583938183017</v>
      </c>
      <c r="GH510">
        <v>-1.2846182099574568</v>
      </c>
      <c r="GK510">
        <v>-1.2853907810053669</v>
      </c>
      <c r="GL510">
        <v>4.9832698193722553</v>
      </c>
      <c r="HI510">
        <v>-1.1751897253013388</v>
      </c>
      <c r="HJ510">
        <v>1.4794288378168718</v>
      </c>
      <c r="HM510">
        <v>-1.2639358463237143</v>
      </c>
      <c r="HN510">
        <v>5.1285750289630778</v>
      </c>
      <c r="HQ510">
        <v>-1.2879679972130622</v>
      </c>
      <c r="HR510">
        <v>4.1901720493182415</v>
      </c>
      <c r="HU510">
        <v>-1.2566976788452082</v>
      </c>
      <c r="HV510">
        <v>6.1528895187480481</v>
      </c>
      <c r="IC510">
        <v>-1.2768230102257998</v>
      </c>
      <c r="ID510">
        <v>4.9910091890333481</v>
      </c>
      <c r="IO510">
        <v>-1.3125027498380997</v>
      </c>
      <c r="IP510">
        <v>1.1752152657325121</v>
      </c>
      <c r="JI510">
        <v>-1.2444231836330852</v>
      </c>
      <c r="JJ510">
        <v>-1.2842170871763696</v>
      </c>
      <c r="JM510">
        <v>-1.2836075384259873</v>
      </c>
      <c r="JN510">
        <v>4.9921075261489172</v>
      </c>
      <c r="KK510">
        <v>-1.1733889188042521</v>
      </c>
      <c r="KL510">
        <v>1.4832238910759181</v>
      </c>
      <c r="KO510">
        <v>-1.2688796510322293</v>
      </c>
      <c r="KP510">
        <v>5.1171366243576974</v>
      </c>
      <c r="KS510">
        <v>-1.2927117500689354</v>
      </c>
      <c r="KT510">
        <v>4.1877443860401256</v>
      </c>
      <c r="KW510">
        <v>-1.2538731660800362</v>
      </c>
      <c r="KX510">
        <v>6.15814250189226</v>
      </c>
      <c r="LE510">
        <v>-1.2771615485761472</v>
      </c>
      <c r="LF510">
        <v>4.9884670555547102</v>
      </c>
      <c r="LQ510">
        <v>-1.3066172263800411</v>
      </c>
      <c r="LR510">
        <v>1.1829026237596212</v>
      </c>
      <c r="MK510">
        <v>-1.245454577128321</v>
      </c>
      <c r="ML510">
        <v>-1.27717358387777</v>
      </c>
      <c r="MO510">
        <v>-1.2242974308376986</v>
      </c>
      <c r="MP510">
        <v>5.0782756038518633</v>
      </c>
      <c r="NM510">
        <v>-1.1994473088286632</v>
      </c>
      <c r="NN510">
        <v>1.4395171205482709</v>
      </c>
      <c r="NQ510">
        <v>-1.2418264202296094</v>
      </c>
      <c r="NR510">
        <v>5.1754261730217523</v>
      </c>
      <c r="NU510">
        <v>-1.3163146921758153</v>
      </c>
      <c r="NV510">
        <v>4.1614080061005758</v>
      </c>
      <c r="NY510">
        <v>-1.2516774968100659</v>
      </c>
      <c r="NZ510">
        <v>6.1559356243490653</v>
      </c>
      <c r="OG510">
        <v>-1.2727457428221411</v>
      </c>
      <c r="OH510">
        <v>4.9969041858468026</v>
      </c>
    </row>
    <row r="511" spans="1:398">
      <c r="A511">
        <v>494</v>
      </c>
      <c r="B511" s="16">
        <f t="shared" si="119"/>
        <v>40970.75</v>
      </c>
      <c r="C511">
        <f t="shared" si="115"/>
        <v>1.2417844449150199</v>
      </c>
      <c r="D511">
        <f t="shared" si="116"/>
        <v>0</v>
      </c>
      <c r="E511">
        <f t="shared" si="117"/>
        <v>0</v>
      </c>
      <c r="F511">
        <f t="shared" si="118"/>
        <v>1.2417844449150199</v>
      </c>
      <c r="G511">
        <f>F511/'Refrigeration &amp; Weather'!$C$22</f>
        <v>0.55810536850113268</v>
      </c>
      <c r="H511">
        <f>G511*3*'Refrigeration &amp; Weather'!$C$23</f>
        <v>0.41857902637584954</v>
      </c>
      <c r="AC511">
        <v>-1.2426072134042738</v>
      </c>
      <c r="AD511">
        <v>1.5537541091918203</v>
      </c>
      <c r="AG511">
        <v>-1.2809435808193375</v>
      </c>
      <c r="AH511">
        <v>-1.6652333388273346</v>
      </c>
      <c r="BE511">
        <v>-1.1852886515541743</v>
      </c>
      <c r="BF511">
        <v>3.6626652094335865</v>
      </c>
      <c r="BI511">
        <v>-1.2591754945677234</v>
      </c>
      <c r="BJ511">
        <v>-1.5131291660426114</v>
      </c>
      <c r="BM511">
        <v>-1.2965689394551023</v>
      </c>
      <c r="BN511">
        <v>-2.4628230692955482</v>
      </c>
      <c r="BQ511">
        <v>-1.2555752246129082</v>
      </c>
      <c r="BR511">
        <v>-0.49361467037035128</v>
      </c>
      <c r="BY511">
        <v>-1.2680544942110832</v>
      </c>
      <c r="BZ511">
        <v>-1.6493832924152982</v>
      </c>
      <c r="CK511">
        <v>-1.3015715921980431</v>
      </c>
      <c r="CL511">
        <v>3.5045842614631928</v>
      </c>
      <c r="DE511">
        <v>-1.2407073044852766</v>
      </c>
      <c r="DF511">
        <v>1.5569066741219675</v>
      </c>
      <c r="DI511">
        <v>-1.2889757231374106</v>
      </c>
      <c r="DJ511">
        <v>-1.6637931023247652</v>
      </c>
      <c r="EG511">
        <v>-1.1618230291815885</v>
      </c>
      <c r="EH511">
        <v>3.7063338570526252</v>
      </c>
      <c r="EK511">
        <v>-1.259989677680079</v>
      </c>
      <c r="EL511">
        <v>-1.5112608216032017</v>
      </c>
      <c r="EO511">
        <v>-1.2895675213573154</v>
      </c>
      <c r="EP511">
        <v>-2.4558388820170229</v>
      </c>
      <c r="ES511">
        <v>-1.2516588972435145</v>
      </c>
      <c r="ET511">
        <v>-0.49084109584691288</v>
      </c>
      <c r="FA511">
        <v>-1.3039266866978905</v>
      </c>
      <c r="FB511">
        <v>-1.6884453804031854</v>
      </c>
      <c r="FM511">
        <v>-1.3009959088519067</v>
      </c>
      <c r="FN511">
        <v>3.5047500329400747</v>
      </c>
      <c r="GG511">
        <v>-1.2494529272079804</v>
      </c>
      <c r="GH511">
        <v>1.5474706763769885</v>
      </c>
      <c r="GK511">
        <v>-1.2862911975213276</v>
      </c>
      <c r="GL511">
        <v>-1.6626756860363223</v>
      </c>
      <c r="HI511">
        <v>-1.1802040916430716</v>
      </c>
      <c r="HJ511">
        <v>3.6727645063661618</v>
      </c>
      <c r="HM511">
        <v>-1.2662387891188644</v>
      </c>
      <c r="HN511">
        <v>-1.5252829780437365</v>
      </c>
      <c r="HQ511">
        <v>-1.2885820772561798</v>
      </c>
      <c r="HR511">
        <v>-2.4545934955694997</v>
      </c>
      <c r="HU511">
        <v>-1.2585912217432524</v>
      </c>
      <c r="HV511">
        <v>-0.49673042744399815</v>
      </c>
      <c r="IC511">
        <v>-1.2778502250572406</v>
      </c>
      <c r="ID511">
        <v>-1.6550361586742974</v>
      </c>
      <c r="IO511">
        <v>-1.3127783419118968</v>
      </c>
      <c r="IP511">
        <v>3.4878798811564069</v>
      </c>
      <c r="JI511">
        <v>-1.2465241277718597</v>
      </c>
      <c r="JJ511">
        <v>1.547898097003789</v>
      </c>
      <c r="JM511">
        <v>-1.2846490196292215</v>
      </c>
      <c r="JN511">
        <v>-1.6543067208189446</v>
      </c>
      <c r="KK511">
        <v>-1.1784645041604387</v>
      </c>
      <c r="KL511">
        <v>3.6764190163988868</v>
      </c>
      <c r="KO511">
        <v>-1.2710022367382656</v>
      </c>
      <c r="KP511">
        <v>-1.5359043534809442</v>
      </c>
      <c r="KS511">
        <v>-1.2932870553680105</v>
      </c>
      <c r="KT511">
        <v>-2.4568945959222175</v>
      </c>
      <c r="KW511">
        <v>-1.2558501541478615</v>
      </c>
      <c r="KX511">
        <v>-0.49179424350857559</v>
      </c>
      <c r="LE511">
        <v>-1.2781478587098245</v>
      </c>
      <c r="LF511">
        <v>-1.6574747111584274</v>
      </c>
      <c r="LQ511">
        <v>-1.3070075729389858</v>
      </c>
      <c r="LR511">
        <v>3.4951455405897915</v>
      </c>
      <c r="MK511">
        <v>-1.2476655448582183</v>
      </c>
      <c r="ML511">
        <v>1.5540557250271212</v>
      </c>
      <c r="MO511">
        <v>-1.2267187082797186</v>
      </c>
      <c r="MP511">
        <v>-1.5722909896256909</v>
      </c>
      <c r="NM511">
        <v>-1.2038270895908936</v>
      </c>
      <c r="NN511">
        <v>3.6352057125371386</v>
      </c>
      <c r="NQ511">
        <v>-1.2448720020250741</v>
      </c>
      <c r="NR511">
        <v>-1.4814100348591293</v>
      </c>
      <c r="NU511">
        <v>-1.3164677642498523</v>
      </c>
      <c r="NV511">
        <v>-2.4820107223879977</v>
      </c>
      <c r="NY511">
        <v>-1.2536196094053442</v>
      </c>
      <c r="NZ511">
        <v>-0.4938508599687248</v>
      </c>
      <c r="OG511">
        <v>-1.2738673024222757</v>
      </c>
      <c r="OH511">
        <v>-1.649430058099794</v>
      </c>
    </row>
    <row r="512" spans="1:398">
      <c r="A512">
        <v>495</v>
      </c>
      <c r="B512" s="16">
        <f t="shared" si="119"/>
        <v>40970.875</v>
      </c>
      <c r="C512">
        <f t="shared" si="115"/>
        <v>64.219603619156985</v>
      </c>
      <c r="D512">
        <f t="shared" si="116"/>
        <v>0</v>
      </c>
      <c r="E512">
        <f t="shared" si="117"/>
        <v>0</v>
      </c>
      <c r="F512">
        <f t="shared" si="118"/>
        <v>64.219603619156985</v>
      </c>
      <c r="G512">
        <f>F512/'Refrigeration &amp; Weather'!$C$22</f>
        <v>28.862743199621121</v>
      </c>
      <c r="H512">
        <f>G512*3*'Refrigeration &amp; Weather'!$C$23</f>
        <v>21.647057399715841</v>
      </c>
      <c r="AC512">
        <v>-1.2444981483264028</v>
      </c>
      <c r="AD512">
        <v>-0.8008333945841708</v>
      </c>
      <c r="BE512">
        <v>-1.1898161463286212</v>
      </c>
      <c r="BF512">
        <v>1.429886935050948</v>
      </c>
      <c r="BI512">
        <v>-1.2615021759069487</v>
      </c>
      <c r="BJ512">
        <v>5.1192199569332901</v>
      </c>
      <c r="BQ512">
        <v>-1.2574139352546705</v>
      </c>
      <c r="BR512">
        <v>6.1430439255332754</v>
      </c>
      <c r="CK512">
        <v>-1.3020834959651451</v>
      </c>
      <c r="CL512">
        <v>1.1892761301287729</v>
      </c>
      <c r="DE512">
        <v>-1.242645545853039</v>
      </c>
      <c r="DF512">
        <v>-0.79805572539031444</v>
      </c>
      <c r="EG512">
        <v>-1.1670464772793678</v>
      </c>
      <c r="EH512">
        <v>1.4711362197134128</v>
      </c>
      <c r="EK512">
        <v>-1.2623459659030052</v>
      </c>
      <c r="EL512">
        <v>5.1209688214466027</v>
      </c>
      <c r="ES512">
        <v>-1.2535420026928481</v>
      </c>
      <c r="ET512">
        <v>6.14568206518942</v>
      </c>
      <c r="FM512">
        <v>-1.3015100321476487</v>
      </c>
      <c r="FN512">
        <v>1.1894068538428229</v>
      </c>
      <c r="GG512">
        <v>-1.2512507403590656</v>
      </c>
      <c r="GH512">
        <v>-0.80625886271007274</v>
      </c>
      <c r="HI512">
        <v>-1.1848916264478653</v>
      </c>
      <c r="HJ512">
        <v>1.4393401164622939</v>
      </c>
      <c r="HM512">
        <v>-1.2683735677324379</v>
      </c>
      <c r="HN512">
        <v>5.1079093178579953</v>
      </c>
      <c r="HU512">
        <v>-1.2603803327468772</v>
      </c>
      <c r="HV512">
        <v>6.1401061295927279</v>
      </c>
      <c r="IO512">
        <v>-1.3130400816484653</v>
      </c>
      <c r="IP512">
        <v>1.1734060761436713</v>
      </c>
      <c r="JI512">
        <v>-1.2483271249806642</v>
      </c>
      <c r="JJ512">
        <v>-0.80599903840707865</v>
      </c>
      <c r="KK512">
        <v>-1.183210970138608</v>
      </c>
      <c r="KL512">
        <v>1.4428573928623574</v>
      </c>
      <c r="KO512">
        <v>-1.27296931755701</v>
      </c>
      <c r="KP512">
        <v>5.0980255157874943</v>
      </c>
      <c r="KW512">
        <v>-1.2577177499775869</v>
      </c>
      <c r="KX512">
        <v>6.1447514587982033</v>
      </c>
      <c r="LQ512">
        <v>-1.3073778528396209</v>
      </c>
      <c r="LR512">
        <v>1.1802813503840921</v>
      </c>
      <c r="MK512">
        <v>-1.2495629244420829</v>
      </c>
      <c r="ML512">
        <v>-0.80038529409434989</v>
      </c>
      <c r="NM512">
        <v>-1.2079169668793279</v>
      </c>
      <c r="NN512">
        <v>1.4039496705937884</v>
      </c>
      <c r="NQ512">
        <v>-1.2477028809823596</v>
      </c>
      <c r="NR512">
        <v>5.1490568460674595</v>
      </c>
      <c r="NY512">
        <v>-1.2554546651542131</v>
      </c>
      <c r="NZ512">
        <v>6.142831151954347</v>
      </c>
    </row>
    <row r="513" spans="1:390">
      <c r="A513">
        <v>496</v>
      </c>
      <c r="B513" s="16">
        <f t="shared" si="119"/>
        <v>40971</v>
      </c>
      <c r="C513">
        <f t="shared" si="115"/>
        <v>13.848508650806009</v>
      </c>
      <c r="D513">
        <f t="shared" si="116"/>
        <v>0</v>
      </c>
      <c r="E513">
        <f t="shared" si="117"/>
        <v>0</v>
      </c>
      <c r="F513">
        <f t="shared" si="118"/>
        <v>13.848508650806009</v>
      </c>
      <c r="G513">
        <f>F513/'Refrigeration &amp; Weather'!$C$22</f>
        <v>6.2240488318229268</v>
      </c>
      <c r="H513">
        <f>G513*3*'Refrigeration &amp; Weather'!$C$23</f>
        <v>4.6680366238671951</v>
      </c>
      <c r="AC513">
        <v>-1.2463348991549299</v>
      </c>
      <c r="AD513">
        <v>1.1756246866039193</v>
      </c>
      <c r="BE513">
        <v>-1.1940558602165185</v>
      </c>
      <c r="BF513">
        <v>3.627378244819127</v>
      </c>
      <c r="BI513">
        <v>-1.2636643724225483</v>
      </c>
      <c r="BJ513">
        <v>-1.5333319322947547</v>
      </c>
      <c r="BQ513">
        <v>-1.2591533456531125</v>
      </c>
      <c r="BR513">
        <v>-0.50576690377970801</v>
      </c>
      <c r="DE513">
        <v>-1.2445281649061675</v>
      </c>
      <c r="DF513">
        <v>1.1783464806269444</v>
      </c>
      <c r="EG513">
        <v>-1.1719440500357829</v>
      </c>
      <c r="EH513">
        <v>3.6663863016109408</v>
      </c>
      <c r="EK513">
        <v>-1.2645359086258448</v>
      </c>
      <c r="EL513">
        <v>-1.5316918026650876</v>
      </c>
      <c r="ES513">
        <v>-1.2553236602445148</v>
      </c>
      <c r="ET513">
        <v>-0.50325566697548274</v>
      </c>
      <c r="GG513">
        <v>-1.2529972001526475</v>
      </c>
      <c r="GH513">
        <v>1.1703286701834708</v>
      </c>
      <c r="HI513">
        <v>-1.1892812917648172</v>
      </c>
      <c r="HJ513">
        <v>3.6362408773189663</v>
      </c>
      <c r="HM513">
        <v>-1.2703569579072933</v>
      </c>
      <c r="HN513">
        <v>-1.5438783914474548</v>
      </c>
      <c r="HU513">
        <v>-1.2620729387117877</v>
      </c>
      <c r="HV513">
        <v>-0.5085404843984338</v>
      </c>
      <c r="JI513">
        <v>-1.2500782892198137</v>
      </c>
      <c r="JJ513">
        <v>1.170546172681779</v>
      </c>
      <c r="KK513">
        <v>-1.1876573404540234</v>
      </c>
      <c r="KL513">
        <v>3.6396248780655696</v>
      </c>
      <c r="KO513">
        <v>-1.2747964584050893</v>
      </c>
      <c r="KP513">
        <v>-1.5530944456366389</v>
      </c>
      <c r="KW513">
        <v>-1.2594842810778</v>
      </c>
      <c r="KX513">
        <v>-0.50416271631261844</v>
      </c>
      <c r="MK513">
        <v>-1.2514058049766068</v>
      </c>
      <c r="ML513">
        <v>1.1760914423130935</v>
      </c>
      <c r="NM513">
        <v>-1.2117430397521511</v>
      </c>
      <c r="NN513">
        <v>3.6028518863691743</v>
      </c>
      <c r="NQ513">
        <v>-1.2503397348649243</v>
      </c>
      <c r="NR513">
        <v>-1.5052294990666031</v>
      </c>
      <c r="NY513">
        <v>-1.2571907770944137</v>
      </c>
      <c r="NZ513">
        <v>-0.50595914721019319</v>
      </c>
    </row>
    <row r="514" spans="1:390">
      <c r="A514">
        <v>497</v>
      </c>
      <c r="B514" s="16">
        <f t="shared" si="119"/>
        <v>40971.125</v>
      </c>
      <c r="C514">
        <f t="shared" si="115"/>
        <v>56.957235280169485</v>
      </c>
      <c r="D514">
        <f t="shared" si="116"/>
        <v>0</v>
      </c>
      <c r="E514">
        <f t="shared" si="117"/>
        <v>0</v>
      </c>
      <c r="F514">
        <f t="shared" si="118"/>
        <v>56.957235280169485</v>
      </c>
      <c r="G514">
        <f>F514/'Refrigeration &amp; Weather'!$C$22</f>
        <v>25.598757429289659</v>
      </c>
      <c r="H514">
        <f>G514*3*'Refrigeration &amp; Weather'!$C$23</f>
        <v>19.199068071967243</v>
      </c>
      <c r="AC514">
        <v>-1.2481708261659625</v>
      </c>
      <c r="AD514">
        <v>-1.2443681408256102</v>
      </c>
      <c r="BE514">
        <v>-1.1980327016138019</v>
      </c>
      <c r="BF514">
        <v>1.3976648187141505</v>
      </c>
      <c r="BI514">
        <v>-1.2656779749942944</v>
      </c>
      <c r="BJ514">
        <v>5.1009769586132352</v>
      </c>
      <c r="BQ514">
        <v>-1.2608008376657487</v>
      </c>
      <c r="BR514">
        <v>6.1317978250253944</v>
      </c>
      <c r="DE514">
        <v>-1.2464098568465298</v>
      </c>
      <c r="DF514">
        <v>-1.2415897542096765</v>
      </c>
      <c r="EG514">
        <v>-1.1765434324602599</v>
      </c>
      <c r="EH514">
        <v>1.4345939854041769</v>
      </c>
      <c r="EK514">
        <v>-1.2665755622131141</v>
      </c>
      <c r="EL514">
        <v>5.1025179576542339</v>
      </c>
      <c r="ES514">
        <v>-1.2570113855620624</v>
      </c>
      <c r="ET514">
        <v>6.1341900119514685</v>
      </c>
      <c r="GG514">
        <v>-1.2547430701243398</v>
      </c>
      <c r="GH514">
        <v>-1.249846816652977</v>
      </c>
      <c r="HI514">
        <v>-1.1933988517057652</v>
      </c>
      <c r="HJ514">
        <v>1.4059865669974516</v>
      </c>
      <c r="HM514">
        <v>-1.2722036432961894</v>
      </c>
      <c r="HN514">
        <v>5.091124939078707</v>
      </c>
      <c r="HU514">
        <v>-1.2636762086538254</v>
      </c>
      <c r="HV514">
        <v>6.1291760647642635</v>
      </c>
      <c r="JI514">
        <v>-1.2518285035999228</v>
      </c>
      <c r="JJ514">
        <v>-1.2495804564788544</v>
      </c>
      <c r="KK514">
        <v>-1.191829449288536</v>
      </c>
      <c r="KL514">
        <v>1.4092416825469636</v>
      </c>
      <c r="KO514">
        <v>-1.2764972765807598</v>
      </c>
      <c r="KP514">
        <v>5.0825150574143425</v>
      </c>
      <c r="KW514">
        <v>-1.2611572767141566</v>
      </c>
      <c r="KX514">
        <v>6.1333072353744855</v>
      </c>
      <c r="MK514">
        <v>-1.2532477799349961</v>
      </c>
      <c r="ML514">
        <v>-1.2440231108197959</v>
      </c>
      <c r="NM514">
        <v>-1.2153284809739207</v>
      </c>
      <c r="NN514">
        <v>1.3744478775795914</v>
      </c>
      <c r="NQ514">
        <v>-1.2528007517088311</v>
      </c>
      <c r="NR514">
        <v>5.1274790035612492</v>
      </c>
      <c r="NY514">
        <v>-1.2588352830867886</v>
      </c>
      <c r="NZ514">
        <v>6.1316235744766834</v>
      </c>
    </row>
    <row r="515" spans="1:390">
      <c r="A515">
        <v>498</v>
      </c>
      <c r="B515" s="16">
        <f t="shared" si="119"/>
        <v>40971.25</v>
      </c>
      <c r="C515">
        <f t="shared" si="115"/>
        <v>14.650830882154242</v>
      </c>
      <c r="D515">
        <f t="shared" si="116"/>
        <v>0</v>
      </c>
      <c r="E515">
        <f t="shared" si="117"/>
        <v>0</v>
      </c>
      <c r="F515">
        <f t="shared" si="118"/>
        <v>14.650830882154242</v>
      </c>
      <c r="G515">
        <f>F515/'Refrigeration &amp; Weather'!$C$22</f>
        <v>6.5846430931030309</v>
      </c>
      <c r="H515">
        <f>G515*3*'Refrigeration &amp; Weather'!$C$23</f>
        <v>4.9384823198272727</v>
      </c>
      <c r="AC515">
        <v>-1.2499064589150122</v>
      </c>
      <c r="AD515">
        <v>1.3932107748197557</v>
      </c>
      <c r="BE515">
        <v>-1.2017688883270996</v>
      </c>
      <c r="BF515">
        <v>3.5978887903012216</v>
      </c>
      <c r="BI515">
        <v>-1.2675569526201893</v>
      </c>
      <c r="BJ515">
        <v>-1.5498531366884809</v>
      </c>
      <c r="BQ515">
        <v>-1.2623631012108794</v>
      </c>
      <c r="BR515">
        <v>-0.51619206326706357</v>
      </c>
      <c r="DE515">
        <v>-1.248188676219419</v>
      </c>
      <c r="DF515">
        <v>1.3957625979064745</v>
      </c>
      <c r="EG515">
        <v>-1.1808693745630847</v>
      </c>
      <c r="EH515">
        <v>3.6328871818874204</v>
      </c>
      <c r="EK515">
        <v>-1.2684790437507296</v>
      </c>
      <c r="EL515">
        <v>-1.5484026674078692</v>
      </c>
      <c r="ES515">
        <v>-1.258611991824393</v>
      </c>
      <c r="ET515">
        <v>-0.51391168840673396</v>
      </c>
      <c r="GG515">
        <v>-1.2563937721687244</v>
      </c>
      <c r="GH515">
        <v>1.388077491664784</v>
      </c>
      <c r="HI515">
        <v>-1.1972672900507602</v>
      </c>
      <c r="HJ515">
        <v>3.6057141514981392</v>
      </c>
      <c r="HM515">
        <v>-1.2739265249631511</v>
      </c>
      <c r="HN515">
        <v>-1.5590724853608717</v>
      </c>
      <c r="HU515">
        <v>-1.2651966402867678</v>
      </c>
      <c r="HV515">
        <v>-0.51867320629127978</v>
      </c>
      <c r="JI515">
        <v>-1.2534829546085435</v>
      </c>
      <c r="JJ515">
        <v>1.388394382880535</v>
      </c>
      <c r="KK515">
        <v>-1.1957503558795521</v>
      </c>
      <c r="KL515">
        <v>3.608845040406806</v>
      </c>
      <c r="KO515">
        <v>-1.2780837308654167</v>
      </c>
      <c r="KP515">
        <v>-1.5671306738189101</v>
      </c>
      <c r="KW515">
        <v>-1.2627435592773173</v>
      </c>
      <c r="KX515">
        <v>-0.51476972310510005</v>
      </c>
      <c r="MK515">
        <v>-1.254989094075216</v>
      </c>
      <c r="ML515">
        <v>1.3933477855746956</v>
      </c>
      <c r="NM515">
        <v>-1.218693924979189</v>
      </c>
      <c r="NN515">
        <v>3.5758886398975926</v>
      </c>
      <c r="NQ515">
        <v>-1.255101985486607</v>
      </c>
      <c r="NR515">
        <v>-1.5248297549267242</v>
      </c>
      <c r="NY515">
        <v>-1.2603948343277782</v>
      </c>
      <c r="NZ515">
        <v>-0.5163505554101453</v>
      </c>
    </row>
    <row r="516" spans="1:390">
      <c r="A516">
        <v>499</v>
      </c>
      <c r="B516" s="16">
        <f t="shared" si="119"/>
        <v>40971.375</v>
      </c>
      <c r="C516">
        <f t="shared" si="115"/>
        <v>61.219372000779337</v>
      </c>
      <c r="D516">
        <f t="shared" si="116"/>
        <v>0</v>
      </c>
      <c r="E516">
        <f t="shared" si="117"/>
        <v>0</v>
      </c>
      <c r="F516">
        <f t="shared" si="118"/>
        <v>61.219372000779337</v>
      </c>
      <c r="G516">
        <f>F516/'Refrigeration &amp; Weather'!$C$22</f>
        <v>27.514324494732289</v>
      </c>
      <c r="H516">
        <f>G516*3*'Refrigeration &amp; Weather'!$C$23</f>
        <v>20.635743371049216</v>
      </c>
      <c r="AC516">
        <v>-1.2513744303029295</v>
      </c>
      <c r="AD516">
        <v>-0.3399194155060371</v>
      </c>
      <c r="BE516">
        <v>-1.2052842917773321</v>
      </c>
      <c r="BF516">
        <v>1.3706184764484095</v>
      </c>
      <c r="BI516">
        <v>-1.2693136284204711</v>
      </c>
      <c r="BJ516">
        <v>5.085973885876955</v>
      </c>
      <c r="BQ516">
        <v>-1.2638462117976723</v>
      </c>
      <c r="BR516">
        <v>6.1221179886304924</v>
      </c>
      <c r="DE516">
        <v>-1.249693112392485</v>
      </c>
      <c r="DF516">
        <v>-0.33782184704019347</v>
      </c>
      <c r="EG516">
        <v>-1.1849440598410692</v>
      </c>
      <c r="EH516">
        <v>1.4038213950437042</v>
      </c>
      <c r="EK516">
        <v>-1.2702588091271136</v>
      </c>
      <c r="EL516">
        <v>5.0873415419653565</v>
      </c>
      <c r="ES516">
        <v>-1.2601316682399943</v>
      </c>
      <c r="ET516">
        <v>6.1242932311989708</v>
      </c>
      <c r="GG516">
        <v>-1.2577901109413085</v>
      </c>
      <c r="GH516">
        <v>-0.34409900958031836</v>
      </c>
      <c r="HI516">
        <v>-1.2009071654892078</v>
      </c>
      <c r="HJ516">
        <v>1.3779874110806472</v>
      </c>
      <c r="HM516">
        <v>-1.2755369783685939</v>
      </c>
      <c r="HN516">
        <v>5.0773323319834365</v>
      </c>
      <c r="HU516">
        <v>-1.2666401351540324</v>
      </c>
      <c r="HV516">
        <v>6.119767314150554</v>
      </c>
      <c r="JI516">
        <v>-1.2548821467938913</v>
      </c>
      <c r="JJ516">
        <v>-0.34388714665640974</v>
      </c>
      <c r="KK516">
        <v>-1.1994406974704073</v>
      </c>
      <c r="KL516">
        <v>1.3809988754089446</v>
      </c>
      <c r="KO516">
        <v>-1.2795663614039405</v>
      </c>
      <c r="KP516">
        <v>5.069777484113839</v>
      </c>
      <c r="KW516">
        <v>-1.2642493235825505</v>
      </c>
      <c r="KX516">
        <v>6.1234602051384277</v>
      </c>
      <c r="MK516">
        <v>-1.2564619044120697</v>
      </c>
      <c r="ML516">
        <v>-0.3397437158823054</v>
      </c>
      <c r="NM516">
        <v>-1.2218577970148758</v>
      </c>
      <c r="NN516">
        <v>1.3497504772920945</v>
      </c>
      <c r="NQ516">
        <v>-1.2572576534878817</v>
      </c>
      <c r="NR516">
        <v>5.109629233073985</v>
      </c>
      <c r="NY516">
        <v>-1.2618754721929988</v>
      </c>
      <c r="NZ516">
        <v>6.1219732840387779</v>
      </c>
    </row>
    <row r="517" spans="1:390">
      <c r="A517">
        <v>500</v>
      </c>
      <c r="B517" s="16">
        <f t="shared" si="119"/>
        <v>40971.5</v>
      </c>
      <c r="C517">
        <f t="shared" si="115"/>
        <v>16.610395765114596</v>
      </c>
      <c r="D517">
        <f t="shared" si="116"/>
        <v>0</v>
      </c>
      <c r="E517">
        <f t="shared" si="117"/>
        <v>0</v>
      </c>
      <c r="F517">
        <f t="shared" si="118"/>
        <v>16.610395765114596</v>
      </c>
      <c r="G517">
        <f>F517/'Refrigeration &amp; Weather'!$C$22</f>
        <v>7.4653464112874603</v>
      </c>
      <c r="H517">
        <f>G517*3*'Refrigeration &amp; Weather'!$C$23</f>
        <v>5.5990098084655955</v>
      </c>
      <c r="AC517">
        <v>-1.2526590091953986</v>
      </c>
      <c r="AD517">
        <v>1.832791938280141</v>
      </c>
      <c r="BE517">
        <v>-1.208596730780926</v>
      </c>
      <c r="BF517">
        <v>3.57303238155027</v>
      </c>
      <c r="BI517">
        <v>-1.2709589101446674</v>
      </c>
      <c r="BJ517">
        <v>-1.5635131065434835</v>
      </c>
      <c r="BQ517">
        <v>-1.265255698022812</v>
      </c>
      <c r="BR517">
        <v>-0.52519386319738681</v>
      </c>
      <c r="DE517">
        <v>-1.2510095531070087</v>
      </c>
      <c r="DF517">
        <v>1.8346691823274324</v>
      </c>
      <c r="EG517">
        <v>-1.1887874207885765</v>
      </c>
      <c r="EH517">
        <v>3.6045635776946567</v>
      </c>
      <c r="EK517">
        <v>-1.271925885345168</v>
      </c>
      <c r="EL517">
        <v>-1.5622213277040118</v>
      </c>
      <c r="ES517">
        <v>-1.2615760484242042</v>
      </c>
      <c r="ET517">
        <v>-0.52311758005056108</v>
      </c>
      <c r="GG517">
        <v>-1.2590122075454069</v>
      </c>
      <c r="GH517">
        <v>1.8291319360452238</v>
      </c>
      <c r="HI517">
        <v>-1.2043369149007694</v>
      </c>
      <c r="HJ517">
        <v>3.5799808571576373</v>
      </c>
      <c r="HM517">
        <v>-1.2770450678216143</v>
      </c>
      <c r="HN517">
        <v>-1.5716257611799913</v>
      </c>
      <c r="HU517">
        <v>-1.2680120640486379</v>
      </c>
      <c r="HV517">
        <v>-0.52742328252192794</v>
      </c>
      <c r="JI517">
        <v>-1.25610645084827</v>
      </c>
      <c r="JJ517">
        <v>1.8292388874165371</v>
      </c>
      <c r="KK517">
        <v>-1.2029189908611884</v>
      </c>
      <c r="KL517">
        <v>3.5828777486226127</v>
      </c>
      <c r="KO517">
        <v>-1.2809544897527509</v>
      </c>
      <c r="KP517">
        <v>-1.5787203120140567</v>
      </c>
      <c r="KW517">
        <v>-1.2656802058971217</v>
      </c>
      <c r="KX517">
        <v>-0.52392549643616215</v>
      </c>
      <c r="MK517">
        <v>-1.2577508237505302</v>
      </c>
      <c r="ML517">
        <v>1.8330825485058784</v>
      </c>
      <c r="NM517">
        <v>-1.2248365934248688</v>
      </c>
      <c r="NN517">
        <v>3.5532190974931321</v>
      </c>
      <c r="NQ517">
        <v>-1.2592803861189605</v>
      </c>
      <c r="NR517">
        <v>-1.5411251392796941</v>
      </c>
      <c r="NY517">
        <v>-1.2632826951459455</v>
      </c>
      <c r="NZ517">
        <v>-0.52532652105165079</v>
      </c>
    </row>
    <row r="518" spans="1:390">
      <c r="A518">
        <v>501</v>
      </c>
      <c r="B518" s="16">
        <f t="shared" si="119"/>
        <v>40971.625</v>
      </c>
      <c r="C518">
        <f t="shared" si="115"/>
        <v>60.324999653158244</v>
      </c>
      <c r="D518">
        <f t="shared" si="116"/>
        <v>0</v>
      </c>
      <c r="E518">
        <f t="shared" si="117"/>
        <v>0</v>
      </c>
      <c r="F518">
        <f t="shared" si="118"/>
        <v>60.324999653158244</v>
      </c>
      <c r="G518">
        <f>F518/'Refrigeration &amp; Weather'!$C$22</f>
        <v>27.112359394677867</v>
      </c>
      <c r="H518">
        <f>G518*3*'Refrigeration &amp; Weather'!$C$23</f>
        <v>20.3342695460084</v>
      </c>
      <c r="AC518">
        <v>-1.253893818292616</v>
      </c>
      <c r="AD518">
        <v>-0.47468871747623104</v>
      </c>
      <c r="BE518">
        <v>-1.2117222231703295</v>
      </c>
      <c r="BF518">
        <v>1.3477299571688515</v>
      </c>
      <c r="BI518">
        <v>-1.2725024835894592</v>
      </c>
      <c r="BJ518">
        <v>5.0735059987840287</v>
      </c>
      <c r="BQ518">
        <v>-1.2665966004979126</v>
      </c>
      <c r="BR518">
        <v>6.1137342090575721</v>
      </c>
      <c r="DE518">
        <v>-1.2522749478396051</v>
      </c>
      <c r="DF518">
        <v>-0.47286351508501367</v>
      </c>
      <c r="EG518">
        <v>-1.1924174099521037</v>
      </c>
      <c r="EH518">
        <v>1.377702757731615</v>
      </c>
      <c r="EK518">
        <v>-1.2734900655105976</v>
      </c>
      <c r="EL518">
        <v>5.0747281459152589</v>
      </c>
      <c r="ES518">
        <v>-1.2629502701154802</v>
      </c>
      <c r="ET518">
        <v>6.1157172445761008</v>
      </c>
      <c r="GG518">
        <v>-1.2601871737508981</v>
      </c>
      <c r="GH518">
        <v>-0.4782441025995795</v>
      </c>
      <c r="HI518">
        <v>-1.2075731131744485</v>
      </c>
      <c r="HJ518">
        <v>1.3542904179703048</v>
      </c>
      <c r="HM518">
        <v>-1.2784597262929984</v>
      </c>
      <c r="HN518">
        <v>5.0658785543875657</v>
      </c>
      <c r="HU518">
        <v>-1.2693173241370681</v>
      </c>
      <c r="HV518">
        <v>6.1116176632295618</v>
      </c>
      <c r="JI518">
        <v>-1.2572832440717092</v>
      </c>
      <c r="JJ518">
        <v>-0.47815300134068195</v>
      </c>
      <c r="KK518">
        <v>-1.2062018909313108</v>
      </c>
      <c r="KL518">
        <v>1.3570775678803062</v>
      </c>
      <c r="KO518">
        <v>-1.2822563865123238</v>
      </c>
      <c r="KP518">
        <v>5.0592058736077004</v>
      </c>
      <c r="KW518">
        <v>-1.2670413441956379</v>
      </c>
      <c r="KX518">
        <v>6.1149344035779247</v>
      </c>
      <c r="MK518">
        <v>-1.2589899684804167</v>
      </c>
      <c r="ML518">
        <v>-0.47440459064859125</v>
      </c>
      <c r="NM518">
        <v>-1.2276451211871044</v>
      </c>
      <c r="NN518">
        <v>1.3289004538651423</v>
      </c>
      <c r="NQ518">
        <v>-1.2611814376591839</v>
      </c>
      <c r="NR518">
        <v>5.0947182742583834</v>
      </c>
      <c r="NY518">
        <v>-1.2646215171604898</v>
      </c>
      <c r="NZ518">
        <v>6.1136120582980151</v>
      </c>
    </row>
    <row r="519" spans="1:390">
      <c r="A519">
        <v>502</v>
      </c>
      <c r="B519" s="16">
        <f t="shared" si="119"/>
        <v>40971.75</v>
      </c>
      <c r="C519">
        <f t="shared" si="115"/>
        <v>15.901402155147839</v>
      </c>
      <c r="D519">
        <f t="shared" si="116"/>
        <v>0</v>
      </c>
      <c r="E519">
        <f t="shared" si="117"/>
        <v>0</v>
      </c>
      <c r="F519">
        <f t="shared" si="118"/>
        <v>15.901402155147839</v>
      </c>
      <c r="G519">
        <f>F519/'Refrigeration &amp; Weather'!$C$22</f>
        <v>7.1466975978192542</v>
      </c>
      <c r="H519">
        <f>G519*3*'Refrigeration &amp; Weather'!$C$23</f>
        <v>5.3600231983644404</v>
      </c>
      <c r="AC519">
        <v>-1.2550875959051568</v>
      </c>
      <c r="AD519">
        <v>1.7317998968348001</v>
      </c>
      <c r="BE519">
        <v>-1.2146752020274811</v>
      </c>
      <c r="BF519">
        <v>3.5519164501119094</v>
      </c>
      <c r="BI519">
        <v>-1.2739529756232326</v>
      </c>
      <c r="BJ519">
        <v>-1.5749197090687252</v>
      </c>
      <c r="BQ519">
        <v>-1.2678735234351732</v>
      </c>
      <c r="BR519">
        <v>-0.53301327639561102</v>
      </c>
      <c r="DE519">
        <v>-1.2534982554365723</v>
      </c>
      <c r="DF519">
        <v>1.7335567215978473</v>
      </c>
      <c r="EG519">
        <v>-1.1958502335410008</v>
      </c>
      <c r="EH519">
        <v>3.5804347668172243</v>
      </c>
      <c r="EK519">
        <v>-1.2749600732249342</v>
      </c>
      <c r="EL519">
        <v>-1.5737615598426911</v>
      </c>
      <c r="ES519">
        <v>-1.2642590274685439</v>
      </c>
      <c r="ET519">
        <v>-0.53111819666976445</v>
      </c>
      <c r="GG519">
        <v>-1.2613233271118771</v>
      </c>
      <c r="GH519">
        <v>1.7283753329406293</v>
      </c>
      <c r="HI519">
        <v>-1.2106306965367657</v>
      </c>
      <c r="HJ519">
        <v>3.5581182238479769</v>
      </c>
      <c r="HM519">
        <v>-1.2797889068680564</v>
      </c>
      <c r="HN519">
        <v>-1.5821010850465267</v>
      </c>
      <c r="HU519">
        <v>-1.270560388974056</v>
      </c>
      <c r="HV519">
        <v>-0.53502458896586735</v>
      </c>
      <c r="JI519">
        <v>-1.2584208628895397</v>
      </c>
      <c r="JJ519">
        <v>1.7284556166383807</v>
      </c>
      <c r="KK519">
        <v>-1.2093044130065824</v>
      </c>
      <c r="KL519">
        <v>3.5608003914347419</v>
      </c>
      <c r="KO519">
        <v>-1.283479412438969</v>
      </c>
      <c r="KP519">
        <v>-1.5883862949816434</v>
      </c>
      <c r="KW519">
        <v>-1.2683374309008359</v>
      </c>
      <c r="KX519">
        <v>-0.53187610663781837</v>
      </c>
      <c r="MK519">
        <v>-1.2601881318418964</v>
      </c>
      <c r="ML519">
        <v>1.7320656903003351</v>
      </c>
      <c r="NM519">
        <v>-1.2302967033336836</v>
      </c>
      <c r="NN519">
        <v>3.534005667275502</v>
      </c>
      <c r="NQ519">
        <v>-1.2629708648233242</v>
      </c>
      <c r="NR519">
        <v>-1.5547995016283687</v>
      </c>
      <c r="NY519">
        <v>-1.2658965188717739</v>
      </c>
      <c r="NZ519">
        <v>-0.53312628341449286</v>
      </c>
    </row>
    <row r="520" spans="1:390">
      <c r="A520">
        <v>503</v>
      </c>
      <c r="B520" s="16">
        <f t="shared" si="119"/>
        <v>40971.875</v>
      </c>
      <c r="C520">
        <f t="shared" si="115"/>
        <v>29.54772987007955</v>
      </c>
      <c r="D520">
        <f t="shared" si="116"/>
        <v>0</v>
      </c>
      <c r="E520">
        <f t="shared" si="117"/>
        <v>0</v>
      </c>
      <c r="F520">
        <f t="shared" si="118"/>
        <v>29.54772987007955</v>
      </c>
      <c r="G520">
        <f>F520/'Refrigeration &amp; Weather'!$C$22</f>
        <v>13.279878593294182</v>
      </c>
      <c r="H520">
        <f>G520*3*'Refrigeration &amp; Weather'!$C$23</f>
        <v>9.9599089449706355</v>
      </c>
      <c r="AC520">
        <v>-1.2562265415660658</v>
      </c>
      <c r="AD520">
        <v>-0.48584733463561025</v>
      </c>
      <c r="BE520">
        <v>-1.2174687021065451</v>
      </c>
      <c r="BF520">
        <v>1.3282143563156694</v>
      </c>
      <c r="BI520">
        <v>-1.2753180921802867</v>
      </c>
      <c r="BJ520">
        <v>5.0630469884662128</v>
      </c>
      <c r="DE520">
        <v>-1.2546653380452284</v>
      </c>
      <c r="DF520">
        <v>-0.48417482661354039</v>
      </c>
      <c r="EG520">
        <v>-1.1991005533899175</v>
      </c>
      <c r="EH520">
        <v>1.3553735877116464</v>
      </c>
      <c r="EK520">
        <v>-1.2763437017740979</v>
      </c>
      <c r="EL520">
        <v>5.0641462305519607</v>
      </c>
      <c r="GG520">
        <v>-1.2624075281212295</v>
      </c>
      <c r="GH520">
        <v>-0.48909761484910214</v>
      </c>
      <c r="HI520">
        <v>-1.2135231551301342</v>
      </c>
      <c r="HJ520">
        <v>1.3340840075939746</v>
      </c>
      <c r="HM520">
        <v>-1.2810397108630389</v>
      </c>
      <c r="HN520">
        <v>5.056276522719128</v>
      </c>
      <c r="JI520">
        <v>-1.2595061643231649</v>
      </c>
      <c r="JJ520">
        <v>-0.4890390073783154</v>
      </c>
      <c r="KK520">
        <v>-1.2122401247358525</v>
      </c>
      <c r="KL520">
        <v>1.3366658425692648</v>
      </c>
      <c r="KO520">
        <v>-1.284630137748368</v>
      </c>
      <c r="KP520">
        <v>5.0503479096811947</v>
      </c>
      <c r="MK520">
        <v>-1.2613314729144511</v>
      </c>
      <c r="ML520">
        <v>-0.48558083174535244</v>
      </c>
      <c r="NM520">
        <v>-1.2328033556976628</v>
      </c>
      <c r="NN520">
        <v>1.3111625459861875</v>
      </c>
      <c r="NQ520">
        <v>-1.2646576786539194</v>
      </c>
      <c r="NR520">
        <v>5.0821514937062293</v>
      </c>
    </row>
    <row r="521" spans="1:390">
      <c r="A521">
        <v>504</v>
      </c>
      <c r="B521" s="16">
        <f t="shared" si="119"/>
        <v>40972</v>
      </c>
      <c r="C521">
        <f t="shared" si="115"/>
        <v>0.70064503908191056</v>
      </c>
      <c r="D521">
        <f t="shared" si="116"/>
        <v>0</v>
      </c>
      <c r="E521">
        <f t="shared" si="117"/>
        <v>0</v>
      </c>
      <c r="F521">
        <f t="shared" si="118"/>
        <v>0.70064503908191056</v>
      </c>
      <c r="G521">
        <f>F521/'Refrigeration &amp; Weather'!$C$22</f>
        <v>0.3148966467783868</v>
      </c>
      <c r="H521">
        <f>G521*3*'Refrigeration &amp; Weather'!$C$23</f>
        <v>0.2361724850837901</v>
      </c>
      <c r="AC521">
        <v>-1.2573125901884754</v>
      </c>
      <c r="AD521">
        <v>1.7253494444615676</v>
      </c>
      <c r="BI521">
        <v>-1.2766047355434382</v>
      </c>
      <c r="BJ521">
        <v>-1.5845302902113412</v>
      </c>
      <c r="DE521">
        <v>-1.2557781829390804</v>
      </c>
      <c r="DF521">
        <v>1.7269427388452023</v>
      </c>
      <c r="EK521">
        <v>-1.2776479324551342</v>
      </c>
      <c r="EL521">
        <v>-1.5834853474408344</v>
      </c>
      <c r="GG521">
        <v>-1.2634416092617513</v>
      </c>
      <c r="GH521">
        <v>1.7222634875245038</v>
      </c>
      <c r="HM521">
        <v>-1.2822184966466788</v>
      </c>
      <c r="HN521">
        <v>-1.5909215036482898</v>
      </c>
      <c r="JI521">
        <v>-1.2605410011501792</v>
      </c>
      <c r="JJ521">
        <v>1.7223016908568243</v>
      </c>
      <c r="KO521">
        <v>-1.2857144433991397</v>
      </c>
      <c r="KP521">
        <v>-1.5965212988821258</v>
      </c>
      <c r="MK521">
        <v>-1.2624219401602792</v>
      </c>
      <c r="ML521">
        <v>1.7256177765098153</v>
      </c>
      <c r="NQ521">
        <v>-1.2662499742212223</v>
      </c>
      <c r="NR521">
        <v>-1.5663716589334113</v>
      </c>
    </row>
    <row r="522" spans="1:390">
      <c r="A522">
        <v>505</v>
      </c>
      <c r="B522" s="16">
        <f t="shared" si="119"/>
        <v>40972.125</v>
      </c>
      <c r="C522">
        <f t="shared" si="115"/>
        <v>25.271884724556745</v>
      </c>
      <c r="D522">
        <f t="shared" si="116"/>
        <v>0</v>
      </c>
      <c r="E522">
        <f t="shared" si="117"/>
        <v>0</v>
      </c>
      <c r="F522">
        <f t="shared" si="118"/>
        <v>25.271884724556745</v>
      </c>
      <c r="G522">
        <f>F522/'Refrigeration &amp; Weather'!$C$22</f>
        <v>11.358150438003033</v>
      </c>
      <c r="H522">
        <f>G522*3*'Refrigeration &amp; Weather'!$C$23</f>
        <v>8.518612828502274</v>
      </c>
      <c r="BI522">
        <v>-1.2778191044109244</v>
      </c>
      <c r="BJ522">
        <v>5.0541980627007863</v>
      </c>
      <c r="EK522">
        <v>-1.2788790355575002</v>
      </c>
      <c r="EL522">
        <v>5.0551928837068578</v>
      </c>
      <c r="HM522">
        <v>-1.2833309724353346</v>
      </c>
      <c r="HN522">
        <v>5.0481575279723963</v>
      </c>
      <c r="KO522">
        <v>-1.286737607417884</v>
      </c>
      <c r="KP522">
        <v>5.0428614963829546</v>
      </c>
      <c r="NQ522">
        <v>-1.2677550417780605</v>
      </c>
      <c r="NR522">
        <v>5.0714747537937521</v>
      </c>
    </row>
    <row r="523" spans="1:390">
      <c r="A523">
        <v>506</v>
      </c>
      <c r="B523" s="16">
        <f t="shared" si="119"/>
        <v>40972.25</v>
      </c>
      <c r="C523">
        <f t="shared" si="115"/>
        <v>-7.962513120340363</v>
      </c>
      <c r="D523">
        <f t="shared" si="116"/>
        <v>0</v>
      </c>
      <c r="E523">
        <f t="shared" si="117"/>
        <v>0</v>
      </c>
      <c r="F523">
        <f t="shared" si="118"/>
        <v>-7.962513120340363</v>
      </c>
      <c r="G523">
        <f>F523/'Refrigeration &amp; Weather'!$C$22</f>
        <v>-3.5786575821754445</v>
      </c>
      <c r="H523">
        <f>G523*3*'Refrigeration &amp; Weather'!$C$23</f>
        <v>-2.6839931866315831</v>
      </c>
      <c r="BI523">
        <v>-1.2789667795914748</v>
      </c>
      <c r="BJ523">
        <v>-1.5926937305243534</v>
      </c>
      <c r="EK523">
        <v>-1.2800426568603041</v>
      </c>
      <c r="EL523">
        <v>-1.5917452377720724</v>
      </c>
      <c r="HM523">
        <v>-1.2843822757182852</v>
      </c>
      <c r="HN523">
        <v>-1.5984094348979361</v>
      </c>
      <c r="KO523">
        <v>-1.2877043787523061</v>
      </c>
      <c r="KP523">
        <v>-1.6034243510559494</v>
      </c>
      <c r="NQ523">
        <v>-1.2691794623543422</v>
      </c>
      <c r="NR523">
        <v>-1.5762403660900515</v>
      </c>
    </row>
    <row r="524" spans="1:390">
      <c r="A524">
        <v>507</v>
      </c>
      <c r="B524" s="16">
        <f t="shared" si="119"/>
        <v>40972.375</v>
      </c>
      <c r="C524">
        <f t="shared" si="115"/>
        <v>25.23427175421531</v>
      </c>
      <c r="D524">
        <f t="shared" si="116"/>
        <v>0</v>
      </c>
      <c r="E524">
        <f t="shared" si="117"/>
        <v>0</v>
      </c>
      <c r="F524">
        <f t="shared" si="118"/>
        <v>25.23427175421531</v>
      </c>
      <c r="G524">
        <f>F524/'Refrigeration &amp; Weather'!$C$22</f>
        <v>11.341245732231602</v>
      </c>
      <c r="H524">
        <f>G524*3*'Refrigeration &amp; Weather'!$C$23</f>
        <v>8.5059342991737026</v>
      </c>
      <c r="BI524">
        <v>-1.280052797651974</v>
      </c>
      <c r="BJ524">
        <v>5.0466530461471955</v>
      </c>
      <c r="EK524">
        <v>-1.28114389198495</v>
      </c>
      <c r="EL524">
        <v>5.0475586607766907</v>
      </c>
      <c r="HM524">
        <v>-1.2853770414827352</v>
      </c>
      <c r="HN524">
        <v>5.0412387381013017</v>
      </c>
      <c r="KO524">
        <v>-1.2886190406818767</v>
      </c>
      <c r="KP524">
        <v>5.0364844191696223</v>
      </c>
      <c r="NQ524">
        <v>-1.2705291902446463</v>
      </c>
      <c r="NR524">
        <v>5.0623368900204992</v>
      </c>
    </row>
    <row r="525" spans="1:390">
      <c r="A525">
        <v>508</v>
      </c>
      <c r="B525" s="16">
        <f t="shared" si="119"/>
        <v>40972.5</v>
      </c>
      <c r="C525">
        <f t="shared" si="115"/>
        <v>-7.9973487665019505</v>
      </c>
      <c r="D525">
        <f t="shared" si="116"/>
        <v>0</v>
      </c>
      <c r="E525">
        <f t="shared" si="117"/>
        <v>0</v>
      </c>
      <c r="F525">
        <f t="shared" si="118"/>
        <v>-7.9973487665019505</v>
      </c>
      <c r="G525">
        <f>F525/'Refrigeration &amp; Weather'!$C$22</f>
        <v>-3.5943140523604278</v>
      </c>
      <c r="H525">
        <f>G525*3*'Refrigeration &amp; Weather'!$C$23</f>
        <v>-2.6957355392703208</v>
      </c>
      <c r="BI525">
        <v>-1.2810817144262023</v>
      </c>
      <c r="BJ525">
        <v>-1.5996795347170243</v>
      </c>
      <c r="EK525">
        <v>-1.2821873505245565</v>
      </c>
      <c r="EL525">
        <v>-1.5988136556359829</v>
      </c>
      <c r="HM525">
        <v>-1.2863194610184989</v>
      </c>
      <c r="HN525">
        <v>-1.6048137361591015</v>
      </c>
      <c r="KO525">
        <v>-1.2894854654500412</v>
      </c>
      <c r="KP525">
        <v>-1.6093260854903781</v>
      </c>
      <c r="NQ525">
        <v>-1.2718096244142361</v>
      </c>
      <c r="NR525">
        <v>-1.5847157544994632</v>
      </c>
    </row>
    <row r="526" spans="1:390">
      <c r="A526">
        <v>509</v>
      </c>
      <c r="B526" s="16">
        <f t="shared" si="119"/>
        <v>40972.625</v>
      </c>
      <c r="C526">
        <f t="shared" si="115"/>
        <v>25.201954123970104</v>
      </c>
      <c r="D526">
        <f t="shared" si="116"/>
        <v>0</v>
      </c>
      <c r="E526">
        <f t="shared" si="117"/>
        <v>0</v>
      </c>
      <c r="F526">
        <f t="shared" si="118"/>
        <v>25.201954123970104</v>
      </c>
      <c r="G526">
        <f>F526/'Refrigeration &amp; Weather'!$C$22</f>
        <v>11.326720954593307</v>
      </c>
      <c r="H526">
        <f>G526*3*'Refrigeration &amp; Weather'!$C$23</f>
        <v>8.495040715944981</v>
      </c>
      <c r="BI526">
        <v>-1.2820576599584352</v>
      </c>
      <c r="BJ526">
        <v>5.0401740311562016</v>
      </c>
      <c r="EK526">
        <v>-1.28317721153499</v>
      </c>
      <c r="EL526">
        <v>5.0410030413237248</v>
      </c>
      <c r="HM526">
        <v>-1.2872133327691269</v>
      </c>
      <c r="HN526">
        <v>5.0353005557238237</v>
      </c>
      <c r="KO526">
        <v>-1.290307161488391</v>
      </c>
      <c r="KP526">
        <v>5.0310132305876287</v>
      </c>
      <c r="NQ526">
        <v>-1.2730256705022944</v>
      </c>
      <c r="NR526">
        <v>5.0544632651787245</v>
      </c>
    </row>
    <row r="527" spans="1:390">
      <c r="A527">
        <v>510</v>
      </c>
      <c r="B527" s="16">
        <f t="shared" si="119"/>
        <v>40972.75</v>
      </c>
      <c r="C527">
        <f t="shared" si="115"/>
        <v>-8.0273786829818583</v>
      </c>
      <c r="D527">
        <f t="shared" si="116"/>
        <v>0</v>
      </c>
      <c r="E527">
        <f t="shared" si="117"/>
        <v>0</v>
      </c>
      <c r="F527">
        <f t="shared" si="118"/>
        <v>-8.0273786829818583</v>
      </c>
      <c r="G527">
        <f>F527/'Refrigeration &amp; Weather'!$C$22</f>
        <v>-3.6078106440367907</v>
      </c>
      <c r="H527">
        <f>G527*3*'Refrigeration &amp; Weather'!$C$23</f>
        <v>-2.7058579830275931</v>
      </c>
      <c r="BI527">
        <v>-1.2829843861850969</v>
      </c>
      <c r="BJ527">
        <v>-1.6056982953855548</v>
      </c>
      <c r="EK527">
        <v>-1.2841172717002105</v>
      </c>
      <c r="EL527">
        <v>-1.6049035354811447</v>
      </c>
      <c r="HM527">
        <v>-1.2880621064432243</v>
      </c>
      <c r="HN527">
        <v>-1.6103287216570474</v>
      </c>
      <c r="KO527">
        <v>-1.2910873143661981</v>
      </c>
      <c r="KP527">
        <v>-1.6144064676146355</v>
      </c>
      <c r="NQ527">
        <v>-1.2741817948194032</v>
      </c>
      <c r="NR527">
        <v>-1.5920416628434757</v>
      </c>
    </row>
    <row r="528" spans="1:390">
      <c r="A528">
        <v>511</v>
      </c>
      <c r="B528" s="16">
        <f t="shared" si="119"/>
        <v>40972.875</v>
      </c>
      <c r="C528">
        <f t="shared" si="115"/>
        <v>0</v>
      </c>
      <c r="D528">
        <f t="shared" si="116"/>
        <v>0</v>
      </c>
      <c r="E528">
        <f t="shared" si="117"/>
        <v>0</v>
      </c>
      <c r="F528">
        <f t="shared" si="118"/>
        <v>0</v>
      </c>
      <c r="G528">
        <f>F528/'Refrigeration &amp; Weather'!$C$22</f>
        <v>0</v>
      </c>
      <c r="H528">
        <f>G528*3*'Refrigeration &amp; Weather'!$C$23</f>
        <v>0</v>
      </c>
    </row>
    <row r="529" spans="1:8">
      <c r="A529">
        <v>512</v>
      </c>
      <c r="B529" s="16">
        <f t="shared" si="119"/>
        <v>40973</v>
      </c>
      <c r="C529">
        <f t="shared" ref="C529:C592" si="120">J529+N529+R529+V529+Z529+AD529+AH529+AL529+AP529+AT529+AX529+BB529+BF529+BJ529+BN529+BR529+BV529+BZ529+CD529+CH529+CL529+CP529+CT529+CX529+DB529+DF529+DJ529+DN529+DR529+DV529+DZ529+ED529+EH529+EL529+EP529+ET529+EX529+FB529+FF529+FJ529+FN529+FR529+FV529+FZ529+GD529+GH529+GL529+GP529+GT529+GX529+HB529+HF529+HJ529+HN529+HR529+HV529+HZ529+ID529+IH529+IL529+IP529+IT529+IX529+JB529+JF529+JJ529+JN529+JR529+JV529+JZ529+KD529+KH529+KL529+KP529+KT529+KX529+LB529+LF529+LJ529+LN529+LR529+LV529+LZ529+MD529+MH529+ML529+MP529+MT529+MX529+NB529+NF529+NJ529+NN529+NR529+NV529+NZ529+OD529+OH529+OL529+OP529</f>
        <v>0</v>
      </c>
      <c r="D529">
        <f t="shared" si="116"/>
        <v>0</v>
      </c>
      <c r="E529">
        <f t="shared" si="117"/>
        <v>0</v>
      </c>
      <c r="F529">
        <f t="shared" si="118"/>
        <v>0</v>
      </c>
      <c r="G529">
        <f>F529/'Refrigeration &amp; Weather'!$C$22</f>
        <v>0</v>
      </c>
      <c r="H529">
        <f>G529*3*'Refrigeration &amp; Weather'!$C$23</f>
        <v>0</v>
      </c>
    </row>
    <row r="530" spans="1:8">
      <c r="A530">
        <v>513</v>
      </c>
      <c r="B530" s="16">
        <f t="shared" si="119"/>
        <v>40973.125</v>
      </c>
      <c r="C530">
        <f t="shared" si="120"/>
        <v>0</v>
      </c>
      <c r="D530">
        <f t="shared" ref="D530:D593" si="121">K530+O530+S530+W530+AA530+AE530+AI530+AM530+AQ530+AU530+AY530+BC530+BG530+BK530+BO530+BS530+BW530+CA530+CE530+CI530+CM530+CQ530+CU530+CY530+DC530+DG530+DK530+DO530+DS530+DW530+EA530+EE530+EI530+EM530+EQ530+EU530+EY530+FC530+FG530+FK530+FO530+FS530+FW530+GA530+GE530+GI530+GM530+GQ530+GU530+GY530+HC530+HG530+HK530+HO530+HS530+HW530+IA530+IE530+II530+IM530+IQ530+IU530+IY530+JC530+JG530+JK530+JO530+JS530+JW530+KA530+KE530+KI530+KM530+KQ530+KU530+KY530+LC530+LG530+LK530+LO530+LS530+LW530+MA530+ME530+MI530+MM530+MQ530+MU530+MY530+NC530+NG530+NK530+NO530+NS530+NW530+OA530+OE530+OI530+OM530+OQ530</f>
        <v>0</v>
      </c>
      <c r="E530">
        <f t="shared" ref="E530:E593" si="122">L530+P530+T530+X530+AB530+AF530+AJ530+AN530+AR530+AV530+AZ530+BD530+BH530+BL530+BP530+BT530+BX530+CB530+CF530+CJ530+CN530+CR530+CV530+CZ530+DD530+DH530+DL530+DP530+DT530+DX530+EB530+EF530+EJ530+EN530+ER530+EV530+EZ530+FD530+FH530+FL530+FP530+FT530+FX530+GB530+GF530+GJ530+GN530+GR530+GV530+GZ530+HD530+HH530+HL530+HP530+HT530+HX530+IB530+IF530+IJ530+IN530+IR530+IV530+IZ530+JD530+JH530+JL530+JP530+JT530+JX530+KB530+KF530+KJ530+KN530+KR530+KV530+KZ530+LD530+LH530+LL530+LP530+LT530+LX530+MB530+MF530+MJ530+MN530+MR530+MV530+MZ530+ND530+NH530+NL530+NP530+NT530+NX530+OB530+OF530+OJ530+ON530+OR530</f>
        <v>0</v>
      </c>
      <c r="F530">
        <f t="shared" ref="F530:F593" si="123">SUM(C530:E530)</f>
        <v>0</v>
      </c>
      <c r="G530">
        <f>F530/'Refrigeration &amp; Weather'!$C$22</f>
        <v>0</v>
      </c>
      <c r="H530">
        <f>G530*3*'Refrigeration &amp; Weather'!$C$23</f>
        <v>0</v>
      </c>
    </row>
    <row r="531" spans="1:8">
      <c r="A531">
        <v>514</v>
      </c>
      <c r="B531" s="16">
        <f t="shared" si="119"/>
        <v>40973.25</v>
      </c>
      <c r="C531">
        <f t="shared" si="120"/>
        <v>0</v>
      </c>
      <c r="D531">
        <f t="shared" si="121"/>
        <v>0</v>
      </c>
      <c r="E531">
        <f t="shared" si="122"/>
        <v>0</v>
      </c>
      <c r="F531">
        <f t="shared" si="123"/>
        <v>0</v>
      </c>
      <c r="G531">
        <f>F531/'Refrigeration &amp; Weather'!$C$22</f>
        <v>0</v>
      </c>
      <c r="H531">
        <f>G531*3*'Refrigeration &amp; Weather'!$C$23</f>
        <v>0</v>
      </c>
    </row>
    <row r="532" spans="1:8">
      <c r="A532">
        <v>515</v>
      </c>
      <c r="B532" s="16">
        <f t="shared" ref="B532:B595" si="124">B531+1/8</f>
        <v>40973.375</v>
      </c>
      <c r="C532">
        <f t="shared" si="120"/>
        <v>0</v>
      </c>
      <c r="D532">
        <f t="shared" si="121"/>
        <v>0</v>
      </c>
      <c r="E532">
        <f t="shared" si="122"/>
        <v>0</v>
      </c>
      <c r="F532">
        <f t="shared" si="123"/>
        <v>0</v>
      </c>
      <c r="G532">
        <f>F532/'Refrigeration &amp; Weather'!$C$22</f>
        <v>0</v>
      </c>
      <c r="H532">
        <f>G532*3*'Refrigeration &amp; Weather'!$C$23</f>
        <v>0</v>
      </c>
    </row>
    <row r="533" spans="1:8">
      <c r="A533">
        <v>516</v>
      </c>
      <c r="B533" s="16">
        <f t="shared" si="124"/>
        <v>40973.5</v>
      </c>
      <c r="C533">
        <f t="shared" si="120"/>
        <v>0</v>
      </c>
      <c r="D533">
        <f t="shared" si="121"/>
        <v>0</v>
      </c>
      <c r="E533">
        <f t="shared" si="122"/>
        <v>0</v>
      </c>
      <c r="F533">
        <f t="shared" si="123"/>
        <v>0</v>
      </c>
      <c r="G533">
        <f>F533/'Refrigeration &amp; Weather'!$C$22</f>
        <v>0</v>
      </c>
      <c r="H533">
        <f>G533*3*'Refrigeration &amp; Weather'!$C$23</f>
        <v>0</v>
      </c>
    </row>
    <row r="534" spans="1:8">
      <c r="A534">
        <v>517</v>
      </c>
      <c r="B534" s="16">
        <f t="shared" si="124"/>
        <v>40973.625</v>
      </c>
      <c r="C534">
        <f t="shared" si="120"/>
        <v>0</v>
      </c>
      <c r="D534">
        <f t="shared" si="121"/>
        <v>0</v>
      </c>
      <c r="E534">
        <f t="shared" si="122"/>
        <v>0</v>
      </c>
      <c r="F534">
        <f t="shared" si="123"/>
        <v>0</v>
      </c>
      <c r="G534">
        <f>F534/'Refrigeration &amp; Weather'!$C$22</f>
        <v>0</v>
      </c>
      <c r="H534">
        <f>G534*3*'Refrigeration &amp; Weather'!$C$23</f>
        <v>0</v>
      </c>
    </row>
    <row r="535" spans="1:8">
      <c r="A535">
        <v>518</v>
      </c>
      <c r="B535" s="16">
        <f t="shared" si="124"/>
        <v>40973.75</v>
      </c>
      <c r="C535">
        <f t="shared" si="120"/>
        <v>0</v>
      </c>
      <c r="D535">
        <f t="shared" si="121"/>
        <v>0</v>
      </c>
      <c r="E535">
        <f t="shared" si="122"/>
        <v>0</v>
      </c>
      <c r="F535">
        <f t="shared" si="123"/>
        <v>0</v>
      </c>
      <c r="G535">
        <f>F535/'Refrigeration &amp; Weather'!$C$22</f>
        <v>0</v>
      </c>
      <c r="H535">
        <f>G535*3*'Refrigeration &amp; Weather'!$C$23</f>
        <v>0</v>
      </c>
    </row>
    <row r="536" spans="1:8">
      <c r="A536">
        <v>519</v>
      </c>
      <c r="B536" s="16">
        <f t="shared" si="124"/>
        <v>40973.875</v>
      </c>
      <c r="C536">
        <f t="shared" si="120"/>
        <v>0</v>
      </c>
      <c r="D536">
        <f t="shared" si="121"/>
        <v>0</v>
      </c>
      <c r="E536">
        <f t="shared" si="122"/>
        <v>0</v>
      </c>
      <c r="F536">
        <f t="shared" si="123"/>
        <v>0</v>
      </c>
      <c r="G536">
        <f>F536/'Refrigeration &amp; Weather'!$C$22</f>
        <v>0</v>
      </c>
      <c r="H536">
        <f>G536*3*'Refrigeration &amp; Weather'!$C$23</f>
        <v>0</v>
      </c>
    </row>
    <row r="537" spans="1:8">
      <c r="A537">
        <v>520</v>
      </c>
      <c r="B537" s="16">
        <f t="shared" si="124"/>
        <v>40974</v>
      </c>
      <c r="C537">
        <f t="shared" si="120"/>
        <v>0</v>
      </c>
      <c r="D537">
        <f t="shared" si="121"/>
        <v>0</v>
      </c>
      <c r="E537">
        <f t="shared" si="122"/>
        <v>0</v>
      </c>
      <c r="F537">
        <f t="shared" si="123"/>
        <v>0</v>
      </c>
      <c r="G537">
        <f>F537/'Refrigeration &amp; Weather'!$C$22</f>
        <v>0</v>
      </c>
      <c r="H537">
        <f>G537*3*'Refrigeration &amp; Weather'!$C$23</f>
        <v>0</v>
      </c>
    </row>
    <row r="538" spans="1:8">
      <c r="A538">
        <v>521</v>
      </c>
      <c r="B538" s="16">
        <f t="shared" si="124"/>
        <v>40974.125</v>
      </c>
      <c r="C538">
        <f t="shared" si="120"/>
        <v>0</v>
      </c>
      <c r="D538">
        <f t="shared" si="121"/>
        <v>0</v>
      </c>
      <c r="E538">
        <f t="shared" si="122"/>
        <v>0</v>
      </c>
      <c r="F538">
        <f t="shared" si="123"/>
        <v>0</v>
      </c>
      <c r="G538">
        <f>F538/'Refrigeration &amp; Weather'!$C$22</f>
        <v>0</v>
      </c>
      <c r="H538">
        <f>G538*3*'Refrigeration &amp; Weather'!$C$23</f>
        <v>0</v>
      </c>
    </row>
    <row r="539" spans="1:8">
      <c r="A539">
        <v>522</v>
      </c>
      <c r="B539" s="16">
        <f t="shared" si="124"/>
        <v>40974.25</v>
      </c>
      <c r="C539">
        <f t="shared" si="120"/>
        <v>0</v>
      </c>
      <c r="D539">
        <f t="shared" si="121"/>
        <v>0</v>
      </c>
      <c r="E539">
        <f t="shared" si="122"/>
        <v>0</v>
      </c>
      <c r="F539">
        <f t="shared" si="123"/>
        <v>0</v>
      </c>
      <c r="G539">
        <f>F539/'Refrigeration &amp; Weather'!$C$22</f>
        <v>0</v>
      </c>
      <c r="H539">
        <f>G539*3*'Refrigeration &amp; Weather'!$C$23</f>
        <v>0</v>
      </c>
    </row>
    <row r="540" spans="1:8">
      <c r="A540">
        <v>523</v>
      </c>
      <c r="B540" s="16">
        <f t="shared" si="124"/>
        <v>40974.375</v>
      </c>
      <c r="C540">
        <f t="shared" si="120"/>
        <v>0</v>
      </c>
      <c r="D540">
        <f t="shared" si="121"/>
        <v>0</v>
      </c>
      <c r="E540">
        <f t="shared" si="122"/>
        <v>0</v>
      </c>
      <c r="F540">
        <f t="shared" si="123"/>
        <v>0</v>
      </c>
      <c r="G540">
        <f>F540/'Refrigeration &amp; Weather'!$C$22</f>
        <v>0</v>
      </c>
      <c r="H540">
        <f>G540*3*'Refrigeration &amp; Weather'!$C$23</f>
        <v>0</v>
      </c>
    </row>
    <row r="541" spans="1:8">
      <c r="A541">
        <v>524</v>
      </c>
      <c r="B541" s="16">
        <f t="shared" si="124"/>
        <v>40974.5</v>
      </c>
      <c r="C541">
        <f t="shared" si="120"/>
        <v>0</v>
      </c>
      <c r="D541">
        <f t="shared" si="121"/>
        <v>0</v>
      </c>
      <c r="E541">
        <f t="shared" si="122"/>
        <v>0</v>
      </c>
      <c r="F541">
        <f t="shared" si="123"/>
        <v>0</v>
      </c>
      <c r="G541">
        <f>F541/'Refrigeration &amp; Weather'!$C$22</f>
        <v>0</v>
      </c>
      <c r="H541">
        <f>G541*3*'Refrigeration &amp; Weather'!$C$23</f>
        <v>0</v>
      </c>
    </row>
    <row r="542" spans="1:8">
      <c r="A542">
        <v>525</v>
      </c>
      <c r="B542" s="16">
        <f t="shared" si="124"/>
        <v>40974.625</v>
      </c>
      <c r="C542">
        <f t="shared" si="120"/>
        <v>0</v>
      </c>
      <c r="D542">
        <f t="shared" si="121"/>
        <v>0</v>
      </c>
      <c r="E542">
        <f t="shared" si="122"/>
        <v>0</v>
      </c>
      <c r="F542">
        <f t="shared" si="123"/>
        <v>0</v>
      </c>
      <c r="G542">
        <f>F542/'Refrigeration &amp; Weather'!$C$22</f>
        <v>0</v>
      </c>
      <c r="H542">
        <f>G542*3*'Refrigeration &amp; Weather'!$C$23</f>
        <v>0</v>
      </c>
    </row>
    <row r="543" spans="1:8">
      <c r="A543">
        <v>526</v>
      </c>
      <c r="B543" s="16">
        <f t="shared" si="124"/>
        <v>40974.75</v>
      </c>
      <c r="C543">
        <f t="shared" si="120"/>
        <v>0</v>
      </c>
      <c r="D543">
        <f t="shared" si="121"/>
        <v>0</v>
      </c>
      <c r="E543">
        <f t="shared" si="122"/>
        <v>0</v>
      </c>
      <c r="F543">
        <f t="shared" si="123"/>
        <v>0</v>
      </c>
      <c r="G543">
        <f>F543/'Refrigeration &amp; Weather'!$C$22</f>
        <v>0</v>
      </c>
      <c r="H543">
        <f>G543*3*'Refrigeration &amp; Weather'!$C$23</f>
        <v>0</v>
      </c>
    </row>
    <row r="544" spans="1:8">
      <c r="A544">
        <v>527</v>
      </c>
      <c r="B544" s="16">
        <f t="shared" si="124"/>
        <v>40974.875</v>
      </c>
      <c r="C544">
        <f t="shared" si="120"/>
        <v>0</v>
      </c>
      <c r="D544">
        <f t="shared" si="121"/>
        <v>0</v>
      </c>
      <c r="E544">
        <f t="shared" si="122"/>
        <v>0</v>
      </c>
      <c r="F544">
        <f t="shared" si="123"/>
        <v>0</v>
      </c>
      <c r="G544">
        <f>F544/'Refrigeration &amp; Weather'!$C$22</f>
        <v>0</v>
      </c>
      <c r="H544">
        <f>G544*3*'Refrigeration &amp; Weather'!$C$23</f>
        <v>0</v>
      </c>
    </row>
    <row r="545" spans="1:406">
      <c r="A545">
        <v>528</v>
      </c>
      <c r="B545" s="16">
        <f t="shared" si="124"/>
        <v>40975</v>
      </c>
      <c r="C545">
        <f t="shared" si="120"/>
        <v>0</v>
      </c>
      <c r="D545">
        <f t="shared" si="121"/>
        <v>0</v>
      </c>
      <c r="E545">
        <f t="shared" si="122"/>
        <v>0</v>
      </c>
      <c r="F545">
        <f t="shared" si="123"/>
        <v>0</v>
      </c>
      <c r="G545">
        <f>F545/'Refrigeration &amp; Weather'!$C$22</f>
        <v>0</v>
      </c>
      <c r="H545">
        <f>G545*3*'Refrigeration &amp; Weather'!$C$23</f>
        <v>0</v>
      </c>
    </row>
    <row r="546" spans="1:406">
      <c r="A546">
        <v>529</v>
      </c>
      <c r="B546" s="16">
        <f t="shared" si="124"/>
        <v>40975.125</v>
      </c>
      <c r="C546">
        <f t="shared" si="120"/>
        <v>0</v>
      </c>
      <c r="D546">
        <f t="shared" si="121"/>
        <v>0</v>
      </c>
      <c r="E546">
        <f t="shared" si="122"/>
        <v>0</v>
      </c>
      <c r="F546">
        <f t="shared" si="123"/>
        <v>0</v>
      </c>
      <c r="G546">
        <f>F546/'Refrigeration &amp; Weather'!$C$22</f>
        <v>0</v>
      </c>
      <c r="H546">
        <f>G546*3*'Refrigeration &amp; Weather'!$C$23</f>
        <v>0</v>
      </c>
    </row>
    <row r="547" spans="1:406">
      <c r="A547">
        <v>530</v>
      </c>
      <c r="B547" s="16">
        <f t="shared" si="124"/>
        <v>40975.25</v>
      </c>
      <c r="C547">
        <f t="shared" si="120"/>
        <v>11.348411414160767</v>
      </c>
      <c r="D547">
        <f t="shared" si="121"/>
        <v>0</v>
      </c>
      <c r="E547">
        <f t="shared" si="122"/>
        <v>0</v>
      </c>
      <c r="F547">
        <f t="shared" si="123"/>
        <v>11.348411414160767</v>
      </c>
      <c r="G547">
        <f>F547/'Refrigeration &amp; Weather'!$C$22</f>
        <v>5.1004096243419186</v>
      </c>
      <c r="H547">
        <f>G547*3*'Refrigeration &amp; Weather'!$C$23</f>
        <v>3.8253072182564392</v>
      </c>
      <c r="CG547">
        <v>10.8</v>
      </c>
      <c r="CH547">
        <v>2.2696822828321532</v>
      </c>
      <c r="FI547">
        <v>10.8</v>
      </c>
      <c r="FJ547">
        <v>2.2696822828321532</v>
      </c>
      <c r="IK547">
        <v>10.8</v>
      </c>
      <c r="IL547">
        <v>2.2696822828321532</v>
      </c>
      <c r="LM547">
        <v>10.8</v>
      </c>
      <c r="LN547">
        <v>2.2696822828321532</v>
      </c>
      <c r="OO547">
        <v>10.8</v>
      </c>
      <c r="OP547">
        <v>2.2696822828321532</v>
      </c>
    </row>
    <row r="548" spans="1:406">
      <c r="A548">
        <v>531</v>
      </c>
      <c r="B548" s="16">
        <f t="shared" si="124"/>
        <v>40975.375</v>
      </c>
      <c r="C548">
        <f t="shared" si="120"/>
        <v>55.534629901161203</v>
      </c>
      <c r="D548">
        <f t="shared" si="121"/>
        <v>0</v>
      </c>
      <c r="E548">
        <f t="shared" si="122"/>
        <v>0</v>
      </c>
      <c r="F548">
        <f t="shared" si="123"/>
        <v>55.534629901161203</v>
      </c>
      <c r="G548">
        <f>F548/'Refrigeration &amp; Weather'!$C$22</f>
        <v>24.959384225240996</v>
      </c>
      <c r="H548">
        <f>G548*3*'Refrigeration &amp; Weather'!$C$23</f>
        <v>18.719538168930747</v>
      </c>
      <c r="CG548">
        <v>10.723912266061722</v>
      </c>
      <c r="CH548">
        <v>11.707895362136112</v>
      </c>
      <c r="FI548">
        <v>10.720733091839849</v>
      </c>
      <c r="FJ548">
        <v>11.93139341151949</v>
      </c>
      <c r="IK548">
        <v>10.746136082472445</v>
      </c>
      <c r="IL548">
        <v>10.65473509998181</v>
      </c>
      <c r="LM548">
        <v>10.75630292813603</v>
      </c>
      <c r="LN548">
        <v>10.206125157424212</v>
      </c>
      <c r="OO548">
        <v>10.737927879824639</v>
      </c>
      <c r="OP548">
        <v>11.034480870099577</v>
      </c>
    </row>
    <row r="549" spans="1:406">
      <c r="A549">
        <v>532</v>
      </c>
      <c r="B549" s="16">
        <f t="shared" si="124"/>
        <v>40975.5</v>
      </c>
      <c r="C549">
        <f t="shared" si="120"/>
        <v>27.142256540879238</v>
      </c>
      <c r="D549">
        <f t="shared" si="121"/>
        <v>0</v>
      </c>
      <c r="E549">
        <f t="shared" si="122"/>
        <v>0</v>
      </c>
      <c r="F549">
        <f t="shared" si="123"/>
        <v>27.142256540879238</v>
      </c>
      <c r="G549">
        <f>F549/'Refrigeration &amp; Weather'!$C$22</f>
        <v>12.198766984664829</v>
      </c>
      <c r="H549">
        <f>G549*3*'Refrigeration &amp; Weather'!$C$23</f>
        <v>9.1490752384986216</v>
      </c>
      <c r="CG549">
        <v>10.660776293500795</v>
      </c>
      <c r="CH549">
        <v>6.4467499355605868</v>
      </c>
      <c r="FI549">
        <v>10.651614403318009</v>
      </c>
      <c r="FJ549">
        <v>6.9227344158654214</v>
      </c>
      <c r="IK549">
        <v>10.707382188004525</v>
      </c>
      <c r="IL549">
        <v>4.6198872175088281</v>
      </c>
      <c r="LM549">
        <v>10.727493367077459</v>
      </c>
      <c r="LN549">
        <v>3.8898495793820365</v>
      </c>
      <c r="OO549">
        <v>10.690524560189713</v>
      </c>
      <c r="OP549">
        <v>5.2630353925623661</v>
      </c>
    </row>
    <row r="550" spans="1:406">
      <c r="A550">
        <v>533</v>
      </c>
      <c r="B550" s="16">
        <f t="shared" si="124"/>
        <v>40975.625</v>
      </c>
      <c r="C550">
        <f t="shared" si="120"/>
        <v>69.764345314998437</v>
      </c>
      <c r="D550">
        <f t="shared" si="121"/>
        <v>0</v>
      </c>
      <c r="E550">
        <f t="shared" si="122"/>
        <v>0</v>
      </c>
      <c r="F550">
        <f t="shared" si="123"/>
        <v>69.764345314998437</v>
      </c>
      <c r="G550">
        <f>F550/'Refrigeration &amp; Weather'!$C$22</f>
        <v>31.354761939325144</v>
      </c>
      <c r="H550">
        <f>G550*3*'Refrigeration &amp; Weather'!$C$23</f>
        <v>23.516071454493858</v>
      </c>
      <c r="CG550">
        <v>10.550137806502075</v>
      </c>
      <c r="CH550">
        <v>15.955028626266836</v>
      </c>
      <c r="FI550">
        <v>10.527073767143685</v>
      </c>
      <c r="FJ550">
        <v>17.093353765302453</v>
      </c>
      <c r="IK550">
        <v>10.644100605867175</v>
      </c>
      <c r="IL550">
        <v>12.276177524778157</v>
      </c>
      <c r="LM550">
        <v>10.682328244739423</v>
      </c>
      <c r="LN550">
        <v>10.897951621735093</v>
      </c>
      <c r="OO550">
        <v>10.61083221675689</v>
      </c>
      <c r="OP550">
        <v>13.541833776915897</v>
      </c>
    </row>
    <row r="551" spans="1:406">
      <c r="A551">
        <v>534</v>
      </c>
      <c r="B551" s="16">
        <f t="shared" si="124"/>
        <v>40975.75</v>
      </c>
      <c r="C551">
        <f t="shared" si="120"/>
        <v>76.880116603428903</v>
      </c>
      <c r="D551">
        <f t="shared" si="121"/>
        <v>0</v>
      </c>
      <c r="E551">
        <f t="shared" si="122"/>
        <v>0</v>
      </c>
      <c r="F551">
        <f t="shared" si="123"/>
        <v>76.880116603428903</v>
      </c>
      <c r="G551">
        <f>F551/'Refrigeration &amp; Weather'!$C$22</f>
        <v>34.552861394799514</v>
      </c>
      <c r="H551">
        <f>G551*3*'Refrigeration &amp; Weather'!$C$23</f>
        <v>25.914646046099634</v>
      </c>
      <c r="CG551">
        <v>10.297349426366379</v>
      </c>
      <c r="CH551">
        <v>20.947042010458784</v>
      </c>
      <c r="FI551">
        <v>10.233534674321003</v>
      </c>
      <c r="FJ551">
        <v>24.63106639673023</v>
      </c>
      <c r="IK551">
        <v>10.510626276159355</v>
      </c>
      <c r="IL551">
        <v>10.488215657282083</v>
      </c>
      <c r="LM551">
        <v>10.591875412175138</v>
      </c>
      <c r="LN551">
        <v>6.759747580484035</v>
      </c>
      <c r="OO551">
        <v>10.436670585069562</v>
      </c>
      <c r="OP551">
        <v>14.054044958473769</v>
      </c>
    </row>
    <row r="552" spans="1:406">
      <c r="A552">
        <v>535</v>
      </c>
      <c r="B552" s="16">
        <f t="shared" si="124"/>
        <v>40975.875</v>
      </c>
      <c r="C552">
        <f t="shared" si="120"/>
        <v>268.75015503519552</v>
      </c>
      <c r="D552">
        <f t="shared" si="121"/>
        <v>0</v>
      </c>
      <c r="E552">
        <f t="shared" si="122"/>
        <v>0</v>
      </c>
      <c r="F552">
        <f t="shared" si="123"/>
        <v>268.75015503519552</v>
      </c>
      <c r="G552">
        <f>F552/'Refrigeration &amp; Weather'!$C$22</f>
        <v>120.78658653267216</v>
      </c>
      <c r="H552">
        <f>G552*3*'Refrigeration &amp; Weather'!$C$23</f>
        <v>90.589939899504117</v>
      </c>
      <c r="CG552">
        <v>9.5392189643628527</v>
      </c>
      <c r="CH552">
        <v>69.727460275780473</v>
      </c>
      <c r="FI552">
        <v>9.3792195924579325</v>
      </c>
      <c r="FJ552">
        <v>74.668036001514665</v>
      </c>
      <c r="IK552">
        <v>10.10702131880511</v>
      </c>
      <c r="IL552">
        <v>41.940029246270704</v>
      </c>
      <c r="LM552">
        <v>10.333575121711887</v>
      </c>
      <c r="LN552">
        <v>28.668742276777476</v>
      </c>
      <c r="OO552">
        <v>9.8981199835107745</v>
      </c>
      <c r="OP552">
        <v>53.745887234852226</v>
      </c>
    </row>
    <row r="553" spans="1:406">
      <c r="A553">
        <v>536</v>
      </c>
      <c r="B553" s="16">
        <f t="shared" si="124"/>
        <v>40976</v>
      </c>
      <c r="C553">
        <f t="shared" si="120"/>
        <v>391.44943461844775</v>
      </c>
      <c r="D553">
        <f t="shared" si="121"/>
        <v>0</v>
      </c>
      <c r="E553">
        <f t="shared" si="122"/>
        <v>0</v>
      </c>
      <c r="F553">
        <f t="shared" si="123"/>
        <v>391.44943461844775</v>
      </c>
      <c r="G553">
        <f>F553/'Refrigeration &amp; Weather'!$C$22</f>
        <v>175.93233016559452</v>
      </c>
      <c r="H553">
        <f>G553*3*'Refrigeration &amp; Weather'!$C$23</f>
        <v>131.94924762419589</v>
      </c>
      <c r="CG553">
        <v>8.2275766657239071</v>
      </c>
      <c r="CH553">
        <v>81.880755536261773</v>
      </c>
      <c r="FI553">
        <v>8.0573611169486572</v>
      </c>
      <c r="FJ553">
        <v>81.257423163208529</v>
      </c>
      <c r="IK553">
        <v>9.0199656572405491</v>
      </c>
      <c r="IL553">
        <v>78.413030875630426</v>
      </c>
      <c r="LM553">
        <v>9.5198858419363646</v>
      </c>
      <c r="LN553">
        <v>67.760082008766815</v>
      </c>
      <c r="OO553">
        <v>8.6672440923647329</v>
      </c>
      <c r="OP553">
        <v>82.138143034580168</v>
      </c>
    </row>
    <row r="554" spans="1:406">
      <c r="A554">
        <v>537</v>
      </c>
      <c r="B554" s="16">
        <f t="shared" si="124"/>
        <v>40976.125</v>
      </c>
      <c r="C554">
        <f t="shared" si="120"/>
        <v>444.69345480327172</v>
      </c>
      <c r="D554">
        <f t="shared" si="121"/>
        <v>0</v>
      </c>
      <c r="E554">
        <f t="shared" si="122"/>
        <v>0</v>
      </c>
      <c r="F554">
        <f t="shared" si="123"/>
        <v>444.69345480327172</v>
      </c>
      <c r="G554">
        <f>F554/'Refrigeration &amp; Weather'!$C$22</f>
        <v>199.86222687787497</v>
      </c>
      <c r="H554">
        <f>G554*3*'Refrigeration &amp; Weather'!$C$23</f>
        <v>149.89667015840624</v>
      </c>
      <c r="CG554">
        <v>6.877313030687632</v>
      </c>
      <c r="CH554">
        <v>86.931432099275483</v>
      </c>
      <c r="FI554">
        <v>6.7207169556245452</v>
      </c>
      <c r="FJ554">
        <v>86.231622030400771</v>
      </c>
      <c r="IK554">
        <v>7.6460456808588937</v>
      </c>
      <c r="IL554">
        <v>89.97125463547016</v>
      </c>
      <c r="LM554">
        <v>8.1684643367568697</v>
      </c>
      <c r="LN554">
        <v>91.051476155098243</v>
      </c>
      <c r="OO554">
        <v>7.2734752768514372</v>
      </c>
      <c r="OP554">
        <v>90.507669883027006</v>
      </c>
    </row>
    <row r="555" spans="1:406">
      <c r="A555">
        <v>538</v>
      </c>
      <c r="B555" s="16">
        <f t="shared" si="124"/>
        <v>40976.25</v>
      </c>
      <c r="C555">
        <f t="shared" si="120"/>
        <v>426.14396588897807</v>
      </c>
      <c r="D555">
        <f t="shared" si="121"/>
        <v>0</v>
      </c>
      <c r="E555">
        <f t="shared" si="122"/>
        <v>0</v>
      </c>
      <c r="F555">
        <f t="shared" si="123"/>
        <v>426.14396588897807</v>
      </c>
      <c r="G555">
        <f>F555/'Refrigeration &amp; Weather'!$C$22</f>
        <v>191.52537792763061</v>
      </c>
      <c r="H555">
        <f>G555*3*'Refrigeration &amp; Weather'!$C$23</f>
        <v>143.64403344572295</v>
      </c>
      <c r="Y555">
        <v>8.6666666666666661</v>
      </c>
      <c r="Z555">
        <v>-0.16607431337796286</v>
      </c>
      <c r="AK555">
        <v>10.466666666666667</v>
      </c>
      <c r="AL555">
        <v>4.3179321478270234</v>
      </c>
      <c r="CG555">
        <v>5.5823897049944815</v>
      </c>
      <c r="CH555">
        <v>76.185052379776877</v>
      </c>
      <c r="DM555">
        <v>10.466666666666667</v>
      </c>
      <c r="DN555">
        <v>4.3179321478270234</v>
      </c>
      <c r="FI555">
        <v>5.4212781646634021</v>
      </c>
      <c r="FJ555">
        <v>77.34387101630719</v>
      </c>
      <c r="GO555">
        <v>10.466666666666667</v>
      </c>
      <c r="GP555">
        <v>4.3179321478270234</v>
      </c>
      <c r="IK555">
        <v>6.2662326849432706</v>
      </c>
      <c r="IL555">
        <v>82.774083125638114</v>
      </c>
      <c r="JQ555">
        <v>10.466666666666667</v>
      </c>
      <c r="JR555">
        <v>4.3179321478270234</v>
      </c>
      <c r="LM555">
        <v>6.7479870059809191</v>
      </c>
      <c r="LN555">
        <v>86.044636085545221</v>
      </c>
      <c r="MS555">
        <v>10.466666666666667</v>
      </c>
      <c r="MT555">
        <v>4.3179321478270234</v>
      </c>
      <c r="OO555">
        <v>5.8941387619022159</v>
      </c>
      <c r="OP555">
        <v>82.372736855953491</v>
      </c>
    </row>
    <row r="556" spans="1:406">
      <c r="A556">
        <v>539</v>
      </c>
      <c r="B556" s="16">
        <f t="shared" si="124"/>
        <v>40976.375</v>
      </c>
      <c r="C556">
        <f t="shared" si="120"/>
        <v>524.89152276163031</v>
      </c>
      <c r="D556">
        <f t="shared" si="121"/>
        <v>0</v>
      </c>
      <c r="E556">
        <f t="shared" si="122"/>
        <v>0</v>
      </c>
      <c r="F556">
        <f t="shared" si="123"/>
        <v>524.89152276163031</v>
      </c>
      <c r="G556">
        <f>F556/'Refrigeration &amp; Weather'!$C$22</f>
        <v>235.9063023647777</v>
      </c>
      <c r="H556">
        <f>G556*3*'Refrigeration &amp; Weather'!$C$23</f>
        <v>176.92972677358327</v>
      </c>
      <c r="Y556">
        <v>8.5134264395364241</v>
      </c>
      <c r="Z556">
        <v>13.251662160874751</v>
      </c>
      <c r="AK556">
        <v>10.376202619648263</v>
      </c>
      <c r="AL556">
        <v>14.440270658842172</v>
      </c>
      <c r="CG556">
        <v>4.3720388023872383</v>
      </c>
      <c r="CH556">
        <v>77.121269791302922</v>
      </c>
      <c r="DM556">
        <v>10.368242125655618</v>
      </c>
      <c r="DN556">
        <v>14.852424721756519</v>
      </c>
      <c r="FI556">
        <v>4.1497515792318298</v>
      </c>
      <c r="FJ556">
        <v>82.383944865619483</v>
      </c>
      <c r="GO556">
        <v>10.374778400863509</v>
      </c>
      <c r="GP556">
        <v>14.505248758437034</v>
      </c>
      <c r="IK556">
        <v>4.8778764437838547</v>
      </c>
      <c r="IL556">
        <v>91.024055037118686</v>
      </c>
      <c r="JQ556">
        <v>10.374424731340641</v>
      </c>
      <c r="JR556">
        <v>14.518376456643377</v>
      </c>
      <c r="LM556">
        <v>5.2543470963312666</v>
      </c>
      <c r="LN556">
        <v>99.744419319519821</v>
      </c>
      <c r="MS556">
        <v>10.368464738607015</v>
      </c>
      <c r="MT556">
        <v>14.817542440590952</v>
      </c>
      <c r="OO556">
        <v>4.5342781244792283</v>
      </c>
      <c r="OP556">
        <v>88.2323085509246</v>
      </c>
    </row>
    <row r="557" spans="1:406">
      <c r="A557">
        <v>540</v>
      </c>
      <c r="B557" s="16">
        <f t="shared" si="124"/>
        <v>40976.5</v>
      </c>
      <c r="C557">
        <f t="shared" si="120"/>
        <v>502.78145291463744</v>
      </c>
      <c r="D557">
        <f t="shared" si="121"/>
        <v>0</v>
      </c>
      <c r="E557">
        <f t="shared" si="122"/>
        <v>0</v>
      </c>
      <c r="F557">
        <f t="shared" si="123"/>
        <v>502.78145291463744</v>
      </c>
      <c r="G557">
        <f>F557/'Refrigeration &amp; Weather'!$C$22</f>
        <v>225.9691923211854</v>
      </c>
      <c r="H557">
        <f>G557*3*'Refrigeration &amp; Weather'!$C$23</f>
        <v>169.47689424088907</v>
      </c>
      <c r="Y557">
        <v>8.2419720032195052</v>
      </c>
      <c r="Z557">
        <v>23.799609777094634</v>
      </c>
      <c r="AK557">
        <v>10.302570844542588</v>
      </c>
      <c r="AL557">
        <v>9.2243204518771478</v>
      </c>
      <c r="BA557">
        <v>11.1</v>
      </c>
      <c r="BB557">
        <v>7.8054927287642357</v>
      </c>
      <c r="CG557">
        <v>3.2706711624956184</v>
      </c>
      <c r="CH557">
        <v>63.393002736164284</v>
      </c>
      <c r="DM557">
        <v>10.285257337552439</v>
      </c>
      <c r="DN557">
        <v>9.913433469650494</v>
      </c>
      <c r="EC557">
        <v>11.1</v>
      </c>
      <c r="ED557">
        <v>7.8054927287642357</v>
      </c>
      <c r="FI557">
        <v>2.9398185810020379</v>
      </c>
      <c r="FJ557">
        <v>70.266767229119552</v>
      </c>
      <c r="GO557">
        <v>10.299745470795616</v>
      </c>
      <c r="GP557">
        <v>9.3252988729326329</v>
      </c>
      <c r="HE557">
        <v>11.1</v>
      </c>
      <c r="HF557">
        <v>7.8054927287642357</v>
      </c>
      <c r="IK557">
        <v>3.47728540934069</v>
      </c>
      <c r="IL557">
        <v>83.317352560084103</v>
      </c>
      <c r="JQ557">
        <v>10.299133227155547</v>
      </c>
      <c r="JR557">
        <v>9.3431149582501973</v>
      </c>
      <c r="KG557">
        <v>11.1</v>
      </c>
      <c r="KH557">
        <v>7.8054927287642357</v>
      </c>
      <c r="LM557">
        <v>3.6504980694849087</v>
      </c>
      <c r="LN557">
        <v>97.230170771684797</v>
      </c>
      <c r="MS557">
        <v>10.286456685746932</v>
      </c>
      <c r="MT557">
        <v>9.8356713521350763</v>
      </c>
      <c r="NI557">
        <v>11.1</v>
      </c>
      <c r="NJ557">
        <v>7.8054927287642357</v>
      </c>
      <c r="OO557">
        <v>3.2063718420440379</v>
      </c>
      <c r="OP557">
        <v>78.105247091823358</v>
      </c>
    </row>
    <row r="558" spans="1:406">
      <c r="A558">
        <v>541</v>
      </c>
      <c r="B558" s="16">
        <f t="shared" si="124"/>
        <v>40976.625</v>
      </c>
      <c r="C558">
        <f t="shared" si="120"/>
        <v>585.42973238195725</v>
      </c>
      <c r="D558">
        <f t="shared" si="121"/>
        <v>0</v>
      </c>
      <c r="E558">
        <f t="shared" si="122"/>
        <v>0</v>
      </c>
      <c r="F558">
        <f t="shared" si="123"/>
        <v>585.42973238195725</v>
      </c>
      <c r="G558">
        <f>F558/'Refrigeration &amp; Weather'!$C$22</f>
        <v>263.11448646380103</v>
      </c>
      <c r="H558">
        <f>G558*3*'Refrigeration &amp; Weather'!$C$23</f>
        <v>197.33586484785076</v>
      </c>
      <c r="Y558">
        <v>7.4166727479605123</v>
      </c>
      <c r="Z558">
        <v>72.059396372567889</v>
      </c>
      <c r="AK558">
        <v>10.185566283077542</v>
      </c>
      <c r="AL558">
        <v>17.542054022956965</v>
      </c>
      <c r="BA558">
        <v>10.980876921759936</v>
      </c>
      <c r="BB558">
        <v>10.460121645560253</v>
      </c>
      <c r="CG558">
        <v>2.3030673006688485</v>
      </c>
      <c r="CH558">
        <v>61.39665707816129</v>
      </c>
      <c r="DM558">
        <v>10.151506929778703</v>
      </c>
      <c r="DN558">
        <v>18.794919240121313</v>
      </c>
      <c r="EC558">
        <v>10.97940816913348</v>
      </c>
      <c r="ED558">
        <v>10.539752709499892</v>
      </c>
      <c r="FI558">
        <v>1.8751115163691687</v>
      </c>
      <c r="FJ558">
        <v>66.321640245210432</v>
      </c>
      <c r="GO558">
        <v>10.180378407720767</v>
      </c>
      <c r="GP558">
        <v>17.715910332247521</v>
      </c>
      <c r="HE558">
        <v>10.982385842933308</v>
      </c>
      <c r="HF558">
        <v>10.3884878689041</v>
      </c>
      <c r="IK558">
        <v>2.180686514503531</v>
      </c>
      <c r="IL558">
        <v>80.539957470099182</v>
      </c>
      <c r="JQ558">
        <v>10.179390736839999</v>
      </c>
      <c r="JR558">
        <v>17.741929856558244</v>
      </c>
      <c r="KG558">
        <v>10.979426556026759</v>
      </c>
      <c r="KH558">
        <v>10.557246770637166</v>
      </c>
      <c r="LM558">
        <v>2.1929223059449807</v>
      </c>
      <c r="LN558">
        <v>87.448746240660171</v>
      </c>
      <c r="MS558">
        <v>10.15485481209716</v>
      </c>
      <c r="MT558">
        <v>18.625229156828773</v>
      </c>
      <c r="NI558">
        <v>10.97813063755631</v>
      </c>
      <c r="NJ558">
        <v>10.591114746804838</v>
      </c>
      <c r="OO558">
        <v>2.0041395477954853</v>
      </c>
      <c r="OP558">
        <v>74.706568625139212</v>
      </c>
    </row>
    <row r="559" spans="1:406">
      <c r="A559">
        <v>542</v>
      </c>
      <c r="B559" s="16">
        <f t="shared" si="124"/>
        <v>40976.75</v>
      </c>
      <c r="C559">
        <f t="shared" si="120"/>
        <v>584.39085501094553</v>
      </c>
      <c r="D559">
        <f t="shared" si="121"/>
        <v>0</v>
      </c>
      <c r="E559">
        <f t="shared" si="122"/>
        <v>0</v>
      </c>
      <c r="F559">
        <f t="shared" si="123"/>
        <v>584.39085501094553</v>
      </c>
      <c r="G559">
        <f>F559/'Refrigeration &amp; Weather'!$C$22</f>
        <v>262.64757528581828</v>
      </c>
      <c r="H559">
        <f>G559*3*'Refrigeration &amp; Weather'!$C$23</f>
        <v>196.98568146436372</v>
      </c>
      <c r="Y559">
        <v>5.9932776521353057</v>
      </c>
      <c r="Z559">
        <v>105.71132248749042</v>
      </c>
      <c r="AK559">
        <v>9.9110677052686036</v>
      </c>
      <c r="AL559">
        <v>24.231364475159975</v>
      </c>
      <c r="BA559">
        <v>10.86092289289868</v>
      </c>
      <c r="BB559">
        <v>16.197604863731414</v>
      </c>
      <c r="CG559">
        <v>1.4788534963702868</v>
      </c>
      <c r="CH559">
        <v>46.058848917871494</v>
      </c>
      <c r="DM559">
        <v>9.8354580199025268</v>
      </c>
      <c r="DN559">
        <v>27.89436176687634</v>
      </c>
      <c r="EC559">
        <v>10.857470714868365</v>
      </c>
      <c r="ED559">
        <v>16.351149957828081</v>
      </c>
      <c r="FI559">
        <v>1.0069141174869798</v>
      </c>
      <c r="FJ559">
        <v>47.280097492969389</v>
      </c>
      <c r="GO559">
        <v>9.9001688400598891</v>
      </c>
      <c r="GP559">
        <v>24.738920177984262</v>
      </c>
      <c r="HE559">
        <v>10.864113530604092</v>
      </c>
      <c r="HF559">
        <v>16.071217418790287</v>
      </c>
      <c r="IK559">
        <v>1.0991789638304099</v>
      </c>
      <c r="IL559">
        <v>59.129371430797981</v>
      </c>
      <c r="JQ559">
        <v>9.8984773910531345</v>
      </c>
      <c r="JR559">
        <v>24.794850327750126</v>
      </c>
      <c r="KG559">
        <v>10.856739768663287</v>
      </c>
      <c r="KH559">
        <v>16.420316486685181</v>
      </c>
      <c r="LM559">
        <v>1.0500816665335535</v>
      </c>
      <c r="LN559">
        <v>61.268195881890108</v>
      </c>
      <c r="MS559">
        <v>9.8449280159108792</v>
      </c>
      <c r="MT559">
        <v>27.343244162041938</v>
      </c>
      <c r="NI559">
        <v>10.855044644648123</v>
      </c>
      <c r="NJ559">
        <v>16.435669026494274</v>
      </c>
      <c r="OO559">
        <v>1.0077699145570913</v>
      </c>
      <c r="OP559">
        <v>54.464320136584313</v>
      </c>
    </row>
    <row r="560" spans="1:406">
      <c r="A560">
        <v>543</v>
      </c>
      <c r="B560" s="16">
        <f t="shared" si="124"/>
        <v>40976.875</v>
      </c>
      <c r="C560">
        <f t="shared" si="120"/>
        <v>837.27378003767615</v>
      </c>
      <c r="D560">
        <f t="shared" si="121"/>
        <v>0</v>
      </c>
      <c r="E560">
        <f t="shared" si="122"/>
        <v>0</v>
      </c>
      <c r="F560">
        <f t="shared" si="123"/>
        <v>837.27378003767615</v>
      </c>
      <c r="G560">
        <f>F560/'Refrigeration &amp; Weather'!$C$22</f>
        <v>376.30282248884328</v>
      </c>
      <c r="H560">
        <f>G560*3*'Refrigeration &amp; Weather'!$C$23</f>
        <v>282.22711686663246</v>
      </c>
      <c r="Y560">
        <v>3.9780009028976351</v>
      </c>
      <c r="Z560">
        <v>123.26785425575024</v>
      </c>
      <c r="AK560">
        <v>9.085550415695602</v>
      </c>
      <c r="AL560">
        <v>70.408977186861492</v>
      </c>
      <c r="BA560">
        <v>10.630348294715334</v>
      </c>
      <c r="BB560">
        <v>22.649952694377227</v>
      </c>
      <c r="CG560">
        <v>0.76781688111971436</v>
      </c>
      <c r="CH560">
        <v>46.365165106461198</v>
      </c>
      <c r="DM560">
        <v>8.9463541099316934</v>
      </c>
      <c r="DN560">
        <v>72.328640538301798</v>
      </c>
      <c r="EC560">
        <v>10.622854713697279</v>
      </c>
      <c r="ED560">
        <v>22.958723558499255</v>
      </c>
      <c r="FI560">
        <v>0.31599740962297351</v>
      </c>
      <c r="FJ560">
        <v>43.728282236575701</v>
      </c>
      <c r="GO560">
        <v>9.0612818074964476</v>
      </c>
      <c r="GP560">
        <v>71.235898585486211</v>
      </c>
      <c r="HE560">
        <v>10.636549315356667</v>
      </c>
      <c r="HF560">
        <v>22.434724623164481</v>
      </c>
      <c r="IK560">
        <v>0.25080630005639776</v>
      </c>
      <c r="IL560">
        <v>51.680307442976016</v>
      </c>
      <c r="JQ560">
        <v>9.0588859719034858</v>
      </c>
      <c r="JR560">
        <v>71.244837910896891</v>
      </c>
      <c r="KG560">
        <v>10.619644169792434</v>
      </c>
      <c r="KH560">
        <v>23.17248916208576</v>
      </c>
      <c r="LM560">
        <v>0.19219939708578451</v>
      </c>
      <c r="LN560">
        <v>51.502863468923543</v>
      </c>
      <c r="MS560">
        <v>8.9611525369078144</v>
      </c>
      <c r="MT560">
        <v>72.551257955382894</v>
      </c>
      <c r="NI560">
        <v>10.618513038631118</v>
      </c>
      <c r="NJ560">
        <v>23.091824528396621</v>
      </c>
      <c r="OO560">
        <v>0.21990703884535229</v>
      </c>
      <c r="OP560">
        <v>48.651980783536906</v>
      </c>
    </row>
    <row r="561" spans="1:406">
      <c r="A561">
        <v>544</v>
      </c>
      <c r="B561" s="16">
        <f t="shared" si="124"/>
        <v>40977</v>
      </c>
      <c r="C561">
        <f t="shared" si="120"/>
        <v>852.14728224462249</v>
      </c>
      <c r="D561">
        <f t="shared" si="121"/>
        <v>0</v>
      </c>
      <c r="E561">
        <f t="shared" si="122"/>
        <v>0</v>
      </c>
      <c r="F561">
        <f t="shared" si="123"/>
        <v>852.14728224462249</v>
      </c>
      <c r="G561">
        <f>F561/'Refrigeration &amp; Weather'!$C$22</f>
        <v>382.98754258185289</v>
      </c>
      <c r="H561">
        <f>G561*3*'Refrigeration &amp; Weather'!$C$23</f>
        <v>287.24065693638966</v>
      </c>
      <c r="Y561">
        <v>2.3392034957541337</v>
      </c>
      <c r="Z561">
        <v>90.423215346187817</v>
      </c>
      <c r="AK561">
        <v>7.7685144270450337</v>
      </c>
      <c r="AL561">
        <v>85.7026295536688</v>
      </c>
      <c r="BA561">
        <v>10.203694940756813</v>
      </c>
      <c r="BB561">
        <v>38.260144856250982</v>
      </c>
      <c r="CG561">
        <v>0.18248781231665673</v>
      </c>
      <c r="CH561">
        <v>30.626380453249951</v>
      </c>
      <c r="DM561">
        <v>7.6310844345217888</v>
      </c>
      <c r="DN561">
        <v>84.897861656507217</v>
      </c>
      <c r="EC561">
        <v>10.189716251091118</v>
      </c>
      <c r="ED561">
        <v>38.663885459491887</v>
      </c>
      <c r="FI561">
        <v>-0.1967324391415928</v>
      </c>
      <c r="FJ561">
        <v>25.501489396854641</v>
      </c>
      <c r="GO561">
        <v>7.7303810708521139</v>
      </c>
      <c r="GP561">
        <v>86.57164396746569</v>
      </c>
      <c r="HE561">
        <v>10.212928220168802</v>
      </c>
      <c r="HF561">
        <v>38.160205109714752</v>
      </c>
      <c r="IK561">
        <v>-0.3422558966153294</v>
      </c>
      <c r="IL561">
        <v>28.552363913554242</v>
      </c>
      <c r="JQ561">
        <v>7.7286279503948503</v>
      </c>
      <c r="JR561">
        <v>86.498834278895728</v>
      </c>
      <c r="KG561">
        <v>10.181275503582961</v>
      </c>
      <c r="KH561">
        <v>39.000664275871102</v>
      </c>
      <c r="LM561">
        <v>-0.38754242425383001</v>
      </c>
      <c r="LN561">
        <v>27.553140636892319</v>
      </c>
      <c r="MS561">
        <v>7.6343659346446797</v>
      </c>
      <c r="MT561">
        <v>85.732136202577323</v>
      </c>
      <c r="NI561">
        <v>10.183586800556386</v>
      </c>
      <c r="NJ561">
        <v>38.722328985550654</v>
      </c>
      <c r="OO561">
        <v>-0.34170409135954932</v>
      </c>
      <c r="OP561">
        <v>27.280358151889349</v>
      </c>
    </row>
    <row r="562" spans="1:406">
      <c r="A562">
        <v>545</v>
      </c>
      <c r="B562" s="16">
        <f t="shared" si="124"/>
        <v>40977.125</v>
      </c>
      <c r="C562">
        <f t="shared" si="120"/>
        <v>1077.8049395894586</v>
      </c>
      <c r="D562">
        <f t="shared" si="121"/>
        <v>0</v>
      </c>
      <c r="E562">
        <f t="shared" si="122"/>
        <v>0</v>
      </c>
      <c r="F562">
        <f t="shared" si="123"/>
        <v>1077.8049395894586</v>
      </c>
      <c r="G562">
        <f>F562/'Refrigeration &amp; Weather'!$C$22</f>
        <v>484.40671442222867</v>
      </c>
      <c r="H562">
        <f>G562*3*'Refrigeration &amp; Weather'!$C$23</f>
        <v>363.30503581667153</v>
      </c>
      <c r="Y562">
        <v>1.1681864342984061</v>
      </c>
      <c r="Z562">
        <v>66.656685011508984</v>
      </c>
      <c r="AK562">
        <v>5.9132796842431317</v>
      </c>
      <c r="AL562">
        <v>146.0527577215469</v>
      </c>
      <c r="BA562">
        <v>9.6135902374992011</v>
      </c>
      <c r="BB562">
        <v>42.044627655086366</v>
      </c>
      <c r="CG562">
        <v>-0.24269841348945848</v>
      </c>
      <c r="CH562">
        <v>28.024311836608646</v>
      </c>
      <c r="DM562">
        <v>5.8724274025217253</v>
      </c>
      <c r="DN562">
        <v>132.06568536936041</v>
      </c>
      <c r="EC562">
        <v>9.5948866536086133</v>
      </c>
      <c r="ED562">
        <v>42.274439335297565</v>
      </c>
      <c r="FI562">
        <v>-0.53279743683202518</v>
      </c>
      <c r="FJ562">
        <v>22.689991572658478</v>
      </c>
      <c r="GO562">
        <v>5.8797802081403336</v>
      </c>
      <c r="GP562">
        <v>143.52618759477357</v>
      </c>
      <c r="HE562">
        <v>9.6200330679923347</v>
      </c>
      <c r="HF562">
        <v>42.323602527226271</v>
      </c>
      <c r="IK562">
        <v>-0.69366886092095759</v>
      </c>
      <c r="IL562">
        <v>22.64929501947303</v>
      </c>
      <c r="JQ562">
        <v>5.9112525991004103</v>
      </c>
      <c r="JR562">
        <v>137.74570931450378</v>
      </c>
      <c r="KG562">
        <v>9.5833356559909575</v>
      </c>
      <c r="KH562">
        <v>42.388928012485408</v>
      </c>
      <c r="LM562">
        <v>-0.72354727455438173</v>
      </c>
      <c r="LN562">
        <v>21.812487539547575</v>
      </c>
      <c r="MS562">
        <v>5.9184687521880059</v>
      </c>
      <c r="MT562">
        <v>123.02306808035327</v>
      </c>
      <c r="NI562">
        <v>9.5898809481218308</v>
      </c>
      <c r="NJ562">
        <v>42.161270889859786</v>
      </c>
      <c r="OO562">
        <v>-0.68344141020401006</v>
      </c>
      <c r="OP562">
        <v>22.365892109168747</v>
      </c>
    </row>
    <row r="563" spans="1:406">
      <c r="A563">
        <v>546</v>
      </c>
      <c r="B563" s="16">
        <f t="shared" si="124"/>
        <v>40977.25</v>
      </c>
      <c r="C563">
        <f t="shared" si="120"/>
        <v>936.60004010857381</v>
      </c>
      <c r="D563">
        <f t="shared" si="121"/>
        <v>0</v>
      </c>
      <c r="E563">
        <f t="shared" si="122"/>
        <v>0</v>
      </c>
      <c r="F563">
        <f t="shared" si="123"/>
        <v>936.60004010857381</v>
      </c>
      <c r="G563">
        <f>F563/'Refrigeration &amp; Weather'!$C$22</f>
        <v>420.9438382510445</v>
      </c>
      <c r="H563">
        <f>G563*3*'Refrigeration &amp; Weather'!$C$23</f>
        <v>315.70787868828336</v>
      </c>
      <c r="Y563">
        <v>0.38523753810371197</v>
      </c>
      <c r="Z563">
        <v>41.183618446984383</v>
      </c>
      <c r="AK563">
        <v>3.3133992960130074</v>
      </c>
      <c r="AL563">
        <v>145.54831756767311</v>
      </c>
      <c r="AW563">
        <v>11.666666666666666</v>
      </c>
      <c r="AX563">
        <v>-1.1071620891864165</v>
      </c>
      <c r="BA563">
        <v>8.9972829091385833</v>
      </c>
      <c r="BB563">
        <v>44.462298843512031</v>
      </c>
      <c r="CG563">
        <v>-0.53751782807653248</v>
      </c>
      <c r="CH563">
        <v>14.337567481993045</v>
      </c>
      <c r="CO563">
        <v>10.955</v>
      </c>
      <c r="CP563">
        <v>0.83037156688981228</v>
      </c>
      <c r="DM563">
        <v>3.8098652442869638</v>
      </c>
      <c r="DN563">
        <v>115.48271693006744</v>
      </c>
      <c r="DY563">
        <v>11.666666666666666</v>
      </c>
      <c r="DZ563">
        <v>-1.1071620891864165</v>
      </c>
      <c r="EC563">
        <v>8.9751553212355315</v>
      </c>
      <c r="ED563">
        <v>44.663321361738404</v>
      </c>
      <c r="FI563">
        <v>-0.74878883921058814</v>
      </c>
      <c r="FJ563">
        <v>9.9751804248269966</v>
      </c>
      <c r="FQ563">
        <v>10.955</v>
      </c>
      <c r="FR563">
        <v>0.83037156688981228</v>
      </c>
      <c r="GO563">
        <v>3.4547749285459752</v>
      </c>
      <c r="GP563">
        <v>135.83801442059999</v>
      </c>
      <c r="HA563">
        <v>11.666666666666666</v>
      </c>
      <c r="HB563">
        <v>-1.1071620891864165</v>
      </c>
      <c r="HE563">
        <v>8.9985068629055718</v>
      </c>
      <c r="HF563">
        <v>44.786089039793488</v>
      </c>
      <c r="IK563">
        <v>-0.89570644769099916</v>
      </c>
      <c r="IL563">
        <v>8.8292189640679481</v>
      </c>
      <c r="IS563">
        <v>10.955</v>
      </c>
      <c r="IT563">
        <v>0.83037156688981228</v>
      </c>
      <c r="JQ563">
        <v>3.7475792516694102</v>
      </c>
      <c r="JR563">
        <v>121.11741305201264</v>
      </c>
      <c r="KC563">
        <v>11.666666666666666</v>
      </c>
      <c r="KD563">
        <v>-1.1071620891864165</v>
      </c>
      <c r="KG563">
        <v>8.9622022118930094</v>
      </c>
      <c r="KH563">
        <v>44.740837288758414</v>
      </c>
      <c r="LM563">
        <v>-0.91497498350160689</v>
      </c>
      <c r="LN563">
        <v>8.2951616247571138</v>
      </c>
      <c r="LU563">
        <v>10.955</v>
      </c>
      <c r="LV563">
        <v>0.83037156688981228</v>
      </c>
      <c r="MS563">
        <v>4.0340051392333498</v>
      </c>
      <c r="MT563">
        <v>106.13221008515561</v>
      </c>
      <c r="NE563">
        <v>11.666666666666666</v>
      </c>
      <c r="NF563">
        <v>-1.1071620891864165</v>
      </c>
      <c r="NI563">
        <v>8.9721059483413033</v>
      </c>
      <c r="NJ563">
        <v>44.54839694630224</v>
      </c>
      <c r="OO563">
        <v>-0.88474960610723707</v>
      </c>
      <c r="OP563">
        <v>8.8740018087038699</v>
      </c>
    </row>
    <row r="564" spans="1:406">
      <c r="A564">
        <v>547</v>
      </c>
      <c r="B564" s="16">
        <f t="shared" si="124"/>
        <v>40977.375</v>
      </c>
      <c r="C564">
        <f t="shared" si="120"/>
        <v>913.8375203682084</v>
      </c>
      <c r="D564">
        <f t="shared" si="121"/>
        <v>0</v>
      </c>
      <c r="E564">
        <f t="shared" si="122"/>
        <v>0</v>
      </c>
      <c r="F564">
        <f t="shared" si="123"/>
        <v>913.8375203682084</v>
      </c>
      <c r="G564">
        <f>F564/'Refrigeration &amp; Weather'!$C$22</f>
        <v>410.71349230031842</v>
      </c>
      <c r="H564">
        <f>G564*3*'Refrigeration &amp; Weather'!$C$23</f>
        <v>308.03511922523882</v>
      </c>
      <c r="Y564">
        <v>-0.11287593703753009</v>
      </c>
      <c r="Z564">
        <v>28.517715677483423</v>
      </c>
      <c r="AK564">
        <v>1.4134396010244865</v>
      </c>
      <c r="AL564">
        <v>101.43083513527274</v>
      </c>
      <c r="AW564">
        <v>11.493020173624657</v>
      </c>
      <c r="AX564">
        <v>18.866179468353142</v>
      </c>
      <c r="BA564">
        <v>8.3869335438642629</v>
      </c>
      <c r="BB564">
        <v>41.669231650889969</v>
      </c>
      <c r="CG564">
        <v>-0.73842730721211325</v>
      </c>
      <c r="CH564">
        <v>16.061999524878182</v>
      </c>
      <c r="CO564">
        <v>10.923238131076898</v>
      </c>
      <c r="CP564">
        <v>9.8727773671907961</v>
      </c>
      <c r="DM564">
        <v>2.188231074896458</v>
      </c>
      <c r="DN564">
        <v>92.435777151617756</v>
      </c>
      <c r="DY564">
        <v>11.489192347721335</v>
      </c>
      <c r="DZ564">
        <v>19.168872805943632</v>
      </c>
      <c r="EC564">
        <v>8.3616006449746152</v>
      </c>
      <c r="ED564">
        <v>41.858870731241097</v>
      </c>
      <c r="FI564">
        <v>-0.88995872115469954</v>
      </c>
      <c r="FJ564">
        <v>12.879770896252555</v>
      </c>
      <c r="FQ564">
        <v>10.92275535633067</v>
      </c>
      <c r="FR564">
        <v>9.9039758116443615</v>
      </c>
      <c r="GO564">
        <v>1.6301668970692971</v>
      </c>
      <c r="GP564">
        <v>99.804278710768813</v>
      </c>
      <c r="HA564">
        <v>11.49678161178106</v>
      </c>
      <c r="HB564">
        <v>18.734991204354827</v>
      </c>
      <c r="HE564">
        <v>8.3827740594859534</v>
      </c>
      <c r="HF564">
        <v>41.995472668027347</v>
      </c>
      <c r="IK564">
        <v>-1.0157307097441179</v>
      </c>
      <c r="IL564">
        <v>11.585527625297502</v>
      </c>
      <c r="IS564">
        <v>10.922713175504656</v>
      </c>
      <c r="IT564">
        <v>9.9063811113960316</v>
      </c>
      <c r="JQ564">
        <v>2.0580692563763465</v>
      </c>
      <c r="JR564">
        <v>95.556389111923991</v>
      </c>
      <c r="KC564">
        <v>11.496355976155108</v>
      </c>
      <c r="KD564">
        <v>18.713262185074736</v>
      </c>
      <c r="KG564">
        <v>8.3474447542291426</v>
      </c>
      <c r="KH564">
        <v>41.929361760309277</v>
      </c>
      <c r="LM564">
        <v>-1.0284483435163394</v>
      </c>
      <c r="LN564">
        <v>11.25854311073855</v>
      </c>
      <c r="LU564">
        <v>10.923036614087763</v>
      </c>
      <c r="LV564">
        <v>9.8849912709770127</v>
      </c>
      <c r="MS564">
        <v>2.5042585906749806</v>
      </c>
      <c r="MT564">
        <v>89.09270539664216</v>
      </c>
      <c r="NE564">
        <v>11.487091302692338</v>
      </c>
      <c r="NF564">
        <v>19.254584393590296</v>
      </c>
      <c r="NI564">
        <v>8.3602509071711015</v>
      </c>
      <c r="NJ564">
        <v>41.764014850945756</v>
      </c>
      <c r="OO564">
        <v>-1.0063102165742461</v>
      </c>
      <c r="OP564">
        <v>11.691010747394484</v>
      </c>
    </row>
    <row r="565" spans="1:406">
      <c r="A565">
        <v>548</v>
      </c>
      <c r="B565" s="16">
        <f t="shared" si="124"/>
        <v>40977.5</v>
      </c>
      <c r="C565">
        <f t="shared" si="120"/>
        <v>715.68268699617124</v>
      </c>
      <c r="D565">
        <f t="shared" si="121"/>
        <v>0</v>
      </c>
      <c r="E565">
        <f t="shared" si="122"/>
        <v>0</v>
      </c>
      <c r="F565">
        <f t="shared" si="123"/>
        <v>715.68268699617124</v>
      </c>
      <c r="G565">
        <f>F565/'Refrigeration &amp; Weather'!$C$22</f>
        <v>321.65514022299834</v>
      </c>
      <c r="H565">
        <f>G565*3*'Refrigeration &amp; Weather'!$C$23</f>
        <v>241.24135516724874</v>
      </c>
      <c r="Q565">
        <v>12.133333333333333</v>
      </c>
      <c r="R565">
        <v>7.1965535797117068</v>
      </c>
      <c r="U565">
        <v>13.133333333333331</v>
      </c>
      <c r="V565">
        <v>5.8126009682286863</v>
      </c>
      <c r="Y565">
        <v>-0.43287768108871189</v>
      </c>
      <c r="Z565">
        <v>15.480173870409052</v>
      </c>
      <c r="AK565">
        <v>0.22949019374948179</v>
      </c>
      <c r="AL565">
        <v>56.737824058250183</v>
      </c>
      <c r="AW565">
        <v>11.338036256004639</v>
      </c>
      <c r="AX565">
        <v>13.584242889935586</v>
      </c>
      <c r="BA565">
        <v>7.7895760776374088</v>
      </c>
      <c r="BB565">
        <v>43.101353676212057</v>
      </c>
      <c r="CG565">
        <v>-0.875774156709894</v>
      </c>
      <c r="CH565">
        <v>6.1438265979014366</v>
      </c>
      <c r="CO565">
        <v>10.905131617834524</v>
      </c>
      <c r="CP565">
        <v>2.709336134231938</v>
      </c>
      <c r="CS565">
        <v>11.5</v>
      </c>
      <c r="CT565">
        <v>8.5805061911947274</v>
      </c>
      <c r="CW565">
        <v>11.9</v>
      </c>
      <c r="CX565">
        <v>7.860850833223556</v>
      </c>
      <c r="DM565">
        <v>0.98571050760858681</v>
      </c>
      <c r="DN565">
        <v>62.894288511031576</v>
      </c>
      <c r="DY565">
        <v>11.328392763841372</v>
      </c>
      <c r="DZ565">
        <v>13.929246057484287</v>
      </c>
      <c r="EC565">
        <v>7.7612473965461124</v>
      </c>
      <c r="ED565">
        <v>43.277482884892613</v>
      </c>
      <c r="FI565">
        <v>-0.98511331009745573</v>
      </c>
      <c r="FJ565">
        <v>3.9299084058935616</v>
      </c>
      <c r="FQ565">
        <v>10.90432049236852</v>
      </c>
      <c r="FR565">
        <v>2.7301752761078282</v>
      </c>
      <c r="FU565">
        <v>11.5</v>
      </c>
      <c r="FV565">
        <v>8.5805061911947274</v>
      </c>
      <c r="FY565">
        <v>11.9</v>
      </c>
      <c r="FZ565">
        <v>7.860850833223556</v>
      </c>
      <c r="GO565">
        <v>0.41871870945647283</v>
      </c>
      <c r="GP565">
        <v>59.84172240117968</v>
      </c>
      <c r="HA565">
        <v>11.342758876833946</v>
      </c>
      <c r="HB565">
        <v>13.568952125384415</v>
      </c>
      <c r="HE565">
        <v>7.7800330378910862</v>
      </c>
      <c r="HF565">
        <v>43.427088710067324</v>
      </c>
      <c r="IK565">
        <v>-1.0909698534859997</v>
      </c>
      <c r="IL565">
        <v>2.7931235394311393</v>
      </c>
      <c r="IS565">
        <v>10.90426348500424</v>
      </c>
      <c r="IT565">
        <v>2.730993941511572</v>
      </c>
      <c r="IW565">
        <v>11.5</v>
      </c>
      <c r="IX565">
        <v>8.5805061911947274</v>
      </c>
      <c r="JA565">
        <v>11.9</v>
      </c>
      <c r="JB565">
        <v>7.860850833223556</v>
      </c>
      <c r="JQ565">
        <v>0.83032298157168594</v>
      </c>
      <c r="JR565">
        <v>63.481458459283331</v>
      </c>
      <c r="KC565">
        <v>11.343113877112055</v>
      </c>
      <c r="KD565">
        <v>13.513085560592302</v>
      </c>
      <c r="KG565">
        <v>7.7459793190212052</v>
      </c>
      <c r="KH565">
        <v>43.343057741516283</v>
      </c>
      <c r="LM565">
        <v>-1.0996399566675661</v>
      </c>
      <c r="LN565">
        <v>2.5889161085363979</v>
      </c>
      <c r="LU565">
        <v>10.90481040836811</v>
      </c>
      <c r="LV565">
        <v>2.7167227968133716</v>
      </c>
      <c r="LY565">
        <v>11.5</v>
      </c>
      <c r="LZ565">
        <v>8.5805061911947274</v>
      </c>
      <c r="MC565">
        <v>11.9</v>
      </c>
      <c r="MD565">
        <v>7.860850833223556</v>
      </c>
      <c r="MS565">
        <v>1.3058676363772916</v>
      </c>
      <c r="MT565">
        <v>64.319565108926383</v>
      </c>
      <c r="NE565">
        <v>11.325299150637234</v>
      </c>
      <c r="NF565">
        <v>13.970179291768549</v>
      </c>
      <c r="NI565">
        <v>7.7612163483225238</v>
      </c>
      <c r="NJ565">
        <v>43.207016703481422</v>
      </c>
      <c r="OO565">
        <v>-1.0832203523684907</v>
      </c>
      <c r="OP565">
        <v>2.8883634997154122</v>
      </c>
    </row>
    <row r="566" spans="1:406">
      <c r="A566">
        <v>549</v>
      </c>
      <c r="B566" s="16">
        <f t="shared" si="124"/>
        <v>40977.625</v>
      </c>
      <c r="C566">
        <f t="shared" si="120"/>
        <v>753.5638823560131</v>
      </c>
      <c r="D566">
        <f t="shared" si="121"/>
        <v>0</v>
      </c>
      <c r="E566">
        <f t="shared" si="122"/>
        <v>0</v>
      </c>
      <c r="F566">
        <f t="shared" si="123"/>
        <v>753.5638823560131</v>
      </c>
      <c r="G566">
        <f>F566/'Refrigeration &amp; Weather'!$C$22</f>
        <v>338.68039656450031</v>
      </c>
      <c r="H566">
        <f>G566*3*'Refrigeration &amp; Weather'!$C$23</f>
        <v>254.01029742337522</v>
      </c>
      <c r="Q566">
        <v>12.114407508891407</v>
      </c>
      <c r="R566">
        <v>4.5277778202824148</v>
      </c>
      <c r="U566">
        <v>13.065449199167823</v>
      </c>
      <c r="V566">
        <v>5.5609280827157894</v>
      </c>
      <c r="Y566">
        <v>-0.64828715319174612</v>
      </c>
      <c r="Z566">
        <v>15.823218840805559</v>
      </c>
      <c r="AK566">
        <v>-0.42894314747764201</v>
      </c>
      <c r="AL566">
        <v>35.082315680015647</v>
      </c>
      <c r="AS566">
        <v>9.9</v>
      </c>
      <c r="AT566">
        <v>7.6394184153862739</v>
      </c>
      <c r="AW566">
        <v>11.186477772951498</v>
      </c>
      <c r="AX566">
        <v>18.733566462347603</v>
      </c>
      <c r="BA566">
        <v>7.2128482324239185</v>
      </c>
      <c r="BB566">
        <v>39.43597964699228</v>
      </c>
      <c r="CG566">
        <v>-0.97128205330355077</v>
      </c>
      <c r="CH566">
        <v>10.640006702915134</v>
      </c>
      <c r="CO566">
        <v>10.891409478677726</v>
      </c>
      <c r="CP566">
        <v>8.7444718972423701</v>
      </c>
      <c r="CS566">
        <v>11.385208562978617</v>
      </c>
      <c r="CT566">
        <v>11.454101297864195</v>
      </c>
      <c r="CW566">
        <v>11.691420328744213</v>
      </c>
      <c r="CX566">
        <v>14.453493698258683</v>
      </c>
      <c r="DM566">
        <v>0.16019750370347871</v>
      </c>
      <c r="DN566">
        <v>46.143305967820964</v>
      </c>
      <c r="DU566">
        <v>9.9</v>
      </c>
      <c r="DV566">
        <v>7.6394184153862739</v>
      </c>
      <c r="DY566">
        <v>11.170506716442787</v>
      </c>
      <c r="DZ566">
        <v>19.190662579563021</v>
      </c>
      <c r="EC566">
        <v>7.1817925772744839</v>
      </c>
      <c r="ED566">
        <v>39.59399463385089</v>
      </c>
      <c r="FI566">
        <v>-1.0515166102851186</v>
      </c>
      <c r="FJ566">
        <v>9.1161811526532617</v>
      </c>
      <c r="FQ566">
        <v>10.890307790581275</v>
      </c>
      <c r="FR566">
        <v>8.7634157149137177</v>
      </c>
      <c r="FU566">
        <v>11.388690106369198</v>
      </c>
      <c r="FV566">
        <v>11.23447145601509</v>
      </c>
      <c r="FY566">
        <v>11.694297545901387</v>
      </c>
      <c r="FZ566">
        <v>14.332920596671194</v>
      </c>
      <c r="GO566">
        <v>-0.30034839041918732</v>
      </c>
      <c r="GP566">
        <v>38.627614458571728</v>
      </c>
      <c r="GW566">
        <v>9.9</v>
      </c>
      <c r="GX566">
        <v>7.6394184153862739</v>
      </c>
      <c r="HA566">
        <v>11.190626893668668</v>
      </c>
      <c r="HB566">
        <v>18.803547091539691</v>
      </c>
      <c r="HE566">
        <v>7.1979931183501655</v>
      </c>
      <c r="HF566">
        <v>39.754613383159366</v>
      </c>
      <c r="IK566">
        <v>-1.1407696753179499</v>
      </c>
      <c r="IL566">
        <v>8.1891977136984089</v>
      </c>
      <c r="IS566">
        <v>10.890246139174156</v>
      </c>
      <c r="IT566">
        <v>8.7636177410213527</v>
      </c>
      <c r="IW566">
        <v>11.386008452728209</v>
      </c>
      <c r="IX566">
        <v>11.398295322794349</v>
      </c>
      <c r="JA566">
        <v>11.695480977965797</v>
      </c>
      <c r="JB566">
        <v>14.38268242772822</v>
      </c>
      <c r="JQ566">
        <v>1.5990555281013577E-2</v>
      </c>
      <c r="JR566">
        <v>44.891255788940541</v>
      </c>
      <c r="JY566">
        <v>9.9</v>
      </c>
      <c r="JZ566">
        <v>7.6394184153862739</v>
      </c>
      <c r="KC566">
        <v>11.192205145166051</v>
      </c>
      <c r="KD566">
        <v>18.708437554204082</v>
      </c>
      <c r="KG566">
        <v>7.1654910439092667</v>
      </c>
      <c r="KH566">
        <v>39.654745174560574</v>
      </c>
      <c r="LM566">
        <v>-1.1468574750274421</v>
      </c>
      <c r="LN566">
        <v>8.0568367982581837</v>
      </c>
      <c r="LU566">
        <v>10.890990858773526</v>
      </c>
      <c r="LV566">
        <v>8.7506731138437157</v>
      </c>
      <c r="LY566">
        <v>11.390437657511303</v>
      </c>
      <c r="LZ566">
        <v>11.14586546656078</v>
      </c>
      <c r="MC566">
        <v>11.69613453475467</v>
      </c>
      <c r="MD566">
        <v>14.337354995451388</v>
      </c>
      <c r="MS566">
        <v>0.42687621043086943</v>
      </c>
      <c r="MT566">
        <v>50.055601836268252</v>
      </c>
      <c r="NA566">
        <v>9.9</v>
      </c>
      <c r="NB566">
        <v>7.6394184153862739</v>
      </c>
      <c r="NE566">
        <v>11.167067406580349</v>
      </c>
      <c r="NF566">
        <v>19.201192356707828</v>
      </c>
      <c r="NI566">
        <v>7.18264090793273</v>
      </c>
      <c r="NJ566">
        <v>39.551270661963009</v>
      </c>
      <c r="OO566">
        <v>-1.1343738220936412</v>
      </c>
      <c r="OP566">
        <v>8.263176162882413</v>
      </c>
    </row>
    <row r="567" spans="1:406">
      <c r="A567">
        <v>550</v>
      </c>
      <c r="B567" s="16">
        <f t="shared" si="124"/>
        <v>40977.75</v>
      </c>
      <c r="C567">
        <f t="shared" si="120"/>
        <v>795.4697493149306</v>
      </c>
      <c r="D567">
        <f t="shared" si="121"/>
        <v>0</v>
      </c>
      <c r="E567">
        <f t="shared" si="122"/>
        <v>0</v>
      </c>
      <c r="F567">
        <f t="shared" si="123"/>
        <v>795.4697493149306</v>
      </c>
      <c r="G567">
        <f>F567/'Refrigeration &amp; Weather'!$C$22</f>
        <v>357.51449407412616</v>
      </c>
      <c r="H567">
        <f>G567*3*'Refrigeration &amp; Weather'!$C$23</f>
        <v>268.13587055559464</v>
      </c>
      <c r="Q567">
        <v>12.10746483195261</v>
      </c>
      <c r="R567">
        <v>5.7975089127389339</v>
      </c>
      <c r="U567">
        <v>13.004220733064779</v>
      </c>
      <c r="V567">
        <v>9.1345795130407339</v>
      </c>
      <c r="Y567">
        <v>-0.79370541675736606</v>
      </c>
      <c r="Z567">
        <v>10.97309398317522</v>
      </c>
      <c r="AK567">
        <v>-0.75779457202608069</v>
      </c>
      <c r="AL567">
        <v>13.590717949837673</v>
      </c>
      <c r="AO567">
        <v>10.200000000000001</v>
      </c>
      <c r="AP567">
        <v>7.8054927287642357</v>
      </c>
      <c r="AS567">
        <v>9.4687960776203912</v>
      </c>
      <c r="AT567">
        <v>31.564083322809402</v>
      </c>
      <c r="AW567">
        <v>10.893980358460473</v>
      </c>
      <c r="AX567">
        <v>22.054307989133552</v>
      </c>
      <c r="BA567">
        <v>6.6597997597582319</v>
      </c>
      <c r="BB567">
        <v>40.409738133179331</v>
      </c>
      <c r="CG567">
        <v>-1.0393079843473774</v>
      </c>
      <c r="CH567">
        <v>2.5816621595803584</v>
      </c>
      <c r="CO567">
        <v>10.879090167732143</v>
      </c>
      <c r="CP567">
        <v>1.4966001208072151</v>
      </c>
      <c r="CS567">
        <v>11.261704669633831</v>
      </c>
      <c r="CT567">
        <v>17.353649823015417</v>
      </c>
      <c r="CW567">
        <v>11.480627560242375</v>
      </c>
      <c r="CX567">
        <v>21.737414590212765</v>
      </c>
      <c r="DM567">
        <v>-0.33375969282633311</v>
      </c>
      <c r="DN567">
        <v>22.597144759912016</v>
      </c>
      <c r="DQ567">
        <v>10.200000000000001</v>
      </c>
      <c r="DR567">
        <v>7.8054927287642357</v>
      </c>
      <c r="DU567">
        <v>9.4967583804127091</v>
      </c>
      <c r="DV567">
        <v>28.478665925190441</v>
      </c>
      <c r="DY567">
        <v>10.867685834719733</v>
      </c>
      <c r="DZ567">
        <v>22.723987408696637</v>
      </c>
      <c r="EC567">
        <v>6.6263170141002661</v>
      </c>
      <c r="ED567">
        <v>40.550382210697272</v>
      </c>
      <c r="FI567">
        <v>-1.0994334843658573</v>
      </c>
      <c r="FJ567">
        <v>1.5242542925897811</v>
      </c>
      <c r="FQ567">
        <v>10.877681850708612</v>
      </c>
      <c r="FR567">
        <v>1.5171303742578088</v>
      </c>
      <c r="FU567">
        <v>11.271163092679577</v>
      </c>
      <c r="FV567">
        <v>16.87331557904233</v>
      </c>
      <c r="FY567">
        <v>11.486144291881319</v>
      </c>
      <c r="FZ567">
        <v>21.544974004167937</v>
      </c>
      <c r="GO567">
        <v>-0.67517877075961441</v>
      </c>
      <c r="GP567">
        <v>15.902504354391533</v>
      </c>
      <c r="GS567">
        <v>10.200000000000001</v>
      </c>
      <c r="GT567">
        <v>7.8054927287642357</v>
      </c>
      <c r="GW567">
        <v>9.4817317063653768</v>
      </c>
      <c r="GX567">
        <v>29.575719363205621</v>
      </c>
      <c r="HA567">
        <v>10.894825489188065</v>
      </c>
      <c r="HB567">
        <v>22.350143218623703</v>
      </c>
      <c r="HE567">
        <v>6.6397405161462215</v>
      </c>
      <c r="HF567">
        <v>40.723664438526988</v>
      </c>
      <c r="IK567">
        <v>-1.1753515464517164</v>
      </c>
      <c r="IL567">
        <v>0.78402886421562124</v>
      </c>
      <c r="IS567">
        <v>10.877623158722203</v>
      </c>
      <c r="IT567">
        <v>1.5168248003314544</v>
      </c>
      <c r="IW567">
        <v>11.264077562272668</v>
      </c>
      <c r="IX567">
        <v>17.225437425068929</v>
      </c>
      <c r="JA567">
        <v>11.483379823742206</v>
      </c>
      <c r="JB567">
        <v>21.941038800384028</v>
      </c>
      <c r="JQ567">
        <v>-0.45149106182362425</v>
      </c>
      <c r="JR567">
        <v>20.921256646286675</v>
      </c>
      <c r="JU567">
        <v>10.200000000000001</v>
      </c>
      <c r="JV567">
        <v>7.8054927287642357</v>
      </c>
      <c r="JY567">
        <v>9.4704503582211306</v>
      </c>
      <c r="JZ567">
        <v>31.508339594116659</v>
      </c>
      <c r="KC567">
        <v>10.898977220175572</v>
      </c>
      <c r="KD567">
        <v>22.162874203292262</v>
      </c>
      <c r="KG567">
        <v>6.6090481469583668</v>
      </c>
      <c r="KH567">
        <v>40.607902332429383</v>
      </c>
      <c r="LM567">
        <v>-1.1797258804263289</v>
      </c>
      <c r="LN567">
        <v>0.69479715049250945</v>
      </c>
      <c r="LU567">
        <v>10.878576159652352</v>
      </c>
      <c r="LV567">
        <v>1.502843155492116</v>
      </c>
      <c r="LY567">
        <v>11.275057108158071</v>
      </c>
      <c r="LZ567">
        <v>16.709505628585966</v>
      </c>
      <c r="MC567">
        <v>11.485308740609073</v>
      </c>
      <c r="MD567">
        <v>21.837772863355664</v>
      </c>
      <c r="MS567">
        <v>-0.13294983707153518</v>
      </c>
      <c r="MT567">
        <v>26.425277644948849</v>
      </c>
      <c r="MW567">
        <v>10.200000000000001</v>
      </c>
      <c r="MX567">
        <v>7.8054927287642357</v>
      </c>
      <c r="NA567">
        <v>9.4979061915928966</v>
      </c>
      <c r="NB567">
        <v>27.561421747400917</v>
      </c>
      <c r="NE567">
        <v>10.865083492808544</v>
      </c>
      <c r="NF567">
        <v>22.612368989019565</v>
      </c>
      <c r="NI567">
        <v>6.6275809645791508</v>
      </c>
      <c r="NJ567">
        <v>40.535752889582795</v>
      </c>
      <c r="OO567">
        <v>-1.1699814287646635</v>
      </c>
      <c r="OP567">
        <v>0.83960050927325169</v>
      </c>
    </row>
    <row r="568" spans="1:406">
      <c r="A568">
        <v>551</v>
      </c>
      <c r="B568" s="16">
        <f t="shared" si="124"/>
        <v>40977.875</v>
      </c>
      <c r="C568">
        <f t="shared" si="120"/>
        <v>1416.0866072192457</v>
      </c>
      <c r="D568">
        <f t="shared" si="121"/>
        <v>0</v>
      </c>
      <c r="E568">
        <f t="shared" si="122"/>
        <v>0</v>
      </c>
      <c r="F568">
        <f t="shared" si="123"/>
        <v>1416.0866072192457</v>
      </c>
      <c r="G568">
        <f>F568/'Refrigeration &amp; Weather'!$C$22</f>
        <v>636.44341897494201</v>
      </c>
      <c r="H568">
        <f>G568*3*'Refrigeration &amp; Weather'!$C$23</f>
        <v>477.3325642312065</v>
      </c>
      <c r="Q568">
        <v>12.096993788558674</v>
      </c>
      <c r="R568">
        <v>3.6680986545282415</v>
      </c>
      <c r="U568">
        <v>12.875533601921546</v>
      </c>
      <c r="V568">
        <v>13.450619651589426</v>
      </c>
      <c r="Y568">
        <v>-0.89501547516854352</v>
      </c>
      <c r="Z568">
        <v>12.973811036428273</v>
      </c>
      <c r="AK568">
        <v>-0.93293315968261259</v>
      </c>
      <c r="AL568">
        <v>13.433967627332148</v>
      </c>
      <c r="AO568">
        <v>9.8785539790705883</v>
      </c>
      <c r="AP568">
        <v>20.754399993802309</v>
      </c>
      <c r="AS568">
        <v>8.4006368073781648</v>
      </c>
      <c r="AT568">
        <v>94.290604391942807</v>
      </c>
      <c r="AW568">
        <v>10.35410193110361</v>
      </c>
      <c r="AX568">
        <v>43.120997431480497</v>
      </c>
      <c r="BA568">
        <v>6.1230618460087438</v>
      </c>
      <c r="BB568">
        <v>37.409576927483734</v>
      </c>
      <c r="CG568">
        <v>-1.0890351932501052</v>
      </c>
      <c r="CH568">
        <v>8.2747585667486057</v>
      </c>
      <c r="CO568">
        <v>10.865819931171069</v>
      </c>
      <c r="CP568">
        <v>8.3532486572485194</v>
      </c>
      <c r="CS568">
        <v>11.01400678836943</v>
      </c>
      <c r="CT568">
        <v>24.97805997375994</v>
      </c>
      <c r="CW568">
        <v>10.996437374228556</v>
      </c>
      <c r="CX568">
        <v>42.370467433436311</v>
      </c>
      <c r="DM568">
        <v>-0.62734372666730753</v>
      </c>
      <c r="DN568">
        <v>19.572571508873352</v>
      </c>
      <c r="DQ568">
        <v>9.8491012977759169</v>
      </c>
      <c r="DR568">
        <v>22.138382113644507</v>
      </c>
      <c r="DU568">
        <v>8.5409187886612443</v>
      </c>
      <c r="DV568">
        <v>87.244169772537802</v>
      </c>
      <c r="DY568">
        <v>10.321133403266453</v>
      </c>
      <c r="DZ568">
        <v>43.340386802324204</v>
      </c>
      <c r="EC568">
        <v>6.0874353586160854</v>
      </c>
      <c r="ED568">
        <v>37.532208181634942</v>
      </c>
      <c r="FI568">
        <v>-1.1350718868895624</v>
      </c>
      <c r="FJ568">
        <v>7.5285584891441841</v>
      </c>
      <c r="FQ568">
        <v>10.864024619305134</v>
      </c>
      <c r="FR568">
        <v>8.3801873736944632</v>
      </c>
      <c r="FU568">
        <v>11.037744406075412</v>
      </c>
      <c r="FV568">
        <v>23.811878848894633</v>
      </c>
      <c r="FY568">
        <v>11.007526282955528</v>
      </c>
      <c r="FZ568">
        <v>41.907421004310997</v>
      </c>
      <c r="GO568">
        <v>-0.8780750146621179</v>
      </c>
      <c r="GP568">
        <v>14.795427831588905</v>
      </c>
      <c r="GS568">
        <v>9.8492190689238495</v>
      </c>
      <c r="GT568">
        <v>22.128009193296066</v>
      </c>
      <c r="GW568">
        <v>8.4871283407948823</v>
      </c>
      <c r="GX568">
        <v>90.484555231149827</v>
      </c>
      <c r="HA568">
        <v>10.34834938576541</v>
      </c>
      <c r="HB568">
        <v>43.536606168443598</v>
      </c>
      <c r="HE568">
        <v>6.0978504738702339</v>
      </c>
      <c r="HF568">
        <v>37.719851745424855</v>
      </c>
      <c r="IK568">
        <v>-1.2003567603446166</v>
      </c>
      <c r="IL568">
        <v>6.9379026241979513</v>
      </c>
      <c r="IS568">
        <v>10.863978184607872</v>
      </c>
      <c r="IT568">
        <v>8.3791896443834819</v>
      </c>
      <c r="IW568">
        <v>11.020321444968133</v>
      </c>
      <c r="IX568">
        <v>24.650982839352253</v>
      </c>
      <c r="JA568">
        <v>10.98872593902759</v>
      </c>
      <c r="JB568">
        <v>43.251850077364196</v>
      </c>
      <c r="JQ568">
        <v>-0.71954383935736954</v>
      </c>
      <c r="JR568">
        <v>18.141378589009829</v>
      </c>
      <c r="JU568">
        <v>9.8473687195899497</v>
      </c>
      <c r="JV568">
        <v>22.284567233541122</v>
      </c>
      <c r="JY568">
        <v>8.3991934541492732</v>
      </c>
      <c r="JZ568">
        <v>94.744389349372838</v>
      </c>
      <c r="KC568">
        <v>10.355136495862823</v>
      </c>
      <c r="KD568">
        <v>43.413966839882754</v>
      </c>
      <c r="KG568">
        <v>6.0692408906950144</v>
      </c>
      <c r="KH568">
        <v>37.587143560171448</v>
      </c>
      <c r="LM568">
        <v>-1.2035503507105929</v>
      </c>
      <c r="LN568">
        <v>6.8755283501885787</v>
      </c>
      <c r="LU568">
        <v>10.865193909193415</v>
      </c>
      <c r="LV568">
        <v>8.3608611776092854</v>
      </c>
      <c r="LY568">
        <v>11.045925376289128</v>
      </c>
      <c r="LZ568">
        <v>23.483789745304584</v>
      </c>
      <c r="MC568">
        <v>10.99407785565675</v>
      </c>
      <c r="MD568">
        <v>42.965957442801198</v>
      </c>
      <c r="MS568">
        <v>-0.48031044304299281</v>
      </c>
      <c r="MT568">
        <v>22.458823179469647</v>
      </c>
      <c r="MW568">
        <v>9.8579941460021914</v>
      </c>
      <c r="MX568">
        <v>21.552141673723689</v>
      </c>
      <c r="NA568">
        <v>8.6128930406655471</v>
      </c>
      <c r="NB568">
        <v>80.264357501021394</v>
      </c>
      <c r="NE568">
        <v>10.322888920437279</v>
      </c>
      <c r="NF568">
        <v>43.008797850967206</v>
      </c>
      <c r="NI568">
        <v>6.088644184611347</v>
      </c>
      <c r="NJ568">
        <v>37.546451522493768</v>
      </c>
      <c r="OO568">
        <v>-1.1957565994091661</v>
      </c>
      <c r="OP568">
        <v>6.9797034076472722</v>
      </c>
    </row>
    <row r="569" spans="1:406">
      <c r="A569">
        <v>552</v>
      </c>
      <c r="B569" s="16">
        <f t="shared" si="124"/>
        <v>40978</v>
      </c>
      <c r="C569">
        <f t="shared" si="120"/>
        <v>1908.5332309014934</v>
      </c>
      <c r="D569">
        <f t="shared" si="121"/>
        <v>0</v>
      </c>
      <c r="E569">
        <f t="shared" si="122"/>
        <v>0</v>
      </c>
      <c r="F569">
        <f t="shared" si="123"/>
        <v>1908.5332309014934</v>
      </c>
      <c r="G569">
        <f>F569/'Refrigeration &amp; Weather'!$C$22</f>
        <v>857.7677442253904</v>
      </c>
      <c r="H569">
        <f>G569*3*'Refrigeration &amp; Weather'!$C$23</f>
        <v>643.32580816904283</v>
      </c>
      <c r="Q569">
        <v>12.081264895539443</v>
      </c>
      <c r="R569">
        <v>6.0832681525710486</v>
      </c>
      <c r="U569">
        <v>12.627792993461917</v>
      </c>
      <c r="V569">
        <v>24.284488125750912</v>
      </c>
      <c r="Y569">
        <v>-0.96857384470600405</v>
      </c>
      <c r="Z569">
        <v>4.020143333292876</v>
      </c>
      <c r="AK569">
        <v>-1.0352916611887215</v>
      </c>
      <c r="AL569">
        <v>3.4872492911651847</v>
      </c>
      <c r="AO569">
        <v>9.1533294507928122</v>
      </c>
      <c r="AP569">
        <v>71.065634458460394</v>
      </c>
      <c r="AS569">
        <v>6.6563249403092914</v>
      </c>
      <c r="AT569">
        <v>106.03764702738323</v>
      </c>
      <c r="AW569">
        <v>9.6230599519783233</v>
      </c>
      <c r="AX569">
        <v>44.915299815462269</v>
      </c>
      <c r="BA569">
        <v>5.6244856698601744</v>
      </c>
      <c r="BB569">
        <v>36.751071422972593</v>
      </c>
      <c r="CG569">
        <v>-1.1263154718926633</v>
      </c>
      <c r="CH569">
        <v>0.97946900405069015</v>
      </c>
      <c r="CO569">
        <v>10.850992336015802</v>
      </c>
      <c r="CP569">
        <v>2.9223376150612204</v>
      </c>
      <c r="CS569">
        <v>10.496827128552306</v>
      </c>
      <c r="CT569">
        <v>46.512250831794084</v>
      </c>
      <c r="CW569">
        <v>9.8623493405370564</v>
      </c>
      <c r="CX569">
        <v>84.938882147709847</v>
      </c>
      <c r="DM569">
        <v>-0.80852023484980462</v>
      </c>
      <c r="DN569">
        <v>7.5509681566566567</v>
      </c>
      <c r="DQ569">
        <v>9.1118920974304149</v>
      </c>
      <c r="DR569">
        <v>70.419829052031261</v>
      </c>
      <c r="DU569">
        <v>6.8463485185071269</v>
      </c>
      <c r="DV569">
        <v>107.95140440838331</v>
      </c>
      <c r="DY569">
        <v>9.5880948126036305</v>
      </c>
      <c r="DZ569">
        <v>45.005296843978407</v>
      </c>
      <c r="EC569">
        <v>5.5870908058932622</v>
      </c>
      <c r="ED569">
        <v>36.847687350893679</v>
      </c>
      <c r="FI569">
        <v>-1.1622910234920896</v>
      </c>
      <c r="FJ569">
        <v>0.44222132481801535</v>
      </c>
      <c r="FQ569">
        <v>10.848698275303901</v>
      </c>
      <c r="FR569">
        <v>2.9547897152392824</v>
      </c>
      <c r="FU569">
        <v>10.548747678437103</v>
      </c>
      <c r="FV569">
        <v>44.695365634265201</v>
      </c>
      <c r="FY569">
        <v>9.8882114624697177</v>
      </c>
      <c r="FZ569">
        <v>83.793963776510637</v>
      </c>
      <c r="GO569">
        <v>-0.99688686375449842</v>
      </c>
      <c r="GP569">
        <v>4.3048030247431059</v>
      </c>
      <c r="GS569">
        <v>9.112511239880158</v>
      </c>
      <c r="GT569">
        <v>70.364113892253684</v>
      </c>
      <c r="GW569">
        <v>6.7152088921237256</v>
      </c>
      <c r="GX569">
        <v>113.30930814459974</v>
      </c>
      <c r="HA569">
        <v>9.6103941271886733</v>
      </c>
      <c r="HB569">
        <v>45.321909419059743</v>
      </c>
      <c r="HE569">
        <v>5.59440607671959</v>
      </c>
      <c r="HF569">
        <v>37.034314883589794</v>
      </c>
      <c r="IK569">
        <v>-1.2190564664625085</v>
      </c>
      <c r="IL569">
        <v>-3.25743197569206E-2</v>
      </c>
      <c r="IS569">
        <v>10.848676751294937</v>
      </c>
      <c r="IT569">
        <v>2.9529973402087761</v>
      </c>
      <c r="IW569">
        <v>10.511497098839271</v>
      </c>
      <c r="IX569">
        <v>45.947862050645547</v>
      </c>
      <c r="JA569">
        <v>9.8696658977690657</v>
      </c>
      <c r="JB569">
        <v>82.7483879664901</v>
      </c>
      <c r="JQ569">
        <v>-0.88076186214173335</v>
      </c>
      <c r="JR569">
        <v>6.472493418619667</v>
      </c>
      <c r="JU569">
        <v>9.1046122718647986</v>
      </c>
      <c r="JV569">
        <v>70.889566577711008</v>
      </c>
      <c r="JY569">
        <v>6.6382929980230836</v>
      </c>
      <c r="JZ569">
        <v>107.10355414928978</v>
      </c>
      <c r="KC569">
        <v>9.6185237910522794</v>
      </c>
      <c r="KD569">
        <v>45.265558581535871</v>
      </c>
      <c r="KG569">
        <v>5.5680438561211156</v>
      </c>
      <c r="KH569">
        <v>36.896648372625521</v>
      </c>
      <c r="LM569">
        <v>-1.2214085339133927</v>
      </c>
      <c r="LN569">
        <v>-7.7583167086674565E-2</v>
      </c>
      <c r="LU569">
        <v>10.850231984618972</v>
      </c>
      <c r="LV569">
        <v>2.9308501651188448</v>
      </c>
      <c r="LY569">
        <v>10.56319360145979</v>
      </c>
      <c r="LZ569">
        <v>44.379152496367759</v>
      </c>
      <c r="MC569">
        <v>9.8801613792217822</v>
      </c>
      <c r="MD569">
        <v>82.45622988474608</v>
      </c>
      <c r="MS569">
        <v>-0.69969763333385326</v>
      </c>
      <c r="MT569">
        <v>9.5508805502549752</v>
      </c>
      <c r="MW569">
        <v>9.1373739733791215</v>
      </c>
      <c r="MX569">
        <v>69.230483689989825</v>
      </c>
      <c r="NA569">
        <v>6.9836307499038739</v>
      </c>
      <c r="NB569">
        <v>118.3037307215196</v>
      </c>
      <c r="NE569">
        <v>9.5959559402622734</v>
      </c>
      <c r="NF569">
        <v>44.634422735200488</v>
      </c>
      <c r="NI569">
        <v>5.5877914136231475</v>
      </c>
      <c r="NJ569">
        <v>36.887565683059137</v>
      </c>
      <c r="OO569">
        <v>-1.2150398055583274</v>
      </c>
      <c r="OP569">
        <v>-7.1284774326429989E-4</v>
      </c>
    </row>
    <row r="570" spans="1:406">
      <c r="A570">
        <v>553</v>
      </c>
      <c r="B570" s="16">
        <f t="shared" si="124"/>
        <v>40978.125</v>
      </c>
      <c r="C570">
        <f t="shared" si="120"/>
        <v>2286.5424773063028</v>
      </c>
      <c r="D570">
        <f t="shared" si="121"/>
        <v>0</v>
      </c>
      <c r="E570">
        <f t="shared" si="122"/>
        <v>0</v>
      </c>
      <c r="F570">
        <f t="shared" si="123"/>
        <v>2286.5424773063028</v>
      </c>
      <c r="G570">
        <f>F570/'Refrigeration &amp; Weather'!$C$22</f>
        <v>1027.6595403623835</v>
      </c>
      <c r="H570">
        <f>G570*3*'Refrigeration &amp; Weather'!$C$23</f>
        <v>770.74465527178768</v>
      </c>
      <c r="Q570">
        <v>12.057042979539185</v>
      </c>
      <c r="R570">
        <v>4.3872334277232756</v>
      </c>
      <c r="U570">
        <v>12.211265436204592</v>
      </c>
      <c r="V570">
        <v>33.039959653171252</v>
      </c>
      <c r="Y570">
        <v>-1.0236195893416857</v>
      </c>
      <c r="Z570">
        <v>11.800992223328338</v>
      </c>
      <c r="AK570">
        <v>-1.0992790915893416</v>
      </c>
      <c r="AL570">
        <v>8.3847771626796863</v>
      </c>
      <c r="AO570">
        <v>7.4327842330684488</v>
      </c>
      <c r="AP570">
        <v>123.86989679175231</v>
      </c>
      <c r="AS570">
        <v>5.0461183984012319</v>
      </c>
      <c r="AT570">
        <v>99.439179760766478</v>
      </c>
      <c r="AW570">
        <v>8.7787594977533931</v>
      </c>
      <c r="AX570">
        <v>57.947335305131944</v>
      </c>
      <c r="BA570">
        <v>5.1733386571361351</v>
      </c>
      <c r="BB570">
        <v>32.326874343334573</v>
      </c>
      <c r="CG570">
        <v>-1.1549227787895406</v>
      </c>
      <c r="CH570">
        <v>7.1634183656333974</v>
      </c>
      <c r="CO570">
        <v>10.835637394769943</v>
      </c>
      <c r="CP570">
        <v>9.7488170839167392</v>
      </c>
      <c r="CS570">
        <v>9.7169277819241504</v>
      </c>
      <c r="CT570">
        <v>54.531648428916789</v>
      </c>
      <c r="CW570">
        <v>8.3828164250494854</v>
      </c>
      <c r="CX570">
        <v>91.64703902713903</v>
      </c>
      <c r="DM570">
        <v>-0.92443750041111039</v>
      </c>
      <c r="DN570">
        <v>11.059799551330304</v>
      </c>
      <c r="DQ570">
        <v>7.5297167394518505</v>
      </c>
      <c r="DR570">
        <v>107.96593958857528</v>
      </c>
      <c r="DU570">
        <v>5.1918715392215189</v>
      </c>
      <c r="DV570">
        <v>102.17718273947976</v>
      </c>
      <c r="DY570">
        <v>8.7429880036321173</v>
      </c>
      <c r="DZ570">
        <v>57.969061538001874</v>
      </c>
      <c r="EC570">
        <v>5.1345626712745434</v>
      </c>
      <c r="ED570">
        <v>32.403676832950474</v>
      </c>
      <c r="FI570">
        <v>-1.1835645350064088</v>
      </c>
      <c r="FJ570">
        <v>6.7685938296997081</v>
      </c>
      <c r="FQ570">
        <v>10.83276113357784</v>
      </c>
      <c r="FR570">
        <v>9.7868108833193226</v>
      </c>
      <c r="FU570">
        <v>9.7864273612577293</v>
      </c>
      <c r="FV570">
        <v>53.772288094920199</v>
      </c>
      <c r="FY570">
        <v>8.4310332261210057</v>
      </c>
      <c r="FZ570">
        <v>90.247448604498501</v>
      </c>
      <c r="GO570">
        <v>-1.070899227982349</v>
      </c>
      <c r="GP570">
        <v>8.8882830816659038</v>
      </c>
      <c r="GS570">
        <v>7.5324549131274647</v>
      </c>
      <c r="GT570">
        <v>107.83520781438499</v>
      </c>
      <c r="GW570">
        <v>4.9647680038428792</v>
      </c>
      <c r="GX570">
        <v>108.13693886177647</v>
      </c>
      <c r="HA570">
        <v>8.7598841471396014</v>
      </c>
      <c r="HB570">
        <v>58.294715958556985</v>
      </c>
      <c r="HE570">
        <v>5.1387971032915454</v>
      </c>
      <c r="HF570">
        <v>32.592401518460967</v>
      </c>
      <c r="IK570">
        <v>-1.233438906122956</v>
      </c>
      <c r="IL570">
        <v>6.3829223686153114</v>
      </c>
      <c r="IS570">
        <v>10.832777218962994</v>
      </c>
      <c r="IT570">
        <v>9.7841934324199062</v>
      </c>
      <c r="IW570">
        <v>9.7386516507737788</v>
      </c>
      <c r="IX570">
        <v>54.158895660956659</v>
      </c>
      <c r="JA570">
        <v>8.4334115983212392</v>
      </c>
      <c r="JB570">
        <v>89.275813654163855</v>
      </c>
      <c r="JQ570">
        <v>-0.98217326935103244</v>
      </c>
      <c r="JR570">
        <v>10.289852775065626</v>
      </c>
      <c r="JU570">
        <v>7.5144567793070189</v>
      </c>
      <c r="JV570">
        <v>108.59864940720782</v>
      </c>
      <c r="JY570">
        <v>5.0121990412415558</v>
      </c>
      <c r="JZ570">
        <v>100.32532456275284</v>
      </c>
      <c r="KC570">
        <v>8.7680876870736828</v>
      </c>
      <c r="KD570">
        <v>58.3262427753616</v>
      </c>
      <c r="KG570">
        <v>5.1147494989065994</v>
      </c>
      <c r="KH570">
        <v>32.448981996699537</v>
      </c>
      <c r="LM570">
        <v>-1.2351734333345679</v>
      </c>
      <c r="LN570">
        <v>6.3495406236396335</v>
      </c>
      <c r="LU570">
        <v>10.834730739772667</v>
      </c>
      <c r="LV570">
        <v>9.7581407444657717</v>
      </c>
      <c r="LY570">
        <v>9.799301992546873</v>
      </c>
      <c r="LZ570">
        <v>54.029847915960325</v>
      </c>
      <c r="MC570">
        <v>8.4483215316735407</v>
      </c>
      <c r="MD570">
        <v>89.014967306066879</v>
      </c>
      <c r="MS570">
        <v>-0.8414257283490455</v>
      </c>
      <c r="MT570">
        <v>12.394164415991295</v>
      </c>
      <c r="MW570">
        <v>7.5604460944754655</v>
      </c>
      <c r="MX570">
        <v>108.05788710024265</v>
      </c>
      <c r="NA570">
        <v>5.0528774127210978</v>
      </c>
      <c r="NB570">
        <v>118.66000359870422</v>
      </c>
      <c r="NE570">
        <v>8.7567582099487478</v>
      </c>
      <c r="NF570">
        <v>57.628392605160315</v>
      </c>
      <c r="NI570">
        <v>5.1343800324907543</v>
      </c>
      <c r="NJ570">
        <v>32.465512230060831</v>
      </c>
      <c r="OO570">
        <v>-1.2298715315205764</v>
      </c>
      <c r="OP570">
        <v>6.4076236616529689</v>
      </c>
    </row>
    <row r="571" spans="1:406">
      <c r="A571">
        <v>554</v>
      </c>
      <c r="B571" s="16">
        <f t="shared" si="124"/>
        <v>40978.25</v>
      </c>
      <c r="C571">
        <f t="shared" si="120"/>
        <v>2287.8174300947385</v>
      </c>
      <c r="D571">
        <f t="shared" si="121"/>
        <v>0</v>
      </c>
      <c r="E571">
        <f t="shared" si="122"/>
        <v>0</v>
      </c>
      <c r="F571">
        <f t="shared" si="123"/>
        <v>2287.8174300947385</v>
      </c>
      <c r="G571">
        <f>F571/'Refrigeration &amp; Weather'!$C$22</f>
        <v>1028.232552851568</v>
      </c>
      <c r="H571">
        <f>G571*3*'Refrigeration &amp; Weather'!$C$23</f>
        <v>771.17441463867601</v>
      </c>
      <c r="Q571">
        <v>12.017993498859072</v>
      </c>
      <c r="R571">
        <v>7.6351062452260399</v>
      </c>
      <c r="U571">
        <v>11.577112355705758</v>
      </c>
      <c r="V571">
        <v>47.114003269434988</v>
      </c>
      <c r="Y571">
        <v>-1.0658828836113727</v>
      </c>
      <c r="Z571">
        <v>1.8259314779931062</v>
      </c>
      <c r="AG571">
        <v>10.8</v>
      </c>
      <c r="AH571">
        <v>1.2178782981050575</v>
      </c>
      <c r="AK571">
        <v>-1.1422409260788435</v>
      </c>
      <c r="AL571">
        <v>0.68214763864416472</v>
      </c>
      <c r="AO571">
        <v>5.2897485404322007</v>
      </c>
      <c r="AP571">
        <v>132.24031378129837</v>
      </c>
      <c r="AS571">
        <v>3.6753879981606459</v>
      </c>
      <c r="AT571">
        <v>77.95935668883466</v>
      </c>
      <c r="AW571">
        <v>7.8958417916653731</v>
      </c>
      <c r="AX571">
        <v>50.69060995576092</v>
      </c>
      <c r="BA571">
        <v>4.7403701121310533</v>
      </c>
      <c r="BB571">
        <v>33.707123160938146</v>
      </c>
      <c r="BM571">
        <v>11.849999999999998</v>
      </c>
      <c r="BN571">
        <v>5.5358104459320621E-2</v>
      </c>
      <c r="BY571">
        <v>11.700000000000001</v>
      </c>
      <c r="BZ571">
        <v>0.83037156688981228</v>
      </c>
      <c r="CG571">
        <v>-1.1773391437036884</v>
      </c>
      <c r="CH571">
        <v>0.18968503752236443</v>
      </c>
      <c r="CO571">
        <v>10.818081059849026</v>
      </c>
      <c r="CP571">
        <v>2.7857478199844894</v>
      </c>
      <c r="CS571">
        <v>8.8395657064777886</v>
      </c>
      <c r="CT571">
        <v>60.804434975329116</v>
      </c>
      <c r="CW571">
        <v>6.9205965517413066</v>
      </c>
      <c r="CX571">
        <v>91.929994019682596</v>
      </c>
      <c r="DI571">
        <v>10.8</v>
      </c>
      <c r="DJ571">
        <v>1.2178782981050575</v>
      </c>
      <c r="DM571">
        <v>-1.0028562083188164</v>
      </c>
      <c r="DN571">
        <v>2.5693531715174607</v>
      </c>
      <c r="DQ571">
        <v>5.2196891219331309</v>
      </c>
      <c r="DR571">
        <v>151.66946038751007</v>
      </c>
      <c r="DU571">
        <v>3.7788029391841298</v>
      </c>
      <c r="DV571">
        <v>80.393777892414462</v>
      </c>
      <c r="DY571">
        <v>7.8606691315972252</v>
      </c>
      <c r="DZ571">
        <v>50.619005028426464</v>
      </c>
      <c r="EC571">
        <v>4.7004943445394654</v>
      </c>
      <c r="ED571">
        <v>33.767760249569371</v>
      </c>
      <c r="EO571">
        <v>11.849999999999998</v>
      </c>
      <c r="EP571">
        <v>5.5358104459320621E-2</v>
      </c>
      <c r="FA571">
        <v>11.700000000000001</v>
      </c>
      <c r="FB571">
        <v>0.83037156688981228</v>
      </c>
      <c r="FI571">
        <v>-1.2005265033407926</v>
      </c>
      <c r="FJ571">
        <v>-0.1062412214199534</v>
      </c>
      <c r="FQ571">
        <v>10.814468221447916</v>
      </c>
      <c r="FR571">
        <v>2.8358710347696818</v>
      </c>
      <c r="FU571">
        <v>8.920557986989456</v>
      </c>
      <c r="FV571">
        <v>60.113086272379292</v>
      </c>
      <c r="FY571">
        <v>6.988866038645595</v>
      </c>
      <c r="FZ571">
        <v>90.993234594809564</v>
      </c>
      <c r="GK571">
        <v>10.8</v>
      </c>
      <c r="GL571">
        <v>1.2178782981050575</v>
      </c>
      <c r="GO571">
        <v>-1.1203412983544412</v>
      </c>
      <c r="GP571">
        <v>1.0209288453421295</v>
      </c>
      <c r="GS571">
        <v>5.224032310549755</v>
      </c>
      <c r="GT571">
        <v>151.58338973084375</v>
      </c>
      <c r="GW571">
        <v>3.4560690856200051</v>
      </c>
      <c r="GX571">
        <v>85.950602963241593</v>
      </c>
      <c r="HA571">
        <v>7.8726274522259789</v>
      </c>
      <c r="HB571">
        <v>50.894396841713849</v>
      </c>
      <c r="HE571">
        <v>4.7015130076479039</v>
      </c>
      <c r="HF571">
        <v>33.966446830344708</v>
      </c>
      <c r="HQ571">
        <v>11.849999999999998</v>
      </c>
      <c r="HR571">
        <v>5.5358104459320621E-2</v>
      </c>
      <c r="IC571">
        <v>11.700000000000001</v>
      </c>
      <c r="ID571">
        <v>0.83037156688981228</v>
      </c>
      <c r="IK571">
        <v>-1.2447647348507296</v>
      </c>
      <c r="IL571">
        <v>-0.42307977637786753</v>
      </c>
      <c r="IS571">
        <v>10.814540666855791</v>
      </c>
      <c r="IT571">
        <v>2.8318552433239472</v>
      </c>
      <c r="IW571">
        <v>8.8675292872354863</v>
      </c>
      <c r="IX571">
        <v>60.417349050135144</v>
      </c>
      <c r="JA571">
        <v>6.9217859003645748</v>
      </c>
      <c r="JB571">
        <v>99.868462063157281</v>
      </c>
      <c r="JM571">
        <v>10.8</v>
      </c>
      <c r="JN571">
        <v>1.2178782981050575</v>
      </c>
      <c r="JQ571">
        <v>-1.0500321983439393</v>
      </c>
      <c r="JR571">
        <v>1.9959088230483839</v>
      </c>
      <c r="JU571">
        <v>5.2048478479825775</v>
      </c>
      <c r="JV571">
        <v>150.71549251160681</v>
      </c>
      <c r="JY571">
        <v>3.6292738228221051</v>
      </c>
      <c r="JZ571">
        <v>78.60414671711986</v>
      </c>
      <c r="KC571">
        <v>7.8791743110884802</v>
      </c>
      <c r="KD571">
        <v>51.034572202466606</v>
      </c>
      <c r="KG571">
        <v>4.6799525053704745</v>
      </c>
      <c r="KH571">
        <v>33.811278159178755</v>
      </c>
      <c r="KS571">
        <v>11.849999999999998</v>
      </c>
      <c r="KT571">
        <v>5.5358104459320621E-2</v>
      </c>
      <c r="LE571">
        <v>11.700000000000001</v>
      </c>
      <c r="LF571">
        <v>0.83037156688981228</v>
      </c>
      <c r="LM571">
        <v>-1.2460345531198647</v>
      </c>
      <c r="LN571">
        <v>-0.44842943757585663</v>
      </c>
      <c r="LU571">
        <v>10.817000843224772</v>
      </c>
      <c r="LV571">
        <v>2.7973041620194894</v>
      </c>
      <c r="LY571">
        <v>8.9282194681745128</v>
      </c>
      <c r="LZ571">
        <v>60.442543419904851</v>
      </c>
      <c r="MC571">
        <v>6.9461031368084338</v>
      </c>
      <c r="MD571">
        <v>99.243776610355255</v>
      </c>
      <c r="MO571">
        <v>10.8</v>
      </c>
      <c r="MP571">
        <v>1.2178782981050575</v>
      </c>
      <c r="MS571">
        <v>-0.93751555422243937</v>
      </c>
      <c r="MT571">
        <v>3.5079387257414614</v>
      </c>
      <c r="MW571">
        <v>5.2289715813770012</v>
      </c>
      <c r="MX571">
        <v>153.46743488701961</v>
      </c>
      <c r="NA571">
        <v>3.4185787380840629</v>
      </c>
      <c r="NB571">
        <v>91.76009131805101</v>
      </c>
      <c r="NE571">
        <v>7.8790205146440471</v>
      </c>
      <c r="NF571">
        <v>50.388276663368572</v>
      </c>
      <c r="NI571">
        <v>4.6990548205335454</v>
      </c>
      <c r="NJ571">
        <v>33.852533694372596</v>
      </c>
      <c r="NU571">
        <v>11.849999999999998</v>
      </c>
      <c r="NV571">
        <v>5.5358104459320621E-2</v>
      </c>
      <c r="OG571">
        <v>11.700000000000001</v>
      </c>
      <c r="OH571">
        <v>0.83037156688981228</v>
      </c>
      <c r="OO571">
        <v>-1.2415494020073661</v>
      </c>
      <c r="OP571">
        <v>-0.40359148156013802</v>
      </c>
    </row>
    <row r="572" spans="1:406">
      <c r="A572">
        <v>555</v>
      </c>
      <c r="B572" s="16">
        <f t="shared" si="124"/>
        <v>40978.375</v>
      </c>
      <c r="C572">
        <f t="shared" si="120"/>
        <v>2637.8077996217735</v>
      </c>
      <c r="D572">
        <f t="shared" si="121"/>
        <v>0</v>
      </c>
      <c r="E572">
        <f t="shared" si="122"/>
        <v>0</v>
      </c>
      <c r="F572">
        <f t="shared" si="123"/>
        <v>2637.8077996217735</v>
      </c>
      <c r="G572">
        <f>F572/'Refrigeration &amp; Weather'!$C$22</f>
        <v>1185.5315953356287</v>
      </c>
      <c r="H572">
        <f>G572*3*'Refrigeration &amp; Weather'!$C$23</f>
        <v>889.14869650172159</v>
      </c>
      <c r="Q572">
        <v>11.949817895288383</v>
      </c>
      <c r="R572">
        <v>7.3728684803312641</v>
      </c>
      <c r="U572">
        <v>10.935169083606549</v>
      </c>
      <c r="V572">
        <v>39.455631235058839</v>
      </c>
      <c r="Y572">
        <v>-1.0990632961014182</v>
      </c>
      <c r="Z572">
        <v>11.194915781903029</v>
      </c>
      <c r="AG572">
        <v>10.45305217040808</v>
      </c>
      <c r="AH572">
        <v>31.731992856224952</v>
      </c>
      <c r="AK572">
        <v>-1.1733385221165675</v>
      </c>
      <c r="AL572">
        <v>6.7071324606716942</v>
      </c>
      <c r="AO572">
        <v>3.3877923258127303</v>
      </c>
      <c r="AP572">
        <v>107.55367987903817</v>
      </c>
      <c r="AS572">
        <v>2.5499887669966728</v>
      </c>
      <c r="AT572">
        <v>69.861329134586384</v>
      </c>
      <c r="AW572">
        <v>7.0734142243444316</v>
      </c>
      <c r="AX572">
        <v>53.527965927959322</v>
      </c>
      <c r="BA572">
        <v>4.3195455151004882</v>
      </c>
      <c r="BB572">
        <v>30.678913535215376</v>
      </c>
      <c r="BM572">
        <v>11.487208991398942</v>
      </c>
      <c r="BN572">
        <v>29.842398723162521</v>
      </c>
      <c r="BY572">
        <v>11.412140721729525</v>
      </c>
      <c r="BZ572">
        <v>23.880693690434157</v>
      </c>
      <c r="CG572">
        <v>-1.1952340172488443</v>
      </c>
      <c r="CH572">
        <v>6.5889757941111586</v>
      </c>
      <c r="CK572">
        <v>11.5</v>
      </c>
      <c r="CL572">
        <v>6.0732059900411857</v>
      </c>
      <c r="CO572">
        <v>10.794385018130718</v>
      </c>
      <c r="CP572">
        <v>9.6342189668246174</v>
      </c>
      <c r="CS572">
        <v>7.8562305951523443</v>
      </c>
      <c r="CT572">
        <v>65.221552747698439</v>
      </c>
      <c r="CW572">
        <v>5.438389917548708</v>
      </c>
      <c r="CX572">
        <v>92.262013556237008</v>
      </c>
      <c r="DI572">
        <v>10.500161634586068</v>
      </c>
      <c r="DJ572">
        <v>24.604649591882602</v>
      </c>
      <c r="DM572">
        <v>-1.0596238193194385</v>
      </c>
      <c r="DN572">
        <v>8.0822380712383222</v>
      </c>
      <c r="DQ572">
        <v>3.0349289969945428</v>
      </c>
      <c r="DR572">
        <v>122.14418046171494</v>
      </c>
      <c r="DU572">
        <v>2.6175658846254564</v>
      </c>
      <c r="DV572">
        <v>71.861897427240791</v>
      </c>
      <c r="DY572">
        <v>7.0403314231231766</v>
      </c>
      <c r="DZ572">
        <v>53.369082836574279</v>
      </c>
      <c r="EC572">
        <v>4.2788432493676138</v>
      </c>
      <c r="ED572">
        <v>30.722473771985346</v>
      </c>
      <c r="EO572">
        <v>11.472713269799854</v>
      </c>
      <c r="EP572">
        <v>30.551645881121292</v>
      </c>
      <c r="FA572">
        <v>11.374612254362185</v>
      </c>
      <c r="FB572">
        <v>25.351566481564991</v>
      </c>
      <c r="FI572">
        <v>-1.2142873113855444</v>
      </c>
      <c r="FJ572">
        <v>6.363076185072746</v>
      </c>
      <c r="FM572">
        <v>11.5</v>
      </c>
      <c r="FN572">
        <v>6.0732059900411857</v>
      </c>
      <c r="FQ572">
        <v>10.789678548844389</v>
      </c>
      <c r="FR572">
        <v>9.7129088772717385</v>
      </c>
      <c r="FU572">
        <v>7.9492157389599498</v>
      </c>
      <c r="FV572">
        <v>64.471166289949025</v>
      </c>
      <c r="FY572">
        <v>5.5105906962214481</v>
      </c>
      <c r="FZ572">
        <v>92.267459377579243</v>
      </c>
      <c r="GK572">
        <v>10.499535643526972</v>
      </c>
      <c r="GL572">
        <v>24.615503377123584</v>
      </c>
      <c r="GO572">
        <v>-1.1559439917637311</v>
      </c>
      <c r="GP572">
        <v>6.945121491450716</v>
      </c>
      <c r="GS572">
        <v>3.0381639430570058</v>
      </c>
      <c r="GT572">
        <v>122.3070361849159</v>
      </c>
      <c r="GW572">
        <v>2.2166958212492842</v>
      </c>
      <c r="GX572">
        <v>75.978138043604062</v>
      </c>
      <c r="HA572">
        <v>7.0483913553584774</v>
      </c>
      <c r="HB572">
        <v>53.583529376622558</v>
      </c>
      <c r="HE572">
        <v>4.2764869037716791</v>
      </c>
      <c r="HF572">
        <v>30.929691239355275</v>
      </c>
      <c r="HQ572">
        <v>11.425729315137923</v>
      </c>
      <c r="HR572">
        <v>33.088043550153088</v>
      </c>
      <c r="IC572">
        <v>11.387451970496517</v>
      </c>
      <c r="ID572">
        <v>24.81575954078366</v>
      </c>
      <c r="IK572">
        <v>-1.2538635149472979</v>
      </c>
      <c r="IL572">
        <v>6.0998641300317074</v>
      </c>
      <c r="IO572">
        <v>11.5</v>
      </c>
      <c r="IP572">
        <v>6.0732059900411857</v>
      </c>
      <c r="IS572">
        <v>10.789846621590021</v>
      </c>
      <c r="IT572">
        <v>9.7057456606294412</v>
      </c>
      <c r="IW572">
        <v>7.8912138136824517</v>
      </c>
      <c r="IX572">
        <v>64.771842102283486</v>
      </c>
      <c r="JA572">
        <v>5.1778432540639034</v>
      </c>
      <c r="JB572">
        <v>107.86704608710124</v>
      </c>
      <c r="JM572">
        <v>10.507440266620186</v>
      </c>
      <c r="JN572">
        <v>25.921185712891528</v>
      </c>
      <c r="JQ572">
        <v>-1.0988044645989412</v>
      </c>
      <c r="JR572">
        <v>7.6475579263912241</v>
      </c>
      <c r="JU572">
        <v>3.0357305955335105</v>
      </c>
      <c r="JV572">
        <v>121.29843090229855</v>
      </c>
      <c r="JY572">
        <v>2.495994516547269</v>
      </c>
      <c r="JZ572">
        <v>70.236210334018409</v>
      </c>
      <c r="KC572">
        <v>7.0516445693806116</v>
      </c>
      <c r="KD572">
        <v>53.817112698510648</v>
      </c>
      <c r="KG572">
        <v>4.2576063617743296</v>
      </c>
      <c r="KH572">
        <v>30.76356860378251</v>
      </c>
      <c r="KS572">
        <v>11.434302171524337</v>
      </c>
      <c r="KT572">
        <v>32.513738153997238</v>
      </c>
      <c r="LE572">
        <v>11.399058594532148</v>
      </c>
      <c r="LF572">
        <v>24.5994473915848</v>
      </c>
      <c r="LM572">
        <v>-1.2547759856145859</v>
      </c>
      <c r="LN572">
        <v>6.0802181799236035</v>
      </c>
      <c r="LQ572">
        <v>11.5</v>
      </c>
      <c r="LR572">
        <v>6.0732059900411857</v>
      </c>
      <c r="LU572">
        <v>10.79306355672972</v>
      </c>
      <c r="LV572">
        <v>9.6511739253972308</v>
      </c>
      <c r="LY572">
        <v>7.9510035326293487</v>
      </c>
      <c r="LZ572">
        <v>64.83897267217516</v>
      </c>
      <c r="MC572">
        <v>5.2694146942325384</v>
      </c>
      <c r="MD572">
        <v>101.62593719177151</v>
      </c>
      <c r="MO572">
        <v>10.498235994586016</v>
      </c>
      <c r="MP572">
        <v>24.724828002623898</v>
      </c>
      <c r="MS572">
        <v>-1.0069711264045293</v>
      </c>
      <c r="MT572">
        <v>8.7586268622223002</v>
      </c>
      <c r="MW572">
        <v>3.0167319343462187</v>
      </c>
      <c r="MX572">
        <v>123.64671495145102</v>
      </c>
      <c r="NA572">
        <v>2.1272197544956777</v>
      </c>
      <c r="NB572">
        <v>77.686446541628726</v>
      </c>
      <c r="NE572">
        <v>7.0612157716164932</v>
      </c>
      <c r="NF572">
        <v>53.260349933123322</v>
      </c>
      <c r="NI572">
        <v>4.27577361600994</v>
      </c>
      <c r="NJ572">
        <v>30.829222624000213</v>
      </c>
      <c r="NU572">
        <v>11.487044227079725</v>
      </c>
      <c r="NV572">
        <v>29.671750366392693</v>
      </c>
      <c r="OG572">
        <v>11.405061133880027</v>
      </c>
      <c r="OH572">
        <v>24.104034798878033</v>
      </c>
      <c r="OO572">
        <v>-1.25092879057881</v>
      </c>
      <c r="OP572">
        <v>6.1154990818397703</v>
      </c>
    </row>
    <row r="573" spans="1:406">
      <c r="A573">
        <v>556</v>
      </c>
      <c r="B573" s="16">
        <f t="shared" si="124"/>
        <v>40978.5</v>
      </c>
      <c r="C573">
        <f t="shared" si="120"/>
        <v>2608.3191720049035</v>
      </c>
      <c r="D573">
        <f t="shared" si="121"/>
        <v>0</v>
      </c>
      <c r="E573">
        <f t="shared" si="122"/>
        <v>0</v>
      </c>
      <c r="F573">
        <f t="shared" si="123"/>
        <v>2608.3191720049035</v>
      </c>
      <c r="G573">
        <f>F573/'Refrigeration &amp; Weather'!$C$22</f>
        <v>1172.2782795527658</v>
      </c>
      <c r="H573">
        <f>G573*3*'Refrigeration &amp; Weather'!$C$23</f>
        <v>879.20870966457437</v>
      </c>
      <c r="Q573">
        <v>11.810998428857914</v>
      </c>
      <c r="R573">
        <v>15.994897601689498</v>
      </c>
      <c r="U573">
        <v>10.37910587065036</v>
      </c>
      <c r="V573">
        <v>39.300060141318404</v>
      </c>
      <c r="Y573">
        <v>-1.1256215495093651</v>
      </c>
      <c r="Z573">
        <v>1.5379303522791474</v>
      </c>
      <c r="AG573">
        <v>9.8889791751632323</v>
      </c>
      <c r="AH573">
        <v>42.40118941078719</v>
      </c>
      <c r="AK573">
        <v>-1.1963972372000256</v>
      </c>
      <c r="AL573">
        <v>-0.35255472731076365</v>
      </c>
      <c r="AO573">
        <v>1.8252451689329481</v>
      </c>
      <c r="AP573">
        <v>92.133307778378708</v>
      </c>
      <c r="AS573">
        <v>1.6581398684532982</v>
      </c>
      <c r="AT573">
        <v>49.467372622244497</v>
      </c>
      <c r="AW573">
        <v>6.3004591142205664</v>
      </c>
      <c r="AX573">
        <v>44.186135053781413</v>
      </c>
      <c r="BA573">
        <v>3.9143355670274218</v>
      </c>
      <c r="BB573">
        <v>31.916779042369427</v>
      </c>
      <c r="BM573">
        <v>10.73099739619501</v>
      </c>
      <c r="BN573">
        <v>61.667048152856943</v>
      </c>
      <c r="BY573">
        <v>10.925105730312108</v>
      </c>
      <c r="BZ573">
        <v>39.490428618962113</v>
      </c>
      <c r="CG573">
        <v>-1.2097562750938775</v>
      </c>
      <c r="CH573">
        <v>-0.23720629727072395</v>
      </c>
      <c r="CK573">
        <v>11.394005468005656</v>
      </c>
      <c r="CL573">
        <v>15.808206112210097</v>
      </c>
      <c r="CO573">
        <v>10.760645879572431</v>
      </c>
      <c r="CP573">
        <v>3.734370164995926</v>
      </c>
      <c r="CS573">
        <v>6.6792500419641101</v>
      </c>
      <c r="CT573">
        <v>80.389237506802431</v>
      </c>
      <c r="CW573">
        <v>3.9702796907941242</v>
      </c>
      <c r="CX573">
        <v>90.949774685457427</v>
      </c>
      <c r="DI573">
        <v>10.163171973850929</v>
      </c>
      <c r="DJ573">
        <v>25.844001118435692</v>
      </c>
      <c r="DM573">
        <v>-1.1015702294386409</v>
      </c>
      <c r="DN573">
        <v>0.66940734329088891</v>
      </c>
      <c r="DQ573">
        <v>1.3256230995996026</v>
      </c>
      <c r="DR573">
        <v>97.358029605685246</v>
      </c>
      <c r="DU573">
        <v>1.6976841227223955</v>
      </c>
      <c r="DV573">
        <v>50.980462462000901</v>
      </c>
      <c r="DY573">
        <v>6.2708631634566938</v>
      </c>
      <c r="DZ573">
        <v>43.944158656048145</v>
      </c>
      <c r="EC573">
        <v>3.8730961410150355</v>
      </c>
      <c r="ED573">
        <v>31.942644824089882</v>
      </c>
      <c r="EO573">
        <v>10.699696589551529</v>
      </c>
      <c r="EP573">
        <v>63.109264237669173</v>
      </c>
      <c r="FA573">
        <v>10.86422313416548</v>
      </c>
      <c r="FB573">
        <v>40.736756826206452</v>
      </c>
      <c r="FI573">
        <v>-1.2256212032381941</v>
      </c>
      <c r="FJ573">
        <v>-0.41256631773196395</v>
      </c>
      <c r="FM573">
        <v>11.394960503585558</v>
      </c>
      <c r="FN573">
        <v>15.81290411931008</v>
      </c>
      <c r="FQ573">
        <v>10.754218043820007</v>
      </c>
      <c r="FR573">
        <v>3.8551767641760444</v>
      </c>
      <c r="FU573">
        <v>6.7856639126475526</v>
      </c>
      <c r="FV573">
        <v>79.544245116173755</v>
      </c>
      <c r="FY573">
        <v>4.0375676787182391</v>
      </c>
      <c r="FZ573">
        <v>91.467297168318169</v>
      </c>
      <c r="GK573">
        <v>10.162715726314014</v>
      </c>
      <c r="GL573">
        <v>25.816884393173584</v>
      </c>
      <c r="GO573">
        <v>-1.1822132588201075</v>
      </c>
      <c r="GP573">
        <v>-0.18076108126123813</v>
      </c>
      <c r="GS573">
        <v>1.3242779211320885</v>
      </c>
      <c r="GT573">
        <v>97.679293103397228</v>
      </c>
      <c r="GW573">
        <v>1.2504951167472855</v>
      </c>
      <c r="GX573">
        <v>52.952952028139535</v>
      </c>
      <c r="HA573">
        <v>6.2758989391556783</v>
      </c>
      <c r="HB573">
        <v>44.109494141301909</v>
      </c>
      <c r="HE573">
        <v>3.8672570664665735</v>
      </c>
      <c r="HF573">
        <v>32.155436041185247</v>
      </c>
      <c r="HQ573">
        <v>10.592362239928974</v>
      </c>
      <c r="HR573">
        <v>67.724328153331356</v>
      </c>
      <c r="IC573">
        <v>10.88677879975517</v>
      </c>
      <c r="ID573">
        <v>40.112005141606126</v>
      </c>
      <c r="IK573">
        <v>-1.2612991081626252</v>
      </c>
      <c r="IL573">
        <v>-0.63355485190473371</v>
      </c>
      <c r="IO573">
        <v>11.396362745157372</v>
      </c>
      <c r="IP573">
        <v>15.718362779639307</v>
      </c>
      <c r="IS573">
        <v>10.754555883222666</v>
      </c>
      <c r="IT573">
        <v>3.842789300725272</v>
      </c>
      <c r="IW573">
        <v>6.7228142488842</v>
      </c>
      <c r="IX573">
        <v>79.828209148077775</v>
      </c>
      <c r="JA573">
        <v>3.5826630853057626</v>
      </c>
      <c r="JB573">
        <v>93.956791764232506</v>
      </c>
      <c r="JM573">
        <v>10.116258539052925</v>
      </c>
      <c r="JN573">
        <v>30.097629818343464</v>
      </c>
      <c r="JQ573">
        <v>-1.1346681549598014</v>
      </c>
      <c r="JR573">
        <v>0.33658748297880847</v>
      </c>
      <c r="JU573">
        <v>1.3359684655085193</v>
      </c>
      <c r="JV573">
        <v>96.954558572632976</v>
      </c>
      <c r="JY573">
        <v>1.6006909789164916</v>
      </c>
      <c r="JZ573">
        <v>49.581856779803275</v>
      </c>
      <c r="KC573">
        <v>6.274415436839381</v>
      </c>
      <c r="KD573">
        <v>44.427246530749841</v>
      </c>
      <c r="KG573">
        <v>3.8512137339434838</v>
      </c>
      <c r="KH573">
        <v>31.980427525918159</v>
      </c>
      <c r="KS573">
        <v>10.618258336706067</v>
      </c>
      <c r="KT573">
        <v>66.292653357980811</v>
      </c>
      <c r="LE573">
        <v>10.891633442231157</v>
      </c>
      <c r="LF573">
        <v>41.058202107053745</v>
      </c>
      <c r="LM573">
        <v>-1.2619316050235294</v>
      </c>
      <c r="LN573">
        <v>-0.6490512059596043</v>
      </c>
      <c r="LQ573">
        <v>11.399495820114254</v>
      </c>
      <c r="LR573">
        <v>15.398142632631474</v>
      </c>
      <c r="LU573">
        <v>10.758971993008968</v>
      </c>
      <c r="LV573">
        <v>3.7584221554773842</v>
      </c>
      <c r="LY573">
        <v>6.7806950142957065</v>
      </c>
      <c r="LZ573">
        <v>79.972065555653714</v>
      </c>
      <c r="MC573">
        <v>3.7620526881276208</v>
      </c>
      <c r="MD573">
        <v>89.52281801374788</v>
      </c>
      <c r="MO573">
        <v>10.158696490458821</v>
      </c>
      <c r="MP573">
        <v>26.012559933032044</v>
      </c>
      <c r="MS573">
        <v>-1.0581282763937079</v>
      </c>
      <c r="MT573">
        <v>1.1647945930812844</v>
      </c>
      <c r="MW573">
        <v>1.2899293388089255</v>
      </c>
      <c r="MX573">
        <v>98.106867035473428</v>
      </c>
      <c r="NA573">
        <v>1.1615301433999987</v>
      </c>
      <c r="NB573">
        <v>52.093491367178942</v>
      </c>
      <c r="NE573">
        <v>6.2923810248486927</v>
      </c>
      <c r="NF573">
        <v>43.947110616207304</v>
      </c>
      <c r="NI573">
        <v>3.8680570057252006</v>
      </c>
      <c r="NJ573">
        <v>32.069128315431954</v>
      </c>
      <c r="NU573">
        <v>10.740600983574641</v>
      </c>
      <c r="NV573">
        <v>60.919043779970309</v>
      </c>
      <c r="OG573">
        <v>10.91499653830952</v>
      </c>
      <c r="OH573">
        <v>39.574444330685402</v>
      </c>
      <c r="OO573">
        <v>-1.2585916656929912</v>
      </c>
      <c r="OP573">
        <v>-0.62081549803837566</v>
      </c>
    </row>
    <row r="574" spans="1:406">
      <c r="A574">
        <v>557</v>
      </c>
      <c r="B574" s="16">
        <f t="shared" si="124"/>
        <v>40978.625</v>
      </c>
      <c r="C574">
        <f t="shared" si="120"/>
        <v>2793.3482257913124</v>
      </c>
      <c r="D574">
        <f t="shared" si="121"/>
        <v>0</v>
      </c>
      <c r="E574">
        <f t="shared" si="122"/>
        <v>0</v>
      </c>
      <c r="F574">
        <f t="shared" si="123"/>
        <v>2793.3482257913124</v>
      </c>
      <c r="G574">
        <f>F574/'Refrigeration &amp; Weather'!$C$22</f>
        <v>1255.4374048500283</v>
      </c>
      <c r="H574">
        <f>G574*3*'Refrigeration &amp; Weather'!$C$23</f>
        <v>941.57805363752118</v>
      </c>
      <c r="Q574">
        <v>11.532300378324486</v>
      </c>
      <c r="R574">
        <v>24.506708085475463</v>
      </c>
      <c r="U574">
        <v>9.7679283745992151</v>
      </c>
      <c r="V574">
        <v>40.677535681958034</v>
      </c>
      <c r="Y574">
        <v>-1.147239951736978</v>
      </c>
      <c r="Z574">
        <v>7.4696032107188728</v>
      </c>
      <c r="AG574">
        <v>9.238602951583605</v>
      </c>
      <c r="AH574">
        <v>48.20309670854077</v>
      </c>
      <c r="AK574">
        <v>-1.2140082742941518</v>
      </c>
      <c r="AL574">
        <v>6.0049330959892906</v>
      </c>
      <c r="AO574">
        <v>0.6568844698894174</v>
      </c>
      <c r="AP574">
        <v>60.836704000589698</v>
      </c>
      <c r="AS574">
        <v>0.9539360843415694</v>
      </c>
      <c r="AT574">
        <v>45.869314893362564</v>
      </c>
      <c r="AW574">
        <v>5.566726912855561</v>
      </c>
      <c r="AX574">
        <v>48.387490185858915</v>
      </c>
      <c r="BA574">
        <v>3.5256969978509862</v>
      </c>
      <c r="BB574">
        <v>28.684136249155241</v>
      </c>
      <c r="BM574">
        <v>9.4721560739747304</v>
      </c>
      <c r="BN574">
        <v>86.894826935539783</v>
      </c>
      <c r="BY574">
        <v>9.9000648686416852</v>
      </c>
      <c r="BZ574">
        <v>77.331107358121557</v>
      </c>
      <c r="CG574">
        <v>-1.2217141666836118</v>
      </c>
      <c r="CH574">
        <v>6.2654646358424682</v>
      </c>
      <c r="CK574">
        <v>11.301863817887117</v>
      </c>
      <c r="CL574">
        <v>12.350741721113613</v>
      </c>
      <c r="CO574">
        <v>10.711128835400277</v>
      </c>
      <c r="CP574">
        <v>11.425424097328872</v>
      </c>
      <c r="CS574">
        <v>5.3525333468990057</v>
      </c>
      <c r="CT574">
        <v>82.15170092491546</v>
      </c>
      <c r="CW574">
        <v>2.6346919434043055</v>
      </c>
      <c r="CX574">
        <v>78.002074431198196</v>
      </c>
      <c r="DI574">
        <v>9.7440347021827538</v>
      </c>
      <c r="DJ574">
        <v>35.901640943806022</v>
      </c>
      <c r="DM574">
        <v>-1.1334428675133958</v>
      </c>
      <c r="DN574">
        <v>6.7844192036698781</v>
      </c>
      <c r="DQ574">
        <v>0.16830012138547515</v>
      </c>
      <c r="DR574">
        <v>57.00278644609174</v>
      </c>
      <c r="DU574">
        <v>0.9728206489777419</v>
      </c>
      <c r="DV574">
        <v>46.966366993210066</v>
      </c>
      <c r="DY574">
        <v>5.5419430459317836</v>
      </c>
      <c r="DZ574">
        <v>48.067982263425833</v>
      </c>
      <c r="EC574">
        <v>3.4842150654332644</v>
      </c>
      <c r="ED574">
        <v>28.692100245823895</v>
      </c>
      <c r="EO574">
        <v>9.4083856862941939</v>
      </c>
      <c r="EP574">
        <v>88.31185025035569</v>
      </c>
      <c r="FA574">
        <v>9.8095656329011902</v>
      </c>
      <c r="FB574">
        <v>79.826539675999229</v>
      </c>
      <c r="FI574">
        <v>-1.2350807805231896</v>
      </c>
      <c r="FJ574">
        <v>6.1272461105461584</v>
      </c>
      <c r="FM574">
        <v>11.300219808501508</v>
      </c>
      <c r="FN574">
        <v>12.609145848136174</v>
      </c>
      <c r="FQ574">
        <v>10.70188399967337</v>
      </c>
      <c r="FR574">
        <v>11.635867021343321</v>
      </c>
      <c r="FU574">
        <v>5.4723245647102807</v>
      </c>
      <c r="FV574">
        <v>81.399228736641376</v>
      </c>
      <c r="FY574">
        <v>2.6842713792514075</v>
      </c>
      <c r="FZ574">
        <v>78.520005306259804</v>
      </c>
      <c r="GK574">
        <v>9.744553284464228</v>
      </c>
      <c r="GL574">
        <v>35.827119614622042</v>
      </c>
      <c r="GO574">
        <v>-1.202186589545744</v>
      </c>
      <c r="GP574">
        <v>6.1328760320156297</v>
      </c>
      <c r="GS574">
        <v>0.16220075036058046</v>
      </c>
      <c r="GT574">
        <v>57.24055908271496</v>
      </c>
      <c r="GW574">
        <v>0.51620934112845074</v>
      </c>
      <c r="GX574">
        <v>46.713083122830355</v>
      </c>
      <c r="HA574">
        <v>5.544701487710185</v>
      </c>
      <c r="HB574">
        <v>48.189733916966652</v>
      </c>
      <c r="HE574">
        <v>3.4748273342208402</v>
      </c>
      <c r="HF574">
        <v>28.907890293229116</v>
      </c>
      <c r="HQ574">
        <v>9.2057227610230683</v>
      </c>
      <c r="HR574">
        <v>93.482686207406019</v>
      </c>
      <c r="IC574">
        <v>9.85583437808714</v>
      </c>
      <c r="ID574">
        <v>77.722919441927019</v>
      </c>
      <c r="IK574">
        <v>-1.2674657705650545</v>
      </c>
      <c r="IL574">
        <v>5.9398731116678931</v>
      </c>
      <c r="IO574">
        <v>11.30251593015174</v>
      </c>
      <c r="IP574">
        <v>12.550172760089961</v>
      </c>
      <c r="IS574">
        <v>10.702532875748172</v>
      </c>
      <c r="IT574">
        <v>11.611805956189345</v>
      </c>
      <c r="IW574">
        <v>5.4059100119291115</v>
      </c>
      <c r="IX574">
        <v>81.559784496803502</v>
      </c>
      <c r="JA574">
        <v>2.284886276164805</v>
      </c>
      <c r="JB574">
        <v>73.313276770918222</v>
      </c>
      <c r="JM574">
        <v>9.6391236356137817</v>
      </c>
      <c r="JN574">
        <v>38.638321871416125</v>
      </c>
      <c r="JQ574">
        <v>-1.1618286648283764</v>
      </c>
      <c r="JR574">
        <v>6.5246211839230455</v>
      </c>
      <c r="JU574">
        <v>0.18067822378306095</v>
      </c>
      <c r="JV574">
        <v>57.028753247045529</v>
      </c>
      <c r="JY574">
        <v>0.89690304885162675</v>
      </c>
      <c r="JZ574">
        <v>45.767051067540919</v>
      </c>
      <c r="KC574">
        <v>5.537194174092158</v>
      </c>
      <c r="KD574">
        <v>48.580547901343145</v>
      </c>
      <c r="KG574">
        <v>3.4617505015911698</v>
      </c>
      <c r="KH574">
        <v>28.725721485344703</v>
      </c>
      <c r="KS574">
        <v>9.2617041250770438</v>
      </c>
      <c r="KT574">
        <v>91.633138920920672</v>
      </c>
      <c r="LE574">
        <v>9.8479072336750075</v>
      </c>
      <c r="LF574">
        <v>78.077314760221029</v>
      </c>
      <c r="LM574">
        <v>-1.2678753228597162</v>
      </c>
      <c r="LN574">
        <v>5.9274606670799468</v>
      </c>
      <c r="LQ574">
        <v>11.312787681441417</v>
      </c>
      <c r="LR574">
        <v>11.936683036890148</v>
      </c>
      <c r="LU574">
        <v>10.70892590713431</v>
      </c>
      <c r="LV574">
        <v>11.463754020898739</v>
      </c>
      <c r="LY574">
        <v>5.4603096523829393</v>
      </c>
      <c r="LZ574">
        <v>81.80622719737687</v>
      </c>
      <c r="MC574">
        <v>2.5104554020708298</v>
      </c>
      <c r="MD574">
        <v>71.480705383076639</v>
      </c>
      <c r="MO574">
        <v>9.7370588695304097</v>
      </c>
      <c r="MP574">
        <v>36.037301072764116</v>
      </c>
      <c r="MS574">
        <v>-1.0968485856829941</v>
      </c>
      <c r="MT574">
        <v>7.1563302698892182</v>
      </c>
      <c r="MW574">
        <v>0.12966627898694882</v>
      </c>
      <c r="MX574">
        <v>56.859117902555091</v>
      </c>
      <c r="NA574">
        <v>0.45414555025149905</v>
      </c>
      <c r="NB574">
        <v>44.786363268625323</v>
      </c>
      <c r="NE574">
        <v>5.5623106462043026</v>
      </c>
      <c r="NF574">
        <v>48.176598768899431</v>
      </c>
      <c r="NI574">
        <v>3.4769059152119861</v>
      </c>
      <c r="NJ574">
        <v>28.835787226494535</v>
      </c>
      <c r="NU574">
        <v>9.4951064520809627</v>
      </c>
      <c r="NV574">
        <v>85.507829658643544</v>
      </c>
      <c r="OG574">
        <v>9.9004950248584276</v>
      </c>
      <c r="OH574">
        <v>76.350374064459899</v>
      </c>
      <c r="OO574">
        <v>-1.2649451391123594</v>
      </c>
      <c r="OP574">
        <v>5.950400747504963</v>
      </c>
    </row>
    <row r="575" spans="1:406">
      <c r="A575">
        <v>558</v>
      </c>
      <c r="B575" s="16">
        <f t="shared" si="124"/>
        <v>40978.75</v>
      </c>
      <c r="C575">
        <f t="shared" si="120"/>
        <v>2449.1872587183448</v>
      </c>
      <c r="D575">
        <f t="shared" si="121"/>
        <v>0</v>
      </c>
      <c r="E575">
        <f t="shared" si="122"/>
        <v>0</v>
      </c>
      <c r="F575">
        <f t="shared" si="123"/>
        <v>2449.1872587183448</v>
      </c>
      <c r="G575">
        <f>F575/'Refrigeration &amp; Weather'!$C$22</f>
        <v>1100.758318525099</v>
      </c>
      <c r="H575">
        <f>G575*3*'Refrigeration &amp; Weather'!$C$23</f>
        <v>825.56873889382427</v>
      </c>
      <c r="Q575">
        <v>11.065555388469582</v>
      </c>
      <c r="R575">
        <v>38.005472755524345</v>
      </c>
      <c r="U575">
        <v>9.0832272231522779</v>
      </c>
      <c r="V575">
        <v>47.748234167164647</v>
      </c>
      <c r="Y575">
        <v>-1.1650978598576105</v>
      </c>
      <c r="Z575">
        <v>3.2779398371268167</v>
      </c>
      <c r="AG575">
        <v>8.6452565028560677</v>
      </c>
      <c r="AH575">
        <v>35.718907385669723</v>
      </c>
      <c r="AK575">
        <v>-1.2278087882262891</v>
      </c>
      <c r="AL575">
        <v>-0.84046400610833816</v>
      </c>
      <c r="AO575">
        <v>-0.14184882330252227</v>
      </c>
      <c r="AP575">
        <v>46.41812683608665</v>
      </c>
      <c r="AS575">
        <v>0.3994546622921526</v>
      </c>
      <c r="AT575">
        <v>30.15670852651515</v>
      </c>
      <c r="AW575">
        <v>4.8742932098811158</v>
      </c>
      <c r="AX575">
        <v>39.470054751908378</v>
      </c>
      <c r="BA575">
        <v>3.1542582231244123</v>
      </c>
      <c r="BB575">
        <v>29.843437763630391</v>
      </c>
      <c r="BM575">
        <v>7.8801965461780519</v>
      </c>
      <c r="BN575">
        <v>102.89448823468946</v>
      </c>
      <c r="BY575">
        <v>8.5758046697100241</v>
      </c>
      <c r="BZ575">
        <v>81.238200535833485</v>
      </c>
      <c r="CG575">
        <v>-1.2316881762448266</v>
      </c>
      <c r="CH575">
        <v>-0.48674887093316921</v>
      </c>
      <c r="CK575">
        <v>11.184978315326573</v>
      </c>
      <c r="CL575">
        <v>16.571738835624583</v>
      </c>
      <c r="CO575">
        <v>10.634554963321714</v>
      </c>
      <c r="CP575">
        <v>6.9996811377386621</v>
      </c>
      <c r="CS575">
        <v>4.1037146874878729</v>
      </c>
      <c r="CT575">
        <v>76.415722589153688</v>
      </c>
      <c r="CW575">
        <v>1.5295530220460296</v>
      </c>
      <c r="CX575">
        <v>64.901269221651603</v>
      </c>
      <c r="DI575">
        <v>9.3245534432418964</v>
      </c>
      <c r="DJ575">
        <v>25.897029273524225</v>
      </c>
      <c r="DM575">
        <v>-1.158275745767914</v>
      </c>
      <c r="DN575">
        <v>-0.23215363519688226</v>
      </c>
      <c r="DQ575">
        <v>-0.51285973806472474</v>
      </c>
      <c r="DR575">
        <v>38.082959223100843</v>
      </c>
      <c r="DU575">
        <v>0.40423486433815131</v>
      </c>
      <c r="DV575">
        <v>30.864503531746312</v>
      </c>
      <c r="DY575">
        <v>4.855494973058252</v>
      </c>
      <c r="DZ575">
        <v>39.083366969475769</v>
      </c>
      <c r="EC575">
        <v>3.1128294621328285</v>
      </c>
      <c r="ED575">
        <v>29.833526735150912</v>
      </c>
      <c r="EO575">
        <v>7.8730748860154502</v>
      </c>
      <c r="EP575">
        <v>101.66186527071845</v>
      </c>
      <c r="FA575">
        <v>8.4352561322025785</v>
      </c>
      <c r="FB575">
        <v>84.2017934338662</v>
      </c>
      <c r="FI575">
        <v>-1.2430688177496216</v>
      </c>
      <c r="FJ575">
        <v>-0.5972081749475755</v>
      </c>
      <c r="FM575">
        <v>11.175035847297153</v>
      </c>
      <c r="FN575">
        <v>17.336688248522378</v>
      </c>
      <c r="FQ575">
        <v>10.620423200767211</v>
      </c>
      <c r="FR575">
        <v>7.3514492877576361</v>
      </c>
      <c r="FU575">
        <v>4.2332261661812334</v>
      </c>
      <c r="FV575">
        <v>75.939600344194886</v>
      </c>
      <c r="FY575">
        <v>1.5916131626452037</v>
      </c>
      <c r="FZ575">
        <v>63.586085839968469</v>
      </c>
      <c r="GK575">
        <v>9.326352189012038</v>
      </c>
      <c r="GL575">
        <v>25.820748281897774</v>
      </c>
      <c r="GO575">
        <v>-1.217775608883698</v>
      </c>
      <c r="GP575">
        <v>-0.74260078486765202</v>
      </c>
      <c r="GS575">
        <v>-0.52080637720813461</v>
      </c>
      <c r="GT575">
        <v>38.119395141199412</v>
      </c>
      <c r="GW575">
        <v>-2.7553560220253549E-2</v>
      </c>
      <c r="GX575">
        <v>28.710789543917809</v>
      </c>
      <c r="HA575">
        <v>4.8566547599552035</v>
      </c>
      <c r="HB575">
        <v>39.165684336663887</v>
      </c>
      <c r="HE575">
        <v>3.0998735474417716</v>
      </c>
      <c r="HF575">
        <v>30.049362816218341</v>
      </c>
      <c r="HQ575">
        <v>7.7511382216107334</v>
      </c>
      <c r="HR575">
        <v>87.524067004213208</v>
      </c>
      <c r="IC575">
        <v>8.5293562406531418</v>
      </c>
      <c r="ID575">
        <v>80.938648046596484</v>
      </c>
      <c r="IK575">
        <v>-1.2726460821022882</v>
      </c>
      <c r="IL575">
        <v>-0.75752487154033976</v>
      </c>
      <c r="IO575">
        <v>11.177876208117066</v>
      </c>
      <c r="IP575">
        <v>17.311707775726259</v>
      </c>
      <c r="IS575">
        <v>10.62167172492434</v>
      </c>
      <c r="IT575">
        <v>7.3067795985844688</v>
      </c>
      <c r="IW575">
        <v>4.1660691373553203</v>
      </c>
      <c r="IX575">
        <v>75.913322571548505</v>
      </c>
      <c r="JA575">
        <v>1.2867396349477158</v>
      </c>
      <c r="JB575">
        <v>57.792293389795645</v>
      </c>
      <c r="JM575">
        <v>9.1873932835717316</v>
      </c>
      <c r="JN575">
        <v>27.574516186246019</v>
      </c>
      <c r="JQ575">
        <v>-1.1829419155674614</v>
      </c>
      <c r="JR575">
        <v>-0.4386795020362555</v>
      </c>
      <c r="JU575">
        <v>-0.50328140719100123</v>
      </c>
      <c r="JV575">
        <v>38.303572269233278</v>
      </c>
      <c r="JY575">
        <v>0.34590108021035038</v>
      </c>
      <c r="JZ575">
        <v>29.892329517645006</v>
      </c>
      <c r="KC575">
        <v>4.8420836409086006</v>
      </c>
      <c r="KD575">
        <v>39.6124357992162</v>
      </c>
      <c r="KG575">
        <v>3.089860857353524</v>
      </c>
      <c r="KH575">
        <v>29.86207097601492</v>
      </c>
      <c r="KS575">
        <v>7.8323877149029775</v>
      </c>
      <c r="KT575">
        <v>86.306868638592945</v>
      </c>
      <c r="LE575">
        <v>8.5149973592652426</v>
      </c>
      <c r="LF575">
        <v>81.644512061789811</v>
      </c>
      <c r="LM575">
        <v>-1.2728755633830506</v>
      </c>
      <c r="LN575">
        <v>-0.76760197384813877</v>
      </c>
      <c r="LQ575">
        <v>11.203583829798717</v>
      </c>
      <c r="LR575">
        <v>15.96136023985555</v>
      </c>
      <c r="LU575">
        <v>10.63152110477691</v>
      </c>
      <c r="LV575">
        <v>7.0573036664572104</v>
      </c>
      <c r="LY575">
        <v>4.2154934734860641</v>
      </c>
      <c r="LZ575">
        <v>76.243016904789513</v>
      </c>
      <c r="MC575">
        <v>1.5193434647677446</v>
      </c>
      <c r="MD575">
        <v>58.123960297622226</v>
      </c>
      <c r="MO575">
        <v>9.3156586061644884</v>
      </c>
      <c r="MP575">
        <v>26.00699384844502</v>
      </c>
      <c r="MS575">
        <v>-1.1268949007635709</v>
      </c>
      <c r="MT575">
        <v>5.3526555042090029E-2</v>
      </c>
      <c r="MW575">
        <v>-0.54345834673561355</v>
      </c>
      <c r="MX575">
        <v>37.467517590893294</v>
      </c>
      <c r="NA575">
        <v>-5.6950206277849434E-2</v>
      </c>
      <c r="NB575">
        <v>26.824245012969946</v>
      </c>
      <c r="NE575">
        <v>4.8730576777793857</v>
      </c>
      <c r="NF575">
        <v>39.288754099411769</v>
      </c>
      <c r="NI575">
        <v>3.1029975074080891</v>
      </c>
      <c r="NJ575">
        <v>29.991312300672007</v>
      </c>
      <c r="NU575">
        <v>7.9732886283678308</v>
      </c>
      <c r="NV575">
        <v>102.29446218539368</v>
      </c>
      <c r="OG575">
        <v>8.5936373337296672</v>
      </c>
      <c r="OH575">
        <v>80.138546239745708</v>
      </c>
      <c r="OO575">
        <v>-1.2702810544602015</v>
      </c>
      <c r="OP575">
        <v>-0.74871309491732441</v>
      </c>
    </row>
    <row r="576" spans="1:406">
      <c r="A576">
        <v>559</v>
      </c>
      <c r="B576" s="16">
        <f t="shared" si="124"/>
        <v>40978.875</v>
      </c>
      <c r="C576">
        <f t="shared" si="120"/>
        <v>2621.6841239545092</v>
      </c>
      <c r="D576">
        <f t="shared" si="121"/>
        <v>0</v>
      </c>
      <c r="E576">
        <f t="shared" si="122"/>
        <v>0</v>
      </c>
      <c r="F576">
        <f t="shared" si="123"/>
        <v>2621.6841239545092</v>
      </c>
      <c r="G576">
        <f>F576/'Refrigeration &amp; Weather'!$C$22</f>
        <v>1178.2849995301167</v>
      </c>
      <c r="H576">
        <f>G576*3*'Refrigeration &amp; Weather'!$C$23</f>
        <v>883.71374964758752</v>
      </c>
      <c r="Q576">
        <v>10.476563099529585</v>
      </c>
      <c r="R576">
        <v>39.526779660916063</v>
      </c>
      <c r="U576">
        <v>8.4299775910801191</v>
      </c>
      <c r="V576">
        <v>39.815347567119574</v>
      </c>
      <c r="Y576">
        <v>-1.1800410226695117</v>
      </c>
      <c r="Z576">
        <v>6.7709388697923645</v>
      </c>
      <c r="AG576">
        <v>7.872442948922405</v>
      </c>
      <c r="AH576">
        <v>63.240267951380211</v>
      </c>
      <c r="AK576">
        <v>-1.2388576632910413</v>
      </c>
      <c r="AL576">
        <v>5.6546421194559464</v>
      </c>
      <c r="AO576">
        <v>-0.64815967647872152</v>
      </c>
      <c r="AP576">
        <v>23.231310325931492</v>
      </c>
      <c r="AS576">
        <v>-1.0287053360172412E-2</v>
      </c>
      <c r="AT576">
        <v>28.378573832617377</v>
      </c>
      <c r="AW576">
        <v>4.2786532978035492</v>
      </c>
      <c r="AX576">
        <v>38.811831307117671</v>
      </c>
      <c r="BA576">
        <v>2.8005911445521097</v>
      </c>
      <c r="BB576">
        <v>26.54081101868406</v>
      </c>
      <c r="BM576">
        <v>6.2051312592007442</v>
      </c>
      <c r="BN576">
        <v>104.53484749681402</v>
      </c>
      <c r="BY576">
        <v>7.1061275013149476</v>
      </c>
      <c r="BZ576">
        <v>100.22864278344696</v>
      </c>
      <c r="CG576">
        <v>-1.2401032396908456</v>
      </c>
      <c r="CH576">
        <v>6.0698850926373087</v>
      </c>
      <c r="CK576">
        <v>11.000166458088387</v>
      </c>
      <c r="CL576">
        <v>19.765818566379224</v>
      </c>
      <c r="CO576">
        <v>10.205819575733724</v>
      </c>
      <c r="CP576">
        <v>41.868994083266941</v>
      </c>
      <c r="CS576">
        <v>3.025890158043389</v>
      </c>
      <c r="CT576">
        <v>63.407226237736204</v>
      </c>
      <c r="CW576">
        <v>0.68923663075440256</v>
      </c>
      <c r="CX576">
        <v>46.485286633010531</v>
      </c>
      <c r="DI576">
        <v>8.7633581423123683</v>
      </c>
      <c r="DJ576">
        <v>47.557454971025976</v>
      </c>
      <c r="DM576">
        <v>-1.1780407892374485</v>
      </c>
      <c r="DN576">
        <v>6.1389088456281531</v>
      </c>
      <c r="DQ576">
        <v>-0.88134818263124193</v>
      </c>
      <c r="DR576">
        <v>15.485836053072994</v>
      </c>
      <c r="DU576">
        <v>-1.3706772392525716E-2</v>
      </c>
      <c r="DV576">
        <v>28.760977163818723</v>
      </c>
      <c r="DY576">
        <v>4.2661906740831839</v>
      </c>
      <c r="DZ576">
        <v>38.437089062657776</v>
      </c>
      <c r="EC576">
        <v>2.7595081503908623</v>
      </c>
      <c r="ED576">
        <v>26.513311397503013</v>
      </c>
      <c r="EO576">
        <v>6.159271769264711</v>
      </c>
      <c r="EP576">
        <v>107.89439028154112</v>
      </c>
      <c r="FA576">
        <v>7.0278053259964297</v>
      </c>
      <c r="FB576">
        <v>89.612876523258734</v>
      </c>
      <c r="FI576">
        <v>-1.2498844785086034</v>
      </c>
      <c r="FJ576">
        <v>5.9804980956397236</v>
      </c>
      <c r="FM576">
        <v>10.966936909932681</v>
      </c>
      <c r="FN576">
        <v>21.907570495467692</v>
      </c>
      <c r="FQ576">
        <v>10.170079315947197</v>
      </c>
      <c r="FR576">
        <v>43.614614977118364</v>
      </c>
      <c r="FU576">
        <v>3.1598926108764722</v>
      </c>
      <c r="FV576">
        <v>63.259688941762995</v>
      </c>
      <c r="FY576">
        <v>0.77316359165573756</v>
      </c>
      <c r="FZ576">
        <v>45.302253022377656</v>
      </c>
      <c r="GK576">
        <v>8.7668864745332211</v>
      </c>
      <c r="GL576">
        <v>47.426637146696578</v>
      </c>
      <c r="GO576">
        <v>-1.2302118647848805</v>
      </c>
      <c r="GP576">
        <v>5.7312193297471126</v>
      </c>
      <c r="GS576">
        <v>-0.88847970315634817</v>
      </c>
      <c r="GT576">
        <v>15.401842711113327</v>
      </c>
      <c r="GW576">
        <v>-0.39891039005654066</v>
      </c>
      <c r="GX576">
        <v>25.683664286518592</v>
      </c>
      <c r="HA576">
        <v>4.2664182643438835</v>
      </c>
      <c r="HB576">
        <v>38.479683620276212</v>
      </c>
      <c r="HE576">
        <v>2.7430168558371304</v>
      </c>
      <c r="HF576">
        <v>26.725904856663853</v>
      </c>
      <c r="HQ576">
        <v>6.2378528753236617</v>
      </c>
      <c r="HR576">
        <v>100.09336843138912</v>
      </c>
      <c r="IC576">
        <v>7.1796966472340529</v>
      </c>
      <c r="ID576">
        <v>86.186911745627512</v>
      </c>
      <c r="IK576">
        <v>-1.277047043069093</v>
      </c>
      <c r="IL576">
        <v>5.8421871231163429</v>
      </c>
      <c r="IO576">
        <v>10.969080378094137</v>
      </c>
      <c r="IP576">
        <v>22.013775100916384</v>
      </c>
      <c r="IS576">
        <v>10.173962283530747</v>
      </c>
      <c r="IT576">
        <v>43.390685583307715</v>
      </c>
      <c r="IW576">
        <v>3.0950326730937143</v>
      </c>
      <c r="IX576">
        <v>63.056304321296842</v>
      </c>
      <c r="JA576">
        <v>0.5583906043159268</v>
      </c>
      <c r="JB576">
        <v>40.156458072761637</v>
      </c>
      <c r="JM576">
        <v>8.5934107350232409</v>
      </c>
      <c r="JN576">
        <v>49.859273521977883</v>
      </c>
      <c r="JQ576">
        <v>-1.199719830040276</v>
      </c>
      <c r="JR576">
        <v>5.9720013182783749</v>
      </c>
      <c r="JU576">
        <v>-0.87542986028868663</v>
      </c>
      <c r="JV576">
        <v>15.688246736922606</v>
      </c>
      <c r="JY576">
        <v>-5.8631501456026434E-2</v>
      </c>
      <c r="JZ576">
        <v>28.045221011180207</v>
      </c>
      <c r="KC576">
        <v>4.2447219562005021</v>
      </c>
      <c r="KD576">
        <v>38.893055829445018</v>
      </c>
      <c r="KG576">
        <v>2.7361289779638938</v>
      </c>
      <c r="KH576">
        <v>26.535847680625807</v>
      </c>
      <c r="KS576">
        <v>6.3160989704608275</v>
      </c>
      <c r="KT576">
        <v>101.29139424666897</v>
      </c>
      <c r="LE576">
        <v>7.049820827802324</v>
      </c>
      <c r="LF576">
        <v>99.515234668495154</v>
      </c>
      <c r="LM576">
        <v>-1.2771292528800573</v>
      </c>
      <c r="LN576">
        <v>5.8339081302302489</v>
      </c>
      <c r="LQ576">
        <v>11.032196516308742</v>
      </c>
      <c r="LR576">
        <v>18.654937060957039</v>
      </c>
      <c r="LU576">
        <v>10.199603686363632</v>
      </c>
      <c r="LV576">
        <v>42.110081608267286</v>
      </c>
      <c r="LY576">
        <v>3.1384060056128003</v>
      </c>
      <c r="LZ576">
        <v>63.441296801130775</v>
      </c>
      <c r="MC576">
        <v>0.77059606685381743</v>
      </c>
      <c r="MD576">
        <v>41.81439480630543</v>
      </c>
      <c r="MO576">
        <v>8.7519517754317366</v>
      </c>
      <c r="MP576">
        <v>47.750937133615921</v>
      </c>
      <c r="MS576">
        <v>-1.150715437006558</v>
      </c>
      <c r="MT576">
        <v>6.3629010005923279</v>
      </c>
      <c r="MW576">
        <v>-0.90155289005683237</v>
      </c>
      <c r="MX576">
        <v>14.900721480944139</v>
      </c>
      <c r="NA576">
        <v>-0.40323748895830458</v>
      </c>
      <c r="NB576">
        <v>24.415310603772866</v>
      </c>
      <c r="NE576">
        <v>4.279890851032869</v>
      </c>
      <c r="NF576">
        <v>38.68106949082442</v>
      </c>
      <c r="NI576">
        <v>2.7469575011505811</v>
      </c>
      <c r="NJ576">
        <v>26.681553657679384</v>
      </c>
      <c r="NU576">
        <v>6.2517653331147125</v>
      </c>
      <c r="NV576">
        <v>107.89287364162028</v>
      </c>
      <c r="OG576">
        <v>7.178301794762171</v>
      </c>
      <c r="OH576">
        <v>96.508899611221722</v>
      </c>
      <c r="OO576">
        <v>-1.2748131919678278</v>
      </c>
      <c r="OP576">
        <v>5.849648207144047</v>
      </c>
    </row>
    <row r="577" spans="1:406">
      <c r="A577">
        <v>560</v>
      </c>
      <c r="B577" s="16">
        <f t="shared" si="124"/>
        <v>40979</v>
      </c>
      <c r="C577">
        <f t="shared" si="120"/>
        <v>2515.6692196787408</v>
      </c>
      <c r="D577">
        <f t="shared" si="121"/>
        <v>0</v>
      </c>
      <c r="E577">
        <f t="shared" si="122"/>
        <v>0</v>
      </c>
      <c r="F577">
        <f t="shared" si="123"/>
        <v>2515.6692196787408</v>
      </c>
      <c r="G577">
        <f>F577/'Refrigeration &amp; Weather'!$C$22</f>
        <v>1130.6378515410072</v>
      </c>
      <c r="H577">
        <f>G577*3*'Refrigeration &amp; Weather'!$C$23</f>
        <v>847.97838865575545</v>
      </c>
      <c r="Q577">
        <v>9.8704155606193673</v>
      </c>
      <c r="R577">
        <v>41.381839430977145</v>
      </c>
      <c r="U577">
        <v>7.850244750103947</v>
      </c>
      <c r="V577">
        <v>40.900821195357295</v>
      </c>
      <c r="Y577">
        <v>-1.1926884775574791</v>
      </c>
      <c r="Z577">
        <v>-0.88502910957376535</v>
      </c>
      <c r="AG577">
        <v>6.6978182573371932</v>
      </c>
      <c r="AH577">
        <v>71.403474969794431</v>
      </c>
      <c r="AK577">
        <v>-1.247865085087178</v>
      </c>
      <c r="AL577">
        <v>-1.0991060072884724</v>
      </c>
      <c r="AO577">
        <v>-0.92891132316315106</v>
      </c>
      <c r="AP577">
        <v>17.847167400605809</v>
      </c>
      <c r="AS577">
        <v>-0.30091993501155639</v>
      </c>
      <c r="AT577">
        <v>15.40718946263611</v>
      </c>
      <c r="AW577">
        <v>3.7894130277545344</v>
      </c>
      <c r="AX577">
        <v>27.6356873276114</v>
      </c>
      <c r="BA577">
        <v>2.4652006610169979</v>
      </c>
      <c r="BB577">
        <v>27.63803025738973</v>
      </c>
      <c r="BM577">
        <v>4.5614205369249383</v>
      </c>
      <c r="BN577">
        <v>97.120670479964701</v>
      </c>
      <c r="BY577">
        <v>5.6013987991257288</v>
      </c>
      <c r="BZ577">
        <v>86.239399542184557</v>
      </c>
      <c r="CG577">
        <v>-1.2472759163524707</v>
      </c>
      <c r="CH577">
        <v>-0.64225196101776894</v>
      </c>
      <c r="CK577">
        <v>10.635775496983392</v>
      </c>
      <c r="CL577">
        <v>37.699839881780406</v>
      </c>
      <c r="CO577">
        <v>9.3159092559914995</v>
      </c>
      <c r="CP577">
        <v>66.989738829726321</v>
      </c>
      <c r="CS577">
        <v>2.1264081309037963</v>
      </c>
      <c r="CT577">
        <v>54.759892853422059</v>
      </c>
      <c r="CW577">
        <v>7.0064383268658284E-2</v>
      </c>
      <c r="CX577">
        <v>36.476191176194924</v>
      </c>
      <c r="DI577">
        <v>7.8842682126766617</v>
      </c>
      <c r="DJ577">
        <v>54.130526075045466</v>
      </c>
      <c r="DM577">
        <v>-1.1940618101393692</v>
      </c>
      <c r="DN577">
        <v>-0.70685400909077922</v>
      </c>
      <c r="DQ577">
        <v>-1.0651084643305477</v>
      </c>
      <c r="DR577">
        <v>13.177156517613433</v>
      </c>
      <c r="DU577">
        <v>-0.30838568946637707</v>
      </c>
      <c r="DV577">
        <v>15.584089673064172</v>
      </c>
      <c r="DY577">
        <v>3.7830023620619397</v>
      </c>
      <c r="DZ577">
        <v>27.266171844945706</v>
      </c>
      <c r="EC577">
        <v>2.4247483500094771</v>
      </c>
      <c r="ED577">
        <v>27.593517602136259</v>
      </c>
      <c r="EO577">
        <v>4.4405642235214504</v>
      </c>
      <c r="EP577">
        <v>102.32517221436744</v>
      </c>
      <c r="FA577">
        <v>5.682983078364658</v>
      </c>
      <c r="FB577">
        <v>78.673937815651144</v>
      </c>
      <c r="FI577">
        <v>-1.2557537766651994</v>
      </c>
      <c r="FJ577">
        <v>-0.71541240030228037</v>
      </c>
      <c r="FM577">
        <v>10.537285263686892</v>
      </c>
      <c r="FN577">
        <v>43.53564772968673</v>
      </c>
      <c r="FQ577">
        <v>9.2352444682689274</v>
      </c>
      <c r="FR577">
        <v>70.114829422835484</v>
      </c>
      <c r="FU577">
        <v>2.2594887777318675</v>
      </c>
      <c r="FV577">
        <v>54.931502248037887</v>
      </c>
      <c r="FY577">
        <v>0.1658529559808686</v>
      </c>
      <c r="FZ577">
        <v>36.067508907333796</v>
      </c>
      <c r="GK577">
        <v>7.890451699706599</v>
      </c>
      <c r="GL577">
        <v>53.967181233203235</v>
      </c>
      <c r="GO577">
        <v>-1.2403180874416311</v>
      </c>
      <c r="GP577">
        <v>-1.0380043745833329</v>
      </c>
      <c r="GS577">
        <v>-1.0706722951514882</v>
      </c>
      <c r="GT577">
        <v>13.085998654936272</v>
      </c>
      <c r="GW577">
        <v>-0.64143164787625673</v>
      </c>
      <c r="GX577">
        <v>12.452788038908778</v>
      </c>
      <c r="HA577">
        <v>3.7827764337926846</v>
      </c>
      <c r="HB577">
        <v>27.286511110854409</v>
      </c>
      <c r="HE577">
        <v>2.4048114194609607</v>
      </c>
      <c r="HF577">
        <v>27.799339051006783</v>
      </c>
      <c r="HQ577">
        <v>4.4823430265807538</v>
      </c>
      <c r="HR577">
        <v>110.91108272863048</v>
      </c>
      <c r="IC577">
        <v>5.8576856654934319</v>
      </c>
      <c r="ID577">
        <v>79.349034473480359</v>
      </c>
      <c r="IK577">
        <v>-1.2808232414192957</v>
      </c>
      <c r="IL577">
        <v>-0.83564835908613699</v>
      </c>
      <c r="IO577">
        <v>10.532850362963796</v>
      </c>
      <c r="IP577">
        <v>44.267933412869887</v>
      </c>
      <c r="IS577">
        <v>9.2455071478108906</v>
      </c>
      <c r="IT577">
        <v>69.646479513028225</v>
      </c>
      <c r="IW577">
        <v>2.1994844731788854</v>
      </c>
      <c r="IX577">
        <v>54.590238450994732</v>
      </c>
      <c r="JA577">
        <v>2.7197936319452345E-2</v>
      </c>
      <c r="JB577">
        <v>31.831657314223353</v>
      </c>
      <c r="JM577">
        <v>7.6785160425589298</v>
      </c>
      <c r="JN577">
        <v>55.894070775329531</v>
      </c>
      <c r="JQ577">
        <v>-1.2133046224234252</v>
      </c>
      <c r="JR577">
        <v>-0.8437488904096615</v>
      </c>
      <c r="JU577">
        <v>-1.0616464865942981</v>
      </c>
      <c r="JV577">
        <v>13.293210236941567</v>
      </c>
      <c r="JY577">
        <v>-0.34373508631159339</v>
      </c>
      <c r="JZ577">
        <v>15.077573742888422</v>
      </c>
      <c r="KC577">
        <v>3.7545504630948519</v>
      </c>
      <c r="KD577">
        <v>27.679491977218618</v>
      </c>
      <c r="KG577">
        <v>2.4010670343417071</v>
      </c>
      <c r="KH577">
        <v>27.60916450913583</v>
      </c>
      <c r="KS577">
        <v>4.5172672012291049</v>
      </c>
      <c r="KT577">
        <v>114.3733317769366</v>
      </c>
      <c r="LE577">
        <v>5.5564386573502391</v>
      </c>
      <c r="LF577">
        <v>85.603947417825921</v>
      </c>
      <c r="LM577">
        <v>-1.2807836642846195</v>
      </c>
      <c r="LN577">
        <v>-0.84252228369577775</v>
      </c>
      <c r="LQ577">
        <v>10.695914513152243</v>
      </c>
      <c r="LR577">
        <v>35.294703615389423</v>
      </c>
      <c r="LU577">
        <v>9.3045794523677365</v>
      </c>
      <c r="LV577">
        <v>67.302908945700679</v>
      </c>
      <c r="LY577">
        <v>2.2362054750442679</v>
      </c>
      <c r="LZ577">
        <v>54.998804155721068</v>
      </c>
      <c r="MC577">
        <v>0.20448179661437396</v>
      </c>
      <c r="MD577">
        <v>34.133064418819991</v>
      </c>
      <c r="MO577">
        <v>7.8687204100860813</v>
      </c>
      <c r="MP577">
        <v>54.395559726755891</v>
      </c>
      <c r="MS577">
        <v>-1.1699521573263947</v>
      </c>
      <c r="MT577">
        <v>-0.52800012146091846</v>
      </c>
      <c r="MW577">
        <v>-1.0779577047858773</v>
      </c>
      <c r="MX577">
        <v>12.82027384841502</v>
      </c>
      <c r="NA577">
        <v>-0.63104627350931175</v>
      </c>
      <c r="NB577">
        <v>11.76371217499185</v>
      </c>
      <c r="NE577">
        <v>3.7924606341256251</v>
      </c>
      <c r="NF577">
        <v>27.534997220481824</v>
      </c>
      <c r="NI577">
        <v>2.4093480842700363</v>
      </c>
      <c r="NJ577">
        <v>27.768120062399298</v>
      </c>
      <c r="NU577">
        <v>4.5503080939935128</v>
      </c>
      <c r="NV577">
        <v>100.6155942571379</v>
      </c>
      <c r="OG577">
        <v>5.6567450856321928</v>
      </c>
      <c r="OH577">
        <v>88.388286444233543</v>
      </c>
      <c r="OO577">
        <v>-1.2787011784441118</v>
      </c>
      <c r="OP577">
        <v>-0.82926495157295432</v>
      </c>
    </row>
    <row r="578" spans="1:406">
      <c r="A578">
        <v>561</v>
      </c>
      <c r="B578" s="16">
        <f t="shared" si="124"/>
        <v>40979.125</v>
      </c>
      <c r="C578">
        <f t="shared" si="120"/>
        <v>2686.2742306867208</v>
      </c>
      <c r="D578">
        <f t="shared" si="121"/>
        <v>0</v>
      </c>
      <c r="E578">
        <f t="shared" si="122"/>
        <v>0</v>
      </c>
      <c r="F578">
        <f t="shared" si="123"/>
        <v>2686.2742306867208</v>
      </c>
      <c r="G578">
        <f>F578/'Refrigeration &amp; Weather'!$C$22</f>
        <v>1207.314260982796</v>
      </c>
      <c r="H578">
        <f>G578*3*'Refrigeration &amp; Weather'!$C$23</f>
        <v>905.48569573709699</v>
      </c>
      <c r="Q578">
        <v>9.2489039169252667</v>
      </c>
      <c r="R578">
        <v>41.056315971314383</v>
      </c>
      <c r="U578">
        <v>7.2954638244860188</v>
      </c>
      <c r="V578">
        <v>34.962228643992631</v>
      </c>
      <c r="Y578">
        <v>-1.2035017402878052</v>
      </c>
      <c r="Z578">
        <v>5.6557276970883725</v>
      </c>
      <c r="AG578">
        <v>4.6337834368454631</v>
      </c>
      <c r="AH578">
        <v>137.54338417200822</v>
      </c>
      <c r="AK578">
        <v>-1.2553226266732445</v>
      </c>
      <c r="AL578">
        <v>5.4590628565663835</v>
      </c>
      <c r="AO578">
        <v>-1.0708450238512837</v>
      </c>
      <c r="AP578">
        <v>4.8512432853906899</v>
      </c>
      <c r="AS578">
        <v>-0.5084777418539993</v>
      </c>
      <c r="AT578">
        <v>17.71542124514998</v>
      </c>
      <c r="AW578">
        <v>3.340848903122593</v>
      </c>
      <c r="AX578">
        <v>32.127784192134428</v>
      </c>
      <c r="BA578">
        <v>2.1485052804449736</v>
      </c>
      <c r="BB578">
        <v>24.28349160090097</v>
      </c>
      <c r="BM578">
        <v>2.931877189240859</v>
      </c>
      <c r="BN578">
        <v>99.723369244901463</v>
      </c>
      <c r="BY578">
        <v>4.2810933960742688</v>
      </c>
      <c r="BZ578">
        <v>80.956246015272654</v>
      </c>
      <c r="CG578">
        <v>-1.2534458299782483</v>
      </c>
      <c r="CH578">
        <v>5.9446343421706489</v>
      </c>
      <c r="CK578">
        <v>9.827953935906713</v>
      </c>
      <c r="CL578">
        <v>69.961983932960493</v>
      </c>
      <c r="CO578">
        <v>8.4443995944796413</v>
      </c>
      <c r="CP578">
        <v>65.525611464076519</v>
      </c>
      <c r="CS578">
        <v>1.3615650577464444</v>
      </c>
      <c r="CT578">
        <v>45.591445239961395</v>
      </c>
      <c r="CW578">
        <v>-0.39865411314814303</v>
      </c>
      <c r="CX578">
        <v>25.269449545631701</v>
      </c>
      <c r="DI578">
        <v>6.9963672208604297</v>
      </c>
      <c r="DJ578">
        <v>59.170385939291705</v>
      </c>
      <c r="DM578">
        <v>-1.2072538443126555</v>
      </c>
      <c r="DN578">
        <v>5.7816276942972467</v>
      </c>
      <c r="DQ578">
        <v>-1.1547972155795481</v>
      </c>
      <c r="DR578">
        <v>2.4217279445833384</v>
      </c>
      <c r="DU578">
        <v>-0.51761094399200092</v>
      </c>
      <c r="DV578">
        <v>17.779822012995478</v>
      </c>
      <c r="DY578">
        <v>3.3406364761720031</v>
      </c>
      <c r="DZ578">
        <v>31.75005898927229</v>
      </c>
      <c r="EC578">
        <v>2.1089558591435895</v>
      </c>
      <c r="ED578">
        <v>24.2228543959977</v>
      </c>
      <c r="EO578">
        <v>2.710513298714317</v>
      </c>
      <c r="EP578">
        <v>106.0484443837066</v>
      </c>
      <c r="FA578">
        <v>4.4123380273733765</v>
      </c>
      <c r="FB578">
        <v>80.743202776185498</v>
      </c>
      <c r="FI578">
        <v>-1.2608501006755943</v>
      </c>
      <c r="FJ578">
        <v>5.8841340090231897</v>
      </c>
      <c r="FM578">
        <v>9.6616186321447621</v>
      </c>
      <c r="FN578">
        <v>69.629565830520178</v>
      </c>
      <c r="FQ578">
        <v>8.3281807359214746</v>
      </c>
      <c r="FR578">
        <v>67.221318616700671</v>
      </c>
      <c r="FU578">
        <v>1.488472571548791</v>
      </c>
      <c r="FV578">
        <v>46.084447684820823</v>
      </c>
      <c r="FY578">
        <v>-0.30510350753760163</v>
      </c>
      <c r="FZ578">
        <v>25.716585281594693</v>
      </c>
      <c r="GK578">
        <v>7.0051405046955413</v>
      </c>
      <c r="GL578">
        <v>59.01820355955082</v>
      </c>
      <c r="GO578">
        <v>-1.2486615823165315</v>
      </c>
      <c r="GP578">
        <v>5.5086457244444054</v>
      </c>
      <c r="GS578">
        <v>-1.1591345456009765</v>
      </c>
      <c r="GT578">
        <v>2.3579810038984097</v>
      </c>
      <c r="GW578">
        <v>-0.80220001968030163</v>
      </c>
      <c r="GX578">
        <v>14.990690689036409</v>
      </c>
      <c r="HA578">
        <v>3.3402322011861942</v>
      </c>
      <c r="HB578">
        <v>31.755610414134566</v>
      </c>
      <c r="HE578">
        <v>2.0857226611712782</v>
      </c>
      <c r="HF578">
        <v>24.418262988125718</v>
      </c>
      <c r="HQ578">
        <v>2.4784046432917362</v>
      </c>
      <c r="HR578">
        <v>124.56291924798282</v>
      </c>
      <c r="IC578">
        <v>4.5335910158446602</v>
      </c>
      <c r="ID578">
        <v>84.914828889745209</v>
      </c>
      <c r="IK578">
        <v>-1.2840921207816454</v>
      </c>
      <c r="IL578">
        <v>5.7788816264062488</v>
      </c>
      <c r="IO578">
        <v>9.6308389250340944</v>
      </c>
      <c r="IP578">
        <v>71.853669163022005</v>
      </c>
      <c r="IS578">
        <v>8.3442424860499678</v>
      </c>
      <c r="IT578">
        <v>66.944011480588046</v>
      </c>
      <c r="IW578">
        <v>1.4354574666153821</v>
      </c>
      <c r="IX578">
        <v>45.615933868720788</v>
      </c>
      <c r="JA578">
        <v>-0.38260444469295646</v>
      </c>
      <c r="JB578">
        <v>22.418772221584071</v>
      </c>
      <c r="JM578">
        <v>6.7760032857810826</v>
      </c>
      <c r="JN578">
        <v>59.522474920503377</v>
      </c>
      <c r="JQ578">
        <v>-1.2244821483000068</v>
      </c>
      <c r="JR578">
        <v>5.6678613938185318</v>
      </c>
      <c r="JU578">
        <v>-1.1526178831550522</v>
      </c>
      <c r="JV578">
        <v>2.48110926657822</v>
      </c>
      <c r="JY578">
        <v>-0.54619449132383557</v>
      </c>
      <c r="JZ578">
        <v>17.421403067050534</v>
      </c>
      <c r="KC578">
        <v>3.3055704240312398</v>
      </c>
      <c r="KD578">
        <v>32.142177675606092</v>
      </c>
      <c r="KG578">
        <v>2.0850942392932748</v>
      </c>
      <c r="KH578">
        <v>24.230849955751296</v>
      </c>
      <c r="KS578">
        <v>2.4883827398374798</v>
      </c>
      <c r="KT578">
        <v>125.00992800178858</v>
      </c>
      <c r="LE578">
        <v>4.2448674276335598</v>
      </c>
      <c r="LF578">
        <v>80.491161808189489</v>
      </c>
      <c r="LM578">
        <v>-1.2839508329743028</v>
      </c>
      <c r="LN578">
        <v>5.7731202222209141</v>
      </c>
      <c r="LQ578">
        <v>9.9417486238988317</v>
      </c>
      <c r="LR578">
        <v>66.238696996579137</v>
      </c>
      <c r="LU578">
        <v>8.430434634836983</v>
      </c>
      <c r="LV578">
        <v>65.613000288556222</v>
      </c>
      <c r="LY578">
        <v>1.4651264814600315</v>
      </c>
      <c r="LZ578">
        <v>46.051210291820325</v>
      </c>
      <c r="MC578">
        <v>-0.24725669237500381</v>
      </c>
      <c r="MD578">
        <v>25.004646987013011</v>
      </c>
      <c r="MO578">
        <v>6.9762546352139712</v>
      </c>
      <c r="MP578">
        <v>59.453391203675956</v>
      </c>
      <c r="MS578">
        <v>-1.1857376078245669</v>
      </c>
      <c r="MT578">
        <v>5.9267630042964026</v>
      </c>
      <c r="MW578">
        <v>-1.1635571585518134</v>
      </c>
      <c r="MX578">
        <v>2.2274889377114726</v>
      </c>
      <c r="NA578">
        <v>-0.78451903233772169</v>
      </c>
      <c r="NB578">
        <v>14.672528031007793</v>
      </c>
      <c r="NE578">
        <v>3.3453535048828966</v>
      </c>
      <c r="NF578">
        <v>32.046806717668204</v>
      </c>
      <c r="NI578">
        <v>2.0906463158731245</v>
      </c>
      <c r="NJ578">
        <v>24.399388830145771</v>
      </c>
      <c r="NU578">
        <v>2.8660780883468755</v>
      </c>
      <c r="NV578">
        <v>102.76600653880108</v>
      </c>
      <c r="OG578">
        <v>4.2892727445102317</v>
      </c>
      <c r="OH578">
        <v>84.129836231479558</v>
      </c>
      <c r="OO578">
        <v>-1.2820662578385595</v>
      </c>
      <c r="OP578">
        <v>5.7843944307097175</v>
      </c>
    </row>
    <row r="579" spans="1:406">
      <c r="A579">
        <v>562</v>
      </c>
      <c r="B579" s="16">
        <f t="shared" si="124"/>
        <v>40979.25</v>
      </c>
      <c r="C579">
        <f t="shared" si="120"/>
        <v>2141.7155998325302</v>
      </c>
      <c r="D579">
        <f t="shared" si="121"/>
        <v>0</v>
      </c>
      <c r="E579">
        <f t="shared" si="122"/>
        <v>0</v>
      </c>
      <c r="F579">
        <f t="shared" si="123"/>
        <v>2141.7155998325302</v>
      </c>
      <c r="G579">
        <f>F579/'Refrigeration &amp; Weather'!$C$22</f>
        <v>962.56880891349692</v>
      </c>
      <c r="H579">
        <f>G579*3*'Refrigeration &amp; Weather'!$C$23</f>
        <v>721.92660668512269</v>
      </c>
      <c r="Q579">
        <v>8.6193241397769107</v>
      </c>
      <c r="R579">
        <v>41.871933867331762</v>
      </c>
      <c r="U579">
        <v>6.7714331757506443</v>
      </c>
      <c r="V579">
        <v>37.724455014713747</v>
      </c>
      <c r="Y579">
        <v>-1.212830644888812</v>
      </c>
      <c r="Z579">
        <v>-1.0703547014062607</v>
      </c>
      <c r="AG579">
        <v>3.2092857933464241</v>
      </c>
      <c r="AH579">
        <v>76.068397245473975</v>
      </c>
      <c r="AK579">
        <v>-1.2615798993821303</v>
      </c>
      <c r="AL579">
        <v>-1.2500571612168156</v>
      </c>
      <c r="AO579">
        <v>-1.1472923327500977</v>
      </c>
      <c r="AP579">
        <v>8.4914581946797547</v>
      </c>
      <c r="AS579">
        <v>-0.65936454888335616</v>
      </c>
      <c r="AT579">
        <v>8.1147148065993164</v>
      </c>
      <c r="AW579">
        <v>2.9266658447773048</v>
      </c>
      <c r="AX579">
        <v>23.426449275572441</v>
      </c>
      <c r="BA579">
        <v>1.8508165610059208</v>
      </c>
      <c r="BB579">
        <v>25.341437752444989</v>
      </c>
      <c r="BM579">
        <v>1.5670828922793796</v>
      </c>
      <c r="BN579">
        <v>69.96168435610096</v>
      </c>
      <c r="BQ579">
        <v>11.25</v>
      </c>
      <c r="BR579">
        <v>0.22143241783728349</v>
      </c>
      <c r="BY579">
        <v>3.1611898742139988</v>
      </c>
      <c r="BZ579">
        <v>62.024870104183158</v>
      </c>
      <c r="CG579">
        <v>-1.2587970333201488</v>
      </c>
      <c r="CH579">
        <v>-0.74432414316743611</v>
      </c>
      <c r="CK579">
        <v>8.5737045493511896</v>
      </c>
      <c r="CL579">
        <v>92.046665907530198</v>
      </c>
      <c r="CO579">
        <v>7.6987061215340153</v>
      </c>
      <c r="CP579">
        <v>46.550952531784077</v>
      </c>
      <c r="CS579">
        <v>0.72443895046887763</v>
      </c>
      <c r="CT579">
        <v>38.643178130058871</v>
      </c>
      <c r="CW579">
        <v>-0.72961077607591052</v>
      </c>
      <c r="CX579">
        <v>18.466583358276978</v>
      </c>
      <c r="DI579">
        <v>6.1524283206300456</v>
      </c>
      <c r="DJ579">
        <v>49.397010499200917</v>
      </c>
      <c r="DM579">
        <v>-1.2182658668594504</v>
      </c>
      <c r="DN579">
        <v>-0.98125092653978152</v>
      </c>
      <c r="DQ579">
        <v>-1.2033627711021793</v>
      </c>
      <c r="DR579">
        <v>7.1496039649835996</v>
      </c>
      <c r="DU579">
        <v>-0.6689179702032676</v>
      </c>
      <c r="DV579">
        <v>8.1218300764118911</v>
      </c>
      <c r="DY579">
        <v>2.9326887990887207</v>
      </c>
      <c r="DZ579">
        <v>23.050221369637914</v>
      </c>
      <c r="EC579">
        <v>1.8124242036731431</v>
      </c>
      <c r="ED579">
        <v>25.265890776374135</v>
      </c>
      <c r="EO579">
        <v>1.2590057002429758</v>
      </c>
      <c r="EP579">
        <v>74.097518650341897</v>
      </c>
      <c r="ES579">
        <v>11.25</v>
      </c>
      <c r="ET579">
        <v>0.22143241783728349</v>
      </c>
      <c r="FA579">
        <v>3.2291762874615277</v>
      </c>
      <c r="FB579">
        <v>67.920041301393184</v>
      </c>
      <c r="FI579">
        <v>-1.2653083252845139</v>
      </c>
      <c r="FJ579">
        <v>-0.79482738062298564</v>
      </c>
      <c r="FM579">
        <v>8.5069364762002735</v>
      </c>
      <c r="FN579">
        <v>83.549709791024483</v>
      </c>
      <c r="FQ579">
        <v>7.574542178140284</v>
      </c>
      <c r="FR579">
        <v>46.675045184816462</v>
      </c>
      <c r="FU579">
        <v>0.84037075986467835</v>
      </c>
      <c r="FV579">
        <v>39.386025434219057</v>
      </c>
      <c r="FY579">
        <v>-0.64994360940065343</v>
      </c>
      <c r="FZ579">
        <v>19.458944184835737</v>
      </c>
      <c r="GK579">
        <v>6.1635475863021538</v>
      </c>
      <c r="GL579">
        <v>49.261398994174108</v>
      </c>
      <c r="GO579">
        <v>-1.2556443712502772</v>
      </c>
      <c r="GP579">
        <v>-1.2092259782866825</v>
      </c>
      <c r="GS579">
        <v>-1.2068721210181634</v>
      </c>
      <c r="GT579">
        <v>7.1065391266505857</v>
      </c>
      <c r="GW579">
        <v>-0.91203938380659888</v>
      </c>
      <c r="GX579">
        <v>5.77989096830765</v>
      </c>
      <c r="HA579">
        <v>2.9323134919375993</v>
      </c>
      <c r="HB579">
        <v>23.044501060543336</v>
      </c>
      <c r="HE579">
        <v>1.7861039493888715</v>
      </c>
      <c r="HF579">
        <v>25.447295058140966</v>
      </c>
      <c r="HQ579">
        <v>0.78001405925151368</v>
      </c>
      <c r="HR579">
        <v>85.386078658308108</v>
      </c>
      <c r="HU579">
        <v>11.25</v>
      </c>
      <c r="HV579">
        <v>0.22143241783728349</v>
      </c>
      <c r="IC579">
        <v>3.2865942286572096</v>
      </c>
      <c r="ID579">
        <v>71.399287146531975</v>
      </c>
      <c r="IK579">
        <v>-1.2869442843508543</v>
      </c>
      <c r="IL579">
        <v>-0.88755220748341945</v>
      </c>
      <c r="IO579">
        <v>8.4331437908210347</v>
      </c>
      <c r="IP579">
        <v>86.649042060340278</v>
      </c>
      <c r="IS579">
        <v>7.5916613233598849</v>
      </c>
      <c r="IT579">
        <v>46.671967208943698</v>
      </c>
      <c r="IW579">
        <v>0.79579736295992254</v>
      </c>
      <c r="IX579">
        <v>38.866754381818083</v>
      </c>
      <c r="JA579">
        <v>-0.6854850366754236</v>
      </c>
      <c r="JB579">
        <v>17.42536706294689</v>
      </c>
      <c r="JM579">
        <v>5.9403355651467038</v>
      </c>
      <c r="JN579">
        <v>48.403287122290457</v>
      </c>
      <c r="JQ579">
        <v>-1.2338077872525517</v>
      </c>
      <c r="JR579">
        <v>-1.0769123034976338</v>
      </c>
      <c r="JU579">
        <v>-1.2018660612954364</v>
      </c>
      <c r="JV579">
        <v>7.1825530332341287</v>
      </c>
      <c r="JY579">
        <v>-0.69267925267863772</v>
      </c>
      <c r="JZ579">
        <v>7.8648024685737106</v>
      </c>
      <c r="KC579">
        <v>2.8914263964514411</v>
      </c>
      <c r="KD579">
        <v>23.414418218462512</v>
      </c>
      <c r="KG579">
        <v>1.7885148392370775</v>
      </c>
      <c r="KH579">
        <v>25.265661914990169</v>
      </c>
      <c r="KS579">
        <v>0.78822383627479597</v>
      </c>
      <c r="KT579">
        <v>85.383410702763257</v>
      </c>
      <c r="KW579">
        <v>11.25</v>
      </c>
      <c r="KX579">
        <v>0.22143241783728349</v>
      </c>
      <c r="LE579">
        <v>3.1310257099221297</v>
      </c>
      <c r="LF579">
        <v>61.713368972870931</v>
      </c>
      <c r="LM579">
        <v>-1.2867172983524593</v>
      </c>
      <c r="LN579">
        <v>-0.89242224320050689</v>
      </c>
      <c r="LQ579">
        <v>8.74051329499407</v>
      </c>
      <c r="LR579">
        <v>88.565232016705806</v>
      </c>
      <c r="LU579">
        <v>7.6850147390816792</v>
      </c>
      <c r="LV579">
        <v>46.502929833737589</v>
      </c>
      <c r="LY579">
        <v>0.81849308720063096</v>
      </c>
      <c r="LZ579">
        <v>39.269170523678866</v>
      </c>
      <c r="MC579">
        <v>-0.59060812012835795</v>
      </c>
      <c r="MD579">
        <v>19.677496424316882</v>
      </c>
      <c r="MO579">
        <v>6.1274981853538808</v>
      </c>
      <c r="MP579">
        <v>49.693517407323178</v>
      </c>
      <c r="MS579">
        <v>-1.198872839285557</v>
      </c>
      <c r="MT579">
        <v>-0.86178027860698714</v>
      </c>
      <c r="MW579">
        <v>-1.2098170235560939</v>
      </c>
      <c r="MX579">
        <v>7.0358742274548032</v>
      </c>
      <c r="NA579">
        <v>-0.89140611126629854</v>
      </c>
      <c r="NB579">
        <v>5.6686100028506567</v>
      </c>
      <c r="NE579">
        <v>2.9323182682060835</v>
      </c>
      <c r="NF579">
        <v>23.363643784632895</v>
      </c>
      <c r="NI579">
        <v>1.7912208196149237</v>
      </c>
      <c r="NJ579">
        <v>25.439761280522625</v>
      </c>
      <c r="NU579">
        <v>1.4663113321273733</v>
      </c>
      <c r="NV579">
        <v>71.423989156912072</v>
      </c>
      <c r="NY579">
        <v>11.25</v>
      </c>
      <c r="NZ579">
        <v>0.22143241783728349</v>
      </c>
      <c r="OG579">
        <v>3.1125458660626837</v>
      </c>
      <c r="OH579">
        <v>65.549425286037405</v>
      </c>
      <c r="OO579">
        <v>-1.2850019395606647</v>
      </c>
      <c r="OP579">
        <v>-0.88275081468138361</v>
      </c>
    </row>
    <row r="580" spans="1:406">
      <c r="A580">
        <v>563</v>
      </c>
      <c r="B580" s="16">
        <f t="shared" si="124"/>
        <v>40979.375</v>
      </c>
      <c r="C580">
        <f t="shared" si="120"/>
        <v>2222.2111746182627</v>
      </c>
      <c r="D580">
        <f t="shared" si="121"/>
        <v>0</v>
      </c>
      <c r="E580">
        <f t="shared" si="122"/>
        <v>0</v>
      </c>
      <c r="F580">
        <f t="shared" si="123"/>
        <v>2222.2111746182627</v>
      </c>
      <c r="G580">
        <f>F580/'Refrigeration &amp; Weather'!$C$22</f>
        <v>998.74659533405077</v>
      </c>
      <c r="H580">
        <f>G580*3*'Refrigeration &amp; Weather'!$C$23</f>
        <v>749.0599465005381</v>
      </c>
      <c r="Q580">
        <v>8.0011601466295446</v>
      </c>
      <c r="R580">
        <v>40.223579801454626</v>
      </c>
      <c r="U580">
        <v>6.2087545981728294</v>
      </c>
      <c r="V580">
        <v>36.694623200395235</v>
      </c>
      <c r="Y580">
        <v>-1.2209443741463604</v>
      </c>
      <c r="Z580">
        <v>5.5042913180120774</v>
      </c>
      <c r="AG580">
        <v>2.2089639866029263</v>
      </c>
      <c r="AH580">
        <v>61.468947924515128</v>
      </c>
      <c r="AK580">
        <v>-1.2668914704829184</v>
      </c>
      <c r="AL580">
        <v>5.3404701695133614</v>
      </c>
      <c r="AO580">
        <v>-1.1939002728948342</v>
      </c>
      <c r="AP580">
        <v>0.31426632874218297</v>
      </c>
      <c r="AS580">
        <v>-0.77137230485229191</v>
      </c>
      <c r="AT580">
        <v>12.718509782677554</v>
      </c>
      <c r="AW580">
        <v>2.5458879402289698</v>
      </c>
      <c r="AX580">
        <v>28.069744160271906</v>
      </c>
      <c r="BA580">
        <v>1.5723187739784719</v>
      </c>
      <c r="BB580">
        <v>21.962724676152504</v>
      </c>
      <c r="BE580">
        <v>11.133333333333333</v>
      </c>
      <c r="BF580">
        <v>5.4804523414727617</v>
      </c>
      <c r="BM580">
        <v>0.63499738070843648</v>
      </c>
      <c r="BN580">
        <v>51.835109557799846</v>
      </c>
      <c r="BQ580">
        <v>10.914695742898562</v>
      </c>
      <c r="BR580">
        <v>27.273957408482495</v>
      </c>
      <c r="BY580">
        <v>2.2016242588034474</v>
      </c>
      <c r="BZ580">
        <v>60.156657401560196</v>
      </c>
      <c r="CG580">
        <v>-1.2634727921817852</v>
      </c>
      <c r="CH580">
        <v>5.8605636661061524</v>
      </c>
      <c r="CK580">
        <v>6.9960681301123477</v>
      </c>
      <c r="CL580">
        <v>112.33635295892674</v>
      </c>
      <c r="CO580">
        <v>7.1193430400050888</v>
      </c>
      <c r="CP580">
        <v>42.966840286413877</v>
      </c>
      <c r="CS580">
        <v>0.24735843382499362</v>
      </c>
      <c r="CT580">
        <v>27.291293967736873</v>
      </c>
      <c r="CW580">
        <v>-0.92833458146477577</v>
      </c>
      <c r="CX580">
        <v>9.0563621494772804</v>
      </c>
      <c r="DI580">
        <v>5.3512626071359852</v>
      </c>
      <c r="DJ580">
        <v>53.772852079173028</v>
      </c>
      <c r="DM580">
        <v>-1.2275687346134787</v>
      </c>
      <c r="DN580">
        <v>5.5671204380390344</v>
      </c>
      <c r="DQ580">
        <v>-1.2334980065569916</v>
      </c>
      <c r="DR580">
        <v>-0.5150533587327043</v>
      </c>
      <c r="DU580">
        <v>-0.78073557255822346</v>
      </c>
      <c r="DV580">
        <v>12.69848707433585</v>
      </c>
      <c r="DY580">
        <v>2.5580216928485786</v>
      </c>
      <c r="DZ580">
        <v>27.704567958564187</v>
      </c>
      <c r="EC580">
        <v>1.5353142330225176</v>
      </c>
      <c r="ED580">
        <v>21.873806841066706</v>
      </c>
      <c r="EG580">
        <v>11.133333333333333</v>
      </c>
      <c r="EH580">
        <v>5.4804523414727617</v>
      </c>
      <c r="EO580">
        <v>0.29736043153621566</v>
      </c>
      <c r="EP580">
        <v>52.258609795575794</v>
      </c>
      <c r="ES580">
        <v>10.918179108922677</v>
      </c>
      <c r="ET580">
        <v>27.101580278566843</v>
      </c>
      <c r="FA580">
        <v>2.1314055785909471</v>
      </c>
      <c r="FB580">
        <v>69.717991582695504</v>
      </c>
      <c r="FI580">
        <v>-1.2692346959188487</v>
      </c>
      <c r="FJ580">
        <v>5.8180423594947417</v>
      </c>
      <c r="FM580">
        <v>7.0975494828552197</v>
      </c>
      <c r="FN580">
        <v>100.72625837140136</v>
      </c>
      <c r="FQ580">
        <v>6.9944624288486983</v>
      </c>
      <c r="FR580">
        <v>42.987367848033273</v>
      </c>
      <c r="FU580">
        <v>0.34993875771053268</v>
      </c>
      <c r="FV580">
        <v>28.121710922699794</v>
      </c>
      <c r="FY580">
        <v>-0.86534296910907982</v>
      </c>
      <c r="FZ580">
        <v>10.01569563004711</v>
      </c>
      <c r="GK580">
        <v>5.3644674515976609</v>
      </c>
      <c r="GL580">
        <v>53.651615449007252</v>
      </c>
      <c r="GO580">
        <v>-1.261558200196131</v>
      </c>
      <c r="GP580">
        <v>5.3745306990850681</v>
      </c>
      <c r="GS580">
        <v>-1.2364247939082011</v>
      </c>
      <c r="GT580">
        <v>-0.54626122392394094</v>
      </c>
      <c r="GW580">
        <v>-0.98961256301167555</v>
      </c>
      <c r="GX580">
        <v>10.778926401762053</v>
      </c>
      <c r="HA580">
        <v>2.557827980231568</v>
      </c>
      <c r="HB580">
        <v>27.690792241200878</v>
      </c>
      <c r="HE580">
        <v>1.5061732742678566</v>
      </c>
      <c r="HF580">
        <v>22.037849812650879</v>
      </c>
      <c r="HI580">
        <v>11.133333333333333</v>
      </c>
      <c r="HJ580">
        <v>5.4804523414727617</v>
      </c>
      <c r="HQ580">
        <v>-0.24453611908644818</v>
      </c>
      <c r="HR580">
        <v>51.87384019274571</v>
      </c>
      <c r="HU580">
        <v>10.911351909093058</v>
      </c>
      <c r="HV580">
        <v>27.711008802939318</v>
      </c>
      <c r="IC580">
        <v>2.1527082650615004</v>
      </c>
      <c r="ID580">
        <v>71.064963196315887</v>
      </c>
      <c r="IK580">
        <v>-1.2894505988209624</v>
      </c>
      <c r="IL580">
        <v>5.7358751003874993</v>
      </c>
      <c r="IO580">
        <v>6.9340909551482941</v>
      </c>
      <c r="IP580">
        <v>111.14331884483518</v>
      </c>
      <c r="IS580">
        <v>7.0115458099675161</v>
      </c>
      <c r="IT580">
        <v>42.991575851212104</v>
      </c>
      <c r="IW580">
        <v>0.31363852283648819</v>
      </c>
      <c r="IX580">
        <v>27.638515920040366</v>
      </c>
      <c r="JA580">
        <v>-0.87888458881761</v>
      </c>
      <c r="JB580">
        <v>9.0459761985718288</v>
      </c>
      <c r="JM580">
        <v>5.1684613411926783</v>
      </c>
      <c r="JN580">
        <v>51.540452761096418</v>
      </c>
      <c r="JQ580">
        <v>-1.2416833824307265</v>
      </c>
      <c r="JR580">
        <v>5.4858347384917607</v>
      </c>
      <c r="JU580">
        <v>-1.2324086150053628</v>
      </c>
      <c r="JV580">
        <v>-0.4944347035190898</v>
      </c>
      <c r="JY580">
        <v>-0.80099808333151501</v>
      </c>
      <c r="JZ580">
        <v>12.510435046479751</v>
      </c>
      <c r="KC580">
        <v>2.5110905115358491</v>
      </c>
      <c r="KD580">
        <v>28.034569996021904</v>
      </c>
      <c r="KG580">
        <v>1.5114966286195091</v>
      </c>
      <c r="KH580">
        <v>21.865031552474083</v>
      </c>
      <c r="KK580">
        <v>11.133333333333333</v>
      </c>
      <c r="KL580">
        <v>5.4804523414727617</v>
      </c>
      <c r="KS580">
        <v>-0.23603799532969569</v>
      </c>
      <c r="KT580">
        <v>51.880037094733254</v>
      </c>
      <c r="KW580">
        <v>10.925889715105301</v>
      </c>
      <c r="KX580">
        <v>26.574860398798112</v>
      </c>
      <c r="LE580">
        <v>2.1754947273678571</v>
      </c>
      <c r="LF580">
        <v>59.949449374168893</v>
      </c>
      <c r="LM580">
        <v>-1.2891508286404547</v>
      </c>
      <c r="LN580">
        <v>5.7317268948295572</v>
      </c>
      <c r="LQ580">
        <v>7.2228238111010139</v>
      </c>
      <c r="LR580">
        <v>108.52882328040396</v>
      </c>
      <c r="LU580">
        <v>7.1064659722887189</v>
      </c>
      <c r="LV580">
        <v>42.91558737726745</v>
      </c>
      <c r="LY580">
        <v>0.33045383915919807</v>
      </c>
      <c r="LZ580">
        <v>27.965156949339246</v>
      </c>
      <c r="MC580">
        <v>-0.81373456798958388</v>
      </c>
      <c r="MD580">
        <v>10.558894200731737</v>
      </c>
      <c r="MO580">
        <v>5.3212387631377718</v>
      </c>
      <c r="MP580">
        <v>54.09010878005266</v>
      </c>
      <c r="MS580">
        <v>-1.2099372884977231</v>
      </c>
      <c r="MT580">
        <v>5.6667230809715345</v>
      </c>
      <c r="MW580">
        <v>-1.2385053915530722</v>
      </c>
      <c r="MX580">
        <v>-0.58971401473911877</v>
      </c>
      <c r="NA580">
        <v>-0.96834231469819176</v>
      </c>
      <c r="NB580">
        <v>10.774818352605919</v>
      </c>
      <c r="NE580">
        <v>2.5524043261520331</v>
      </c>
      <c r="NF580">
        <v>28.023508216874493</v>
      </c>
      <c r="NI580">
        <v>1.5113082817714265</v>
      </c>
      <c r="NJ580">
        <v>22.040450548743632</v>
      </c>
      <c r="NM580">
        <v>11.133333333333333</v>
      </c>
      <c r="NN580">
        <v>5.4804523414727617</v>
      </c>
      <c r="NU580">
        <v>0.52607751376889567</v>
      </c>
      <c r="NV580">
        <v>51.830978026746138</v>
      </c>
      <c r="NY580">
        <v>10.91357026010829</v>
      </c>
      <c r="NZ580">
        <v>27.418649479426399</v>
      </c>
      <c r="OG580">
        <v>2.0944370311215721</v>
      </c>
      <c r="OH580">
        <v>63.651016397939877</v>
      </c>
      <c r="OO580">
        <v>-1.2875813417719404</v>
      </c>
      <c r="OP580">
        <v>5.7400890149327646</v>
      </c>
    </row>
    <row r="581" spans="1:406">
      <c r="A581">
        <v>564</v>
      </c>
      <c r="B581" s="16">
        <f t="shared" si="124"/>
        <v>40979.5</v>
      </c>
      <c r="C581">
        <f t="shared" si="120"/>
        <v>2074.7048148371509</v>
      </c>
      <c r="D581">
        <f t="shared" si="121"/>
        <v>0</v>
      </c>
      <c r="E581">
        <f t="shared" si="122"/>
        <v>0</v>
      </c>
      <c r="F581">
        <f t="shared" si="123"/>
        <v>2074.7048148371509</v>
      </c>
      <c r="G581">
        <f>F581/'Refrigeration &amp; Weather'!$C$22</f>
        <v>932.45160217400053</v>
      </c>
      <c r="H581">
        <f>G581*3*'Refrigeration &amp; Weather'!$C$23</f>
        <v>699.3387016305004</v>
      </c>
      <c r="Q581">
        <v>7.3661502432419459</v>
      </c>
      <c r="R581">
        <v>42.41233167945002</v>
      </c>
      <c r="U581">
        <v>5.6607704320867036</v>
      </c>
      <c r="V581">
        <v>40.948669371713706</v>
      </c>
      <c r="Y581">
        <v>-1.2280528847317085</v>
      </c>
      <c r="Z581">
        <v>-1.1954187113654671</v>
      </c>
      <c r="AC581">
        <v>10.3</v>
      </c>
      <c r="AD581">
        <v>2.767905222966041</v>
      </c>
      <c r="AG581">
        <v>1.4227219319169737</v>
      </c>
      <c r="AH581">
        <v>43.590472158427779</v>
      </c>
      <c r="AK581">
        <v>-1.2714465561204216</v>
      </c>
      <c r="AL581">
        <v>-1.3446855092610279</v>
      </c>
      <c r="AO581">
        <v>-1.2231035865434501</v>
      </c>
      <c r="AP581">
        <v>6.4008775919889365</v>
      </c>
      <c r="AS581">
        <v>-0.85631423970805365</v>
      </c>
      <c r="AT581">
        <v>4.645803832636096</v>
      </c>
      <c r="AW581">
        <v>2.1973844312177544</v>
      </c>
      <c r="AX581">
        <v>19.501718431546763</v>
      </c>
      <c r="BA581">
        <v>1.3130503779115037</v>
      </c>
      <c r="BB581">
        <v>23.013858719124766</v>
      </c>
      <c r="BE581">
        <v>11.050526195540479</v>
      </c>
      <c r="BF581">
        <v>10.881972091685951</v>
      </c>
      <c r="BM581">
        <v>3.6645323243588934E-2</v>
      </c>
      <c r="BN581">
        <v>27.783620782510724</v>
      </c>
      <c r="BQ581">
        <v>10.239215931330129</v>
      </c>
      <c r="BR581">
        <v>55.963536301001334</v>
      </c>
      <c r="BY581">
        <v>1.385453841594867</v>
      </c>
      <c r="BZ581">
        <v>43.650757066913748</v>
      </c>
      <c r="CG581">
        <v>-1.2675859913149174</v>
      </c>
      <c r="CH581">
        <v>-0.81423955637693113</v>
      </c>
      <c r="CK581">
        <v>5.0891600490779068</v>
      </c>
      <c r="CL581">
        <v>127.84918605619113</v>
      </c>
      <c r="CO581">
        <v>6.6124091910353187</v>
      </c>
      <c r="CP581">
        <v>33.37162466660719</v>
      </c>
      <c r="CS581">
        <v>-0.10145185586420268</v>
      </c>
      <c r="CT581">
        <v>22.554645602038583</v>
      </c>
      <c r="CW581">
        <v>-1.0411843167680934</v>
      </c>
      <c r="CX581">
        <v>7.2503754363953004</v>
      </c>
      <c r="DE581">
        <v>10.3</v>
      </c>
      <c r="DF581">
        <v>2.767905222966041</v>
      </c>
      <c r="DI581">
        <v>4.5456249931134272</v>
      </c>
      <c r="DJ581">
        <v>48.223263866621394</v>
      </c>
      <c r="DM581">
        <v>-1.2355110241272362</v>
      </c>
      <c r="DN581">
        <v>-1.1515796852934241</v>
      </c>
      <c r="DQ581">
        <v>-1.2527444254537528</v>
      </c>
      <c r="DR581">
        <v>5.9135881221130129</v>
      </c>
      <c r="DU581">
        <v>-0.86521473046962227</v>
      </c>
      <c r="DV581">
        <v>4.6143435609425927</v>
      </c>
      <c r="DY581">
        <v>2.2153584808769509</v>
      </c>
      <c r="DZ581">
        <v>19.155941084982675</v>
      </c>
      <c r="EC581">
        <v>1.2776358333294275</v>
      </c>
      <c r="ED581">
        <v>22.913410693158809</v>
      </c>
      <c r="EG581">
        <v>11.059258914627721</v>
      </c>
      <c r="EH581">
        <v>10.550294451590135</v>
      </c>
      <c r="EO581">
        <v>-0.28057002975151246</v>
      </c>
      <c r="EP581">
        <v>25.788242717201534</v>
      </c>
      <c r="ES581">
        <v>10.244380729427133</v>
      </c>
      <c r="ET581">
        <v>56.020368264233682</v>
      </c>
      <c r="FA581">
        <v>1.1455545344837326</v>
      </c>
      <c r="FB581">
        <v>53.832569560306233</v>
      </c>
      <c r="FI581">
        <v>-1.272713870977316</v>
      </c>
      <c r="FJ581">
        <v>-0.8503228294161056</v>
      </c>
      <c r="FM581">
        <v>5.1073044385109734</v>
      </c>
      <c r="FN581">
        <v>140.75304762417929</v>
      </c>
      <c r="FQ581">
        <v>6.4875298725993762</v>
      </c>
      <c r="FR581">
        <v>33.362043811442049</v>
      </c>
      <c r="FU581">
        <v>-1.241365644191009E-2</v>
      </c>
      <c r="FV581">
        <v>23.357262090832709</v>
      </c>
      <c r="FY581">
        <v>-0.99163431122236556</v>
      </c>
      <c r="FZ581">
        <v>7.9744752789482565</v>
      </c>
      <c r="GG581">
        <v>10.3</v>
      </c>
      <c r="GH581">
        <v>2.767905222966041</v>
      </c>
      <c r="GK581">
        <v>4.5607360964315946</v>
      </c>
      <c r="GL581">
        <v>48.111434561548201</v>
      </c>
      <c r="GO581">
        <v>-1.2666192425072094</v>
      </c>
      <c r="GP581">
        <v>-1.3159475165638326</v>
      </c>
      <c r="GS581">
        <v>-1.2552660271430363</v>
      </c>
      <c r="GT581">
        <v>5.8927084128355407</v>
      </c>
      <c r="GW581">
        <v>-1.046164297558037</v>
      </c>
      <c r="GX581">
        <v>3.051445250715938</v>
      </c>
      <c r="HA581">
        <v>2.2154487742271338</v>
      </c>
      <c r="HB581">
        <v>19.137034702386472</v>
      </c>
      <c r="HE581">
        <v>1.2459917729412666</v>
      </c>
      <c r="HF581">
        <v>23.057165555118569</v>
      </c>
      <c r="HI581">
        <v>11.052145392193063</v>
      </c>
      <c r="HJ581">
        <v>10.847845586978076</v>
      </c>
      <c r="HQ581">
        <v>-0.74747677408337965</v>
      </c>
      <c r="HR581">
        <v>19.719280361497319</v>
      </c>
      <c r="HU581">
        <v>10.216097240816287</v>
      </c>
      <c r="HV581">
        <v>57.662813872693597</v>
      </c>
      <c r="IC581">
        <v>1.1723962173087981</v>
      </c>
      <c r="ID581">
        <v>52.561786158097831</v>
      </c>
      <c r="IK581">
        <v>-1.291667187550894</v>
      </c>
      <c r="IL581">
        <v>-0.92352699282588158</v>
      </c>
      <c r="IO581">
        <v>4.9940195427192036</v>
      </c>
      <c r="IP581">
        <v>128.59833332194725</v>
      </c>
      <c r="IS581">
        <v>6.5045592079548271</v>
      </c>
      <c r="IT581">
        <v>33.365772465525616</v>
      </c>
      <c r="IW581">
        <v>-4.1458493545310213E-2</v>
      </c>
      <c r="IX581">
        <v>22.946776497087008</v>
      </c>
      <c r="JA581">
        <v>-0.99527068155221221</v>
      </c>
      <c r="JB581">
        <v>7.5427204274055759</v>
      </c>
      <c r="JI581">
        <v>10.3</v>
      </c>
      <c r="JJ581">
        <v>2.767905222966041</v>
      </c>
      <c r="JM581">
        <v>4.4142934838678833</v>
      </c>
      <c r="JN581">
        <v>44.558141011800437</v>
      </c>
      <c r="JQ581">
        <v>-1.248405780765858</v>
      </c>
      <c r="JR581">
        <v>-1.2213024210945327</v>
      </c>
      <c r="JU581">
        <v>-1.2519046420607958</v>
      </c>
      <c r="JV581">
        <v>5.9258774028489958</v>
      </c>
      <c r="JY581">
        <v>-0.88288260754199088</v>
      </c>
      <c r="JZ581">
        <v>4.4736160405001595</v>
      </c>
      <c r="KC581">
        <v>2.1633745610219317</v>
      </c>
      <c r="KD581">
        <v>19.44698087261423</v>
      </c>
      <c r="KG581">
        <v>1.2540517810367877</v>
      </c>
      <c r="KH581">
        <v>22.896065216269196</v>
      </c>
      <c r="KK581">
        <v>11.053291645679725</v>
      </c>
      <c r="KL581">
        <v>10.759303730212466</v>
      </c>
      <c r="KS581">
        <v>-0.74008444002755769</v>
      </c>
      <c r="KT581">
        <v>19.813801239837858</v>
      </c>
      <c r="KW581">
        <v>10.267133835074572</v>
      </c>
      <c r="KX581">
        <v>54.950617895686293</v>
      </c>
      <c r="LE581">
        <v>1.3619315008670134</v>
      </c>
      <c r="LF581">
        <v>43.520159262444132</v>
      </c>
      <c r="LM581">
        <v>-1.2913051533136228</v>
      </c>
      <c r="LN581">
        <v>-0.92708499953608481</v>
      </c>
      <c r="LQ581">
        <v>5.1573085304369926</v>
      </c>
      <c r="LR581">
        <v>146.19821072678235</v>
      </c>
      <c r="LU581">
        <v>6.6004350311986597</v>
      </c>
      <c r="LV581">
        <v>33.312590326117672</v>
      </c>
      <c r="LY581">
        <v>-2.9222851681751823E-2</v>
      </c>
      <c r="LZ581">
        <v>23.195310506204681</v>
      </c>
      <c r="MC581">
        <v>-0.94887200807696437</v>
      </c>
      <c r="MD581">
        <v>8.4852315206915154</v>
      </c>
      <c r="MK581">
        <v>10.3</v>
      </c>
      <c r="ML581">
        <v>2.767905222966041</v>
      </c>
      <c r="MO581">
        <v>4.5099366879998213</v>
      </c>
      <c r="MP581">
        <v>48.583193546031836</v>
      </c>
      <c r="MS581">
        <v>-1.2193585714677753</v>
      </c>
      <c r="MT581">
        <v>-1.0675943964828709</v>
      </c>
      <c r="MW581">
        <v>-1.256824964877632</v>
      </c>
      <c r="MX581">
        <v>5.8671689981527715</v>
      </c>
      <c r="NA581">
        <v>-1.0254146784207696</v>
      </c>
      <c r="NB581">
        <v>3.0994322543277657</v>
      </c>
      <c r="NE581">
        <v>2.2045095876980008</v>
      </c>
      <c r="NF581">
        <v>19.470243154074435</v>
      </c>
      <c r="NI581">
        <v>1.2509915703520689</v>
      </c>
      <c r="NJ581">
        <v>23.068523649019841</v>
      </c>
      <c r="NM581">
        <v>11.066372014876677</v>
      </c>
      <c r="NN581">
        <v>10.212553990512733</v>
      </c>
      <c r="NU581">
        <v>-6.3833967812864656E-2</v>
      </c>
      <c r="NV581">
        <v>27.059201271877306</v>
      </c>
      <c r="NY581">
        <v>10.231459638769463</v>
      </c>
      <c r="NZ581">
        <v>56.538570198678123</v>
      </c>
      <c r="OG581">
        <v>1.227197446987307</v>
      </c>
      <c r="OH581">
        <v>46.388583371949458</v>
      </c>
      <c r="OO581">
        <v>-1.2898623532534264</v>
      </c>
      <c r="OP581">
        <v>-0.91980293471841701</v>
      </c>
    </row>
    <row r="582" spans="1:406">
      <c r="A582">
        <v>565</v>
      </c>
      <c r="B582" s="16">
        <f t="shared" si="124"/>
        <v>40979.625</v>
      </c>
      <c r="C582">
        <f t="shared" si="120"/>
        <v>2152.7843101302733</v>
      </c>
      <c r="D582">
        <f t="shared" si="121"/>
        <v>0</v>
      </c>
      <c r="E582">
        <f t="shared" si="122"/>
        <v>0</v>
      </c>
      <c r="F582">
        <f t="shared" si="123"/>
        <v>2152.7843101302733</v>
      </c>
      <c r="G582">
        <f>F582/'Refrigeration &amp; Weather'!$C$22</f>
        <v>967.54351017090949</v>
      </c>
      <c r="H582">
        <f>G582*3*'Refrigeration &amp; Weather'!$C$23</f>
        <v>725.65763262818211</v>
      </c>
      <c r="Q582">
        <v>6.7580372911344</v>
      </c>
      <c r="R582">
        <v>38.083662474344003</v>
      </c>
      <c r="U582">
        <v>5.402656200932765</v>
      </c>
      <c r="V582">
        <v>16.696970829660355</v>
      </c>
      <c r="Y582">
        <v>-1.2343219713046534</v>
      </c>
      <c r="Z582">
        <v>5.4000097738358264</v>
      </c>
      <c r="AC582">
        <v>10.106547930591022</v>
      </c>
      <c r="AD582">
        <v>12.14490518603292</v>
      </c>
      <c r="AG582">
        <v>0.79486346379155448</v>
      </c>
      <c r="AH582">
        <v>39.94312984926944</v>
      </c>
      <c r="AK582">
        <v>-1.2753883722444816</v>
      </c>
      <c r="AL582">
        <v>5.2639231685374179</v>
      </c>
      <c r="AO582">
        <v>-1.2417000642394695</v>
      </c>
      <c r="AP582">
        <v>-0.72242509332680027</v>
      </c>
      <c r="AS582">
        <v>-0.92205884906648894</v>
      </c>
      <c r="AT582">
        <v>10.266597258951055</v>
      </c>
      <c r="AW582">
        <v>1.8797633959121192</v>
      </c>
      <c r="AX582">
        <v>24.30943259131924</v>
      </c>
      <c r="BA582">
        <v>1.0728891428362917</v>
      </c>
      <c r="BB582">
        <v>19.64754533784533</v>
      </c>
      <c r="BE582">
        <v>10.979947289198648</v>
      </c>
      <c r="BF582">
        <v>10.095793237481317</v>
      </c>
      <c r="BM582">
        <v>-0.3426856974775746</v>
      </c>
      <c r="BN582">
        <v>23.408749945130136</v>
      </c>
      <c r="BQ582">
        <v>9.0433276649195786</v>
      </c>
      <c r="BR582">
        <v>82.648350960499798</v>
      </c>
      <c r="BY582">
        <v>0.75091776733318438</v>
      </c>
      <c r="BZ582">
        <v>39.222212687015812</v>
      </c>
      <c r="CG582">
        <v>-1.2712265756233556</v>
      </c>
      <c r="CH582">
        <v>5.8019061866574351</v>
      </c>
      <c r="CK582">
        <v>3.2929718308484275</v>
      </c>
      <c r="CL582">
        <v>111.3115399162136</v>
      </c>
      <c r="CO582">
        <v>6.0931706967257044</v>
      </c>
      <c r="CP582">
        <v>41.069549155261043</v>
      </c>
      <c r="CS582">
        <v>-0.35567693515168319</v>
      </c>
      <c r="CT582">
        <v>15.294345746648911</v>
      </c>
      <c r="CW582">
        <v>-1.1094336328963341</v>
      </c>
      <c r="CX582">
        <v>2.9649733707378587</v>
      </c>
      <c r="DE582">
        <v>10.112459274112458</v>
      </c>
      <c r="DF582">
        <v>11.691114684868616</v>
      </c>
      <c r="DI582">
        <v>3.7357810033418999</v>
      </c>
      <c r="DJ582">
        <v>53.5972424353685</v>
      </c>
      <c r="DM582">
        <v>-1.2423554564865349</v>
      </c>
      <c r="DN582">
        <v>5.4299849683007952</v>
      </c>
      <c r="DQ582">
        <v>-1.2652088184278609</v>
      </c>
      <c r="DR582">
        <v>-1.0425357526816692</v>
      </c>
      <c r="DU582">
        <v>-0.93039635267972332</v>
      </c>
      <c r="DV582">
        <v>10.231600468229441</v>
      </c>
      <c r="DY582">
        <v>1.9031852449531093</v>
      </c>
      <c r="DZ582">
        <v>23.989830060424556</v>
      </c>
      <c r="EC582">
        <v>1.0392336597064591</v>
      </c>
      <c r="ED582">
        <v>19.537663816411502</v>
      </c>
      <c r="EG582">
        <v>10.995451195181678</v>
      </c>
      <c r="EH582">
        <v>9.6200043591581057</v>
      </c>
      <c r="EO582">
        <v>-0.61777459945292157</v>
      </c>
      <c r="EP582">
        <v>20.692752056109303</v>
      </c>
      <c r="ES582">
        <v>9.0394440908483293</v>
      </c>
      <c r="ET582">
        <v>83.46387748227643</v>
      </c>
      <c r="FA582">
        <v>0.36918879023630269</v>
      </c>
      <c r="FB582">
        <v>46.513753464508085</v>
      </c>
      <c r="FI582">
        <v>-1.2758140182605775</v>
      </c>
      <c r="FJ582">
        <v>5.771064487725571</v>
      </c>
      <c r="FM582">
        <v>3.1960004515476377</v>
      </c>
      <c r="FN582">
        <v>114.39033291759858</v>
      </c>
      <c r="FQ582">
        <v>5.9689363994509632</v>
      </c>
      <c r="FR582">
        <v>41.012145312683543</v>
      </c>
      <c r="FU582">
        <v>-0.27900700939401357</v>
      </c>
      <c r="FV582">
        <v>16.006312864675426</v>
      </c>
      <c r="FY582">
        <v>-1.0696846339304718</v>
      </c>
      <c r="FZ582">
        <v>3.4879332128530622</v>
      </c>
      <c r="GG582">
        <v>10.107731103815317</v>
      </c>
      <c r="GH582">
        <v>12.048528253979855</v>
      </c>
      <c r="GK582">
        <v>3.7525356423717464</v>
      </c>
      <c r="GL582">
        <v>53.507306970349156</v>
      </c>
      <c r="GO582">
        <v>-1.27099064413901</v>
      </c>
      <c r="GP582">
        <v>5.28841700981208</v>
      </c>
      <c r="GS582">
        <v>-1.2674513060174299</v>
      </c>
      <c r="GT582">
        <v>-1.0576698546736347</v>
      </c>
      <c r="GW582">
        <v>-1.0885893184980671</v>
      </c>
      <c r="GX582">
        <v>8.9564136453518568</v>
      </c>
      <c r="HA582">
        <v>1.9036174066943994</v>
      </c>
      <c r="HB582">
        <v>23.968345195084478</v>
      </c>
      <c r="HE582">
        <v>1.0054462896934935</v>
      </c>
      <c r="HF582">
        <v>19.658821148249551</v>
      </c>
      <c r="HI582">
        <v>10.981900202512856</v>
      </c>
      <c r="HJ582">
        <v>10.086236938006774</v>
      </c>
      <c r="HQ582">
        <v>-0.97995281978725635</v>
      </c>
      <c r="HR582">
        <v>14.59276816171818</v>
      </c>
      <c r="HU582">
        <v>8.9878763662255263</v>
      </c>
      <c r="HV582">
        <v>85.199384611029672</v>
      </c>
      <c r="IC582">
        <v>0.43148742818561386</v>
      </c>
      <c r="ID582">
        <v>44.061085230163108</v>
      </c>
      <c r="IK582">
        <v>-1.2936390020432111</v>
      </c>
      <c r="IL582">
        <v>5.7055218947166724</v>
      </c>
      <c r="IO582">
        <v>3.2550276434028778</v>
      </c>
      <c r="IP582">
        <v>105.0903374918133</v>
      </c>
      <c r="IS582">
        <v>5.9858810800859379</v>
      </c>
      <c r="IT582">
        <v>41.018836369108058</v>
      </c>
      <c r="IW582">
        <v>-0.30211066143483084</v>
      </c>
      <c r="IX582">
        <v>15.676727117711996</v>
      </c>
      <c r="JA582">
        <v>-1.0688743993123497</v>
      </c>
      <c r="JB582">
        <v>3.292353960827858</v>
      </c>
      <c r="JI582">
        <v>10.12915450242752</v>
      </c>
      <c r="JJ582">
        <v>10.553138142382936</v>
      </c>
      <c r="JM582">
        <v>3.6789761953459283</v>
      </c>
      <c r="JN582">
        <v>48.658601909375889</v>
      </c>
      <c r="JQ582">
        <v>-1.2541983365486322</v>
      </c>
      <c r="JR582">
        <v>5.3696724320147569</v>
      </c>
      <c r="JU582">
        <v>-1.2645248655140431</v>
      </c>
      <c r="JV582">
        <v>-1.0343599666726435</v>
      </c>
      <c r="JY582">
        <v>-0.94609572645616635</v>
      </c>
      <c r="JZ582">
        <v>10.123876494872093</v>
      </c>
      <c r="KC582">
        <v>1.8468258134093247</v>
      </c>
      <c r="KD582">
        <v>24.238854807402365</v>
      </c>
      <c r="KG582">
        <v>1.0160220246306071</v>
      </c>
      <c r="KH582">
        <v>19.512047440169447</v>
      </c>
      <c r="KK582">
        <v>10.985446166001291</v>
      </c>
      <c r="KL582">
        <v>9.8950371977871558</v>
      </c>
      <c r="KS582">
        <v>-0.97425631128741808</v>
      </c>
      <c r="KT582">
        <v>14.692342544773872</v>
      </c>
      <c r="KW582">
        <v>9.0737599799662334</v>
      </c>
      <c r="KX582">
        <v>82.860834018261826</v>
      </c>
      <c r="LE582">
        <v>0.72906056485855297</v>
      </c>
      <c r="LF582">
        <v>39.13517192258265</v>
      </c>
      <c r="LM582">
        <v>-1.2932233520257348</v>
      </c>
      <c r="LN582">
        <v>5.7024506996552091</v>
      </c>
      <c r="LQ582">
        <v>3.1275980023021095</v>
      </c>
      <c r="LR582">
        <v>123.02731709283182</v>
      </c>
      <c r="LU582">
        <v>6.0823389119731655</v>
      </c>
      <c r="LV582">
        <v>40.993498419750352</v>
      </c>
      <c r="LY582">
        <v>-0.29327026911638099</v>
      </c>
      <c r="LZ582">
        <v>15.858385389402573</v>
      </c>
      <c r="MC582">
        <v>-1.034301506996768</v>
      </c>
      <c r="MD582">
        <v>3.8954364699762212</v>
      </c>
      <c r="MK582">
        <v>10.10668657852027</v>
      </c>
      <c r="ML582">
        <v>12.129048631089887</v>
      </c>
      <c r="MO582">
        <v>3.6939085084027496</v>
      </c>
      <c r="MP582">
        <v>53.973329245675586</v>
      </c>
      <c r="MS582">
        <v>-1.227457974387913</v>
      </c>
      <c r="MT582">
        <v>5.5015235771066013</v>
      </c>
      <c r="MW582">
        <v>-1.2686885094692701</v>
      </c>
      <c r="MX582">
        <v>-1.0744791379431804</v>
      </c>
      <c r="NA582">
        <v>-1.0688949745105867</v>
      </c>
      <c r="NB582">
        <v>9.0272901999895048</v>
      </c>
      <c r="NE582">
        <v>1.8872734878322148</v>
      </c>
      <c r="NF582">
        <v>24.290775616493285</v>
      </c>
      <c r="NI582">
        <v>1.0101816430456074</v>
      </c>
      <c r="NJ582">
        <v>19.677433196694174</v>
      </c>
      <c r="NM582">
        <v>11.010353415083372</v>
      </c>
      <c r="NN582">
        <v>9.0381223097822456</v>
      </c>
      <c r="NU582">
        <v>-0.42907855057734723</v>
      </c>
      <c r="NV582">
        <v>22.527228911575417</v>
      </c>
      <c r="NY582">
        <v>9.024760739308741</v>
      </c>
      <c r="NZ582">
        <v>83.475124977643304</v>
      </c>
      <c r="OG582">
        <v>0.56033003757210653</v>
      </c>
      <c r="OH582">
        <v>40.690110188406955</v>
      </c>
      <c r="OO582">
        <v>-1.2918913254423248</v>
      </c>
      <c r="OP582">
        <v>5.7088338353195756</v>
      </c>
    </row>
    <row r="583" spans="1:406">
      <c r="A583">
        <v>566</v>
      </c>
      <c r="B583" s="16">
        <f t="shared" si="124"/>
        <v>40979.75</v>
      </c>
      <c r="C583">
        <f t="shared" si="120"/>
        <v>1935.6587083254256</v>
      </c>
      <c r="D583">
        <f t="shared" si="121"/>
        <v>0</v>
      </c>
      <c r="E583">
        <f t="shared" si="122"/>
        <v>0</v>
      </c>
      <c r="F583">
        <f t="shared" si="123"/>
        <v>1935.6587083254256</v>
      </c>
      <c r="G583">
        <f>F583/'Refrigeration &amp; Weather'!$C$22</f>
        <v>869.95897003389928</v>
      </c>
      <c r="H583">
        <f>G583*3*'Refrigeration &amp; Weather'!$C$23</f>
        <v>652.46922752542446</v>
      </c>
      <c r="Q583">
        <v>6.1513626783017834</v>
      </c>
      <c r="R583">
        <v>41.078677791889895</v>
      </c>
      <c r="U583">
        <v>5.2078453144086136</v>
      </c>
      <c r="V583">
        <v>21.34502419831837</v>
      </c>
      <c r="Y583">
        <v>-1.2398840361897732</v>
      </c>
      <c r="Z583">
        <v>-1.2831342661597034</v>
      </c>
      <c r="AC583">
        <v>9.6708569889884703</v>
      </c>
      <c r="AD583">
        <v>40.893538709112278</v>
      </c>
      <c r="AG583">
        <v>0.32788402544677187</v>
      </c>
      <c r="AH583">
        <v>24.100086460359307</v>
      </c>
      <c r="AK583">
        <v>-1.2788270766326753</v>
      </c>
      <c r="AL583">
        <v>-1.4073630693488528</v>
      </c>
      <c r="AO583">
        <v>-1.2550431701853872</v>
      </c>
      <c r="AP583">
        <v>5.6959757807388431</v>
      </c>
      <c r="AS583">
        <v>-0.97391233092907581</v>
      </c>
      <c r="AT583">
        <v>2.8780368638408835</v>
      </c>
      <c r="AW583">
        <v>1.5914088444137779</v>
      </c>
      <c r="AX583">
        <v>15.933522288852332</v>
      </c>
      <c r="BA583">
        <v>0.85154280552292216</v>
      </c>
      <c r="BB583">
        <v>20.731500288353011</v>
      </c>
      <c r="BE583">
        <v>10.853730931820095</v>
      </c>
      <c r="BF583">
        <v>16.434958007874137</v>
      </c>
      <c r="BM583">
        <v>-0.58730902170411858</v>
      </c>
      <c r="BN583">
        <v>10.074476754522488</v>
      </c>
      <c r="BQ583">
        <v>7.6126779627547512</v>
      </c>
      <c r="BR583">
        <v>95.216763991402601</v>
      </c>
      <c r="BY583">
        <v>0.28250909980907041</v>
      </c>
      <c r="BZ583">
        <v>23.404528827275016</v>
      </c>
      <c r="CG583">
        <v>-1.2744669501994195</v>
      </c>
      <c r="CH583">
        <v>-0.86384963325209119</v>
      </c>
      <c r="CK583">
        <v>1.8067939872411252</v>
      </c>
      <c r="CL583">
        <v>91.637541931420927</v>
      </c>
      <c r="CO583">
        <v>5.5986726460493532</v>
      </c>
      <c r="CP583">
        <v>31.092531579634123</v>
      </c>
      <c r="CS583">
        <v>-0.54223021097316548</v>
      </c>
      <c r="CT583">
        <v>13.924391762948964</v>
      </c>
      <c r="CW583">
        <v>-1.153604563480036</v>
      </c>
      <c r="CX583">
        <v>4.0472120090232622</v>
      </c>
      <c r="DE583">
        <v>9.6926494803545644</v>
      </c>
      <c r="DF583">
        <v>39.633804403464971</v>
      </c>
      <c r="DI583">
        <v>2.985412576643423</v>
      </c>
      <c r="DJ583">
        <v>42.648739630792932</v>
      </c>
      <c r="DM583">
        <v>-1.2483032444605526</v>
      </c>
      <c r="DN583">
        <v>-1.2633629822525998</v>
      </c>
      <c r="DQ583">
        <v>-1.2742762723830634</v>
      </c>
      <c r="DR583">
        <v>5.4688562186661596</v>
      </c>
      <c r="DU583">
        <v>-0.98167159018097749</v>
      </c>
      <c r="DV583">
        <v>2.8433270058079883</v>
      </c>
      <c r="DY583">
        <v>1.619792276725196</v>
      </c>
      <c r="DZ583">
        <v>15.64509265985126</v>
      </c>
      <c r="EC583">
        <v>0.81977879310790447</v>
      </c>
      <c r="ED583">
        <v>20.61446856396983</v>
      </c>
      <c r="EG583">
        <v>10.880039413450584</v>
      </c>
      <c r="EH583">
        <v>15.655101082637714</v>
      </c>
      <c r="EO583">
        <v>-0.81875155699025559</v>
      </c>
      <c r="EP583">
        <v>7.537776544473207</v>
      </c>
      <c r="ES583">
        <v>7.5661042011014183</v>
      </c>
      <c r="ET583">
        <v>98.869002753110422</v>
      </c>
      <c r="FA583">
        <v>-0.17712785698152045</v>
      </c>
      <c r="FB583">
        <v>26.590033022507331</v>
      </c>
      <c r="FI583">
        <v>-1.2785905566059221</v>
      </c>
      <c r="FJ583">
        <v>-0.89038685437643283</v>
      </c>
      <c r="FM583">
        <v>1.7576439838115432</v>
      </c>
      <c r="FN583">
        <v>85.565223293086532</v>
      </c>
      <c r="FQ583">
        <v>5.4758021328191395</v>
      </c>
      <c r="FR583">
        <v>30.995195999673928</v>
      </c>
      <c r="FU583">
        <v>-0.47618253257829196</v>
      </c>
      <c r="FV583">
        <v>14.525794825683445</v>
      </c>
      <c r="FY583">
        <v>-1.1209251308475832</v>
      </c>
      <c r="FZ583">
        <v>4.4251513811317551</v>
      </c>
      <c r="GG583">
        <v>9.6754183966495315</v>
      </c>
      <c r="GH583">
        <v>40.634246596302397</v>
      </c>
      <c r="GK583">
        <v>3.0033330446909607</v>
      </c>
      <c r="GL583">
        <v>42.590327990362688</v>
      </c>
      <c r="GO583">
        <v>-1.2747975559362665</v>
      </c>
      <c r="GP583">
        <v>-1.3862968724718983</v>
      </c>
      <c r="GS583">
        <v>-1.2763061853668149</v>
      </c>
      <c r="GT583">
        <v>5.4571995889304237</v>
      </c>
      <c r="GW583">
        <v>-1.1212289764015566</v>
      </c>
      <c r="GX583">
        <v>1.7962187701570647</v>
      </c>
      <c r="HA583">
        <v>1.6205864145629343</v>
      </c>
      <c r="HB583">
        <v>15.623150423468429</v>
      </c>
      <c r="HE583">
        <v>0.78423823506895929</v>
      </c>
      <c r="HF583">
        <v>20.711492145687664</v>
      </c>
      <c r="HI583">
        <v>10.855036967931548</v>
      </c>
      <c r="HJ583">
        <v>16.520505936143778</v>
      </c>
      <c r="HQ583">
        <v>-1.0953044026808041</v>
      </c>
      <c r="HR583">
        <v>2.9335618434044912</v>
      </c>
      <c r="HU583">
        <v>7.4504650158119725</v>
      </c>
      <c r="HV583">
        <v>99.711511790872876</v>
      </c>
      <c r="IC583">
        <v>-7.8141166147973187E-2</v>
      </c>
      <c r="ID583">
        <v>24.662068317621962</v>
      </c>
      <c r="IK583">
        <v>-1.295402417493613</v>
      </c>
      <c r="IL583">
        <v>-0.94933875205480167</v>
      </c>
      <c r="IO583">
        <v>1.9062099003120931</v>
      </c>
      <c r="IP583">
        <v>81.751595385392292</v>
      </c>
      <c r="IS583">
        <v>5.4926108221619012</v>
      </c>
      <c r="IT583">
        <v>31.004807847699894</v>
      </c>
      <c r="IW583">
        <v>-0.49461272936451961</v>
      </c>
      <c r="IX583">
        <v>14.269233991859103</v>
      </c>
      <c r="JA583">
        <v>-1.118098282858762</v>
      </c>
      <c r="JB583">
        <v>4.3368331857941911</v>
      </c>
      <c r="JI583">
        <v>9.7493464416082674</v>
      </c>
      <c r="JJ583">
        <v>36.222275601634941</v>
      </c>
      <c r="JM583">
        <v>3.0180636685625042</v>
      </c>
      <c r="JN583">
        <v>37.014748536718784</v>
      </c>
      <c r="JQ583">
        <v>-1.2592318831318552</v>
      </c>
      <c r="JR583">
        <v>-1.315935323500806</v>
      </c>
      <c r="JU583">
        <v>-1.2737022847208987</v>
      </c>
      <c r="JV583">
        <v>5.4747241658128694</v>
      </c>
      <c r="JY583">
        <v>-0.99584424053448262</v>
      </c>
      <c r="JZ583">
        <v>2.7590791620985065</v>
      </c>
      <c r="KC583">
        <v>1.559766800317316</v>
      </c>
      <c r="KD583">
        <v>15.850806383553893</v>
      </c>
      <c r="KG583">
        <v>0.79707017131137359</v>
      </c>
      <c r="KH583">
        <v>20.581200617929269</v>
      </c>
      <c r="KK583">
        <v>10.864318690779889</v>
      </c>
      <c r="KL583">
        <v>16.044009098910035</v>
      </c>
      <c r="KS583">
        <v>-1.0909940785857197</v>
      </c>
      <c r="KT583">
        <v>3.007490039034213</v>
      </c>
      <c r="KW583">
        <v>7.6124220231339628</v>
      </c>
      <c r="KX583">
        <v>98.147828040532843</v>
      </c>
      <c r="LE583">
        <v>0.26189481584104535</v>
      </c>
      <c r="LF583">
        <v>23.333975184627764</v>
      </c>
      <c r="LM583">
        <v>-1.2949403202205245</v>
      </c>
      <c r="LN583">
        <v>-0.95200519950296136</v>
      </c>
      <c r="LQ583">
        <v>1.5567134562080533</v>
      </c>
      <c r="LR583">
        <v>93.562409484540495</v>
      </c>
      <c r="LU583">
        <v>5.5891671718310594</v>
      </c>
      <c r="LV583">
        <v>31.011006935538532</v>
      </c>
      <c r="LY583">
        <v>-0.48822043949279448</v>
      </c>
      <c r="LZ583">
        <v>14.39933552404128</v>
      </c>
      <c r="MC583">
        <v>-1.0912527112124877</v>
      </c>
      <c r="MD583">
        <v>4.736615135977738</v>
      </c>
      <c r="MK583">
        <v>9.6715468907762805</v>
      </c>
      <c r="ML583">
        <v>40.858571754568082</v>
      </c>
      <c r="MO583">
        <v>2.9375474458372697</v>
      </c>
      <c r="MP583">
        <v>42.999502397655753</v>
      </c>
      <c r="MS583">
        <v>-1.2344808132432128</v>
      </c>
      <c r="MT583">
        <v>-1.2018687694684087</v>
      </c>
      <c r="MW583">
        <v>-1.27731856974694</v>
      </c>
      <c r="MX583">
        <v>5.4452465538188761</v>
      </c>
      <c r="NA583">
        <v>-1.1027987763460099</v>
      </c>
      <c r="NB583">
        <v>1.8748536444075459</v>
      </c>
      <c r="NE583">
        <v>1.59911273018678</v>
      </c>
      <c r="NF583">
        <v>15.925692176892609</v>
      </c>
      <c r="NI583">
        <v>0.78860552315232157</v>
      </c>
      <c r="NJ583">
        <v>20.735786657122723</v>
      </c>
      <c r="NM583">
        <v>10.910386208821931</v>
      </c>
      <c r="NN583">
        <v>14.437723919004608</v>
      </c>
      <c r="NU583">
        <v>-0.65989546185324122</v>
      </c>
      <c r="NV583">
        <v>9.2812695183038159</v>
      </c>
      <c r="NY583">
        <v>7.5480470024128579</v>
      </c>
      <c r="NZ583">
        <v>99.179132529074408</v>
      </c>
      <c r="OG583">
        <v>7.9937410685992916E-2</v>
      </c>
      <c r="OH583">
        <v>23.726254935100535</v>
      </c>
      <c r="OO583">
        <v>-1.2937057552893938</v>
      </c>
      <c r="OP583">
        <v>-0.94637639320701517</v>
      </c>
    </row>
    <row r="584" spans="1:406">
      <c r="A584">
        <v>567</v>
      </c>
      <c r="B584" s="16">
        <f t="shared" si="124"/>
        <v>40979.875</v>
      </c>
      <c r="C584">
        <f t="shared" si="120"/>
        <v>2126.4313088172785</v>
      </c>
      <c r="D584">
        <f t="shared" si="121"/>
        <v>0</v>
      </c>
      <c r="E584">
        <f t="shared" si="122"/>
        <v>0</v>
      </c>
      <c r="F584">
        <f t="shared" si="123"/>
        <v>2126.4313088172785</v>
      </c>
      <c r="G584">
        <f>F584/'Refrigeration &amp; Weather'!$C$22</f>
        <v>955.6994646369792</v>
      </c>
      <c r="H584">
        <f>G584*3*'Refrigeration &amp; Weather'!$C$23</f>
        <v>716.77459847773434</v>
      </c>
      <c r="Q584">
        <v>5.5372153594348985</v>
      </c>
      <c r="R584">
        <v>37.919342755368994</v>
      </c>
      <c r="U584">
        <v>4.5871934654222111</v>
      </c>
      <c r="V584">
        <v>43.098751581426782</v>
      </c>
      <c r="Y584">
        <v>-1.2448459077355476</v>
      </c>
      <c r="Z584">
        <v>5.3256380376566543</v>
      </c>
      <c r="AC584">
        <v>8.6409189953068477</v>
      </c>
      <c r="AD584">
        <v>71.54628528082452</v>
      </c>
      <c r="AG584">
        <v>-1.6362924241932579E-2</v>
      </c>
      <c r="AH584">
        <v>24.215750090984905</v>
      </c>
      <c r="AK584">
        <v>-1.2818486263209146</v>
      </c>
      <c r="AL584">
        <v>5.2120418414813745</v>
      </c>
      <c r="AO584">
        <v>-1.2649718126680378</v>
      </c>
      <c r="AP584">
        <v>-1.1104217287841442</v>
      </c>
      <c r="AS584">
        <v>-1.0155137421240827</v>
      </c>
      <c r="AT584">
        <v>8.9665135602610118</v>
      </c>
      <c r="AW584">
        <v>1.3305296917890799</v>
      </c>
      <c r="AX584">
        <v>20.955284565467817</v>
      </c>
      <c r="BA584">
        <v>0.64854688727663645</v>
      </c>
      <c r="BB584">
        <v>17.418798285925124</v>
      </c>
      <c r="BE584">
        <v>10.598313435414072</v>
      </c>
      <c r="BF584">
        <v>24.18745683983499</v>
      </c>
      <c r="BM584">
        <v>-0.75027436816588089</v>
      </c>
      <c r="BN584">
        <v>12.648098453458232</v>
      </c>
      <c r="BQ584">
        <v>6.0614970405926059</v>
      </c>
      <c r="BR584">
        <v>96.665343596308674</v>
      </c>
      <c r="BY584">
        <v>-5.94032875490915E-2</v>
      </c>
      <c r="BZ584">
        <v>23.25291885046024</v>
      </c>
      <c r="CG584">
        <v>-1.2773659529954482</v>
      </c>
      <c r="CH584">
        <v>5.7596370142952411</v>
      </c>
      <c r="CK584">
        <v>0.68610212784987079</v>
      </c>
      <c r="CL584">
        <v>64.953606191383386</v>
      </c>
      <c r="CO584">
        <v>5.1549215906069188</v>
      </c>
      <c r="CP584">
        <v>35.899147367219655</v>
      </c>
      <c r="CS584">
        <v>-0.68093279054789824</v>
      </c>
      <c r="CT584">
        <v>9.1885178904255369</v>
      </c>
      <c r="CW584">
        <v>-1.1840272401684848</v>
      </c>
      <c r="CX584">
        <v>1.1321882217267858</v>
      </c>
      <c r="DE584">
        <v>8.6557239938544335</v>
      </c>
      <c r="DF584">
        <v>72.914710751963867</v>
      </c>
      <c r="DI584">
        <v>2.3078568287710302</v>
      </c>
      <c r="DJ584">
        <v>45.02115371791426</v>
      </c>
      <c r="DM584">
        <v>-1.2535107287157936</v>
      </c>
      <c r="DN584">
        <v>5.3378521087691091</v>
      </c>
      <c r="DQ584">
        <v>-1.2811027549357046</v>
      </c>
      <c r="DR584">
        <v>-1.2781511243176091</v>
      </c>
      <c r="DU584">
        <v>-1.0227192113929904</v>
      </c>
      <c r="DV584">
        <v>8.933818918340716</v>
      </c>
      <c r="DY584">
        <v>1.3633248744680435</v>
      </c>
      <c r="DZ584">
        <v>20.701195336469237</v>
      </c>
      <c r="EC584">
        <v>0.61876792160523941</v>
      </c>
      <c r="ED584">
        <v>17.296996476939285</v>
      </c>
      <c r="EG584">
        <v>10.64089536349813</v>
      </c>
      <c r="EH584">
        <v>23.130316588675914</v>
      </c>
      <c r="EO584">
        <v>-0.94425871147600271</v>
      </c>
      <c r="EP584">
        <v>10.550104365167323</v>
      </c>
      <c r="ES584">
        <v>5.9585873996053698</v>
      </c>
      <c r="ET584">
        <v>99.765174267252007</v>
      </c>
      <c r="FA584">
        <v>-0.53645609648286285</v>
      </c>
      <c r="FB584">
        <v>23.207647149745327</v>
      </c>
      <c r="FI584">
        <v>-1.2810889395041274</v>
      </c>
      <c r="FJ584">
        <v>5.7366630563862877</v>
      </c>
      <c r="FM584">
        <v>0.76266485740022361</v>
      </c>
      <c r="FN584">
        <v>56.453070195701876</v>
      </c>
      <c r="FQ584">
        <v>5.0340119243666441</v>
      </c>
      <c r="FR584">
        <v>35.764225356351865</v>
      </c>
      <c r="FU584">
        <v>-0.62370797182565207</v>
      </c>
      <c r="FV584">
        <v>9.68403835968045</v>
      </c>
      <c r="FY584">
        <v>-1.1565599833460676</v>
      </c>
      <c r="FZ584">
        <v>1.4154769185722222</v>
      </c>
      <c r="GG584">
        <v>8.6422692009988626</v>
      </c>
      <c r="GH584">
        <v>71.979052040063237</v>
      </c>
      <c r="GK584">
        <v>2.326396930095898</v>
      </c>
      <c r="GL584">
        <v>44.996357922627844</v>
      </c>
      <c r="GO584">
        <v>-1.278137391407606</v>
      </c>
      <c r="GP584">
        <v>5.2303079263432322</v>
      </c>
      <c r="GS584">
        <v>-1.282966382297007</v>
      </c>
      <c r="GT584">
        <v>-1.2873924483910253</v>
      </c>
      <c r="GW584">
        <v>-1.1468978077743215</v>
      </c>
      <c r="GX584">
        <v>8.0668202054362723</v>
      </c>
      <c r="HA584">
        <v>1.3644707813834858</v>
      </c>
      <c r="HB584">
        <v>20.680458789358948</v>
      </c>
      <c r="HE584">
        <v>0.58188072181538031</v>
      </c>
      <c r="HF584">
        <v>17.369225379224623</v>
      </c>
      <c r="HI584">
        <v>10.594933212736972</v>
      </c>
      <c r="HJ584">
        <v>24.642389110148486</v>
      </c>
      <c r="HQ584">
        <v>-1.1591206348317118</v>
      </c>
      <c r="HR584">
        <v>7.2864430326331568</v>
      </c>
      <c r="HU584">
        <v>5.8755522664772224</v>
      </c>
      <c r="HV584">
        <v>97.417958072513159</v>
      </c>
      <c r="IC584">
        <v>-0.41707200181931975</v>
      </c>
      <c r="ID584">
        <v>22.388645224347876</v>
      </c>
      <c r="IK584">
        <v>-1.2969871466855625</v>
      </c>
      <c r="IL584">
        <v>5.6834141760762957</v>
      </c>
      <c r="IO584">
        <v>0.93120287496841248</v>
      </c>
      <c r="IP584">
        <v>56.397927140163951</v>
      </c>
      <c r="IS584">
        <v>5.0506341802296379</v>
      </c>
      <c r="IT584">
        <v>35.777063069053753</v>
      </c>
      <c r="IW584">
        <v>-0.63853309769837907</v>
      </c>
      <c r="IX584">
        <v>9.4868921667740693</v>
      </c>
      <c r="JA584">
        <v>-1.1528348928215906</v>
      </c>
      <c r="JB584">
        <v>1.3769161824369365</v>
      </c>
      <c r="JI584">
        <v>8.7492039218176689</v>
      </c>
      <c r="JJ584">
        <v>71.743936652981873</v>
      </c>
      <c r="JM584">
        <v>2.4369214542309732</v>
      </c>
      <c r="JN584">
        <v>39.10686697052035</v>
      </c>
      <c r="JQ584">
        <v>-1.263639015175017</v>
      </c>
      <c r="JR584">
        <v>5.2917083406492171</v>
      </c>
      <c r="JU584">
        <v>-1.280609430257281</v>
      </c>
      <c r="JV584">
        <v>-1.2737716284612939</v>
      </c>
      <c r="JY584">
        <v>-1.035683318145995</v>
      </c>
      <c r="JZ584">
        <v>8.8666205717864095</v>
      </c>
      <c r="KC584">
        <v>1.3003469223650461</v>
      </c>
      <c r="KD584">
        <v>20.863957305353843</v>
      </c>
      <c r="KG584">
        <v>0.5966796549690625</v>
      </c>
      <c r="KH584">
        <v>17.256983586174556</v>
      </c>
      <c r="KK584">
        <v>10.618794607333763</v>
      </c>
      <c r="KL584">
        <v>23.455260997741242</v>
      </c>
      <c r="KS584">
        <v>-1.1557879417034089</v>
      </c>
      <c r="KT584">
        <v>7.3377402545405079</v>
      </c>
      <c r="KW584">
        <v>6.0141368555300616</v>
      </c>
      <c r="KX584">
        <v>99.318865947870336</v>
      </c>
      <c r="LE584">
        <v>-7.8909767366618963E-2</v>
      </c>
      <c r="LF584">
        <v>23.187228807097178</v>
      </c>
      <c r="LM584">
        <v>-1.2964845891348742</v>
      </c>
      <c r="LN584">
        <v>5.6810867056864529</v>
      </c>
      <c r="LQ584">
        <v>0.47392282618238463</v>
      </c>
      <c r="LR584">
        <v>60.509549668733399</v>
      </c>
      <c r="LU584">
        <v>5.1468307778335953</v>
      </c>
      <c r="LV584">
        <v>35.809008784323645</v>
      </c>
      <c r="LY584">
        <v>-0.63388634122611531</v>
      </c>
      <c r="LZ584">
        <v>9.5795395469026392</v>
      </c>
      <c r="MC584">
        <v>-1.1312806316253023</v>
      </c>
      <c r="MD584">
        <v>1.6573173397189029</v>
      </c>
      <c r="MK584">
        <v>8.6392062119099862</v>
      </c>
      <c r="ML584">
        <v>71.782587870145306</v>
      </c>
      <c r="MO584">
        <v>2.2546834989711035</v>
      </c>
      <c r="MP584">
        <v>45.322055937992737</v>
      </c>
      <c r="MS584">
        <v>-1.2406171362735059</v>
      </c>
      <c r="MT584">
        <v>5.3911481651176132</v>
      </c>
      <c r="MW584">
        <v>-1.2838152898673596</v>
      </c>
      <c r="MX584">
        <v>-1.2962388337934518</v>
      </c>
      <c r="NA584">
        <v>-1.1297741426554124</v>
      </c>
      <c r="NB584">
        <v>8.1455720572449053</v>
      </c>
      <c r="NE584">
        <v>1.3382688731633299</v>
      </c>
      <c r="NF584">
        <v>20.956323426599571</v>
      </c>
      <c r="NI584">
        <v>0.58580237708624472</v>
      </c>
      <c r="NJ584">
        <v>17.39762973320304</v>
      </c>
      <c r="NM584">
        <v>10.705072617148074</v>
      </c>
      <c r="NN584">
        <v>20.470440072185696</v>
      </c>
      <c r="NU584">
        <v>-0.81126883214711898</v>
      </c>
      <c r="NV584">
        <v>12.00209522637028</v>
      </c>
      <c r="NY584">
        <v>5.9357884564338415</v>
      </c>
      <c r="NZ584">
        <v>100.00223773083511</v>
      </c>
      <c r="OG584">
        <v>-0.25894416089260774</v>
      </c>
      <c r="OH584">
        <v>22.817810716710923</v>
      </c>
      <c r="OO584">
        <v>-1.2953362631891572</v>
      </c>
      <c r="OP584">
        <v>5.6860777348987792</v>
      </c>
    </row>
    <row r="585" spans="1:406">
      <c r="A585">
        <v>568</v>
      </c>
      <c r="B585" s="16">
        <f t="shared" si="124"/>
        <v>40980</v>
      </c>
      <c r="C585">
        <f t="shared" si="120"/>
        <v>1715.0818051062281</v>
      </c>
      <c r="D585">
        <f t="shared" si="121"/>
        <v>0</v>
      </c>
      <c r="E585">
        <f t="shared" si="122"/>
        <v>0</v>
      </c>
      <c r="F585">
        <f t="shared" si="123"/>
        <v>1715.0818051062281</v>
      </c>
      <c r="G585">
        <f>F585/'Refrigeration &amp; Weather'!$C$22</f>
        <v>770.82328319381054</v>
      </c>
      <c r="H585">
        <f>G585*3*'Refrigeration &amp; Weather'!$C$23</f>
        <v>578.11746239535796</v>
      </c>
      <c r="Q585">
        <v>4.9304817161395622</v>
      </c>
      <c r="R585">
        <v>40.91279218080728</v>
      </c>
      <c r="U585">
        <v>3.8858186142596103</v>
      </c>
      <c r="V585">
        <v>44.78114085068372</v>
      </c>
      <c r="Y585">
        <v>-1.2492945967450952</v>
      </c>
      <c r="Z585">
        <v>-1.3466541101184499</v>
      </c>
      <c r="AC585">
        <v>7.641061186455044</v>
      </c>
      <c r="AD585">
        <v>59.220165096158375</v>
      </c>
      <c r="AG585">
        <v>-0.27236017826862857</v>
      </c>
      <c r="AH585">
        <v>12.729716213941664</v>
      </c>
      <c r="AK585">
        <v>-1.284520965768492</v>
      </c>
      <c r="AL585">
        <v>-1.4507288768957811</v>
      </c>
      <c r="AO585">
        <v>-1.2726028566631116</v>
      </c>
      <c r="AP585">
        <v>5.4459810541998461</v>
      </c>
      <c r="AS585">
        <v>-1.0494055929239725</v>
      </c>
      <c r="AT585">
        <v>1.9035747157691834</v>
      </c>
      <c r="AW585">
        <v>1.0952137417888179</v>
      </c>
      <c r="AX585">
        <v>12.808908391514088</v>
      </c>
      <c r="BA585">
        <v>0.46327073417731085</v>
      </c>
      <c r="BB585">
        <v>18.576548198076662</v>
      </c>
      <c r="BE585">
        <v>10.085833197418474</v>
      </c>
      <c r="BF585">
        <v>43.774465242680691</v>
      </c>
      <c r="BM585">
        <v>-0.86292626553803975</v>
      </c>
      <c r="BN585">
        <v>3.4694874092441301</v>
      </c>
      <c r="BQ585">
        <v>4.6833440892387106</v>
      </c>
      <c r="BR585">
        <v>78.496534738857704</v>
      </c>
      <c r="BY585">
        <v>-0.3096084797361679</v>
      </c>
      <c r="BZ585">
        <v>11.737136860788064</v>
      </c>
      <c r="CG585">
        <v>-1.2799718147273487</v>
      </c>
      <c r="CH585">
        <v>-0.90010969810116659</v>
      </c>
      <c r="CK585">
        <v>-0.10482012223921487</v>
      </c>
      <c r="CL585">
        <v>47.521465175154489</v>
      </c>
      <c r="CO585">
        <v>4.7337437065727404</v>
      </c>
      <c r="CP585">
        <v>27.393668030013057</v>
      </c>
      <c r="CS585">
        <v>-0.78527635664145112</v>
      </c>
      <c r="CT585">
        <v>9.5941956699935353</v>
      </c>
      <c r="CW585">
        <v>-1.2060530439081711</v>
      </c>
      <c r="CX585">
        <v>2.9607239158955689</v>
      </c>
      <c r="DE585">
        <v>7.6397592565242896</v>
      </c>
      <c r="DF585">
        <v>59.760134085173092</v>
      </c>
      <c r="DI585">
        <v>1.7047514315782215</v>
      </c>
      <c r="DJ585">
        <v>33.562016395605376</v>
      </c>
      <c r="DM585">
        <v>-1.2581009738295528</v>
      </c>
      <c r="DN585">
        <v>-1.3400614495383854</v>
      </c>
      <c r="DQ585">
        <v>-1.2864020954575031</v>
      </c>
      <c r="DR585">
        <v>5.3188554158361105</v>
      </c>
      <c r="DU585">
        <v>-1.0560983811636002</v>
      </c>
      <c r="DV585">
        <v>1.8735626259079097</v>
      </c>
      <c r="DY585">
        <v>1.1318366875631987</v>
      </c>
      <c r="DZ585">
        <v>12.590587512856201</v>
      </c>
      <c r="EC585">
        <v>0.43553100978166742</v>
      </c>
      <c r="ED585">
        <v>18.452350404026852</v>
      </c>
      <c r="EG585">
        <v>10.135263092857864</v>
      </c>
      <c r="EH585">
        <v>44.173604881628656</v>
      </c>
      <c r="EO585">
        <v>-1.026798794491437</v>
      </c>
      <c r="EP585">
        <v>1.8030035197147765</v>
      </c>
      <c r="ES585">
        <v>4.5398514820876725</v>
      </c>
      <c r="ET585">
        <v>80.558540741934337</v>
      </c>
      <c r="FA585">
        <v>-0.76586957272832445</v>
      </c>
      <c r="FB585">
        <v>9.9207155202721822</v>
      </c>
      <c r="FI585">
        <v>-1.2833467514773482</v>
      </c>
      <c r="FJ585">
        <v>-0.92011205519135941</v>
      </c>
      <c r="FM585">
        <v>8.3748060658270826E-2</v>
      </c>
      <c r="FN585">
        <v>41.50918759722579</v>
      </c>
      <c r="FQ585">
        <v>4.6154160285306647</v>
      </c>
      <c r="FR585">
        <v>27.225290018414182</v>
      </c>
      <c r="FU585">
        <v>-0.73523346281659796</v>
      </c>
      <c r="FV585">
        <v>9.9948110416171279</v>
      </c>
      <c r="FY585">
        <v>-1.1825356318260538</v>
      </c>
      <c r="FZ585">
        <v>3.1760486041180553</v>
      </c>
      <c r="GG585">
        <v>7.6379607492564157</v>
      </c>
      <c r="GH585">
        <v>59.329833073362472</v>
      </c>
      <c r="GK585">
        <v>1.7233415560088139</v>
      </c>
      <c r="GL585">
        <v>33.571888383456788</v>
      </c>
      <c r="GO585">
        <v>-1.2810869731600558</v>
      </c>
      <c r="GP585">
        <v>-1.4347740533588711</v>
      </c>
      <c r="GS585">
        <v>-1.2881322489230524</v>
      </c>
      <c r="GT585">
        <v>5.3114018050165432</v>
      </c>
      <c r="GW585">
        <v>-1.1674736668153689</v>
      </c>
      <c r="GX585">
        <v>1.1492154674650554</v>
      </c>
      <c r="HA585">
        <v>1.1333013899416766</v>
      </c>
      <c r="HB585">
        <v>12.572267158607399</v>
      </c>
      <c r="HE585">
        <v>0.39770526180967258</v>
      </c>
      <c r="HF585">
        <v>18.500030361563034</v>
      </c>
      <c r="HI585">
        <v>10.069360794984819</v>
      </c>
      <c r="HJ585">
        <v>44.639329724179241</v>
      </c>
      <c r="HQ585">
        <v>-1.1979875071430239</v>
      </c>
      <c r="HR585">
        <v>-0.51593847711980367</v>
      </c>
      <c r="HU585">
        <v>4.4927294811929306</v>
      </c>
      <c r="HV585">
        <v>78.530244047283588</v>
      </c>
      <c r="IC585">
        <v>-0.64228146571728972</v>
      </c>
      <c r="ID585">
        <v>9.9518117113778626</v>
      </c>
      <c r="IK585">
        <v>-1.2984176701497239</v>
      </c>
      <c r="IL585">
        <v>-0.96839888064267843</v>
      </c>
      <c r="IO585">
        <v>0.23337658449508497</v>
      </c>
      <c r="IP585">
        <v>43.302079808801345</v>
      </c>
      <c r="IS585">
        <v>4.6317940971082399</v>
      </c>
      <c r="IT585">
        <v>27.241318129527002</v>
      </c>
      <c r="IW585">
        <v>-0.74730616524283666</v>
      </c>
      <c r="IX585">
        <v>9.8448196601811375</v>
      </c>
      <c r="JA585">
        <v>-1.1784526425828912</v>
      </c>
      <c r="JB585">
        <v>3.1624208493070243</v>
      </c>
      <c r="JI585">
        <v>7.7345003753511863</v>
      </c>
      <c r="JJ585">
        <v>60.461516584504878</v>
      </c>
      <c r="JM585">
        <v>1.9296461145130799</v>
      </c>
      <c r="JN585">
        <v>27.895702498872481</v>
      </c>
      <c r="JQ585">
        <v>-1.2675240167796209</v>
      </c>
      <c r="JR585">
        <v>-1.3808185545904583</v>
      </c>
      <c r="JU585">
        <v>-1.2859700124702744</v>
      </c>
      <c r="JV585">
        <v>5.3222069795958351</v>
      </c>
      <c r="JY585">
        <v>-1.0680878884322422</v>
      </c>
      <c r="JZ585">
        <v>1.8190017220311827</v>
      </c>
      <c r="KC585">
        <v>1.0665987362554465</v>
      </c>
      <c r="KD585">
        <v>12.712192238002356</v>
      </c>
      <c r="KG585">
        <v>0.41416302785370879</v>
      </c>
      <c r="KH585">
        <v>18.406726641978175</v>
      </c>
      <c r="KK585">
        <v>10.116979588263884</v>
      </c>
      <c r="KL585">
        <v>43.454183520252791</v>
      </c>
      <c r="KS585">
        <v>-1.1953347938076968</v>
      </c>
      <c r="KT585">
        <v>-0.48002782577836722</v>
      </c>
      <c r="KW585">
        <v>4.5994613747026705</v>
      </c>
      <c r="KX585">
        <v>80.432783914500433</v>
      </c>
      <c r="LE585">
        <v>-0.32805589856427259</v>
      </c>
      <c r="LF585">
        <v>11.673944292355579</v>
      </c>
      <c r="LM585">
        <v>-1.2978796871674494</v>
      </c>
      <c r="LN585">
        <v>-0.97044055551916653</v>
      </c>
      <c r="LQ585">
        <v>-0.22632041194045885</v>
      </c>
      <c r="LR585">
        <v>41.368496639100904</v>
      </c>
      <c r="LU585">
        <v>4.7272082831855258</v>
      </c>
      <c r="LV585">
        <v>27.298069652471831</v>
      </c>
      <c r="LY585">
        <v>-0.743898719446342</v>
      </c>
      <c r="LZ585">
        <v>9.910505206478561</v>
      </c>
      <c r="MC585">
        <v>-1.1606799413168825</v>
      </c>
      <c r="MD585">
        <v>3.3643450298856221</v>
      </c>
      <c r="MK585">
        <v>7.6366709348047364</v>
      </c>
      <c r="ML585">
        <v>59.312078487749304</v>
      </c>
      <c r="MO585">
        <v>1.6474045038092211</v>
      </c>
      <c r="MP585">
        <v>33.782255511132107</v>
      </c>
      <c r="MS585">
        <v>-1.2460161211187237</v>
      </c>
      <c r="MT585">
        <v>-1.2935260285651329</v>
      </c>
      <c r="MW585">
        <v>-1.2888580322520402</v>
      </c>
      <c r="MX585">
        <v>5.3046840300988434</v>
      </c>
      <c r="NA585">
        <v>-1.1516168417162975</v>
      </c>
      <c r="NB585">
        <v>1.2244021076745903</v>
      </c>
      <c r="NE585">
        <v>1.1028610408062485</v>
      </c>
      <c r="NF585">
        <v>12.816964736690508</v>
      </c>
      <c r="NI585">
        <v>0.40112907225393196</v>
      </c>
      <c r="NJ585">
        <v>18.531040075055682</v>
      </c>
      <c r="NM585">
        <v>10.255033798990937</v>
      </c>
      <c r="NN585">
        <v>41.095730938264438</v>
      </c>
      <c r="NU585">
        <v>-0.91469263872005868</v>
      </c>
      <c r="NV585">
        <v>2.9600005591718421</v>
      </c>
      <c r="NY585">
        <v>4.5148098844569349</v>
      </c>
      <c r="NZ585">
        <v>80.634570526610148</v>
      </c>
      <c r="OG585">
        <v>-0.49757098548505574</v>
      </c>
      <c r="OH585">
        <v>10.916114012860694</v>
      </c>
      <c r="OO585">
        <v>-1.2968080706736995</v>
      </c>
      <c r="OP585">
        <v>-0.96599252192847129</v>
      </c>
    </row>
    <row r="586" spans="1:406">
      <c r="A586">
        <v>569</v>
      </c>
      <c r="B586" s="16">
        <f t="shared" si="124"/>
        <v>40980.125</v>
      </c>
      <c r="C586">
        <f t="shared" si="120"/>
        <v>1709.1425124163177</v>
      </c>
      <c r="D586">
        <f t="shared" si="121"/>
        <v>0</v>
      </c>
      <c r="E586">
        <f t="shared" si="122"/>
        <v>0</v>
      </c>
      <c r="F586">
        <f t="shared" si="123"/>
        <v>1709.1425124163177</v>
      </c>
      <c r="G586">
        <f>F586/'Refrigeration &amp; Weather'!$C$22</f>
        <v>768.15393816463734</v>
      </c>
      <c r="H586">
        <f>G586*3*'Refrigeration &amp; Weather'!$C$23</f>
        <v>576.11545362347806</v>
      </c>
      <c r="Q586">
        <v>4.4107471888095642</v>
      </c>
      <c r="R586">
        <v>30.545631764391125</v>
      </c>
      <c r="U586">
        <v>3.1982044188074901</v>
      </c>
      <c r="V586">
        <v>42.187033928918197</v>
      </c>
      <c r="Y586">
        <v>-1.2533015902521518</v>
      </c>
      <c r="Z586">
        <v>5.2710216120843896</v>
      </c>
      <c r="AC586">
        <v>6.8943322658069741</v>
      </c>
      <c r="AD586">
        <v>46.502007499815498</v>
      </c>
      <c r="AG586">
        <v>-0.46562792831753408</v>
      </c>
      <c r="AH586">
        <v>15.972512194928122</v>
      </c>
      <c r="AK586">
        <v>-1.2868984310116851</v>
      </c>
      <c r="AL586">
        <v>5.1754729503411951</v>
      </c>
      <c r="AO586">
        <v>-1.2786377810038199</v>
      </c>
      <c r="AP586">
        <v>-1.3040591933019885</v>
      </c>
      <c r="AS586">
        <v>-1.0773979566935852</v>
      </c>
      <c r="AT586">
        <v>8.2230695005550523</v>
      </c>
      <c r="AW586">
        <v>0.88348258313975381</v>
      </c>
      <c r="AX586">
        <v>18.069070619473774</v>
      </c>
      <c r="BA586">
        <v>0.29493199463455588</v>
      </c>
      <c r="BB586">
        <v>15.356203281265602</v>
      </c>
      <c r="BE586">
        <v>9.3419958233606177</v>
      </c>
      <c r="BF586">
        <v>50.698441312513729</v>
      </c>
      <c r="BM586">
        <v>-0.94361848574495366</v>
      </c>
      <c r="BN586">
        <v>8.4791290834690951</v>
      </c>
      <c r="BQ586">
        <v>3.5015715695263849</v>
      </c>
      <c r="BR586">
        <v>73.127555834468083</v>
      </c>
      <c r="BY586">
        <v>-0.49462755326270513</v>
      </c>
      <c r="BZ586">
        <v>14.92973415066013</v>
      </c>
      <c r="CG586">
        <v>-1.2823243903493302</v>
      </c>
      <c r="CH586">
        <v>5.7283361687785392</v>
      </c>
      <c r="CK586">
        <v>-0.60283493781627373</v>
      </c>
      <c r="CL586">
        <v>26.53567661379553</v>
      </c>
      <c r="CO586">
        <v>4.348998425942149</v>
      </c>
      <c r="CP586">
        <v>32.186969607681363</v>
      </c>
      <c r="CS586">
        <v>-0.86546100918294178</v>
      </c>
      <c r="CT586">
        <v>6.0963449762039268</v>
      </c>
      <c r="CW586">
        <v>-1.2223830103866891</v>
      </c>
      <c r="CX586">
        <v>0.49816651818216046</v>
      </c>
      <c r="DE586">
        <v>6.88884015053367</v>
      </c>
      <c r="DF586">
        <v>46.689819621906913</v>
      </c>
      <c r="DI586">
        <v>1.1747941940392805</v>
      </c>
      <c r="DJ586">
        <v>35.959408780008125</v>
      </c>
      <c r="DM586">
        <v>-1.2621719985120385</v>
      </c>
      <c r="DN586">
        <v>5.2734229547062368</v>
      </c>
      <c r="DQ586">
        <v>-1.2906291604199422</v>
      </c>
      <c r="DR586">
        <v>-1.4043225730732181</v>
      </c>
      <c r="DU586">
        <v>-1.0836242862709424</v>
      </c>
      <c r="DV586">
        <v>8.1958818606731256</v>
      </c>
      <c r="DY586">
        <v>0.92334187212219343</v>
      </c>
      <c r="DZ586">
        <v>17.886412958764538</v>
      </c>
      <c r="EC586">
        <v>0.26924751752131904</v>
      </c>
      <c r="ED586">
        <v>15.231872015414543</v>
      </c>
      <c r="EG586">
        <v>9.3661145763345779</v>
      </c>
      <c r="EH586">
        <v>52.534261082139295</v>
      </c>
      <c r="EO586">
        <v>-1.0837270745593393</v>
      </c>
      <c r="EP586">
        <v>7.1660045318523213</v>
      </c>
      <c r="ES586">
        <v>3.3348648241040229</v>
      </c>
      <c r="ET586">
        <v>74.147552115431196</v>
      </c>
      <c r="FA586">
        <v>-0.91294584366360754</v>
      </c>
      <c r="FB586">
        <v>12.447915044277508</v>
      </c>
      <c r="FI586">
        <v>-1.2853953048602522</v>
      </c>
      <c r="FJ586">
        <v>5.710829092866617</v>
      </c>
      <c r="FM586">
        <v>-0.365906077148975</v>
      </c>
      <c r="FN586">
        <v>25.094568364830845</v>
      </c>
      <c r="FQ586">
        <v>4.2337101225280662</v>
      </c>
      <c r="FR586">
        <v>31.991758779745155</v>
      </c>
      <c r="FU586">
        <v>-0.82126082170391812</v>
      </c>
      <c r="FV586">
        <v>6.4247397058165037</v>
      </c>
      <c r="FY586">
        <v>-1.2018897780886624</v>
      </c>
      <c r="FZ586">
        <v>0.66438392864645568</v>
      </c>
      <c r="GG586">
        <v>6.8911881378129065</v>
      </c>
      <c r="GH586">
        <v>46.476983008194125</v>
      </c>
      <c r="GK586">
        <v>1.1928706823409314</v>
      </c>
      <c r="GL586">
        <v>36.00276556332615</v>
      </c>
      <c r="GO586">
        <v>-1.2837076055442551</v>
      </c>
      <c r="GP586">
        <v>5.1895020231943416</v>
      </c>
      <c r="GS586">
        <v>-1.292249608019771</v>
      </c>
      <c r="GT586">
        <v>-1.41053970547021</v>
      </c>
      <c r="GW586">
        <v>-1.1842436541756096</v>
      </c>
      <c r="GX586">
        <v>7.5852427121828434</v>
      </c>
      <c r="HA586">
        <v>0.92507678532300053</v>
      </c>
      <c r="HB586">
        <v>17.871300724717265</v>
      </c>
      <c r="HE586">
        <v>0.23087826788811749</v>
      </c>
      <c r="HF586">
        <v>15.256109057616227</v>
      </c>
      <c r="HI586">
        <v>9.3147870077385981</v>
      </c>
      <c r="HJ586">
        <v>51.271380098954687</v>
      </c>
      <c r="HQ586">
        <v>-1.2235031296675223</v>
      </c>
      <c r="HR586">
        <v>5.4823939132017223</v>
      </c>
      <c r="HU586">
        <v>3.3165520774603561</v>
      </c>
      <c r="HV586">
        <v>72.57832920009588</v>
      </c>
      <c r="IC586">
        <v>-0.79487179275376363</v>
      </c>
      <c r="ID586">
        <v>12.917827709741557</v>
      </c>
      <c r="IK586">
        <v>-1.2997143179975141</v>
      </c>
      <c r="IL586">
        <v>5.6668817793174009</v>
      </c>
      <c r="IO586">
        <v>-0.249108549653483</v>
      </c>
      <c r="IP586">
        <v>27.237469319885747</v>
      </c>
      <c r="IS586">
        <v>4.249799005005185</v>
      </c>
      <c r="IT586">
        <v>32.010404351026452</v>
      </c>
      <c r="IW586">
        <v>-0.83121762883733785</v>
      </c>
      <c r="IX586">
        <v>6.3082569133627233</v>
      </c>
      <c r="JA586">
        <v>-1.1977207959037524</v>
      </c>
      <c r="JB586">
        <v>0.66314975933744924</v>
      </c>
      <c r="JI586">
        <v>6.9618224679370995</v>
      </c>
      <c r="JJ586">
        <v>48.203520950543634</v>
      </c>
      <c r="JM586">
        <v>1.4881173582826503</v>
      </c>
      <c r="JN586">
        <v>30.819132175232859</v>
      </c>
      <c r="JQ586">
        <v>-1.2709698921122645</v>
      </c>
      <c r="JR586">
        <v>5.2372161700528732</v>
      </c>
      <c r="JU586">
        <v>-1.2902450031691817</v>
      </c>
      <c r="JV586">
        <v>-1.4016552368437558</v>
      </c>
      <c r="JY586">
        <v>-1.0948146515420523</v>
      </c>
      <c r="JZ586">
        <v>8.150871292721801</v>
      </c>
      <c r="KC586">
        <v>0.85649462292656642</v>
      </c>
      <c r="KD586">
        <v>17.969790367381435</v>
      </c>
      <c r="KG586">
        <v>0.24867938512379328</v>
      </c>
      <c r="KH586">
        <v>15.181919140546061</v>
      </c>
      <c r="KK586">
        <v>9.3667931058747431</v>
      </c>
      <c r="KL586">
        <v>51.296512565704177</v>
      </c>
      <c r="KS586">
        <v>-1.2213341269879527</v>
      </c>
      <c r="KT586">
        <v>5.5082398483599535</v>
      </c>
      <c r="KW586">
        <v>3.3934551952978973</v>
      </c>
      <c r="KX586">
        <v>74.315177731756265</v>
      </c>
      <c r="LE586">
        <v>-0.51206364391164672</v>
      </c>
      <c r="LF586">
        <v>14.869819312564514</v>
      </c>
      <c r="LM586">
        <v>-1.2991451706646764</v>
      </c>
      <c r="LN586">
        <v>5.6650825451211109</v>
      </c>
      <c r="LQ586">
        <v>-0.64618011563376732</v>
      </c>
      <c r="LR586">
        <v>22.437685825821582</v>
      </c>
      <c r="LU586">
        <v>4.3440770292476039</v>
      </c>
      <c r="LV586">
        <v>32.087206411137942</v>
      </c>
      <c r="LY586">
        <v>-0.82870019066705658</v>
      </c>
      <c r="LZ586">
        <v>6.3559901843983395</v>
      </c>
      <c r="MC586">
        <v>-1.1827072071486677</v>
      </c>
      <c r="MD586">
        <v>0.81223157144526292</v>
      </c>
      <c r="MK586">
        <v>6.8891951181214077</v>
      </c>
      <c r="ML586">
        <v>46.537876908331555</v>
      </c>
      <c r="MO586">
        <v>1.1148170939321838</v>
      </c>
      <c r="MP586">
        <v>36.080963497827085</v>
      </c>
      <c r="MS586">
        <v>-1.2507962681078257</v>
      </c>
      <c r="MT586">
        <v>5.3143304755664955</v>
      </c>
      <c r="MW586">
        <v>-1.2928797590641379</v>
      </c>
      <c r="MX586">
        <v>-1.4158468063455563</v>
      </c>
      <c r="NA586">
        <v>-1.1695764000847557</v>
      </c>
      <c r="NB586">
        <v>7.6552662907363569</v>
      </c>
      <c r="NE586">
        <v>0.89093977232534038</v>
      </c>
      <c r="NF586">
        <v>18.082456484305652</v>
      </c>
      <c r="NI586">
        <v>0.23377557997752935</v>
      </c>
      <c r="NJ586">
        <v>15.288351723968583</v>
      </c>
      <c r="NM586">
        <v>9.4954530660876379</v>
      </c>
      <c r="NN586">
        <v>52.881382626952416</v>
      </c>
      <c r="NU586">
        <v>-0.9881370841730871</v>
      </c>
      <c r="NV586">
        <v>8.079145817793961</v>
      </c>
      <c r="NY586">
        <v>3.3100444442142583</v>
      </c>
      <c r="NZ586">
        <v>74.084709859648612</v>
      </c>
      <c r="OG586">
        <v>-0.6674135099070494</v>
      </c>
      <c r="OH586">
        <v>13.975786269084335</v>
      </c>
      <c r="OO586">
        <v>-1.2981421179339601</v>
      </c>
      <c r="OP586">
        <v>5.6690652955902792</v>
      </c>
    </row>
    <row r="587" spans="1:406">
      <c r="A587">
        <v>570</v>
      </c>
      <c r="B587" s="16">
        <f t="shared" si="124"/>
        <v>40980.25</v>
      </c>
      <c r="C587">
        <f t="shared" si="120"/>
        <v>1373.4032908760948</v>
      </c>
      <c r="D587">
        <f t="shared" si="121"/>
        <v>0</v>
      </c>
      <c r="E587">
        <f t="shared" si="122"/>
        <v>0</v>
      </c>
      <c r="F587">
        <f t="shared" si="123"/>
        <v>1373.4032908760948</v>
      </c>
      <c r="G587">
        <f>F587/'Refrigeration &amp; Weather'!$C$22</f>
        <v>617.25990601172816</v>
      </c>
      <c r="H587">
        <f>G587*3*'Refrigeration &amp; Weather'!$C$23</f>
        <v>462.94492950879612</v>
      </c>
      <c r="Q587">
        <v>4.0423236295018903</v>
      </c>
      <c r="R587">
        <v>25.983580727871836</v>
      </c>
      <c r="U587">
        <v>2.5111818343504773</v>
      </c>
      <c r="V587">
        <v>43.143286659017058</v>
      </c>
      <c r="Y587">
        <v>-1.2569260930157671</v>
      </c>
      <c r="Z587">
        <v>-1.3939061792181386</v>
      </c>
      <c r="AC587">
        <v>6.1976141073499562</v>
      </c>
      <c r="AD587">
        <v>46.234686152553266</v>
      </c>
      <c r="AG587">
        <v>-0.61975403489840786</v>
      </c>
      <c r="AH587">
        <v>7.018722494370067</v>
      </c>
      <c r="AK587">
        <v>-1.2890249370466837</v>
      </c>
      <c r="AL587">
        <v>-1.4818138716400731</v>
      </c>
      <c r="AO587">
        <v>-1.2835035184349666</v>
      </c>
      <c r="AP587">
        <v>5.3673114381601135</v>
      </c>
      <c r="AS587">
        <v>-1.1008031217662104</v>
      </c>
      <c r="AT587">
        <v>1.327067190381084</v>
      </c>
      <c r="AW587">
        <v>0.69334360593200794</v>
      </c>
      <c r="AX587">
        <v>10.163628007001103</v>
      </c>
      <c r="BA587">
        <v>0.14261876464611301</v>
      </c>
      <c r="BB587">
        <v>16.622314236878562</v>
      </c>
      <c r="BE587">
        <v>8.4756701783080839</v>
      </c>
      <c r="BF587">
        <v>59.192178604234229</v>
      </c>
      <c r="BI587">
        <v>11.233333333333333</v>
      </c>
      <c r="BJ587">
        <v>1.3285945070236997</v>
      </c>
      <c r="BM587">
        <v>-1.0032956161785518</v>
      </c>
      <c r="BN587">
        <v>0.74694993653565378</v>
      </c>
      <c r="BQ587">
        <v>2.5114982792129097</v>
      </c>
      <c r="BR587">
        <v>55.1469111949541</v>
      </c>
      <c r="BY587">
        <v>-0.63351834288949804</v>
      </c>
      <c r="BZ587">
        <v>5.8426469382959665</v>
      </c>
      <c r="CG587">
        <v>-1.284456859916862</v>
      </c>
      <c r="CH587">
        <v>-0.92728674275844791</v>
      </c>
      <c r="CK587">
        <v>-0.87122975017184334</v>
      </c>
      <c r="CL587">
        <v>16.977255682405769</v>
      </c>
      <c r="CO587">
        <v>3.9856081560390852</v>
      </c>
      <c r="CP587">
        <v>24.147721952625083</v>
      </c>
      <c r="CS587">
        <v>-0.92841492737941134</v>
      </c>
      <c r="CT587">
        <v>7.3921589416011821</v>
      </c>
      <c r="CW587">
        <v>-1.2349266107191064</v>
      </c>
      <c r="CX587">
        <v>2.5190988618110199</v>
      </c>
      <c r="DE587">
        <v>6.188533424713774</v>
      </c>
      <c r="DF587">
        <v>46.482574023435959</v>
      </c>
      <c r="DI587">
        <v>0.69780654812680298</v>
      </c>
      <c r="DJ587">
        <v>26.115155333876245</v>
      </c>
      <c r="DM587">
        <v>-1.2658027138718477</v>
      </c>
      <c r="DN587">
        <v>-1.3946303333539662</v>
      </c>
      <c r="DQ587">
        <v>-1.2940627922559598</v>
      </c>
      <c r="DR587">
        <v>5.2880510694277341</v>
      </c>
      <c r="DU587">
        <v>-1.1066087384946111</v>
      </c>
      <c r="DV587">
        <v>1.3025968386576119</v>
      </c>
      <c r="DY587">
        <v>0.73586286007238855</v>
      </c>
      <c r="DZ587">
        <v>10.015277658464479</v>
      </c>
      <c r="EC587">
        <v>0.11897021162341215</v>
      </c>
      <c r="ED587">
        <v>16.499903765537738</v>
      </c>
      <c r="EG587">
        <v>8.4674927300791438</v>
      </c>
      <c r="EH587">
        <v>61.157167987752793</v>
      </c>
      <c r="EK587">
        <v>11.233333333333333</v>
      </c>
      <c r="EL587">
        <v>1.3285945070236997</v>
      </c>
      <c r="EO587">
        <v>-1.1246304482124176</v>
      </c>
      <c r="EP587">
        <v>-0.29330903000870734</v>
      </c>
      <c r="ES587">
        <v>2.3376614152190025</v>
      </c>
      <c r="ET587">
        <v>55.246803705739687</v>
      </c>
      <c r="FA587">
        <v>-1.0096920809527175</v>
      </c>
      <c r="FB587">
        <v>3.2980511916798161</v>
      </c>
      <c r="FI587">
        <v>-1.287260868879841</v>
      </c>
      <c r="FJ587">
        <v>-0.9426850528434263</v>
      </c>
      <c r="FM587">
        <v>-0.64004395465624675</v>
      </c>
      <c r="FN587">
        <v>18.121547835415843</v>
      </c>
      <c r="FQ587">
        <v>3.8738386449862268</v>
      </c>
      <c r="FR587">
        <v>23.926233258225789</v>
      </c>
      <c r="FU587">
        <v>-0.88899894290165482</v>
      </c>
      <c r="FV587">
        <v>7.6597601688226922</v>
      </c>
      <c r="FY587">
        <v>-1.2168113507334863</v>
      </c>
      <c r="FZ587">
        <v>2.6513499029013903</v>
      </c>
      <c r="GG587">
        <v>6.194702763416938</v>
      </c>
      <c r="GH587">
        <v>46.232884048077054</v>
      </c>
      <c r="GK587">
        <v>0.71479775081121411</v>
      </c>
      <c r="GL587">
        <v>26.193737213024907</v>
      </c>
      <c r="GO587">
        <v>-1.2860487366091351</v>
      </c>
      <c r="GP587">
        <v>-1.4694031223742434</v>
      </c>
      <c r="GS587">
        <v>-1.2955916616893677</v>
      </c>
      <c r="GT587">
        <v>5.2828788968859053</v>
      </c>
      <c r="GW587">
        <v>-1.1981120037965283</v>
      </c>
      <c r="GX587">
        <v>0.7833240150447166</v>
      </c>
      <c r="HA587">
        <v>0.73781015450906517</v>
      </c>
      <c r="HB587">
        <v>10.003801926253871</v>
      </c>
      <c r="HE587">
        <v>8.0426392655176232E-2</v>
      </c>
      <c r="HF587">
        <v>16.502545549400601</v>
      </c>
      <c r="HI587">
        <v>8.4394245999016988</v>
      </c>
      <c r="HJ587">
        <v>59.721747148954883</v>
      </c>
      <c r="HM587">
        <v>11.233333333333333</v>
      </c>
      <c r="HN587">
        <v>1.3285945070236997</v>
      </c>
      <c r="HQ587">
        <v>-1.2412467465872541</v>
      </c>
      <c r="HR587">
        <v>-1.5474192751398865</v>
      </c>
      <c r="HU587">
        <v>2.3404940315024789</v>
      </c>
      <c r="HV587">
        <v>54.13798842274953</v>
      </c>
      <c r="IC587">
        <v>-0.90123941535530239</v>
      </c>
      <c r="ID587">
        <v>3.9226505726418859</v>
      </c>
      <c r="IK587">
        <v>-1.3008940975405039</v>
      </c>
      <c r="IL587">
        <v>-0.98281911047192372</v>
      </c>
      <c r="IO587">
        <v>-0.55261321572376443</v>
      </c>
      <c r="IP587">
        <v>19.840954560653358</v>
      </c>
      <c r="IS587">
        <v>3.889589787296921</v>
      </c>
      <c r="IT587">
        <v>23.947480354582755</v>
      </c>
      <c r="IW587">
        <v>-0.89730919699677414</v>
      </c>
      <c r="IX587">
        <v>7.5693871094262786</v>
      </c>
      <c r="JA587">
        <v>-1.2126904529735425</v>
      </c>
      <c r="JB587">
        <v>2.6562249275252183</v>
      </c>
      <c r="JI587">
        <v>6.2372923376218008</v>
      </c>
      <c r="JJ587">
        <v>47.879300823233137</v>
      </c>
      <c r="JM587">
        <v>1.0892069169464831</v>
      </c>
      <c r="JN587">
        <v>21.688943823019319</v>
      </c>
      <c r="JQ587">
        <v>-1.2740434286649824</v>
      </c>
      <c r="JR587">
        <v>-1.4269646134321032</v>
      </c>
      <c r="JU587">
        <v>-1.2937169278744798</v>
      </c>
      <c r="JV587">
        <v>5.2901776525568591</v>
      </c>
      <c r="JY587">
        <v>-1.117134025434197</v>
      </c>
      <c r="JZ587">
        <v>1.2649349566499339</v>
      </c>
      <c r="KC587">
        <v>0.6679999357784957</v>
      </c>
      <c r="KD587">
        <v>10.064157287813233</v>
      </c>
      <c r="KG587">
        <v>9.9259605655563118E-2</v>
      </c>
      <c r="KH587">
        <v>16.446962055951445</v>
      </c>
      <c r="KK587">
        <v>8.4889705100425097</v>
      </c>
      <c r="KL587">
        <v>59.918009758175891</v>
      </c>
      <c r="KO587">
        <v>11.233333333333333</v>
      </c>
      <c r="KP587">
        <v>1.3285945070236997</v>
      </c>
      <c r="KS587">
        <v>-1.2394322282884158</v>
      </c>
      <c r="KT587">
        <v>-1.5282527021117411</v>
      </c>
      <c r="KW587">
        <v>2.3910490334323233</v>
      </c>
      <c r="KX587">
        <v>55.639647502478773</v>
      </c>
      <c r="LE587">
        <v>-0.6500089307519753</v>
      </c>
      <c r="LF587">
        <v>5.7871015494686366</v>
      </c>
      <c r="LM587">
        <v>-1.3002974132103489</v>
      </c>
      <c r="LN587">
        <v>-0.98441151549533623</v>
      </c>
      <c r="LQ587">
        <v>-0.8742115379023957</v>
      </c>
      <c r="LR587">
        <v>15.121617084644376</v>
      </c>
      <c r="LU587">
        <v>3.9823871058621756</v>
      </c>
      <c r="LV587">
        <v>24.042996265107899</v>
      </c>
      <c r="LY587">
        <v>-0.89544093500790078</v>
      </c>
      <c r="LZ587">
        <v>7.6041340767249626</v>
      </c>
      <c r="MC587">
        <v>-1.1997607126290226</v>
      </c>
      <c r="MD587">
        <v>2.7704674934190043</v>
      </c>
      <c r="MK587">
        <v>6.1917220165490345</v>
      </c>
      <c r="ML587">
        <v>46.288740519904962</v>
      </c>
      <c r="MO587">
        <v>0.63705034270681649</v>
      </c>
      <c r="MP587">
        <v>26.115393556594285</v>
      </c>
      <c r="MS587">
        <v>-1.2550527364171549</v>
      </c>
      <c r="MT587">
        <v>-1.3584482984933015</v>
      </c>
      <c r="MW587">
        <v>-1.2961459417444776</v>
      </c>
      <c r="MX587">
        <v>5.2786775444025222</v>
      </c>
      <c r="NA587">
        <v>-1.184542800895467</v>
      </c>
      <c r="NB587">
        <v>0.84767354657024452</v>
      </c>
      <c r="NE587">
        <v>0.70053828801274287</v>
      </c>
      <c r="NF587">
        <v>10.180857176680391</v>
      </c>
      <c r="NI587">
        <v>8.2789379759384843E-2</v>
      </c>
      <c r="NJ587">
        <v>16.534832200869261</v>
      </c>
      <c r="NM587">
        <v>8.585726136093232</v>
      </c>
      <c r="NN587">
        <v>61.911772928878293</v>
      </c>
      <c r="NQ587">
        <v>11.233333333333333</v>
      </c>
      <c r="NR587">
        <v>1.3285945070236997</v>
      </c>
      <c r="NU587">
        <v>-1.0421033428155109</v>
      </c>
      <c r="NV587">
        <v>0.43073867529914134</v>
      </c>
      <c r="NY587">
        <v>2.3149695512160049</v>
      </c>
      <c r="NZ587">
        <v>55.083835551359108</v>
      </c>
      <c r="OG587">
        <v>-0.79050208076165973</v>
      </c>
      <c r="OH587">
        <v>4.8959294980440955</v>
      </c>
      <c r="OO587">
        <v>-1.2993559185204864</v>
      </c>
      <c r="OP587">
        <v>-0.9808298433826933</v>
      </c>
    </row>
    <row r="588" spans="1:406">
      <c r="A588">
        <v>571</v>
      </c>
      <c r="B588" s="16">
        <f t="shared" si="124"/>
        <v>40980.375</v>
      </c>
      <c r="C588">
        <f t="shared" si="120"/>
        <v>1798.627406634979</v>
      </c>
      <c r="D588">
        <f t="shared" si="121"/>
        <v>0</v>
      </c>
      <c r="E588">
        <f t="shared" si="122"/>
        <v>0</v>
      </c>
      <c r="F588">
        <f t="shared" si="123"/>
        <v>1798.627406634979</v>
      </c>
      <c r="G588">
        <f>F588/'Refrigeration &amp; Weather'!$C$22</f>
        <v>808.37186815055247</v>
      </c>
      <c r="H588">
        <f>G588*3*'Refrigeration &amp; Weather'!$C$23</f>
        <v>606.27890111291435</v>
      </c>
      <c r="Q588">
        <v>3.7110401080324897</v>
      </c>
      <c r="R588">
        <v>22.943073230833917</v>
      </c>
      <c r="U588">
        <v>1.8458335219516275</v>
      </c>
      <c r="V588">
        <v>39.399269466294996</v>
      </c>
      <c r="Y588">
        <v>-1.2602175020075594</v>
      </c>
      <c r="Z588">
        <v>5.2299067761999787</v>
      </c>
      <c r="AC588">
        <v>4.7533753626848094</v>
      </c>
      <c r="AD588">
        <v>93.906098248226584</v>
      </c>
      <c r="AG588">
        <v>-0.74216591776982022</v>
      </c>
      <c r="AH588">
        <v>11.683033318194335</v>
      </c>
      <c r="AK588">
        <v>-1.2909363199369057</v>
      </c>
      <c r="AL588">
        <v>5.1488560506328165</v>
      </c>
      <c r="AO588">
        <v>-1.2874360242514375</v>
      </c>
      <c r="AP588">
        <v>-1.2677108416511982</v>
      </c>
      <c r="AS588">
        <v>-1.1205889895127756</v>
      </c>
      <c r="AT588">
        <v>7.7693129848135021</v>
      </c>
      <c r="AW588">
        <v>0.52283606663654481</v>
      </c>
      <c r="AX588">
        <v>15.661595137049822</v>
      </c>
      <c r="BA588">
        <v>5.3177003185386051E-3</v>
      </c>
      <c r="BB588">
        <v>13.523030070187227</v>
      </c>
      <c r="BE588">
        <v>7.5029438776251061</v>
      </c>
      <c r="BF588">
        <v>62.620610320982109</v>
      </c>
      <c r="BI588">
        <v>11.120926495380193</v>
      </c>
      <c r="BJ588">
        <v>13.560930782947576</v>
      </c>
      <c r="BM588">
        <v>-1.0486794767293177</v>
      </c>
      <c r="BN588">
        <v>6.639376432544962</v>
      </c>
      <c r="BQ588">
        <v>1.7040610109976218</v>
      </c>
      <c r="BR588">
        <v>50.848834161982985</v>
      </c>
      <c r="BY588">
        <v>-0.73957843342670071</v>
      </c>
      <c r="BZ588">
        <v>10.739039144770276</v>
      </c>
      <c r="CG588">
        <v>-1.2863970383228815</v>
      </c>
      <c r="CH588">
        <v>5.7046123698082489</v>
      </c>
      <c r="CK588">
        <v>-1.0172272251570036</v>
      </c>
      <c r="CL588">
        <v>8.6789773030759338</v>
      </c>
      <c r="CO588">
        <v>3.6224767495870078</v>
      </c>
      <c r="CP588">
        <v>31.263087254416053</v>
      </c>
      <c r="CS588">
        <v>-0.97847752106538655</v>
      </c>
      <c r="CT588">
        <v>4.4601896618955514</v>
      </c>
      <c r="CW588">
        <v>-1.2448776869018978</v>
      </c>
      <c r="CX588">
        <v>0.16663824981436165</v>
      </c>
      <c r="DE588">
        <v>4.734372058247815</v>
      </c>
      <c r="DF588">
        <v>94.679335368362459</v>
      </c>
      <c r="DI588">
        <v>0.28429334906061149</v>
      </c>
      <c r="DJ588">
        <v>28.132543950360748</v>
      </c>
      <c r="DM588">
        <v>-1.2690572728519329</v>
      </c>
      <c r="DN588">
        <v>5.2268575658594907</v>
      </c>
      <c r="DQ588">
        <v>-1.2968559544784386</v>
      </c>
      <c r="DR588">
        <v>-1.3313915882522493</v>
      </c>
      <c r="DU588">
        <v>-1.1260166360344763</v>
      </c>
      <c r="DV588">
        <v>7.7473455846889392</v>
      </c>
      <c r="DY588">
        <v>0.5674713622834523</v>
      </c>
      <c r="DZ588">
        <v>15.545261329316023</v>
      </c>
      <c r="EC588">
        <v>-1.634531441241743E-2</v>
      </c>
      <c r="ED588">
        <v>13.404309229658494</v>
      </c>
      <c r="EG588">
        <v>7.4628613691498176</v>
      </c>
      <c r="EH588">
        <v>64.485545883718927</v>
      </c>
      <c r="EK588">
        <v>11.082340886754197</v>
      </c>
      <c r="EL588">
        <v>15.434048409164813</v>
      </c>
      <c r="EO588">
        <v>-1.1550484792350966</v>
      </c>
      <c r="EP588">
        <v>5.8064258082937972</v>
      </c>
      <c r="ES588">
        <v>1.5361950477217199</v>
      </c>
      <c r="ET588">
        <v>50.244215842084884</v>
      </c>
      <c r="FA588">
        <v>-1.0755785333006744</v>
      </c>
      <c r="FB588">
        <v>8.3919655025474658</v>
      </c>
      <c r="FI588">
        <v>-1.288965624981993</v>
      </c>
      <c r="FJ588">
        <v>5.6910068521442589</v>
      </c>
      <c r="FM588">
        <v>-0.8119719954772181</v>
      </c>
      <c r="FN588">
        <v>10.521676872589627</v>
      </c>
      <c r="FQ588">
        <v>3.5148968564767595</v>
      </c>
      <c r="FR588">
        <v>30.989871144794865</v>
      </c>
      <c r="FU588">
        <v>-0.94298916218645412</v>
      </c>
      <c r="FV588">
        <v>4.6819267855557527</v>
      </c>
      <c r="FY588">
        <v>-1.2286825016880394</v>
      </c>
      <c r="FZ588">
        <v>0.27419347838006164</v>
      </c>
      <c r="GG588">
        <v>4.7488887379423952</v>
      </c>
      <c r="GH588">
        <v>94.055260174241539</v>
      </c>
      <c r="GK588">
        <v>0.29968917709577836</v>
      </c>
      <c r="GL588">
        <v>28.237389588292832</v>
      </c>
      <c r="GO588">
        <v>-1.2881506425349005</v>
      </c>
      <c r="GP588">
        <v>5.1598961487717574</v>
      </c>
      <c r="GS588">
        <v>-1.2983084469249175</v>
      </c>
      <c r="GT588">
        <v>-1.335737555638173</v>
      </c>
      <c r="GW588">
        <v>-1.2097283440059998</v>
      </c>
      <c r="GX588">
        <v>7.302125675149532</v>
      </c>
      <c r="HA588">
        <v>0.56956928414080421</v>
      </c>
      <c r="HB588">
        <v>15.537554058478165</v>
      </c>
      <c r="HE588">
        <v>-5.4731395052602536E-2</v>
      </c>
      <c r="HF588">
        <v>13.387771306353693</v>
      </c>
      <c r="HI588">
        <v>7.4586902677408791</v>
      </c>
      <c r="HJ588">
        <v>63.065815971389171</v>
      </c>
      <c r="HM588">
        <v>11.068341531251406</v>
      </c>
      <c r="HN588">
        <v>16.367551869859945</v>
      </c>
      <c r="HQ588">
        <v>-1.2541507489503778</v>
      </c>
      <c r="HR588">
        <v>4.8488198817783603</v>
      </c>
      <c r="HU588">
        <v>1.5528385665819604</v>
      </c>
      <c r="HV588">
        <v>49.564564669906368</v>
      </c>
      <c r="IC588">
        <v>-0.97766634597324187</v>
      </c>
      <c r="ID588">
        <v>9.0269201337734408</v>
      </c>
      <c r="IK588">
        <v>-1.3019713330624862</v>
      </c>
      <c r="IL588">
        <v>5.6542386304899663</v>
      </c>
      <c r="IO588">
        <v>-0.74636098417380947</v>
      </c>
      <c r="IP588">
        <v>11.758137222539585</v>
      </c>
      <c r="IS588">
        <v>3.5302417753686712</v>
      </c>
      <c r="IT588">
        <v>31.016424777071872</v>
      </c>
      <c r="IW588">
        <v>-0.95000908116986615</v>
      </c>
      <c r="IX588">
        <v>4.6103154260128187</v>
      </c>
      <c r="JA588">
        <v>-1.2246758998303715</v>
      </c>
      <c r="JB588">
        <v>0.28206489951153618</v>
      </c>
      <c r="JI588">
        <v>4.7640724631626901</v>
      </c>
      <c r="JJ588">
        <v>95.789159243304908</v>
      </c>
      <c r="JM588">
        <v>0.73602506094611875</v>
      </c>
      <c r="JN588">
        <v>25.010429792227058</v>
      </c>
      <c r="JQ588">
        <v>-1.2767989000145299</v>
      </c>
      <c r="JR588">
        <v>5.1978415611177846</v>
      </c>
      <c r="JU588">
        <v>-1.2965407987827113</v>
      </c>
      <c r="JV588">
        <v>-1.3296698854372417</v>
      </c>
      <c r="JY588">
        <v>-1.1359810567529174</v>
      </c>
      <c r="JZ588">
        <v>7.7154329792714016</v>
      </c>
      <c r="KC588">
        <v>0.49911954904838896</v>
      </c>
      <c r="KD588">
        <v>15.563841160186033</v>
      </c>
      <c r="KG588">
        <v>-3.5162664260768479E-2</v>
      </c>
      <c r="KH588">
        <v>13.349690583177676</v>
      </c>
      <c r="KK588">
        <v>7.5035901034738064</v>
      </c>
      <c r="KL588">
        <v>63.396171431209595</v>
      </c>
      <c r="KO588">
        <v>11.087489341081897</v>
      </c>
      <c r="KP588">
        <v>15.079340963352157</v>
      </c>
      <c r="KS588">
        <v>-1.2526035652475793</v>
      </c>
      <c r="KT588">
        <v>4.863429005327311</v>
      </c>
      <c r="KW588">
        <v>1.5816422508699941</v>
      </c>
      <c r="KX588">
        <v>50.764026930809791</v>
      </c>
      <c r="LE588">
        <v>-0.75520251851837505</v>
      </c>
      <c r="LF588">
        <v>10.688453855138146</v>
      </c>
      <c r="LM588">
        <v>-1.3013502163016009</v>
      </c>
      <c r="LN588">
        <v>5.6528235984195625</v>
      </c>
      <c r="LQ588">
        <v>-1.003761715069041</v>
      </c>
      <c r="LR588">
        <v>7.9751870839083834</v>
      </c>
      <c r="LU588">
        <v>3.6211269317388988</v>
      </c>
      <c r="LV588">
        <v>31.143847212906753</v>
      </c>
      <c r="LY588">
        <v>-0.9486187834100388</v>
      </c>
      <c r="LZ588">
        <v>4.6362117852478795</v>
      </c>
      <c r="MC588">
        <v>-1.2133717388188676</v>
      </c>
      <c r="MD588">
        <v>0.37200164943357833</v>
      </c>
      <c r="MK588">
        <v>4.7449750216589512</v>
      </c>
      <c r="ML588">
        <v>94.084093872337235</v>
      </c>
      <c r="MO588">
        <v>0.22494866079611381</v>
      </c>
      <c r="MP588">
        <v>27.99829625559541</v>
      </c>
      <c r="MS588">
        <v>-1.2588627038121567</v>
      </c>
      <c r="MT588">
        <v>5.2590403317076539</v>
      </c>
      <c r="MW588">
        <v>-1.2988022883320973</v>
      </c>
      <c r="MX588">
        <v>-1.3391171237925403</v>
      </c>
      <c r="NA588">
        <v>-1.1971634387406156</v>
      </c>
      <c r="NB588">
        <v>7.3608436081132176</v>
      </c>
      <c r="NE588">
        <v>0.52971812220899961</v>
      </c>
      <c r="NF588">
        <v>15.681402204533356</v>
      </c>
      <c r="NI588">
        <v>-5.2893133045293791E-2</v>
      </c>
      <c r="NJ588">
        <v>13.419129903593793</v>
      </c>
      <c r="NM588">
        <v>7.5670730626721756</v>
      </c>
      <c r="NN588">
        <v>65.370902380510614</v>
      </c>
      <c r="NQ588">
        <v>11.076132864332431</v>
      </c>
      <c r="NR588">
        <v>15.845545001009631</v>
      </c>
      <c r="NU588">
        <v>-1.0829416378125152</v>
      </c>
      <c r="NV588">
        <v>6.3864952950750569</v>
      </c>
      <c r="NY588">
        <v>1.5167974180277997</v>
      </c>
      <c r="NZ588">
        <v>50.029257148906403</v>
      </c>
      <c r="OG588">
        <v>-0.88162007026191613</v>
      </c>
      <c r="OH588">
        <v>9.8642301731383562</v>
      </c>
      <c r="OO588">
        <v>-1.3004642198736789</v>
      </c>
      <c r="OP588">
        <v>5.6560576143778638</v>
      </c>
    </row>
    <row r="589" spans="1:406">
      <c r="A589">
        <v>572</v>
      </c>
      <c r="B589" s="16">
        <f t="shared" si="124"/>
        <v>40980.5</v>
      </c>
      <c r="C589">
        <f t="shared" si="120"/>
        <v>1306.6025103032048</v>
      </c>
      <c r="D589">
        <f t="shared" si="121"/>
        <v>0</v>
      </c>
      <c r="E589">
        <f t="shared" si="122"/>
        <v>0</v>
      </c>
      <c r="F589">
        <f t="shared" si="123"/>
        <v>1306.6025103032048</v>
      </c>
      <c r="G589">
        <f>F589/'Refrigeration &amp; Weather'!$C$22</f>
        <v>587.23708328233931</v>
      </c>
      <c r="H589">
        <f>G589*3*'Refrigeration &amp; Weather'!$C$23</f>
        <v>440.42781246175446</v>
      </c>
      <c r="Q589">
        <v>3.3778996310547766</v>
      </c>
      <c r="R589">
        <v>24.601327922893766</v>
      </c>
      <c r="U589">
        <v>1.2335095744739528</v>
      </c>
      <c r="V589">
        <v>36.752521789524458</v>
      </c>
      <c r="Y589">
        <v>-1.2632173149958243</v>
      </c>
      <c r="Z589">
        <v>-1.4298707280743723</v>
      </c>
      <c r="AC589">
        <v>3.7585474268553623</v>
      </c>
      <c r="AD589">
        <v>60.955387526387561</v>
      </c>
      <c r="AG589">
        <v>-0.83667474490722749</v>
      </c>
      <c r="AH589">
        <v>3.375234945497362</v>
      </c>
      <c r="AK589">
        <v>-1.2926620818184273</v>
      </c>
      <c r="AL589">
        <v>-1.5047575718419126</v>
      </c>
      <c r="AO589">
        <v>-1.2906865918223387</v>
      </c>
      <c r="AP589">
        <v>5.4105631837534212</v>
      </c>
      <c r="AS589">
        <v>-1.1374809994473645</v>
      </c>
      <c r="AT589">
        <v>0.96505401718577188</v>
      </c>
      <c r="AW589">
        <v>0.37006914807729235</v>
      </c>
      <c r="AX589">
        <v>7.9861005617476177</v>
      </c>
      <c r="BA589">
        <v>-0.1180542825407991</v>
      </c>
      <c r="BB589">
        <v>14.919127419343075</v>
      </c>
      <c r="BE589">
        <v>6.5038444621320233</v>
      </c>
      <c r="BF589">
        <v>63.691328516536139</v>
      </c>
      <c r="BI589">
        <v>10.968639868503345</v>
      </c>
      <c r="BJ589">
        <v>13.066409758833181</v>
      </c>
      <c r="BM589">
        <v>-1.0840351841389453</v>
      </c>
      <c r="BN589">
        <v>-0.53637167589051016</v>
      </c>
      <c r="BQ589">
        <v>1.0672472190965965</v>
      </c>
      <c r="BR589">
        <v>34.397208221299636</v>
      </c>
      <c r="BY589">
        <v>-0.82199335505303117</v>
      </c>
      <c r="BZ589">
        <v>2.831005671384804</v>
      </c>
      <c r="CG589">
        <v>-1.288168393509638</v>
      </c>
      <c r="CH589">
        <v>-0.94809988979349435</v>
      </c>
      <c r="CK589">
        <v>-1.101946325214608</v>
      </c>
      <c r="CL589">
        <v>7.9694118838626817</v>
      </c>
      <c r="CO589">
        <v>3.2628845775174344</v>
      </c>
      <c r="CP589">
        <v>23.055198218721287</v>
      </c>
      <c r="CS589">
        <v>-1.0192240903535119</v>
      </c>
      <c r="CT589">
        <v>6.1574141554182145</v>
      </c>
      <c r="CW589">
        <v>-1.2529351020578092</v>
      </c>
      <c r="CX589">
        <v>2.2786322119883322</v>
      </c>
      <c r="DE589">
        <v>3.7315227432370168</v>
      </c>
      <c r="DF589">
        <v>61.340456096158789</v>
      </c>
      <c r="DI589">
        <v>-5.1057830581137213E-2</v>
      </c>
      <c r="DJ589">
        <v>16.835693857586978</v>
      </c>
      <c r="DM589">
        <v>-1.2719883000916075</v>
      </c>
      <c r="DN589">
        <v>-1.4346398872517723</v>
      </c>
      <c r="DQ589">
        <v>-1.2991778396542237</v>
      </c>
      <c r="DR589">
        <v>5.3582526035735825</v>
      </c>
      <c r="DU589">
        <v>-1.1425694507619635</v>
      </c>
      <c r="DV589">
        <v>0.94533992901875152</v>
      </c>
      <c r="DY589">
        <v>0.41632120819777274</v>
      </c>
      <c r="DZ589">
        <v>7.8988697299928265</v>
      </c>
      <c r="EC589">
        <v>-0.13780793634385929</v>
      </c>
      <c r="ED589">
        <v>14.805529263410794</v>
      </c>
      <c r="EG589">
        <v>6.4369252940292538</v>
      </c>
      <c r="EH589">
        <v>65.133306010266224</v>
      </c>
      <c r="EK589">
        <v>10.884996582164712</v>
      </c>
      <c r="EL589">
        <v>16.470460931785805</v>
      </c>
      <c r="EO589">
        <v>-1.1783306146362755</v>
      </c>
      <c r="EP589">
        <v>-1.2116645058660522</v>
      </c>
      <c r="ES589">
        <v>0.91406044510666895</v>
      </c>
      <c r="ET589">
        <v>33.37366080372702</v>
      </c>
      <c r="FA589">
        <v>-1.1220808079066074</v>
      </c>
      <c r="FB589">
        <v>0.76360124062981982</v>
      </c>
      <c r="FI589">
        <v>-1.2905284161558217</v>
      </c>
      <c r="FJ589">
        <v>-0.96017271598630305</v>
      </c>
      <c r="FM589">
        <v>-0.92504049439228819</v>
      </c>
      <c r="FN589">
        <v>9.7492908856318294</v>
      </c>
      <c r="FQ589">
        <v>3.1601600647369619</v>
      </c>
      <c r="FR589">
        <v>22.759628233121962</v>
      </c>
      <c r="FU589">
        <v>-0.98701216557646543</v>
      </c>
      <c r="FV589">
        <v>6.3424717576561189</v>
      </c>
      <c r="FY589">
        <v>-1.2383161012063613</v>
      </c>
      <c r="FZ589">
        <v>2.3674268338649407</v>
      </c>
      <c r="GG589">
        <v>3.7530831601448091</v>
      </c>
      <c r="GH589">
        <v>60.981496052297771</v>
      </c>
      <c r="GK589">
        <v>-3.7551197530722981E-2</v>
      </c>
      <c r="GL589">
        <v>16.954016278673475</v>
      </c>
      <c r="GO589">
        <v>-1.2900464232042501</v>
      </c>
      <c r="GP589">
        <v>-1.494886716733774</v>
      </c>
      <c r="GS589">
        <v>-1.3005653933594277</v>
      </c>
      <c r="GT589">
        <v>5.3545318159069017</v>
      </c>
      <c r="GW589">
        <v>-1.2195689057521528</v>
      </c>
      <c r="GX589">
        <v>0.5606687710280891</v>
      </c>
      <c r="HA589">
        <v>0.41850824567102018</v>
      </c>
      <c r="HB589">
        <v>7.8948370344768222</v>
      </c>
      <c r="HE589">
        <v>-0.17574789303595512</v>
      </c>
      <c r="HF589">
        <v>14.772591442996873</v>
      </c>
      <c r="HI589">
        <v>6.4539649098979162</v>
      </c>
      <c r="HJ589">
        <v>63.960425610346682</v>
      </c>
      <c r="HM589">
        <v>10.842690312363761</v>
      </c>
      <c r="HN589">
        <v>18.841423462028494</v>
      </c>
      <c r="HQ589">
        <v>-1.2638742608407689</v>
      </c>
      <c r="HR589">
        <v>-1.9594349142298237</v>
      </c>
      <c r="HU589">
        <v>0.93824772114497224</v>
      </c>
      <c r="HV589">
        <v>33.037414574593157</v>
      </c>
      <c r="IC589">
        <v>-1.0341881431047142</v>
      </c>
      <c r="ID589">
        <v>1.349233991632848</v>
      </c>
      <c r="IK589">
        <v>-1.3029581651794935</v>
      </c>
      <c r="IL589">
        <v>-0.9939575501413217</v>
      </c>
      <c r="IO589">
        <v>-0.87483544583413042</v>
      </c>
      <c r="IP589">
        <v>10.617453742471017</v>
      </c>
      <c r="IS589">
        <v>3.1750288024846123</v>
      </c>
      <c r="IT589">
        <v>22.788570051562743</v>
      </c>
      <c r="IW589">
        <v>-0.99300077671727005</v>
      </c>
      <c r="IX589">
        <v>6.2851474916840049</v>
      </c>
      <c r="JA589">
        <v>-1.234454732824863</v>
      </c>
      <c r="JB589">
        <v>2.37662397356535</v>
      </c>
      <c r="JI589">
        <v>3.7363126220430676</v>
      </c>
      <c r="JJ589">
        <v>62.986399253790935</v>
      </c>
      <c r="JM589">
        <v>0.43763933820301082</v>
      </c>
      <c r="JN589">
        <v>15.10848533629173</v>
      </c>
      <c r="JQ589">
        <v>-1.2792808118653158</v>
      </c>
      <c r="JR589">
        <v>-1.4607945224985504</v>
      </c>
      <c r="JU589">
        <v>-1.2988878982823957</v>
      </c>
      <c r="JV589">
        <v>5.3596771859275689</v>
      </c>
      <c r="JY589">
        <v>-1.1520553004845138</v>
      </c>
      <c r="JZ589">
        <v>0.91799420107657614</v>
      </c>
      <c r="KC589">
        <v>0.34793582832276443</v>
      </c>
      <c r="KD589">
        <v>7.8915209660936316</v>
      </c>
      <c r="KG589">
        <v>-0.15571699047414211</v>
      </c>
      <c r="KH589">
        <v>14.750442923716077</v>
      </c>
      <c r="KK589">
        <v>6.4921423175715809</v>
      </c>
      <c r="KL589">
        <v>64.405464012361392</v>
      </c>
      <c r="KO589">
        <v>10.901050854963364</v>
      </c>
      <c r="KP589">
        <v>15.54960765527275</v>
      </c>
      <c r="KS589">
        <v>-1.2625338911587076</v>
      </c>
      <c r="KT589">
        <v>-1.9480282206592627</v>
      </c>
      <c r="KW589">
        <v>0.95053283795632315</v>
      </c>
      <c r="KX589">
        <v>33.920301941119725</v>
      </c>
      <c r="LE589">
        <v>-0.83683421935306512</v>
      </c>
      <c r="LF589">
        <v>2.7854597111440764</v>
      </c>
      <c r="LM589">
        <v>-1.3023152863974228</v>
      </c>
      <c r="LN589">
        <v>-0.99521973260463281</v>
      </c>
      <c r="LQ589">
        <v>-1.0828380273391625</v>
      </c>
      <c r="LR589">
        <v>7.7536406530910229</v>
      </c>
      <c r="LU589">
        <v>3.2635544162744252</v>
      </c>
      <c r="LV589">
        <v>22.933779866385521</v>
      </c>
      <c r="LY589">
        <v>-0.9919700410909692</v>
      </c>
      <c r="LZ589">
        <v>6.3046666040167594</v>
      </c>
      <c r="MC589">
        <v>-1.2244454946626171</v>
      </c>
      <c r="MD589">
        <v>2.4487856265916612</v>
      </c>
      <c r="MK589">
        <v>3.7482704480191029</v>
      </c>
      <c r="ML589">
        <v>61.056257919897305</v>
      </c>
      <c r="MO589">
        <v>-0.10700019955153305</v>
      </c>
      <c r="MP589">
        <v>16.592120692469489</v>
      </c>
      <c r="MS589">
        <v>-1.2622893368113763</v>
      </c>
      <c r="MT589">
        <v>-1.4058665025081185</v>
      </c>
      <c r="MW589">
        <v>-1.30100991785928</v>
      </c>
      <c r="MX589">
        <v>5.3517529070875884</v>
      </c>
      <c r="NA589">
        <v>-1.2079182678005738</v>
      </c>
      <c r="NB589">
        <v>0.6140647449872656</v>
      </c>
      <c r="NE589">
        <v>0.37660704830829905</v>
      </c>
      <c r="NF589">
        <v>8.0074429536904201</v>
      </c>
      <c r="NI589">
        <v>-0.17441107611832171</v>
      </c>
      <c r="NJ589">
        <v>14.802280233692517</v>
      </c>
      <c r="NM589">
        <v>6.5261344764083233</v>
      </c>
      <c r="NN589">
        <v>66.035707596377435</v>
      </c>
      <c r="NQ589">
        <v>10.866367885494958</v>
      </c>
      <c r="NR589">
        <v>17.511122683375238</v>
      </c>
      <c r="NU589">
        <v>-1.114633642662969</v>
      </c>
      <c r="NV589">
        <v>-0.74123374148125332</v>
      </c>
      <c r="NY589">
        <v>0.89833249291823003</v>
      </c>
      <c r="NZ589">
        <v>33.151872856864969</v>
      </c>
      <c r="OG589">
        <v>-0.95055052076422453</v>
      </c>
      <c r="OH589">
        <v>2.0506008070337964</v>
      </c>
      <c r="OO589">
        <v>-1.3014795187465202</v>
      </c>
      <c r="OP589">
        <v>-0.99228862765604231</v>
      </c>
    </row>
    <row r="590" spans="1:406">
      <c r="A590">
        <v>573</v>
      </c>
      <c r="B590" s="16">
        <f t="shared" si="124"/>
        <v>40980.625</v>
      </c>
      <c r="C590">
        <f t="shared" si="120"/>
        <v>1467.2492891529016</v>
      </c>
      <c r="D590">
        <f t="shared" si="121"/>
        <v>0</v>
      </c>
      <c r="E590">
        <f t="shared" si="122"/>
        <v>0</v>
      </c>
      <c r="F590">
        <f t="shared" si="123"/>
        <v>1467.2492891529016</v>
      </c>
      <c r="G590">
        <f>F590/'Refrigeration &amp; Weather'!$C$22</f>
        <v>659.43788276534917</v>
      </c>
      <c r="H590">
        <f>G590*3*'Refrigeration &amp; Weather'!$C$23</f>
        <v>494.57841207401191</v>
      </c>
      <c r="Q590">
        <v>3.0477435272439095</v>
      </c>
      <c r="R590">
        <v>22.285692032340808</v>
      </c>
      <c r="U590">
        <v>0.72474328740117988</v>
      </c>
      <c r="V590">
        <v>28.174038134650363</v>
      </c>
      <c r="Y590">
        <v>-1.2659606168561235</v>
      </c>
      <c r="Z590">
        <v>5.1982923033778423</v>
      </c>
      <c r="AC590">
        <v>3.0313248275208662</v>
      </c>
      <c r="AD590">
        <v>43.367236374015164</v>
      </c>
      <c r="AG590">
        <v>-0.9135943363929302</v>
      </c>
      <c r="AH590">
        <v>8.796059894307966</v>
      </c>
      <c r="AK590">
        <v>-1.2942267076212051</v>
      </c>
      <c r="AL590">
        <v>5.1289569752061537</v>
      </c>
      <c r="AO590">
        <v>-1.2933868228116248</v>
      </c>
      <c r="AP590">
        <v>-1.1285120869253418</v>
      </c>
      <c r="AS590">
        <v>-1.1520310066799131</v>
      </c>
      <c r="AT590">
        <v>7.4769117507135245</v>
      </c>
      <c r="AW590">
        <v>0.23325105423450604</v>
      </c>
      <c r="AX590">
        <v>13.70249825113083</v>
      </c>
      <c r="BA590">
        <v>-0.22861739188526908</v>
      </c>
      <c r="BB590">
        <v>11.95482868853956</v>
      </c>
      <c r="BE590">
        <v>5.5776126543910971</v>
      </c>
      <c r="BF590">
        <v>56.378436106608227</v>
      </c>
      <c r="BI590">
        <v>10.585339416946939</v>
      </c>
      <c r="BJ590">
        <v>39.22439329257908</v>
      </c>
      <c r="BM590">
        <v>-1.1121567986793559</v>
      </c>
      <c r="BN590">
        <v>5.7182795253438705</v>
      </c>
      <c r="BQ590">
        <v>0.57523190863831153</v>
      </c>
      <c r="BR590">
        <v>32.917189967349316</v>
      </c>
      <c r="BY590">
        <v>-0.88712163582764569</v>
      </c>
      <c r="BZ590">
        <v>8.5432033209998455</v>
      </c>
      <c r="CG590">
        <v>-1.2897908451266731</v>
      </c>
      <c r="CH590">
        <v>5.6862675008815371</v>
      </c>
      <c r="CK590">
        <v>-1.154734146302687</v>
      </c>
      <c r="CL590">
        <v>4.0378676630935022</v>
      </c>
      <c r="CO590">
        <v>2.8893827228191258</v>
      </c>
      <c r="CP590">
        <v>31.867076297063754</v>
      </c>
      <c r="CS590">
        <v>-1.0526137798004118</v>
      </c>
      <c r="CT590">
        <v>3.5392995462603363</v>
      </c>
      <c r="CW590">
        <v>-1.2595686495025327</v>
      </c>
      <c r="CX590">
        <v>-1.3336281662534311E-2</v>
      </c>
      <c r="DE590">
        <v>2.9987775942309858</v>
      </c>
      <c r="DF590">
        <v>43.704144537116228</v>
      </c>
      <c r="DI590">
        <v>-0.32680331895776793</v>
      </c>
      <c r="DJ590">
        <v>19.94539041691014</v>
      </c>
      <c r="DM590">
        <v>-1.2746393209272513</v>
      </c>
      <c r="DN590">
        <v>5.192263181885858</v>
      </c>
      <c r="DQ590">
        <v>-1.3011161982683894</v>
      </c>
      <c r="DR590">
        <v>-1.1713408003613925</v>
      </c>
      <c r="DU590">
        <v>-1.1568148849708995</v>
      </c>
      <c r="DV590">
        <v>7.4592013564315636</v>
      </c>
      <c r="DY590">
        <v>0.28067258532256406</v>
      </c>
      <c r="DZ590">
        <v>13.641114412937117</v>
      </c>
      <c r="EC590">
        <v>-0.24655785675181996</v>
      </c>
      <c r="ED590">
        <v>11.847429803435237</v>
      </c>
      <c r="EG590">
        <v>5.4921961309241603</v>
      </c>
      <c r="EH590">
        <v>57.309443691076581</v>
      </c>
      <c r="EK590">
        <v>10.424526897568365</v>
      </c>
      <c r="EL590">
        <v>44.305674574818113</v>
      </c>
      <c r="EO590">
        <v>-1.1965885160179903</v>
      </c>
      <c r="EP590">
        <v>5.1638899995237955</v>
      </c>
      <c r="ES590">
        <v>0.44088187615268243</v>
      </c>
      <c r="ET590">
        <v>31.734560446584595</v>
      </c>
      <c r="FA590">
        <v>-1.1560065880067472</v>
      </c>
      <c r="FB590">
        <v>6.7583508634461715</v>
      </c>
      <c r="FI590">
        <v>-1.2919653396826001</v>
      </c>
      <c r="FJ590">
        <v>5.6755118641607236</v>
      </c>
      <c r="FM590">
        <v>-1.0028813083872621</v>
      </c>
      <c r="FN590">
        <v>5.5542101149845067</v>
      </c>
      <c r="FQ590">
        <v>2.792493899857075</v>
      </c>
      <c r="FR590">
        <v>31.473664250501102</v>
      </c>
      <c r="FU590">
        <v>-1.0231397958858346</v>
      </c>
      <c r="FV590">
        <v>3.6943715860854258</v>
      </c>
      <c r="FY590">
        <v>-1.2462615386949107</v>
      </c>
      <c r="FZ590">
        <v>6.0937722920294923E-2</v>
      </c>
      <c r="GG590">
        <v>3.025464776194275</v>
      </c>
      <c r="GH590">
        <v>43.39902211224863</v>
      </c>
      <c r="GK590">
        <v>-0.31535078761000962</v>
      </c>
      <c r="GL590">
        <v>20.071572700999734</v>
      </c>
      <c r="GO590">
        <v>-1.2917635048024414</v>
      </c>
      <c r="GP590">
        <v>5.1378237895083902</v>
      </c>
      <c r="GS590">
        <v>-1.3024484196128203</v>
      </c>
      <c r="GT590">
        <v>-1.1744990788318375</v>
      </c>
      <c r="GW590">
        <v>-1.2279892188111992</v>
      </c>
      <c r="GX590">
        <v>7.1244638759586634</v>
      </c>
      <c r="HA590">
        <v>0.28289049834153102</v>
      </c>
      <c r="HB590">
        <v>13.640503585296063</v>
      </c>
      <c r="HE590">
        <v>-0.28381109970439838</v>
      </c>
      <c r="HF590">
        <v>11.801029956173563</v>
      </c>
      <c r="HI590">
        <v>5.5252471700097772</v>
      </c>
      <c r="HJ590">
        <v>56.460451210696682</v>
      </c>
      <c r="HM590">
        <v>10.316997089693238</v>
      </c>
      <c r="HN590">
        <v>48.896162943240725</v>
      </c>
      <c r="HQ590">
        <v>-1.2714144535299576</v>
      </c>
      <c r="HR590">
        <v>4.568300699461795</v>
      </c>
      <c r="HU590">
        <v>0.46805241858371632</v>
      </c>
      <c r="HV590">
        <v>31.634027042940048</v>
      </c>
      <c r="IC590">
        <v>-1.0770961114049116</v>
      </c>
      <c r="ID590">
        <v>7.2764068711475165</v>
      </c>
      <c r="IK590">
        <v>-1.3038649441178705</v>
      </c>
      <c r="IL590">
        <v>5.6443818456216688</v>
      </c>
      <c r="IO590">
        <v>-0.96353057779738371</v>
      </c>
      <c r="IP590">
        <v>6.168852821928227</v>
      </c>
      <c r="IS590">
        <v>2.8067825666107997</v>
      </c>
      <c r="IT590">
        <v>31.512799843591253</v>
      </c>
      <c r="IW590">
        <v>-1.0283002535428178</v>
      </c>
      <c r="IX590">
        <v>3.6481591168255547</v>
      </c>
      <c r="JA590">
        <v>-1.2425571773913069</v>
      </c>
      <c r="JB590">
        <v>7.0548575171636929E-2</v>
      </c>
      <c r="JI590">
        <v>2.9791213329238735</v>
      </c>
      <c r="JJ590">
        <v>45.052702661045089</v>
      </c>
      <c r="JM590">
        <v>0.17694716678076705</v>
      </c>
      <c r="JN590">
        <v>19.508978351314084</v>
      </c>
      <c r="JQ590">
        <v>-1.2815259649173663</v>
      </c>
      <c r="JR590">
        <v>5.1685903724352311</v>
      </c>
      <c r="JU590">
        <v>-1.3008470812430875</v>
      </c>
      <c r="JV590">
        <v>-1.1701669186724761</v>
      </c>
      <c r="JY590">
        <v>-1.1658880943685459</v>
      </c>
      <c r="JZ590">
        <v>7.4355339671755933</v>
      </c>
      <c r="KC590">
        <v>0.21263719281641386</v>
      </c>
      <c r="KD590">
        <v>13.612141433311388</v>
      </c>
      <c r="KG590">
        <v>-0.26356197892123412</v>
      </c>
      <c r="KH590">
        <v>11.792927802061243</v>
      </c>
      <c r="KK590">
        <v>5.5552945301084629</v>
      </c>
      <c r="KL590">
        <v>56.977167630045869</v>
      </c>
      <c r="KO590">
        <v>10.468393635700215</v>
      </c>
      <c r="KP590">
        <v>42.150785145222827</v>
      </c>
      <c r="KS590">
        <v>-1.2702376555263719</v>
      </c>
      <c r="KT590">
        <v>4.5773943216352304</v>
      </c>
      <c r="KW590">
        <v>0.46871045415540691</v>
      </c>
      <c r="KX590">
        <v>32.237493875205558</v>
      </c>
      <c r="LE590">
        <v>-0.90126022435720676</v>
      </c>
      <c r="LF590">
        <v>8.5024465385207648</v>
      </c>
      <c r="LM590">
        <v>-1.3032026109259762</v>
      </c>
      <c r="LN590">
        <v>5.6432519726798525</v>
      </c>
      <c r="LQ590">
        <v>-1.134391158137535</v>
      </c>
      <c r="LR590">
        <v>4.0170874869367879</v>
      </c>
      <c r="LU590">
        <v>2.892316286917556</v>
      </c>
      <c r="LV590">
        <v>31.716746771576972</v>
      </c>
      <c r="LY590">
        <v>-1.0275415847046194</v>
      </c>
      <c r="LZ590">
        <v>3.662993547646046</v>
      </c>
      <c r="MC590">
        <v>-1.2335975334673193</v>
      </c>
      <c r="MD590">
        <v>0.12940422300343163</v>
      </c>
      <c r="MK590">
        <v>3.0195710894596353</v>
      </c>
      <c r="ML590">
        <v>43.458493927618491</v>
      </c>
      <c r="MO590">
        <v>-0.37774682239756929</v>
      </c>
      <c r="MP590">
        <v>19.613150938208445</v>
      </c>
      <c r="MS590">
        <v>-1.2653847691210514</v>
      </c>
      <c r="MT590">
        <v>5.2181104776990983</v>
      </c>
      <c r="MW590">
        <v>-1.3028524488849906</v>
      </c>
      <c r="MX590">
        <v>-1.1767762011918186</v>
      </c>
      <c r="NA590">
        <v>-1.2171692481513954</v>
      </c>
      <c r="NB590">
        <v>7.1729614516810214</v>
      </c>
      <c r="NE590">
        <v>0.23942828341591452</v>
      </c>
      <c r="NF590">
        <v>13.724544884249852</v>
      </c>
      <c r="NI590">
        <v>-0.28294253434014704</v>
      </c>
      <c r="NJ590">
        <v>11.828531735215719</v>
      </c>
      <c r="NM590">
        <v>5.5670095087553007</v>
      </c>
      <c r="NN590">
        <v>58.160227228160117</v>
      </c>
      <c r="NQ590">
        <v>10.375744271318435</v>
      </c>
      <c r="NR590">
        <v>46.560707141995003</v>
      </c>
      <c r="NU590">
        <v>-1.1397637905418434</v>
      </c>
      <c r="NV590">
        <v>5.5501697547320923</v>
      </c>
      <c r="NY590">
        <v>0.42860969059605852</v>
      </c>
      <c r="NZ590">
        <v>31.535398935826869</v>
      </c>
      <c r="OG590">
        <v>-1.0037880140442574</v>
      </c>
      <c r="OH590">
        <v>7.8588666311421385</v>
      </c>
      <c r="OO590">
        <v>-1.30241246702326</v>
      </c>
      <c r="OP590">
        <v>5.6459178761135469</v>
      </c>
    </row>
    <row r="591" spans="1:406">
      <c r="A591">
        <v>574</v>
      </c>
      <c r="B591" s="16">
        <f t="shared" si="124"/>
        <v>40980.75</v>
      </c>
      <c r="C591">
        <f t="shared" si="120"/>
        <v>1249.3025263845311</v>
      </c>
      <c r="D591">
        <f t="shared" si="121"/>
        <v>0</v>
      </c>
      <c r="E591">
        <f t="shared" si="122"/>
        <v>0</v>
      </c>
      <c r="F591">
        <f t="shared" si="123"/>
        <v>1249.3025263845311</v>
      </c>
      <c r="G591">
        <f>F591/'Refrigeration &amp; Weather'!$C$22</f>
        <v>561.48428152113763</v>
      </c>
      <c r="H591">
        <f>G591*3*'Refrigeration &amp; Weather'!$C$23</f>
        <v>421.1132111408532</v>
      </c>
      <c r="Q591">
        <v>2.7092535657702723</v>
      </c>
      <c r="R591">
        <v>24.093961622670353</v>
      </c>
      <c r="U591">
        <v>0.3152800524195245</v>
      </c>
      <c r="V591">
        <v>24.633551412013443</v>
      </c>
      <c r="Y591">
        <v>-1.2684772474453641</v>
      </c>
      <c r="Z591">
        <v>-1.4577888274050039</v>
      </c>
      <c r="AC591">
        <v>2.3998287052085328</v>
      </c>
      <c r="AD591">
        <v>42.323376627440283</v>
      </c>
      <c r="AG591">
        <v>-0.97598986781270036</v>
      </c>
      <c r="AH591">
        <v>1.2488201337671794</v>
      </c>
      <c r="AK591">
        <v>-1.2956506702610928</v>
      </c>
      <c r="AL591">
        <v>-1.5221138811187476</v>
      </c>
      <c r="AO591">
        <v>-1.2956612596348833</v>
      </c>
      <c r="AP591">
        <v>5.5000162334862281</v>
      </c>
      <c r="AS591">
        <v>-1.1646646130461293</v>
      </c>
      <c r="AT591">
        <v>0.72621359191959256</v>
      </c>
      <c r="AW591">
        <v>0.1107091583286781</v>
      </c>
      <c r="AX591">
        <v>6.2313373864280273</v>
      </c>
      <c r="BA591">
        <v>-0.32749795971338702</v>
      </c>
      <c r="BB591">
        <v>13.487139007244616</v>
      </c>
      <c r="BE591">
        <v>4.7317137704765662</v>
      </c>
      <c r="BF591">
        <v>54.02255446296369</v>
      </c>
      <c r="BI591">
        <v>9.6842009275899859</v>
      </c>
      <c r="BJ591">
        <v>64.280976648961371</v>
      </c>
      <c r="BM591">
        <v>-1.1349298698767607</v>
      </c>
      <c r="BN591">
        <v>-1.2144161782710856</v>
      </c>
      <c r="BQ591">
        <v>0.19962555085733133</v>
      </c>
      <c r="BR591">
        <v>19.85635842450165</v>
      </c>
      <c r="BY591">
        <v>-0.9394057352982822</v>
      </c>
      <c r="BZ591">
        <v>1.2041397156818368</v>
      </c>
      <c r="CG591">
        <v>-1.2912813962208778</v>
      </c>
      <c r="CH591">
        <v>-0.96433969619702764</v>
      </c>
      <c r="CK591">
        <v>-1.1897451515174862</v>
      </c>
      <c r="CL591">
        <v>5.4337990042987494</v>
      </c>
      <c r="CO591">
        <v>2.4844907990724425</v>
      </c>
      <c r="CP591">
        <v>25.072045608409809</v>
      </c>
      <c r="CS591">
        <v>-1.080300213109616</v>
      </c>
      <c r="CT591">
        <v>5.439953056313672</v>
      </c>
      <c r="CW591">
        <v>-1.2651083707980391</v>
      </c>
      <c r="CX591">
        <v>2.1408797403316764</v>
      </c>
      <c r="DE591">
        <v>2.3609099900878801</v>
      </c>
      <c r="DF591">
        <v>42.758661900676231</v>
      </c>
      <c r="DI591">
        <v>-0.54500704359032781</v>
      </c>
      <c r="DJ591">
        <v>9.5808184060907582</v>
      </c>
      <c r="DM591">
        <v>-1.2770466095242918</v>
      </c>
      <c r="DN591">
        <v>-1.4647266549705555</v>
      </c>
      <c r="DQ591">
        <v>-1.3027560288111406</v>
      </c>
      <c r="DR591">
        <v>5.4638124427708341</v>
      </c>
      <c r="DU591">
        <v>-1.1691745732009671</v>
      </c>
      <c r="DV591">
        <v>0.71027356059208391</v>
      </c>
      <c r="DY591">
        <v>0.15890804164377351</v>
      </c>
      <c r="DZ591">
        <v>6.1924341746657801</v>
      </c>
      <c r="EC591">
        <v>-0.3437355566423691</v>
      </c>
      <c r="ED591">
        <v>13.386666727348302</v>
      </c>
      <c r="EG591">
        <v>4.6356682711526203</v>
      </c>
      <c r="EH591">
        <v>54.501297749619368</v>
      </c>
      <c r="EK591">
        <v>9.4991903181807924</v>
      </c>
      <c r="EL591">
        <v>63.168644034843219</v>
      </c>
      <c r="EO591">
        <v>-1.2112039696675572</v>
      </c>
      <c r="EP591">
        <v>-1.6750321766195408</v>
      </c>
      <c r="ES591">
        <v>8.4749108223907882E-2</v>
      </c>
      <c r="ET591">
        <v>18.696385261985334</v>
      </c>
      <c r="FA591">
        <v>-1.1814935403344966</v>
      </c>
      <c r="FB591">
        <v>-0.32540155553281447</v>
      </c>
      <c r="FI591">
        <v>-1.2932902197595937</v>
      </c>
      <c r="FJ591">
        <v>-0.97395778439160641</v>
      </c>
      <c r="FM591">
        <v>-1.0586667656992397</v>
      </c>
      <c r="FN591">
        <v>6.6775175332033854</v>
      </c>
      <c r="FQ591">
        <v>2.3948786461346838</v>
      </c>
      <c r="FR591">
        <v>24.623490944080498</v>
      </c>
      <c r="FU591">
        <v>-1.0531327195564331</v>
      </c>
      <c r="FV591">
        <v>5.5710320242588862</v>
      </c>
      <c r="FY591">
        <v>-1.2529065423787646</v>
      </c>
      <c r="FZ591">
        <v>2.2037315016558816</v>
      </c>
      <c r="GG591">
        <v>2.3930463949124028</v>
      </c>
      <c r="GH591">
        <v>42.398874805134895</v>
      </c>
      <c r="GK591">
        <v>-0.53555606946947021</v>
      </c>
      <c r="GL591">
        <v>9.6961175236441761</v>
      </c>
      <c r="GO591">
        <v>-1.2933247846151792</v>
      </c>
      <c r="GP591">
        <v>-1.5141145213778042</v>
      </c>
      <c r="GS591">
        <v>-1.3040405642852846</v>
      </c>
      <c r="GT591">
        <v>5.4610582607952942</v>
      </c>
      <c r="GW591">
        <v>-1.2352590999257766</v>
      </c>
      <c r="GX591">
        <v>0.41705615507168692</v>
      </c>
      <c r="HA591">
        <v>0.16110386571930127</v>
      </c>
      <c r="HB591">
        <v>6.1948924191133949</v>
      </c>
      <c r="HE591">
        <v>-0.38010995300222539</v>
      </c>
      <c r="HF591">
        <v>13.329715811058657</v>
      </c>
      <c r="HI591">
        <v>4.6796970473882524</v>
      </c>
      <c r="HJ591">
        <v>53.942611982757704</v>
      </c>
      <c r="HM591">
        <v>9.3752854942426076</v>
      </c>
      <c r="HN591">
        <v>62.055907389639167</v>
      </c>
      <c r="HQ591">
        <v>-1.2774012116238276</v>
      </c>
      <c r="HR591">
        <v>-2.1577184283615818</v>
      </c>
      <c r="HU591">
        <v>0.11202829316637923</v>
      </c>
      <c r="HV591">
        <v>18.735688197150125</v>
      </c>
      <c r="IC591">
        <v>-1.1104317845022114</v>
      </c>
      <c r="ID591">
        <v>0.12472575202998448</v>
      </c>
      <c r="IK591">
        <v>-1.3047005420462483</v>
      </c>
      <c r="IL591">
        <v>-1.0027166219269461</v>
      </c>
      <c r="IO591">
        <v>-1.0270888845771489</v>
      </c>
      <c r="IP591">
        <v>7.1214714971193498</v>
      </c>
      <c r="IS591">
        <v>2.4084321295432387</v>
      </c>
      <c r="IT591">
        <v>24.669208845632149</v>
      </c>
      <c r="IW591">
        <v>-1.0576209310781675</v>
      </c>
      <c r="IX591">
        <v>5.5333533329125704</v>
      </c>
      <c r="JA591">
        <v>-1.249360511199026</v>
      </c>
      <c r="JB591">
        <v>2.2132603869350937</v>
      </c>
      <c r="JI591">
        <v>2.3217441732123043</v>
      </c>
      <c r="JJ591">
        <v>43.836502141395677</v>
      </c>
      <c r="JM591">
        <v>-4.6309418104698206E-2</v>
      </c>
      <c r="JN591">
        <v>10.280696553489578</v>
      </c>
      <c r="JQ591">
        <v>-1.2835650229581546</v>
      </c>
      <c r="JR591">
        <v>-1.4862351495690449</v>
      </c>
      <c r="JU591">
        <v>-1.3025043640920615</v>
      </c>
      <c r="JV591">
        <v>5.4648103185888228</v>
      </c>
      <c r="JY591">
        <v>-1.1778886608823367</v>
      </c>
      <c r="JZ591">
        <v>0.68960656228932127</v>
      </c>
      <c r="KC591">
        <v>9.1537438313067904E-2</v>
      </c>
      <c r="KD591">
        <v>6.1458971334610828</v>
      </c>
      <c r="KG591">
        <v>-0.35985355868284286</v>
      </c>
      <c r="KH591">
        <v>13.33361194573464</v>
      </c>
      <c r="KK591">
        <v>4.7006727501202006</v>
      </c>
      <c r="KL591">
        <v>54.509074317579859</v>
      </c>
      <c r="KO591">
        <v>9.5603767571134188</v>
      </c>
      <c r="KP591">
        <v>63.191866510593293</v>
      </c>
      <c r="KS591">
        <v>-1.2763562771444248</v>
      </c>
      <c r="KT591">
        <v>-2.1503373210408867</v>
      </c>
      <c r="KW591">
        <v>0.10505853284326143</v>
      </c>
      <c r="KX591">
        <v>19.120794078950269</v>
      </c>
      <c r="LE591">
        <v>-0.95291699643146455</v>
      </c>
      <c r="LF591">
        <v>1.1677584164730426</v>
      </c>
      <c r="LM591">
        <v>-1.3040207571298876</v>
      </c>
      <c r="LN591">
        <v>-1.0037314861869708</v>
      </c>
      <c r="LQ591">
        <v>-1.1698890579695154</v>
      </c>
      <c r="LR591">
        <v>5.487489120944482</v>
      </c>
      <c r="LU591">
        <v>2.4900449220191851</v>
      </c>
      <c r="LV591">
        <v>24.916011697151518</v>
      </c>
      <c r="LY591">
        <v>-1.0570705758991077</v>
      </c>
      <c r="LZ591">
        <v>5.5447665479496138</v>
      </c>
      <c r="MC591">
        <v>-1.241264549695813</v>
      </c>
      <c r="MD591">
        <v>2.2619545724559647</v>
      </c>
      <c r="MK591">
        <v>2.3864149258092469</v>
      </c>
      <c r="ML591">
        <v>42.436112686907002</v>
      </c>
      <c r="MO591">
        <v>-0.59009172480053373</v>
      </c>
      <c r="MP591">
        <v>9.2238100368675475</v>
      </c>
      <c r="MS591">
        <v>-1.2681923624165903</v>
      </c>
      <c r="MT591">
        <v>-1.4414063195299243</v>
      </c>
      <c r="MW591">
        <v>-1.3044108372558925</v>
      </c>
      <c r="MX591">
        <v>5.4591319836105106</v>
      </c>
      <c r="NA591">
        <v>-1.2251936040434861</v>
      </c>
      <c r="NB591">
        <v>0.46111174046176101</v>
      </c>
      <c r="NE591">
        <v>0.11652092342524513</v>
      </c>
      <c r="NF591">
        <v>6.2534482024606728</v>
      </c>
      <c r="NI591">
        <v>-0.37967003907290287</v>
      </c>
      <c r="NJ591">
        <v>13.354716798831804</v>
      </c>
      <c r="NM591">
        <v>4.6969892642569446</v>
      </c>
      <c r="NN591">
        <v>55.298205985819024</v>
      </c>
      <c r="NQ591">
        <v>9.4332202183108915</v>
      </c>
      <c r="NR591">
        <v>63.309591489745294</v>
      </c>
      <c r="NU591">
        <v>-1.160063566961133</v>
      </c>
      <c r="NV591">
        <v>-1.3540595482085469</v>
      </c>
      <c r="NY591">
        <v>7.5407883925807842E-2</v>
      </c>
      <c r="NZ591">
        <v>18.532624723936898</v>
      </c>
      <c r="OG591">
        <v>-1.0456985390085822</v>
      </c>
      <c r="OH591">
        <v>0.60849649233741743</v>
      </c>
      <c r="OO591">
        <v>-1.3032721939247458</v>
      </c>
      <c r="OP591">
        <v>-1.0012988200130482</v>
      </c>
    </row>
    <row r="592" spans="1:406">
      <c r="A592">
        <v>575</v>
      </c>
      <c r="B592" s="16">
        <f t="shared" si="124"/>
        <v>40980.875</v>
      </c>
      <c r="C592">
        <f t="shared" si="120"/>
        <v>1450.2314449778551</v>
      </c>
      <c r="D592">
        <f t="shared" si="121"/>
        <v>0</v>
      </c>
      <c r="E592">
        <f t="shared" si="122"/>
        <v>0</v>
      </c>
      <c r="F592">
        <f t="shared" si="123"/>
        <v>1450.2314449778551</v>
      </c>
      <c r="G592">
        <f>F592/'Refrigeration &amp; Weather'!$C$22</f>
        <v>651.78941347319335</v>
      </c>
      <c r="H592">
        <f>G592*3*'Refrigeration &amp; Weather'!$C$23</f>
        <v>488.84206010489504</v>
      </c>
      <c r="Q592">
        <v>2.3402546541669689</v>
      </c>
      <c r="R592">
        <v>24.046563188666187</v>
      </c>
      <c r="U592">
        <v>-7.6597798974809847E-3</v>
      </c>
      <c r="V592">
        <v>17.505651211023022</v>
      </c>
      <c r="Y592">
        <v>-1.2707927269671297</v>
      </c>
      <c r="Z592">
        <v>5.1735328002464644</v>
      </c>
      <c r="AC592">
        <v>1.7692021131320661</v>
      </c>
      <c r="AD592">
        <v>37.932281455162531</v>
      </c>
      <c r="AG592">
        <v>-1.0244896048351564</v>
      </c>
      <c r="AH592">
        <v>7.1135634373571719</v>
      </c>
      <c r="AK592">
        <v>-1.2969512062894295</v>
      </c>
      <c r="AL592">
        <v>5.1137391746000995</v>
      </c>
      <c r="AO592">
        <v>-1.2976390861782188</v>
      </c>
      <c r="AP592">
        <v>-1.1593766623794235</v>
      </c>
      <c r="AS592">
        <v>-1.1757142231469546</v>
      </c>
      <c r="AT592">
        <v>7.2798146543111342</v>
      </c>
      <c r="AW592">
        <v>9.0196540791363702E-4</v>
      </c>
      <c r="AX592">
        <v>12.136393994986058</v>
      </c>
      <c r="BA592">
        <v>-0.41580110108318297</v>
      </c>
      <c r="BB592">
        <v>10.65691847027929</v>
      </c>
      <c r="BE592">
        <v>3.9642554644572168</v>
      </c>
      <c r="BF592">
        <v>46.763464851718965</v>
      </c>
      <c r="BI592">
        <v>8.4131757895171813</v>
      </c>
      <c r="BJ592">
        <v>87.891099618108484</v>
      </c>
      <c r="BM592">
        <v>-1.1536616686637136</v>
      </c>
      <c r="BN592">
        <v>5.2078934203585634</v>
      </c>
      <c r="BQ592">
        <v>-8.5970181962051806E-2</v>
      </c>
      <c r="BR592">
        <v>21.597518155479115</v>
      </c>
      <c r="BY592">
        <v>-0.9819902175615135</v>
      </c>
      <c r="BZ592">
        <v>7.3181027423271594</v>
      </c>
      <c r="CG592">
        <v>-1.2926546367848282</v>
      </c>
      <c r="CH592">
        <v>5.6718325608053943</v>
      </c>
      <c r="CK592">
        <v>-1.2140769385548467</v>
      </c>
      <c r="CL592">
        <v>2.5812958960291725</v>
      </c>
      <c r="CO592">
        <v>2.1325977659487481</v>
      </c>
      <c r="CP592">
        <v>28.34853230145476</v>
      </c>
      <c r="CS592">
        <v>-1.1035210483989883</v>
      </c>
      <c r="CT592">
        <v>2.9787234321421696</v>
      </c>
      <c r="CW592">
        <v>-1.2697921537656507</v>
      </c>
      <c r="CX592">
        <v>-0.12079546985382245</v>
      </c>
      <c r="DE592">
        <v>1.7222416563258041</v>
      </c>
      <c r="DF592">
        <v>38.438394328145179</v>
      </c>
      <c r="DI592">
        <v>-0.7059577385257223</v>
      </c>
      <c r="DJ592">
        <v>13.111010883948078</v>
      </c>
      <c r="DM592">
        <v>-1.2792406102755927</v>
      </c>
      <c r="DN592">
        <v>5.1659554333190334</v>
      </c>
      <c r="DQ592">
        <v>-1.3041875499317188</v>
      </c>
      <c r="DR592">
        <v>-1.190710287627379</v>
      </c>
      <c r="DU592">
        <v>-1.1799772967444828</v>
      </c>
      <c r="DV592">
        <v>7.2654343522872935</v>
      </c>
      <c r="DY592">
        <v>4.9541178332798683E-2</v>
      </c>
      <c r="DZ592">
        <v>12.116672004756413</v>
      </c>
      <c r="EC592">
        <v>-0.43045481487814746</v>
      </c>
      <c r="ED592">
        <v>10.563780634323575</v>
      </c>
      <c r="EG592">
        <v>3.8644890808500376</v>
      </c>
      <c r="EH592">
        <v>46.845350488398843</v>
      </c>
      <c r="EK592">
        <v>8.2813367380157654</v>
      </c>
      <c r="EL592">
        <v>83.480651484835747</v>
      </c>
      <c r="EO592">
        <v>-1.2231112461813627</v>
      </c>
      <c r="EP592">
        <v>4.8209065464357517</v>
      </c>
      <c r="ES592">
        <v>-0.18284944416086216</v>
      </c>
      <c r="ET592">
        <v>20.557420232127782</v>
      </c>
      <c r="FA592">
        <v>-1.2011350351404397</v>
      </c>
      <c r="FB592">
        <v>6.0085254099881569</v>
      </c>
      <c r="FI592">
        <v>-1.2945149871532009</v>
      </c>
      <c r="FJ592">
        <v>5.6632014140451856</v>
      </c>
      <c r="FM592">
        <v>-1.0998450644327227</v>
      </c>
      <c r="FN592">
        <v>3.5842571609315335</v>
      </c>
      <c r="FQ592">
        <v>2.050180679532676</v>
      </c>
      <c r="FR592">
        <v>27.919178981483078</v>
      </c>
      <c r="FU592">
        <v>-1.0783134339015932</v>
      </c>
      <c r="FV592">
        <v>3.090469493920291</v>
      </c>
      <c r="FY592">
        <v>-1.2585316267896483</v>
      </c>
      <c r="FZ592">
        <v>-6.7060070015156681E-2</v>
      </c>
      <c r="GG592">
        <v>1.7606970328054443</v>
      </c>
      <c r="GH592">
        <v>38.052231246447995</v>
      </c>
      <c r="GK592">
        <v>-0.69821714621817799</v>
      </c>
      <c r="GL592">
        <v>13.207464943944297</v>
      </c>
      <c r="GO592">
        <v>-1.2947495127336979</v>
      </c>
      <c r="GP592">
        <v>5.1209848408382532</v>
      </c>
      <c r="GS592">
        <v>-1.3054297441647569</v>
      </c>
      <c r="GT592">
        <v>-1.1931666446038769</v>
      </c>
      <c r="GW592">
        <v>-1.2415863816163364</v>
      </c>
      <c r="GX592">
        <v>7.0070119847177628</v>
      </c>
      <c r="HA592">
        <v>5.1668367552028353E-2</v>
      </c>
      <c r="HB592">
        <v>12.121794424090236</v>
      </c>
      <c r="HE592">
        <v>-0.4658046668907273</v>
      </c>
      <c r="HF592">
        <v>10.499015220411973</v>
      </c>
      <c r="HI592">
        <v>3.9149719347610001</v>
      </c>
      <c r="HJ592">
        <v>46.551173243100671</v>
      </c>
      <c r="HM592">
        <v>8.1904611602174846</v>
      </c>
      <c r="HN592">
        <v>81.274985110430961</v>
      </c>
      <c r="HQ592">
        <v>-1.2822492269967605</v>
      </c>
      <c r="HR592">
        <v>4.4237225739220323</v>
      </c>
      <c r="HU592">
        <v>-0.15701416872591811</v>
      </c>
      <c r="HV592">
        <v>20.666757444631926</v>
      </c>
      <c r="IC592">
        <v>-1.1368615607516597</v>
      </c>
      <c r="ID592">
        <v>6.3971101870436069</v>
      </c>
      <c r="IK592">
        <v>-1.3054726030658419</v>
      </c>
      <c r="IL592">
        <v>5.6365678108563602</v>
      </c>
      <c r="IO592">
        <v>-1.0739321469958387</v>
      </c>
      <c r="IP592">
        <v>3.9096408373447304</v>
      </c>
      <c r="IS592">
        <v>2.0629935419031895</v>
      </c>
      <c r="IT592">
        <v>27.963682999594969</v>
      </c>
      <c r="IW592">
        <v>-1.08224987318375</v>
      </c>
      <c r="IX592">
        <v>3.0594135768866648</v>
      </c>
      <c r="JA592">
        <v>-1.2551396419053615</v>
      </c>
      <c r="JB592">
        <v>-5.7875509746325493E-2</v>
      </c>
      <c r="JI592">
        <v>1.6694339446747295</v>
      </c>
      <c r="JJ592">
        <v>39.067651031819139</v>
      </c>
      <c r="JM592">
        <v>-0.22665918662789492</v>
      </c>
      <c r="JN592">
        <v>14.521181656616815</v>
      </c>
      <c r="JQ592">
        <v>-1.2854237179291965</v>
      </c>
      <c r="JR592">
        <v>5.1463438886838588</v>
      </c>
      <c r="JU592">
        <v>-1.3039509942703331</v>
      </c>
      <c r="JV592">
        <v>-1.1898418746296826</v>
      </c>
      <c r="JY592">
        <v>-1.188376229159966</v>
      </c>
      <c r="JZ592">
        <v>7.2472431371249248</v>
      </c>
      <c r="KC592">
        <v>-1.6913274864381211E-2</v>
      </c>
      <c r="KD592">
        <v>12.056270203384166</v>
      </c>
      <c r="KG592">
        <v>-0.445717700248491</v>
      </c>
      <c r="KH592">
        <v>10.512836449031782</v>
      </c>
      <c r="KK592">
        <v>3.9263978285165857</v>
      </c>
      <c r="KL592">
        <v>47.131251743337032</v>
      </c>
      <c r="KO592">
        <v>8.3313669144841977</v>
      </c>
      <c r="KP592">
        <v>84.378395887143881</v>
      </c>
      <c r="KS592">
        <v>-1.2813123634631929</v>
      </c>
      <c r="KT592">
        <v>4.4298077330097376</v>
      </c>
      <c r="KW592">
        <v>-0.16866360821929513</v>
      </c>
      <c r="KX592">
        <v>20.896440480597285</v>
      </c>
      <c r="LE592">
        <v>-0.99494159568335649</v>
      </c>
      <c r="LF592">
        <v>7.2856282981371905</v>
      </c>
      <c r="LM592">
        <v>-1.3047771114381581</v>
      </c>
      <c r="LN592">
        <v>5.6356533060865504</v>
      </c>
      <c r="LQ592">
        <v>-1.1953218999979898</v>
      </c>
      <c r="LR592">
        <v>2.6591557939000641</v>
      </c>
      <c r="LU592">
        <v>2.1405458678584828</v>
      </c>
      <c r="LV592">
        <v>28.209819073007505</v>
      </c>
      <c r="LY592">
        <v>-1.0818609238819652</v>
      </c>
      <c r="LZ592">
        <v>3.068296549212322</v>
      </c>
      <c r="MC592">
        <v>-1.2477638398089901</v>
      </c>
      <c r="MD592">
        <v>-1.7079411313072113E-2</v>
      </c>
      <c r="MK592">
        <v>1.7537369281892894</v>
      </c>
      <c r="ML592">
        <v>38.061673103653405</v>
      </c>
      <c r="MO592">
        <v>-0.74534940234880209</v>
      </c>
      <c r="MP592">
        <v>12.776685528312077</v>
      </c>
      <c r="MS592">
        <v>-1.270748441105096</v>
      </c>
      <c r="MT592">
        <v>5.1870808798195487</v>
      </c>
      <c r="MW592">
        <v>-1.3057709392463139</v>
      </c>
      <c r="MX592">
        <v>-1.1948347929010077</v>
      </c>
      <c r="NA592">
        <v>-1.2322066514718915</v>
      </c>
      <c r="NB592">
        <v>7.0470732112073629</v>
      </c>
      <c r="NE592">
        <v>6.352300719675485E-3</v>
      </c>
      <c r="NF592">
        <v>12.158094431382667</v>
      </c>
      <c r="NI592">
        <v>-0.46575044388918202</v>
      </c>
      <c r="NJ592">
        <v>10.521373792617437</v>
      </c>
      <c r="NM592">
        <v>3.9133815243903709</v>
      </c>
      <c r="NN592">
        <v>47.568305831353008</v>
      </c>
      <c r="NQ592">
        <v>8.2201995501962433</v>
      </c>
      <c r="NR592">
        <v>83.05713844078015</v>
      </c>
      <c r="NU592">
        <v>-1.1767265019295279</v>
      </c>
      <c r="NV592">
        <v>5.0905794291894821</v>
      </c>
      <c r="NY592">
        <v>-0.18986474288876279</v>
      </c>
      <c r="NZ592">
        <v>20.429949517809046</v>
      </c>
      <c r="OG592">
        <v>-1.079267846192318</v>
      </c>
      <c r="OH592">
        <v>6.8006896689244964</v>
      </c>
      <c r="OO592">
        <v>-1.3040665638338964</v>
      </c>
      <c r="OP592">
        <v>5.6378799765196241</v>
      </c>
    </row>
    <row r="593" spans="1:406">
      <c r="A593">
        <v>576</v>
      </c>
      <c r="B593" s="16">
        <f t="shared" si="124"/>
        <v>40981</v>
      </c>
      <c r="C593">
        <f t="shared" ref="C593:C656" si="125">J593+N593+R593+V593+Z593+AD593+AH593+AL593+AP593+AT593+AX593+BB593+BF593+BJ593+BN593+BR593+BV593+BZ593+CD593+CH593+CL593+CP593+CT593+CX593+DB593+DF593+DJ593+DN593+DR593+DV593+DZ593+ED593+EH593+EL593+EP593+ET593+EX593+FB593+FF593+FJ593+FN593+FR593+FV593+FZ593+GD593+GH593+GL593+GP593+GT593+GX593+HB593+HF593+HJ593+HN593+HR593+HV593+HZ593+ID593+IH593+IL593+IP593+IT593+IX593+JB593+JF593+JJ593+JN593+JR593+JV593+JZ593+KD593+KH593+KL593+KP593+KT593+KX593+LB593+LF593+LJ593+LN593+LR593+LV593+LZ593+MD593+MH593+ML593+MP593+MT593+MX593+NB593+NF593+NJ593+NN593+NR593+NV593+NZ593+OD593+OH593+OL593+OP593</f>
        <v>1144.9762726745566</v>
      </c>
      <c r="D593">
        <f t="shared" si="121"/>
        <v>0</v>
      </c>
      <c r="E593">
        <f t="shared" si="122"/>
        <v>0</v>
      </c>
      <c r="F593">
        <f t="shared" si="123"/>
        <v>1144.9762726745566</v>
      </c>
      <c r="G593">
        <f>F593/'Refrigeration &amp; Weather'!$C$22</f>
        <v>514.59607760654239</v>
      </c>
      <c r="H593">
        <f>G593*3*'Refrigeration &amp; Weather'!$C$23</f>
        <v>385.9470582049068</v>
      </c>
      <c r="Q593">
        <v>1.9323308883822217</v>
      </c>
      <c r="R593">
        <v>26.731981655656245</v>
      </c>
      <c r="U593">
        <v>-0.25879591093856913</v>
      </c>
      <c r="V593">
        <v>15.711473038172727</v>
      </c>
      <c r="Y593">
        <v>-1.2729289949426377</v>
      </c>
      <c r="Z593">
        <v>-1.4798350559576341</v>
      </c>
      <c r="AC593">
        <v>1.1805027355726196</v>
      </c>
      <c r="AD593">
        <v>36.707092713348608</v>
      </c>
      <c r="AG593">
        <v>-1.0630140200701705</v>
      </c>
      <c r="AH593">
        <v>-7.4997115627529531E-2</v>
      </c>
      <c r="AK593">
        <v>-1.2981429203857744</v>
      </c>
      <c r="AL593">
        <v>-1.5355214934219681</v>
      </c>
      <c r="AO593">
        <v>-1.2993757714856959</v>
      </c>
      <c r="AP593">
        <v>5.4699842026897523</v>
      </c>
      <c r="AS593">
        <v>-1.1854424897658578</v>
      </c>
      <c r="AT593">
        <v>0.56203660110594889</v>
      </c>
      <c r="AW593">
        <v>-9.7575885500449683E-2</v>
      </c>
      <c r="AX593">
        <v>4.8375003741106717</v>
      </c>
      <c r="BA593">
        <v>-0.4945883711652142</v>
      </c>
      <c r="BB593">
        <v>12.318391977138306</v>
      </c>
      <c r="BE593">
        <v>3.2777113919879883</v>
      </c>
      <c r="BF593">
        <v>44.143681580814373</v>
      </c>
      <c r="BI593">
        <v>6.8985908645265726</v>
      </c>
      <c r="BJ593">
        <v>92.010208335483995</v>
      </c>
      <c r="BM593">
        <v>-1.1692808285107221</v>
      </c>
      <c r="BN593">
        <v>-1.6062352295123867</v>
      </c>
      <c r="BQ593">
        <v>-0.30374135252733431</v>
      </c>
      <c r="BR593">
        <v>11.287522446522061</v>
      </c>
      <c r="BY593">
        <v>-1.0171341430023222</v>
      </c>
      <c r="BZ593">
        <v>0.26688873703970306</v>
      </c>
      <c r="CG593">
        <v>-1.2939231481136608</v>
      </c>
      <c r="CH593">
        <v>-0.97721942129636097</v>
      </c>
      <c r="CK593">
        <v>-1.2317724906073935</v>
      </c>
      <c r="CL593">
        <v>4.5067713595054126</v>
      </c>
      <c r="CO593">
        <v>1.817271569252922</v>
      </c>
      <c r="CP593">
        <v>20.162295578086187</v>
      </c>
      <c r="CS593">
        <v>-1.123198940919472</v>
      </c>
      <c r="CT593">
        <v>4.9961779861241231</v>
      </c>
      <c r="CW593">
        <v>-1.2737952663324001</v>
      </c>
      <c r="CX593">
        <v>2.0556527335443247</v>
      </c>
      <c r="DE593">
        <v>1.1253432334798228</v>
      </c>
      <c r="DF593">
        <v>37.185152915019977</v>
      </c>
      <c r="DI593">
        <v>-0.82533265688304935</v>
      </c>
      <c r="DJ593">
        <v>4.2229546390371091</v>
      </c>
      <c r="DM593">
        <v>-1.281247041962926</v>
      </c>
      <c r="DN593">
        <v>-1.4878451999797075</v>
      </c>
      <c r="DQ593">
        <v>-1.3054489757981884</v>
      </c>
      <c r="DR593">
        <v>5.4426440316339972</v>
      </c>
      <c r="DU593">
        <v>-1.1894824789889615</v>
      </c>
      <c r="DV593">
        <v>0.54902951550958434</v>
      </c>
      <c r="DY593">
        <v>-4.8780722498868709E-2</v>
      </c>
      <c r="DZ593">
        <v>4.8338513689300644</v>
      </c>
      <c r="EC593">
        <v>-0.50778102376175083</v>
      </c>
      <c r="ED593">
        <v>12.232721908711685</v>
      </c>
      <c r="EG593">
        <v>3.1799858868599924</v>
      </c>
      <c r="EH593">
        <v>43.90846221526639</v>
      </c>
      <c r="EK593">
        <v>6.9446512907732645</v>
      </c>
      <c r="EL593">
        <v>79.103431002079475</v>
      </c>
      <c r="EO593">
        <v>-1.2329604276994395</v>
      </c>
      <c r="EP593">
        <v>-1.9346985543277215</v>
      </c>
      <c r="ES593">
        <v>-0.38501931138897494</v>
      </c>
      <c r="ET593">
        <v>10.401501151027242</v>
      </c>
      <c r="FA593">
        <v>-1.2166088981142846</v>
      </c>
      <c r="FB593">
        <v>-0.85717834943285753</v>
      </c>
      <c r="FI593">
        <v>-1.2956499863038429</v>
      </c>
      <c r="FJ593">
        <v>-0.98499057470948981</v>
      </c>
      <c r="FM593">
        <v>-1.1312482528080456</v>
      </c>
      <c r="FN593">
        <v>5.3305306441533737</v>
      </c>
      <c r="FQ593">
        <v>1.7420243086235674</v>
      </c>
      <c r="FR593">
        <v>19.721120676043782</v>
      </c>
      <c r="FU593">
        <v>-1.099670507662587</v>
      </c>
      <c r="FV593">
        <v>5.0922160185101513</v>
      </c>
      <c r="FY593">
        <v>-1.2633441067995494</v>
      </c>
      <c r="FZ593">
        <v>2.1020165999740197</v>
      </c>
      <c r="GG593">
        <v>1.1697642000430053</v>
      </c>
      <c r="GH593">
        <v>36.848174096720804</v>
      </c>
      <c r="GK593">
        <v>-0.81898802486757827</v>
      </c>
      <c r="GL593">
        <v>4.3003941148630052</v>
      </c>
      <c r="GO593">
        <v>-1.2960539779714795</v>
      </c>
      <c r="GP593">
        <v>-1.5289341211513761</v>
      </c>
      <c r="GS593">
        <v>-1.3066532550279195</v>
      </c>
      <c r="GT593">
        <v>5.4404394115061239</v>
      </c>
      <c r="GW593">
        <v>-1.2471333224309749</v>
      </c>
      <c r="GX593">
        <v>0.31998210130271154</v>
      </c>
      <c r="HA593">
        <v>-4.6761827973441986E-2</v>
      </c>
      <c r="HB593">
        <v>4.8412176439851731</v>
      </c>
      <c r="HE593">
        <v>-0.54200307056179686</v>
      </c>
      <c r="HF593">
        <v>12.162601564878074</v>
      </c>
      <c r="HI593">
        <v>3.2330038681719042</v>
      </c>
      <c r="HJ593">
        <v>43.832412550238026</v>
      </c>
      <c r="HM593">
        <v>6.8894916481413233</v>
      </c>
      <c r="HN593">
        <v>77.059507584368362</v>
      </c>
      <c r="HQ593">
        <v>-1.2862411970232566</v>
      </c>
      <c r="HR593">
        <v>-2.2659268195228806</v>
      </c>
      <c r="HU593">
        <v>-0.36130466160092845</v>
      </c>
      <c r="HV593">
        <v>10.537320166085165</v>
      </c>
      <c r="IC593">
        <v>-1.158191480417085</v>
      </c>
      <c r="ID593">
        <v>-0.52192644903356222</v>
      </c>
      <c r="IK593">
        <v>-1.306187744769282</v>
      </c>
      <c r="IL593">
        <v>-1.0097131172468794</v>
      </c>
      <c r="IO593">
        <v>-1.1095763110812455</v>
      </c>
      <c r="IP593">
        <v>5.5781755211360595</v>
      </c>
      <c r="IS593">
        <v>1.7540855400878652</v>
      </c>
      <c r="IT593">
        <v>19.767681559827459</v>
      </c>
      <c r="IW593">
        <v>-1.1031493033159612</v>
      </c>
      <c r="IX593">
        <v>5.0663572909736576</v>
      </c>
      <c r="JA593">
        <v>-1.2600990149308031</v>
      </c>
      <c r="JB593">
        <v>2.1107269984763595</v>
      </c>
      <c r="JI593">
        <v>1.0675831687064294</v>
      </c>
      <c r="JJ593">
        <v>37.279541919665682</v>
      </c>
      <c r="JM593">
        <v>-0.37345704983939709</v>
      </c>
      <c r="JN593">
        <v>5.9937943225793546</v>
      </c>
      <c r="JQ593">
        <v>-1.2871237854105686</v>
      </c>
      <c r="JR593">
        <v>-1.5057863143715629</v>
      </c>
      <c r="JU593">
        <v>-1.3052256347998932</v>
      </c>
      <c r="JV593">
        <v>5.4434057539752869</v>
      </c>
      <c r="JY593">
        <v>-1.1976027718214532</v>
      </c>
      <c r="JZ593">
        <v>0.5329028121553302</v>
      </c>
      <c r="KC593">
        <v>-0.11412442599001639</v>
      </c>
      <c r="KD593">
        <v>4.7628594383882756</v>
      </c>
      <c r="KG593">
        <v>-0.52222874907479511</v>
      </c>
      <c r="KH593">
        <v>12.184359539398113</v>
      </c>
      <c r="KK593">
        <v>3.2349472004240067</v>
      </c>
      <c r="KL593">
        <v>44.400552786263304</v>
      </c>
      <c r="KO593">
        <v>6.9762472164098073</v>
      </c>
      <c r="KP593">
        <v>80.313407937218102</v>
      </c>
      <c r="KS593">
        <v>-1.2853941844047265</v>
      </c>
      <c r="KT593">
        <v>-2.2608415038316023</v>
      </c>
      <c r="KW593">
        <v>-0.37562268283657335</v>
      </c>
      <c r="KX593">
        <v>10.663675991551639</v>
      </c>
      <c r="LE593">
        <v>-1.0295853469957024</v>
      </c>
      <c r="LF593">
        <v>0.23785812565558895</v>
      </c>
      <c r="LM593">
        <v>-1.3054780726005035</v>
      </c>
      <c r="LN593">
        <v>-1.0105397276155776</v>
      </c>
      <c r="LQ593">
        <v>-1.2142823000735792</v>
      </c>
      <c r="LR593">
        <v>4.5895996991590158</v>
      </c>
      <c r="LU593">
        <v>1.8274289208770274</v>
      </c>
      <c r="LV593">
        <v>20.030196401339438</v>
      </c>
      <c r="LY593">
        <v>-1.1028867989133269</v>
      </c>
      <c r="LZ593">
        <v>5.0733449104135886</v>
      </c>
      <c r="MC593">
        <v>-1.253330737657105</v>
      </c>
      <c r="MD593">
        <v>2.1452873759292226</v>
      </c>
      <c r="MK593">
        <v>1.1629361861869434</v>
      </c>
      <c r="ML593">
        <v>36.830630369618845</v>
      </c>
      <c r="MO593">
        <v>-0.85961850628424863</v>
      </c>
      <c r="MP593">
        <v>3.9306614289402124</v>
      </c>
      <c r="MS593">
        <v>-1.2730836369194638</v>
      </c>
      <c r="MT593">
        <v>-1.4686364515425698</v>
      </c>
      <c r="MW593">
        <v>-1.30696914013009</v>
      </c>
      <c r="MX593">
        <v>5.4389831369620287</v>
      </c>
      <c r="NA593">
        <v>-1.238377760613588</v>
      </c>
      <c r="NB593">
        <v>0.35646779170735032</v>
      </c>
      <c r="NE593">
        <v>-9.2476570799944841E-2</v>
      </c>
      <c r="NF593">
        <v>4.8584541408792239</v>
      </c>
      <c r="NI593">
        <v>-0.54229069231262084</v>
      </c>
      <c r="NJ593">
        <v>12.18231230065242</v>
      </c>
      <c r="NM593">
        <v>3.2177337643869044</v>
      </c>
      <c r="NN593">
        <v>44.553985427335256</v>
      </c>
      <c r="NQ593">
        <v>6.8923828953698081</v>
      </c>
      <c r="NR593">
        <v>78.518570201513583</v>
      </c>
      <c r="NU593">
        <v>-1.1905964657659696</v>
      </c>
      <c r="NV593">
        <v>-1.7058132829224077</v>
      </c>
      <c r="NY593">
        <v>-0.39026086498631773</v>
      </c>
      <c r="NZ593">
        <v>10.305340646818351</v>
      </c>
      <c r="OG593">
        <v>-1.106576716182879</v>
      </c>
      <c r="OH593">
        <v>-0.18306789376454624</v>
      </c>
      <c r="OO593">
        <v>-1.3048023841188963</v>
      </c>
      <c r="OP593">
        <v>-1.008495717894188</v>
      </c>
    </row>
    <row r="594" spans="1:406">
      <c r="A594">
        <v>577</v>
      </c>
      <c r="B594" s="16">
        <f t="shared" si="124"/>
        <v>40981.125</v>
      </c>
      <c r="C594">
        <f t="shared" si="125"/>
        <v>1262.3022055428514</v>
      </c>
      <c r="D594">
        <f t="shared" ref="D594:D657" si="126">K594+O594+S594+W594+AA594+AE594+AI594+AM594+AQ594+AU594+AY594+BC594+BG594+BK594+BO594+BS594+BW594+CA594+CE594+CI594+CM594+CQ594+CU594+CY594+DC594+DG594+DK594+DO594+DS594+DW594+EA594+EE594+EI594+EM594+EQ594+EU594+EY594+FC594+FG594+FK594+FO594+FS594+FW594+GA594+GE594+GI594+GM594+GQ594+GU594+GY594+HC594+HG594+HK594+HO594+HS594+HW594+IA594+IE594+II594+IM594+IQ594+IU594+IY594+JC594+JG594+JK594+JO594+JS594+JW594+KA594+KE594+KI594+KM594+KQ594+KU594+KY594+LC594+LG594+LK594+LO594+LS594+LW594+MA594+ME594+MI594+MM594+MQ594+MU594+MY594+NC594+NG594+NK594+NO594+NS594+NW594+OA594+OE594+OI594+OM594+OQ594</f>
        <v>0</v>
      </c>
      <c r="E594">
        <f t="shared" ref="E594:E657" si="127">L594+P594+T594+X594+AB594+AF594+AJ594+AN594+AR594+AV594+AZ594+BD594+BH594+BL594+BP594+BT594+BX594+CB594+CF594+CJ594+CN594+CR594+CV594+CZ594+DD594+DH594+DL594+DP594+DT594+DX594+EB594+EF594+EJ594+EN594+ER594+EV594+EZ594+FD594+FH594+FL594+FP594+FT594+FX594+GB594+GF594+GJ594+GN594+GR594+GV594+GZ594+HD594+HH594+HL594+HP594+HT594+HX594+IB594+IF594+IJ594+IN594+IR594+IV594+IZ594+JD594+JH594+JL594+JP594+JT594+JX594+KB594+KF594+KJ594+KN594+KR594+KV594+KZ594+LD594+LH594+LL594+LP594+LT594+LX594+MB594+MF594+MJ594+MN594+MR594+MV594+MZ594+ND594+NH594+NL594+NP594+NT594+NX594+OB594+OF594+OJ594+ON594+OR594</f>
        <v>0</v>
      </c>
      <c r="F594">
        <f t="shared" ref="F594:F657" si="128">SUM(C594:E594)</f>
        <v>1262.3022055428514</v>
      </c>
      <c r="G594">
        <f>F594/'Refrigeration &amp; Weather'!$C$22</f>
        <v>567.32683395184347</v>
      </c>
      <c r="H594">
        <f>G594*3*'Refrigeration &amp; Weather'!$C$23</f>
        <v>425.49512546388257</v>
      </c>
      <c r="Q594">
        <v>1.5468720596753813</v>
      </c>
      <c r="R594">
        <v>22.567753888850547</v>
      </c>
      <c r="U594">
        <v>-0.45267834129784928</v>
      </c>
      <c r="V594">
        <v>10.343425509494477</v>
      </c>
      <c r="Y594">
        <v>-1.2749050046747898</v>
      </c>
      <c r="Z594">
        <v>5.1538288115272017</v>
      </c>
      <c r="AC594">
        <v>0.67631917721831114</v>
      </c>
      <c r="AD594">
        <v>27.675724261242742</v>
      </c>
      <c r="AG594">
        <v>-1.0939377553144576</v>
      </c>
      <c r="AH594">
        <v>6.1558800629441572</v>
      </c>
      <c r="AK594">
        <v>-1.2992382608150335</v>
      </c>
      <c r="AL594">
        <v>5.1018730660346483</v>
      </c>
      <c r="AO594">
        <v>-1.3009108997822609</v>
      </c>
      <c r="AP594">
        <v>-1.184411241764818</v>
      </c>
      <c r="AS594">
        <v>-1.1940591870652273</v>
      </c>
      <c r="AT594">
        <v>7.1418837553171208</v>
      </c>
      <c r="AW594">
        <v>-0.18599415042941947</v>
      </c>
      <c r="AX594">
        <v>10.898407431572744</v>
      </c>
      <c r="BA594">
        <v>-0.56486101189761684</v>
      </c>
      <c r="BB594">
        <v>9.6103049749242562</v>
      </c>
      <c r="BE594">
        <v>2.6302759148611892</v>
      </c>
      <c r="BF594">
        <v>40.293539097413444</v>
      </c>
      <c r="BI594">
        <v>5.4474120642264845</v>
      </c>
      <c r="BJ594">
        <v>89.510980997837407</v>
      </c>
      <c r="BM594">
        <v>-1.1824615389940401</v>
      </c>
      <c r="BN594">
        <v>4.9018167964274637</v>
      </c>
      <c r="BQ594">
        <v>-0.47109918579757992</v>
      </c>
      <c r="BR594">
        <v>15.212722656885063</v>
      </c>
      <c r="BY594">
        <v>-1.0464854857422363</v>
      </c>
      <c r="BZ594">
        <v>6.5902590569658068</v>
      </c>
      <c r="CG594">
        <v>-1.2950978297578006</v>
      </c>
      <c r="CH594">
        <v>5.6602992228642925</v>
      </c>
      <c r="CK594">
        <v>-1.2451380857989216</v>
      </c>
      <c r="CL594">
        <v>1.9808471004024608</v>
      </c>
      <c r="CO594">
        <v>1.5289006896225554</v>
      </c>
      <c r="CP594">
        <v>24.776627311929868</v>
      </c>
      <c r="CS594">
        <v>-1.140031183273289</v>
      </c>
      <c r="CT594">
        <v>2.6230052154005814</v>
      </c>
      <c r="CW594">
        <v>-1.2772493513678811</v>
      </c>
      <c r="CX594">
        <v>-0.18938014486649185</v>
      </c>
      <c r="DE594">
        <v>0.61489353738801944</v>
      </c>
      <c r="DF594">
        <v>27.983087018265589</v>
      </c>
      <c r="DI594">
        <v>-0.91416600876117382</v>
      </c>
      <c r="DJ594">
        <v>9.241933607734202</v>
      </c>
      <c r="DM594">
        <v>-1.2830877634722224</v>
      </c>
      <c r="DN594">
        <v>5.1455449187357596</v>
      </c>
      <c r="DQ594">
        <v>-1.3065676046485626</v>
      </c>
      <c r="DR594">
        <v>-1.2084344025293541</v>
      </c>
      <c r="DU594">
        <v>-1.1978970549049823</v>
      </c>
      <c r="DV594">
        <v>7.130086509364733</v>
      </c>
      <c r="DY594">
        <v>-0.13727878659989867</v>
      </c>
      <c r="DZ594">
        <v>10.907991958435638</v>
      </c>
      <c r="EC594">
        <v>-0.5767152667389992</v>
      </c>
      <c r="ED594">
        <v>9.5320141025638208</v>
      </c>
      <c r="EG594">
        <v>2.5395359548593732</v>
      </c>
      <c r="EH594">
        <v>39.762569189487891</v>
      </c>
      <c r="EK594">
        <v>5.6732805595650904</v>
      </c>
      <c r="EL594">
        <v>80.215373176342339</v>
      </c>
      <c r="EO594">
        <v>-1.2412153976159452</v>
      </c>
      <c r="EP594">
        <v>4.620419642933566</v>
      </c>
      <c r="ES594">
        <v>-0.53933145982053377</v>
      </c>
      <c r="ET594">
        <v>14.478801751047158</v>
      </c>
      <c r="FA594">
        <v>-1.2290339508034038</v>
      </c>
      <c r="FB594">
        <v>5.6212973113181652</v>
      </c>
      <c r="FI594">
        <v>-1.2967042253799428</v>
      </c>
      <c r="FJ594">
        <v>5.6532805119107401</v>
      </c>
      <c r="FM594">
        <v>-1.1558876820876769</v>
      </c>
      <c r="FN594">
        <v>2.6560299049393228</v>
      </c>
      <c r="FQ594">
        <v>1.4608189029222782</v>
      </c>
      <c r="FR594">
        <v>24.353051555719542</v>
      </c>
      <c r="FU594">
        <v>-1.1179526811446054</v>
      </c>
      <c r="FV594">
        <v>2.7061716548774277</v>
      </c>
      <c r="FY594">
        <v>-1.2675001000338693</v>
      </c>
      <c r="FZ594">
        <v>-0.14904740991594784</v>
      </c>
      <c r="GG594">
        <v>0.66345366270854877</v>
      </c>
      <c r="GH594">
        <v>27.791770852719733</v>
      </c>
      <c r="GK594">
        <v>-0.90892357959172387</v>
      </c>
      <c r="GL594">
        <v>9.3026661384679343</v>
      </c>
      <c r="GO594">
        <v>-1.2972520464509822</v>
      </c>
      <c r="GP594">
        <v>5.1078826559645156</v>
      </c>
      <c r="GS594">
        <v>-1.3077377399641179</v>
      </c>
      <c r="GT594">
        <v>-1.2104237451433748</v>
      </c>
      <c r="GW594">
        <v>-1.2520281615032194</v>
      </c>
      <c r="GX594">
        <v>6.9260105078413803</v>
      </c>
      <c r="HA594">
        <v>-0.1354009883494692</v>
      </c>
      <c r="HB594">
        <v>10.917192484207529</v>
      </c>
      <c r="HE594">
        <v>-0.609743453192926</v>
      </c>
      <c r="HF594">
        <v>9.4586630193486325</v>
      </c>
      <c r="HI594">
        <v>2.5918228782951211</v>
      </c>
      <c r="HJ594">
        <v>39.876432743891222</v>
      </c>
      <c r="HM594">
        <v>5.6470672520430503</v>
      </c>
      <c r="HN594">
        <v>78.663296096907871</v>
      </c>
      <c r="HQ594">
        <v>-1.2895756411085744</v>
      </c>
      <c r="HR594">
        <v>4.3409140883160617</v>
      </c>
      <c r="HU594">
        <v>-0.51790800750810451</v>
      </c>
      <c r="HV594">
        <v>14.617236983219307</v>
      </c>
      <c r="IC594">
        <v>-1.1756755547165365</v>
      </c>
      <c r="ID594">
        <v>5.9112424315773611</v>
      </c>
      <c r="IK594">
        <v>-1.30685172186745</v>
      </c>
      <c r="IL594">
        <v>5.6302817748531329</v>
      </c>
      <c r="IO594">
        <v>-1.1374739159106644</v>
      </c>
      <c r="IP594">
        <v>2.8465146006009689</v>
      </c>
      <c r="IS594">
        <v>1.4721151880568144</v>
      </c>
      <c r="IT594">
        <v>24.398589043652898</v>
      </c>
      <c r="IW594">
        <v>-1.1210481897223072</v>
      </c>
      <c r="IX594">
        <v>2.6844358340807015</v>
      </c>
      <c r="JA594">
        <v>-1.2643934391349185</v>
      </c>
      <c r="JB594">
        <v>-0.1408653464743404</v>
      </c>
      <c r="JI594">
        <v>0.56025865632617899</v>
      </c>
      <c r="JJ594">
        <v>27.653166177351533</v>
      </c>
      <c r="JM594">
        <v>-0.49293730637865346</v>
      </c>
      <c r="JN594">
        <v>11.125151596053197</v>
      </c>
      <c r="JQ594">
        <v>-1.2886836976679572</v>
      </c>
      <c r="JR594">
        <v>5.1290812205843324</v>
      </c>
      <c r="JU594">
        <v>-1.3063559037476837</v>
      </c>
      <c r="JV594">
        <v>-1.2077617329344015</v>
      </c>
      <c r="JY594">
        <v>-1.2057693395164764</v>
      </c>
      <c r="JZ594">
        <v>7.1156979966505221</v>
      </c>
      <c r="KC594">
        <v>-0.20136661614493354</v>
      </c>
      <c r="KD594">
        <v>10.829237938381583</v>
      </c>
      <c r="KG594">
        <v>-0.59039375995253518</v>
      </c>
      <c r="KH594">
        <v>9.4865323768943135</v>
      </c>
      <c r="KK594">
        <v>2.5842429954092894</v>
      </c>
      <c r="KL594">
        <v>40.45702218188287</v>
      </c>
      <c r="KO594">
        <v>5.6833250753668452</v>
      </c>
      <c r="KP594">
        <v>81.554372668821713</v>
      </c>
      <c r="KS594">
        <v>-1.2888042739129399</v>
      </c>
      <c r="KT594">
        <v>4.3452147280019773</v>
      </c>
      <c r="KW594">
        <v>-0.53359729010640256</v>
      </c>
      <c r="KX594">
        <v>14.678168757954602</v>
      </c>
      <c r="LE594">
        <v>-1.0584889146073082</v>
      </c>
      <c r="LF594">
        <v>6.5642441691162485</v>
      </c>
      <c r="LM594">
        <v>-1.3061292085820522</v>
      </c>
      <c r="LN594">
        <v>5.6295324032597227</v>
      </c>
      <c r="LQ594">
        <v>-1.2288988042724234</v>
      </c>
      <c r="LR594">
        <v>2.0598155794876871</v>
      </c>
      <c r="LU594">
        <v>1.5411010859016907</v>
      </c>
      <c r="LV594">
        <v>24.659513111502743</v>
      </c>
      <c r="LY594">
        <v>-1.1208857475496397</v>
      </c>
      <c r="LZ594">
        <v>2.6899863239753339</v>
      </c>
      <c r="MC594">
        <v>-1.2581429903723655</v>
      </c>
      <c r="MD594">
        <v>-0.11129746621431458</v>
      </c>
      <c r="MK594">
        <v>0.6571027692938759</v>
      </c>
      <c r="ML594">
        <v>27.75838732900942</v>
      </c>
      <c r="MO594">
        <v>-0.94411124238390809</v>
      </c>
      <c r="MP594">
        <v>8.9965870992100392</v>
      </c>
      <c r="MS594">
        <v>-1.2752239408922597</v>
      </c>
      <c r="MT594">
        <v>5.1630715243524339</v>
      </c>
      <c r="MW594">
        <v>-1.3080314343626129</v>
      </c>
      <c r="MX594">
        <v>-1.2117038756350811</v>
      </c>
      <c r="NA594">
        <v>-1.2438417100912387</v>
      </c>
      <c r="NB594">
        <v>6.9593023928457782</v>
      </c>
      <c r="NE594">
        <v>-0.18123108061821513</v>
      </c>
      <c r="NF594">
        <v>10.918390066397048</v>
      </c>
      <c r="NI594">
        <v>-0.61033006361862174</v>
      </c>
      <c r="NJ594">
        <v>9.4758207520244433</v>
      </c>
      <c r="NM594">
        <v>2.566911988879248</v>
      </c>
      <c r="NN594">
        <v>40.378862998206237</v>
      </c>
      <c r="NQ594">
        <v>5.6315547416298424</v>
      </c>
      <c r="NR594">
        <v>79.555305353022803</v>
      </c>
      <c r="NU594">
        <v>-1.202283753176645</v>
      </c>
      <c r="NV594">
        <v>4.8164955990338862</v>
      </c>
      <c r="NY594">
        <v>-0.54324852259966383</v>
      </c>
      <c r="NZ594">
        <v>14.407352777943057</v>
      </c>
      <c r="OG594">
        <v>-1.1291031830105596</v>
      </c>
      <c r="OH594">
        <v>6.1978426620408076</v>
      </c>
      <c r="OO594">
        <v>-1.3054855738039721</v>
      </c>
      <c r="OP594">
        <v>5.631413836966412</v>
      </c>
    </row>
    <row r="595" spans="1:406">
      <c r="A595">
        <v>578</v>
      </c>
      <c r="B595" s="16">
        <f t="shared" si="124"/>
        <v>40981.25</v>
      </c>
      <c r="C595">
        <f t="shared" si="125"/>
        <v>919.12335859948826</v>
      </c>
      <c r="D595">
        <f t="shared" si="126"/>
        <v>0</v>
      </c>
      <c r="E595">
        <f t="shared" si="127"/>
        <v>0</v>
      </c>
      <c r="F595">
        <f t="shared" si="128"/>
        <v>919.12335859948826</v>
      </c>
      <c r="G595">
        <f>F595/'Refrigeration &amp; Weather'!$C$22</f>
        <v>413.08914993235436</v>
      </c>
      <c r="H595">
        <f>G595*3*'Refrigeration &amp; Weather'!$C$23</f>
        <v>309.81686244926578</v>
      </c>
      <c r="Q595">
        <v>1.2012868322178494</v>
      </c>
      <c r="R595">
        <v>21.999338513304775</v>
      </c>
      <c r="U595">
        <v>-0.60223922603732527</v>
      </c>
      <c r="V595">
        <v>10.138435730404186</v>
      </c>
      <c r="Y595">
        <v>-1.2767372047675014</v>
      </c>
      <c r="Z595">
        <v>-1.4975077338850911</v>
      </c>
      <c r="AC595">
        <v>0.28267114902760893</v>
      </c>
      <c r="AD595">
        <v>23.700169002134654</v>
      </c>
      <c r="AG595">
        <v>-1.1191363676395498</v>
      </c>
      <c r="AH595">
        <v>-0.78100813325506158</v>
      </c>
      <c r="AK595">
        <v>-1.3002478966043072</v>
      </c>
      <c r="AL595">
        <v>-1.5460675410869478</v>
      </c>
      <c r="AO595">
        <v>-1.3022759832141271</v>
      </c>
      <c r="AP595">
        <v>5.4488931809585317</v>
      </c>
      <c r="AS595">
        <v>-1.2017335214278155</v>
      </c>
      <c r="AT595">
        <v>0.44524201527711327</v>
      </c>
      <c r="AW595">
        <v>-0.26549161076630517</v>
      </c>
      <c r="AX595">
        <v>3.7394413711676471</v>
      </c>
      <c r="BA595">
        <v>-0.62754872451038468</v>
      </c>
      <c r="BB595">
        <v>11.385436281988598</v>
      </c>
      <c r="BE595">
        <v>1.9938769835647734</v>
      </c>
      <c r="BF595">
        <v>40.997698110362968</v>
      </c>
      <c r="BI595">
        <v>4.1775022093830385</v>
      </c>
      <c r="BJ595">
        <v>71.483417426738981</v>
      </c>
      <c r="BM595">
        <v>-1.1937029115871662</v>
      </c>
      <c r="BN595">
        <v>-1.8490547925519838</v>
      </c>
      <c r="BQ595">
        <v>-0.60113030783505761</v>
      </c>
      <c r="BR595">
        <v>6.5568074116508965</v>
      </c>
      <c r="BY595">
        <v>-1.0712647649612659</v>
      </c>
      <c r="BZ595">
        <v>-0.30627931327469238</v>
      </c>
      <c r="CG595">
        <v>-1.2961881656120631</v>
      </c>
      <c r="CH595">
        <v>-0.98758201062813189</v>
      </c>
      <c r="CK595">
        <v>-1.2554786405305067</v>
      </c>
      <c r="CL595">
        <v>4.0848033776382993</v>
      </c>
      <c r="CO595">
        <v>1.2704837154095863</v>
      </c>
      <c r="CP595">
        <v>16.475686067556204</v>
      </c>
      <c r="CS595">
        <v>-1.1545518748526853</v>
      </c>
      <c r="CT595">
        <v>4.7077526380818782</v>
      </c>
      <c r="CW595">
        <v>-1.28025498480636</v>
      </c>
      <c r="CX595">
        <v>1.9997456523434705</v>
      </c>
      <c r="DE595">
        <v>0.21817278420746283</v>
      </c>
      <c r="DF595">
        <v>23.817287212753278</v>
      </c>
      <c r="DI595">
        <v>-0.98121695509591722</v>
      </c>
      <c r="DJ595">
        <v>1.4607233806675226</v>
      </c>
      <c r="DM595">
        <v>-1.2847814584392241</v>
      </c>
      <c r="DN595">
        <v>-1.5059430611212801</v>
      </c>
      <c r="DQ595">
        <v>-1.3075652744467765</v>
      </c>
      <c r="DR595">
        <v>5.4276505903515915</v>
      </c>
      <c r="DU595">
        <v>-1.2053877535520297</v>
      </c>
      <c r="DV595">
        <v>0.43451233344102203</v>
      </c>
      <c r="DY595">
        <v>-0.21704805887314133</v>
      </c>
      <c r="DZ595">
        <v>3.7597287285472349</v>
      </c>
      <c r="EC595">
        <v>-0.63818397850287212</v>
      </c>
      <c r="ED595">
        <v>11.314267838696205</v>
      </c>
      <c r="EG595">
        <v>1.9150403501499573</v>
      </c>
      <c r="EH595">
        <v>40.179740634382107</v>
      </c>
      <c r="EK595">
        <v>4.5036839093788101</v>
      </c>
      <c r="EL595">
        <v>67.525521567140203</v>
      </c>
      <c r="EO595">
        <v>-1.248214607088572</v>
      </c>
      <c r="EP595">
        <v>-2.0921797125074129</v>
      </c>
      <c r="ES595">
        <v>-0.65865429968656786</v>
      </c>
      <c r="ET595">
        <v>5.9569849000197239</v>
      </c>
      <c r="FA595">
        <v>-1.2391773099468546</v>
      </c>
      <c r="FB595">
        <v>-1.1458188642176683</v>
      </c>
      <c r="FI595">
        <v>-1.2976855811403514</v>
      </c>
      <c r="FJ595">
        <v>-0.99393983496283178</v>
      </c>
      <c r="FM595">
        <v>-1.175553210919585</v>
      </c>
      <c r="FN595">
        <v>4.6489922950095055</v>
      </c>
      <c r="FQ595">
        <v>1.2093212923348071</v>
      </c>
      <c r="FR595">
        <v>16.057779498359245</v>
      </c>
      <c r="FU595">
        <v>-1.1337344859669698</v>
      </c>
      <c r="FV595">
        <v>4.7802831432624515</v>
      </c>
      <c r="FY595">
        <v>-1.2711191434827129</v>
      </c>
      <c r="FZ595">
        <v>2.0350912411572355</v>
      </c>
      <c r="GG595">
        <v>0.26832691488682758</v>
      </c>
      <c r="GH595">
        <v>23.77372209486235</v>
      </c>
      <c r="GK595">
        <v>-0.97683537203093773</v>
      </c>
      <c r="GL595">
        <v>1.5081160613026812</v>
      </c>
      <c r="GO595">
        <v>-1.2983555881751765</v>
      </c>
      <c r="GP595">
        <v>-1.5405673825195796</v>
      </c>
      <c r="GS595">
        <v>-1.308704506713908</v>
      </c>
      <c r="GT595">
        <v>5.4258468093518664</v>
      </c>
      <c r="GW595">
        <v>-1.2563733895861486</v>
      </c>
      <c r="GX595">
        <v>0.25180248199987504</v>
      </c>
      <c r="HA595">
        <v>-0.21533766431265694</v>
      </c>
      <c r="HB595">
        <v>3.7703817300263855</v>
      </c>
      <c r="HE595">
        <v>-0.66998366309893365</v>
      </c>
      <c r="HF595">
        <v>11.239454490453738</v>
      </c>
      <c r="HI595">
        <v>1.9634062710739633</v>
      </c>
      <c r="HJ595">
        <v>40.485479791012999</v>
      </c>
      <c r="HM595">
        <v>4.4930883024046624</v>
      </c>
      <c r="HN595">
        <v>67.127936452433104</v>
      </c>
      <c r="HQ595">
        <v>-1.2923955709547901</v>
      </c>
      <c r="HR595">
        <v>-2.3305220086646417</v>
      </c>
      <c r="HU595">
        <v>-0.63943527364453878</v>
      </c>
      <c r="HV595">
        <v>6.0866072173085009</v>
      </c>
      <c r="IC595">
        <v>-1.1902046371613786</v>
      </c>
      <c r="ID595">
        <v>-0.8940518748019598</v>
      </c>
      <c r="IK595">
        <v>-1.3074695598801027</v>
      </c>
      <c r="IL595">
        <v>-1.0153791092991935</v>
      </c>
      <c r="IO595">
        <v>-1.1596834296249057</v>
      </c>
      <c r="IP595">
        <v>4.7998022644115856</v>
      </c>
      <c r="IS595">
        <v>1.2198649232183685</v>
      </c>
      <c r="IT595">
        <v>16.103412957516831</v>
      </c>
      <c r="IW595">
        <v>-1.1365060693525204</v>
      </c>
      <c r="IX595">
        <v>4.761852095529016</v>
      </c>
      <c r="JA595">
        <v>-1.2681420320541383</v>
      </c>
      <c r="JB595">
        <v>2.042733775006019</v>
      </c>
      <c r="JI595">
        <v>0.17118041319376356</v>
      </c>
      <c r="JJ595">
        <v>23.296578358280485</v>
      </c>
      <c r="JM595">
        <v>-0.59089906575950224</v>
      </c>
      <c r="JN595">
        <v>3.3141039482307582</v>
      </c>
      <c r="JQ595">
        <v>-1.2901192430983603</v>
      </c>
      <c r="JR595">
        <v>-1.5210946891225245</v>
      </c>
      <c r="JU595">
        <v>-1.3073638919685289</v>
      </c>
      <c r="JV595">
        <v>5.4282482530346705</v>
      </c>
      <c r="JY595">
        <v>-1.213037960472608</v>
      </c>
      <c r="JZ595">
        <v>0.42160020100848705</v>
      </c>
      <c r="KC595">
        <v>-0.279777046369801</v>
      </c>
      <c r="KD595">
        <v>3.6756026214336126</v>
      </c>
      <c r="KG595">
        <v>-0.65114256268961757</v>
      </c>
      <c r="KH595">
        <v>11.271819989435514</v>
      </c>
      <c r="KK595">
        <v>1.9463064426188013</v>
      </c>
      <c r="KL595">
        <v>41.045959855701263</v>
      </c>
      <c r="KO595">
        <v>4.4930345281875184</v>
      </c>
      <c r="KP595">
        <v>68.652794177103473</v>
      </c>
      <c r="KS595">
        <v>-1.2916885962525448</v>
      </c>
      <c r="KT595">
        <v>-2.3268465724344964</v>
      </c>
      <c r="KW595">
        <v>-0.65569242382415294</v>
      </c>
      <c r="KX595">
        <v>6.1076035866805656</v>
      </c>
      <c r="LE595">
        <v>-1.0828662178334121</v>
      </c>
      <c r="LF595">
        <v>-0.32966036676204813</v>
      </c>
      <c r="LM595">
        <v>-1.3067353848377437</v>
      </c>
      <c r="LN595">
        <v>-1.0160603904594612</v>
      </c>
      <c r="LQ595">
        <v>-1.2404023499675771</v>
      </c>
      <c r="LR595">
        <v>4.1577023413519276</v>
      </c>
      <c r="LU595">
        <v>1.2845010660764784</v>
      </c>
      <c r="LV595">
        <v>16.368291655510131</v>
      </c>
      <c r="LY595">
        <v>-1.1364235453308851</v>
      </c>
      <c r="LZ595">
        <v>4.7663003784535034</v>
      </c>
      <c r="MC595">
        <v>-1.2623370415249444</v>
      </c>
      <c r="MD595">
        <v>2.0682541510030825</v>
      </c>
      <c r="MK595">
        <v>0.26257745221539014</v>
      </c>
      <c r="ML595">
        <v>23.736610883275311</v>
      </c>
      <c r="MO595">
        <v>-1.0075604913071452</v>
      </c>
      <c r="MP595">
        <v>1.2581245913118932</v>
      </c>
      <c r="MS595">
        <v>-1.277191533596588</v>
      </c>
      <c r="MT595">
        <v>-1.4898996431063802</v>
      </c>
      <c r="MW595">
        <v>-1.3089786183214935</v>
      </c>
      <c r="MX595">
        <v>5.424714454408595</v>
      </c>
      <c r="NA595">
        <v>-1.2487068912113355</v>
      </c>
      <c r="NB595">
        <v>0.28224319893818267</v>
      </c>
      <c r="NE595">
        <v>-0.26104723801408364</v>
      </c>
      <c r="NF595">
        <v>3.7583161536637801</v>
      </c>
      <c r="NI595">
        <v>-0.67082870950094475</v>
      </c>
      <c r="NJ595">
        <v>11.254221706952752</v>
      </c>
      <c r="NM595">
        <v>1.932572540540813</v>
      </c>
      <c r="NN595">
        <v>40.750980042327583</v>
      </c>
      <c r="NQ595">
        <v>4.4720266002628364</v>
      </c>
      <c r="NR595">
        <v>66.996970016190346</v>
      </c>
      <c r="NU595">
        <v>-1.2122387250977376</v>
      </c>
      <c r="NV595">
        <v>-1.9227864003656148</v>
      </c>
      <c r="NY595">
        <v>-0.66159058219317335</v>
      </c>
      <c r="NZ595">
        <v>5.9041365199340223</v>
      </c>
      <c r="OG595">
        <v>-1.1479166823876128</v>
      </c>
      <c r="OH595">
        <v>-0.64982324687058468</v>
      </c>
      <c r="OO595">
        <v>-1.3061213013484949</v>
      </c>
      <c r="OP595">
        <v>-1.0143241674550556</v>
      </c>
    </row>
    <row r="596" spans="1:406">
      <c r="A596">
        <v>579</v>
      </c>
      <c r="B596" s="16">
        <f t="shared" ref="B596:B659" si="129">B595+1/8</f>
        <v>40981.375</v>
      </c>
      <c r="C596">
        <f t="shared" si="125"/>
        <v>1045.7282198711239</v>
      </c>
      <c r="D596">
        <f t="shared" si="126"/>
        <v>0</v>
      </c>
      <c r="E596">
        <f t="shared" si="127"/>
        <v>0</v>
      </c>
      <c r="F596">
        <f t="shared" si="128"/>
        <v>1045.7282198711239</v>
      </c>
      <c r="G596">
        <f>F596/'Refrigeration &amp; Weather'!$C$22</f>
        <v>469.99021117803329</v>
      </c>
      <c r="H596">
        <f>G596*3*'Refrigeration &amp; Weather'!$C$23</f>
        <v>352.49265838352494</v>
      </c>
      <c r="Q596">
        <v>0.9047886045453819</v>
      </c>
      <c r="R596">
        <v>16.968099536145893</v>
      </c>
      <c r="U596">
        <v>-0.71812512418047703</v>
      </c>
      <c r="V596">
        <v>6.0950736301811776</v>
      </c>
      <c r="Y596">
        <v>-1.278439931693073</v>
      </c>
      <c r="Z596">
        <v>5.1379254665666068</v>
      </c>
      <c r="AC596">
        <v>-2.768966248126192E-2</v>
      </c>
      <c r="AD596">
        <v>16.576140636035305</v>
      </c>
      <c r="AG596">
        <v>-1.1397612415196687</v>
      </c>
      <c r="AH596">
        <v>5.6734441886888849</v>
      </c>
      <c r="AK596">
        <v>-1.3011810191483533</v>
      </c>
      <c r="AL596">
        <v>5.0924633633653755</v>
      </c>
      <c r="AO596">
        <v>-1.3034964580370849</v>
      </c>
      <c r="AP596">
        <v>-1.2023252827441862</v>
      </c>
      <c r="AS596">
        <v>-1.2086032296351197</v>
      </c>
      <c r="AT596">
        <v>7.0422691055565165</v>
      </c>
      <c r="AW596">
        <v>-0.33708350923597574</v>
      </c>
      <c r="AX596">
        <v>9.9252072881870621</v>
      </c>
      <c r="BA596">
        <v>-0.68350342331909542</v>
      </c>
      <c r="BB596">
        <v>8.7816959484215484</v>
      </c>
      <c r="BE596">
        <v>1.4230511982305702</v>
      </c>
      <c r="BF596">
        <v>33.309127744541463</v>
      </c>
      <c r="BI596">
        <v>3.0978044516453878</v>
      </c>
      <c r="BJ596">
        <v>66.60891631077952</v>
      </c>
      <c r="BM596">
        <v>-1.2033809775136783</v>
      </c>
      <c r="BN596">
        <v>4.7065097816894816</v>
      </c>
      <c r="BQ596">
        <v>-0.70343703848470152</v>
      </c>
      <c r="BR596">
        <v>11.700922594989516</v>
      </c>
      <c r="BY596">
        <v>-1.0923891689979328</v>
      </c>
      <c r="BZ596">
        <v>6.1330306104276833</v>
      </c>
      <c r="CG596">
        <v>-1.2972024418023937</v>
      </c>
      <c r="CH596">
        <v>5.6509588939175419</v>
      </c>
      <c r="CK596">
        <v>-1.2637316372362821</v>
      </c>
      <c r="CL596">
        <v>1.6474342547883603</v>
      </c>
      <c r="CO596">
        <v>1.0099059933271921</v>
      </c>
      <c r="CP596">
        <v>23.289321595713385</v>
      </c>
      <c r="CS596">
        <v>-1.1671752907579032</v>
      </c>
      <c r="CT596">
        <v>2.3866646155600506</v>
      </c>
      <c r="CW596">
        <v>-1.282890182569</v>
      </c>
      <c r="CX596">
        <v>-0.23547861395499536</v>
      </c>
      <c r="DE596">
        <v>-9.2374205234779946E-2</v>
      </c>
      <c r="DF596">
        <v>16.530112205872179</v>
      </c>
      <c r="DI596">
        <v>-1.0322064230341907</v>
      </c>
      <c r="DJ596">
        <v>7.2973627496400546</v>
      </c>
      <c r="DM596">
        <v>-1.2863441810759004</v>
      </c>
      <c r="DN596">
        <v>5.1294326434085127</v>
      </c>
      <c r="DQ596">
        <v>-1.3084596946087079</v>
      </c>
      <c r="DR596">
        <v>-1.2212176035108309</v>
      </c>
      <c r="DU596">
        <v>-1.2120901584472128</v>
      </c>
      <c r="DV596">
        <v>7.0324834323350904</v>
      </c>
      <c r="DY596">
        <v>-0.28906529581967488</v>
      </c>
      <c r="DZ596">
        <v>9.9539872229829918</v>
      </c>
      <c r="EC596">
        <v>-0.69303355188404114</v>
      </c>
      <c r="ED596">
        <v>8.7172749194426373</v>
      </c>
      <c r="EG596">
        <v>1.359228498705084</v>
      </c>
      <c r="EH596">
        <v>32.376003939561251</v>
      </c>
      <c r="EK596">
        <v>3.4269608897194384</v>
      </c>
      <c r="EL596">
        <v>68.464894723484122</v>
      </c>
      <c r="EO596">
        <v>-1.2542098959553487</v>
      </c>
      <c r="EP596">
        <v>4.4948280370565525</v>
      </c>
      <c r="ES596">
        <v>-0.75223721279868305</v>
      </c>
      <c r="ET596">
        <v>11.212806457405605</v>
      </c>
      <c r="FA596">
        <v>-1.2475783715244884</v>
      </c>
      <c r="FB596">
        <v>5.4016549838589452</v>
      </c>
      <c r="FI596">
        <v>-1.2986009677529311</v>
      </c>
      <c r="FJ596">
        <v>5.6451836620947367</v>
      </c>
      <c r="FM596">
        <v>-1.1916589759912788</v>
      </c>
      <c r="FN596">
        <v>2.1230163271434028</v>
      </c>
      <c r="FQ596">
        <v>0.95617897959816556</v>
      </c>
      <c r="FR596">
        <v>22.822028145264884</v>
      </c>
      <c r="FU596">
        <v>-1.1474622165542658</v>
      </c>
      <c r="FV596">
        <v>2.4503351726833955</v>
      </c>
      <c r="FY596">
        <v>-1.2742941351235904</v>
      </c>
      <c r="FZ596">
        <v>-0.20429679284883501</v>
      </c>
      <c r="GG596">
        <v>-4.2793435707908077E-2</v>
      </c>
      <c r="GH596">
        <v>16.606214072332879</v>
      </c>
      <c r="GK596">
        <v>-1.028491015921654</v>
      </c>
      <c r="GL596">
        <v>7.3338311176068105</v>
      </c>
      <c r="GO596">
        <v>-1.2993748176117355</v>
      </c>
      <c r="GP596">
        <v>5.0975124399896625</v>
      </c>
      <c r="GS596">
        <v>-1.3095708297345281</v>
      </c>
      <c r="GT596">
        <v>-1.2228602929618417</v>
      </c>
      <c r="GW596">
        <v>-1.2602517602451409</v>
      </c>
      <c r="GX596">
        <v>6.8681663510864741</v>
      </c>
      <c r="HA596">
        <v>-0.28754268824427531</v>
      </c>
      <c r="HB596">
        <v>9.9657486716518875</v>
      </c>
      <c r="HE596">
        <v>-0.72359569033034399</v>
      </c>
      <c r="HF596">
        <v>8.6424207051969848</v>
      </c>
      <c r="HI596">
        <v>1.4011904385452905</v>
      </c>
      <c r="HJ596">
        <v>32.797337995691962</v>
      </c>
      <c r="HM596">
        <v>3.4095729992399542</v>
      </c>
      <c r="HN596">
        <v>69.201164127722237</v>
      </c>
      <c r="HQ596">
        <v>-1.2948063213702754</v>
      </c>
      <c r="HR596">
        <v>4.2896809914555778</v>
      </c>
      <c r="HU596">
        <v>-0.73502488454794623</v>
      </c>
      <c r="HV596">
        <v>11.329178548623485</v>
      </c>
      <c r="IC596">
        <v>-1.202424926864059</v>
      </c>
      <c r="ID596">
        <v>5.6213123990638874</v>
      </c>
      <c r="IK596">
        <v>-1.3080456650305161</v>
      </c>
      <c r="IL596">
        <v>5.6251590967116387</v>
      </c>
      <c r="IO596">
        <v>-1.1778275491285157</v>
      </c>
      <c r="IP596">
        <v>2.2442681590058999</v>
      </c>
      <c r="IS596">
        <v>0.96589715495758022</v>
      </c>
      <c r="IT596">
        <v>22.8742620872478</v>
      </c>
      <c r="IW596">
        <v>-1.1499577443478022</v>
      </c>
      <c r="IX596">
        <v>2.4345792559269843</v>
      </c>
      <c r="JA596">
        <v>-1.2714377722466228</v>
      </c>
      <c r="JB596">
        <v>-0.19718105949930301</v>
      </c>
      <c r="JI596">
        <v>-0.13020321849226066</v>
      </c>
      <c r="JJ596">
        <v>15.972179572075287</v>
      </c>
      <c r="JM596">
        <v>-0.67113812581529542</v>
      </c>
      <c r="JN596">
        <v>9.0123178128398784</v>
      </c>
      <c r="JQ596">
        <v>-1.2914439879976367</v>
      </c>
      <c r="JR596">
        <v>5.115450729258141</v>
      </c>
      <c r="JU596">
        <v>-1.3082675116938511</v>
      </c>
      <c r="JV596">
        <v>-1.2206836353134338</v>
      </c>
      <c r="JY596">
        <v>-1.2195404228102642</v>
      </c>
      <c r="JZ596">
        <v>7.0208354592536715</v>
      </c>
      <c r="KC596">
        <v>-0.35036767130821672</v>
      </c>
      <c r="KD596">
        <v>9.8664696672857097</v>
      </c>
      <c r="KG596">
        <v>-0.70532284195573547</v>
      </c>
      <c r="KH596">
        <v>8.6778978264322184</v>
      </c>
      <c r="KK596">
        <v>1.3759632774089803</v>
      </c>
      <c r="KL596">
        <v>33.236972068743462</v>
      </c>
      <c r="KO596">
        <v>3.4024248532065409</v>
      </c>
      <c r="KP596">
        <v>69.214122639497944</v>
      </c>
      <c r="KS596">
        <v>-1.2941546983530645</v>
      </c>
      <c r="KT596">
        <v>4.2928515295286411</v>
      </c>
      <c r="KW596">
        <v>-0.75136876552287923</v>
      </c>
      <c r="KX596">
        <v>11.326580859570072</v>
      </c>
      <c r="LE596">
        <v>-1.1036286352579194</v>
      </c>
      <c r="LF596">
        <v>6.1119495018061309</v>
      </c>
      <c r="LM596">
        <v>-1.3073008698216468</v>
      </c>
      <c r="LN596">
        <v>5.6245380196739294</v>
      </c>
      <c r="LQ596">
        <v>-1.2497176768586873</v>
      </c>
      <c r="LR596">
        <v>1.7134638615553031</v>
      </c>
      <c r="LU596">
        <v>1.0257016316206999</v>
      </c>
      <c r="LV596">
        <v>23.181334658913343</v>
      </c>
      <c r="LY596">
        <v>-1.1499395880362488</v>
      </c>
      <c r="LZ596">
        <v>2.438173136604088</v>
      </c>
      <c r="MC596">
        <v>-1.266019158208465</v>
      </c>
      <c r="MD596">
        <v>-0.17497927852108736</v>
      </c>
      <c r="MK596">
        <v>-4.7952075359675932E-2</v>
      </c>
      <c r="ML596">
        <v>16.57209465724981</v>
      </c>
      <c r="MO596">
        <v>-1.0556167461422428</v>
      </c>
      <c r="MP596">
        <v>7.1338312110351776</v>
      </c>
      <c r="MS596">
        <v>-1.2790054457449949</v>
      </c>
      <c r="MT596">
        <v>5.1441625837067111</v>
      </c>
      <c r="MW596">
        <v>-1.3098275575715157</v>
      </c>
      <c r="MX596">
        <v>-1.2238676527607824</v>
      </c>
      <c r="NA596">
        <v>-1.2530613223798852</v>
      </c>
      <c r="NB596">
        <v>6.8960606783308016</v>
      </c>
      <c r="NE596">
        <v>-0.3329387425124154</v>
      </c>
      <c r="NF596">
        <v>9.9429043406031727</v>
      </c>
      <c r="NI596">
        <v>-0.72466175089892626</v>
      </c>
      <c r="NJ596">
        <v>8.6550001958957807</v>
      </c>
      <c r="NM596">
        <v>1.3685026379596257</v>
      </c>
      <c r="NN596">
        <v>32.824871797138186</v>
      </c>
      <c r="NQ596">
        <v>3.402020753482677</v>
      </c>
      <c r="NR596">
        <v>68.076547986893814</v>
      </c>
      <c r="NU596">
        <v>-1.2207997662973791</v>
      </c>
      <c r="NV596">
        <v>4.6422983789299348</v>
      </c>
      <c r="NY596">
        <v>-0.75444742026105249</v>
      </c>
      <c r="NZ596">
        <v>11.173633593662551</v>
      </c>
      <c r="OG596">
        <v>-1.163804607484453</v>
      </c>
      <c r="OH596">
        <v>5.8309769994405301</v>
      </c>
      <c r="OO596">
        <v>-1.3067140978766303</v>
      </c>
      <c r="OP596">
        <v>5.6261441102107366</v>
      </c>
    </row>
    <row r="597" spans="1:406">
      <c r="A597">
        <v>580</v>
      </c>
      <c r="B597" s="16">
        <f t="shared" si="129"/>
        <v>40981.5</v>
      </c>
      <c r="C597">
        <f t="shared" si="125"/>
        <v>693.41306343910537</v>
      </c>
      <c r="D597">
        <f t="shared" si="126"/>
        <v>0</v>
      </c>
      <c r="E597">
        <f t="shared" si="127"/>
        <v>0</v>
      </c>
      <c r="F597">
        <f t="shared" si="128"/>
        <v>693.41306343910537</v>
      </c>
      <c r="G597">
        <f>F597/'Refrigeration &amp; Weather'!$C$22</f>
        <v>311.64632064678898</v>
      </c>
      <c r="H597">
        <f>G597*3*'Refrigeration &amp; Weather'!$C$23</f>
        <v>233.73474048509172</v>
      </c>
      <c r="Q597">
        <v>0.65770188585177325</v>
      </c>
      <c r="R597">
        <v>16.455659780848649</v>
      </c>
      <c r="U597">
        <v>-0.80865473343368199</v>
      </c>
      <c r="V597">
        <v>6.9343896677658794</v>
      </c>
      <c r="Y597">
        <v>-1.2800257317984849</v>
      </c>
      <c r="Z597">
        <v>-1.511863610264444</v>
      </c>
      <c r="AC597">
        <v>-0.26734787563790363</v>
      </c>
      <c r="AD597">
        <v>14.753153374505073</v>
      </c>
      <c r="AG597">
        <v>-1.1569727324961656</v>
      </c>
      <c r="AH597">
        <v>-1.226318222923984</v>
      </c>
      <c r="AK597">
        <v>-1.3020455851869419</v>
      </c>
      <c r="AL597">
        <v>-1.5544942582025849</v>
      </c>
      <c r="AO597">
        <v>-1.3045930591232471</v>
      </c>
      <c r="AP597">
        <v>5.4335648340573321</v>
      </c>
      <c r="AS597">
        <v>-1.2147813840334161</v>
      </c>
      <c r="AT597">
        <v>0.3597118200076323</v>
      </c>
      <c r="AW597">
        <v>-0.40167070222298645</v>
      </c>
      <c r="AX597">
        <v>2.8771108277652644</v>
      </c>
      <c r="BA597">
        <v>-0.7334971430854681</v>
      </c>
      <c r="BB597">
        <v>10.651542776060866</v>
      </c>
      <c r="BE597">
        <v>0.95630844806605164</v>
      </c>
      <c r="BF597">
        <v>29.46742942940563</v>
      </c>
      <c r="BI597">
        <v>2.2043206128655819</v>
      </c>
      <c r="BJ597">
        <v>48.784210868414355</v>
      </c>
      <c r="BM597">
        <v>-1.2117835433969175</v>
      </c>
      <c r="BN597">
        <v>-2.0080950824850405</v>
      </c>
      <c r="BQ597">
        <v>-0.78499190592183921</v>
      </c>
      <c r="BR597">
        <v>3.9317556485585525</v>
      </c>
      <c r="BY597">
        <v>-1.1105575026462744</v>
      </c>
      <c r="BZ597">
        <v>-0.67538307622794358</v>
      </c>
      <c r="CG597">
        <v>-1.2981479261378996</v>
      </c>
      <c r="CH597">
        <v>-0.99602622694147414</v>
      </c>
      <c r="CK597">
        <v>-1.2704001212023637</v>
      </c>
      <c r="CL597">
        <v>3.8693129238381903</v>
      </c>
      <c r="CO597">
        <v>0.75744667444687819</v>
      </c>
      <c r="CP597">
        <v>15.16432494866716</v>
      </c>
      <c r="CS597">
        <v>-1.1782265478314979</v>
      </c>
      <c r="CT597">
        <v>4.5122072808943106</v>
      </c>
      <c r="CW597">
        <v>-1.2852162895742696</v>
      </c>
      <c r="CX597">
        <v>1.9613422805174272</v>
      </c>
      <c r="DE597">
        <v>-0.33003007290772862</v>
      </c>
      <c r="DF597">
        <v>14.594496985782216</v>
      </c>
      <c r="DI597">
        <v>-1.0719383727959584</v>
      </c>
      <c r="DJ597">
        <v>3.2691563227746148E-3</v>
      </c>
      <c r="DM597">
        <v>-1.2877897946147647</v>
      </c>
      <c r="DN597">
        <v>-1.5203420151395279</v>
      </c>
      <c r="DQ597">
        <v>-1.3092653637068239</v>
      </c>
      <c r="DR597">
        <v>5.416674152486447</v>
      </c>
      <c r="DU597">
        <v>-1.2181154731618709</v>
      </c>
      <c r="DV597">
        <v>0.35076294458353868</v>
      </c>
      <c r="DY597">
        <v>-0.3541980974462241</v>
      </c>
      <c r="DZ597">
        <v>2.9124855292659886</v>
      </c>
      <c r="EC597">
        <v>-0.74202900355557377</v>
      </c>
      <c r="ED597">
        <v>10.593419144772298</v>
      </c>
      <c r="EG597">
        <v>0.90764226370415735</v>
      </c>
      <c r="EH597">
        <v>28.569921429311414</v>
      </c>
      <c r="EK597">
        <v>2.4671829419762248</v>
      </c>
      <c r="EL597">
        <v>53.732891644460942</v>
      </c>
      <c r="EO597">
        <v>-1.2593919650883816</v>
      </c>
      <c r="EP597">
        <v>-2.1936967951151534</v>
      </c>
      <c r="ES597">
        <v>-0.82668988361735329</v>
      </c>
      <c r="ET597">
        <v>3.5340411007700139</v>
      </c>
      <c r="FA597">
        <v>-1.2546251052581343</v>
      </c>
      <c r="FB597">
        <v>-1.3160372252521066</v>
      </c>
      <c r="FI597">
        <v>-1.2994564766784538</v>
      </c>
      <c r="FJ597">
        <v>-1.0012861079219519</v>
      </c>
      <c r="FM597">
        <v>-1.2049588811960912</v>
      </c>
      <c r="FN597">
        <v>4.2721333353275055</v>
      </c>
      <c r="FQ597">
        <v>0.71133297684322327</v>
      </c>
      <c r="FR597">
        <v>14.721983755696222</v>
      </c>
      <c r="FU597">
        <v>-1.1594865497109095</v>
      </c>
      <c r="FV597">
        <v>4.5684400769759215</v>
      </c>
      <c r="FY597">
        <v>-1.2770982399855457</v>
      </c>
      <c r="FZ597">
        <v>1.9890171981076421</v>
      </c>
      <c r="GG597">
        <v>-0.28256751548979359</v>
      </c>
      <c r="GH597">
        <v>14.747915634271779</v>
      </c>
      <c r="GK597">
        <v>-1.0687455354721695</v>
      </c>
      <c r="GL597">
        <v>3.2391206571393723E-2</v>
      </c>
      <c r="GO597">
        <v>-1.3003185676755884</v>
      </c>
      <c r="GP597">
        <v>-1.5498461930664078</v>
      </c>
      <c r="GS597">
        <v>-1.3103508474454071</v>
      </c>
      <c r="GT597">
        <v>5.4151722237692574</v>
      </c>
      <c r="GW597">
        <v>-1.2637307201919508</v>
      </c>
      <c r="GX597">
        <v>0.20236931210914666</v>
      </c>
      <c r="HA597">
        <v>-0.35287841189344188</v>
      </c>
      <c r="HB597">
        <v>2.925053660102845</v>
      </c>
      <c r="HE597">
        <v>-0.77136468746808518</v>
      </c>
      <c r="HF597">
        <v>10.519626451835503</v>
      </c>
      <c r="HI597">
        <v>0.9422967197842339</v>
      </c>
      <c r="HJ597">
        <v>29.017363418017759</v>
      </c>
      <c r="HM597">
        <v>2.4323842805947624</v>
      </c>
      <c r="HN597">
        <v>54.91930543059847</v>
      </c>
      <c r="HQ597">
        <v>-1.2968869986821134</v>
      </c>
      <c r="HR597">
        <v>-2.3717542356467241</v>
      </c>
      <c r="HU597">
        <v>-0.81125345644601288</v>
      </c>
      <c r="HV597">
        <v>3.6363022934620695</v>
      </c>
      <c r="IC597">
        <v>-1.212814109774206</v>
      </c>
      <c r="ID597">
        <v>-1.1234247181673278</v>
      </c>
      <c r="IK597">
        <v>-1.3085839150966647</v>
      </c>
      <c r="IL597">
        <v>-1.0200238999882603</v>
      </c>
      <c r="IO597">
        <v>-1.1927750288085226</v>
      </c>
      <c r="IP597">
        <v>4.3706424302515456</v>
      </c>
      <c r="IS597">
        <v>0.72018548576775143</v>
      </c>
      <c r="IT597">
        <v>14.772787225385455</v>
      </c>
      <c r="IW597">
        <v>-1.1617449917187779</v>
      </c>
      <c r="IX597">
        <v>4.5548697234303255</v>
      </c>
      <c r="JA597">
        <v>-1.2743541771268183</v>
      </c>
      <c r="JB597">
        <v>1.9956315756612475</v>
      </c>
      <c r="JI597">
        <v>-0.35914378589617052</v>
      </c>
      <c r="JJ597">
        <v>14.093110524198472</v>
      </c>
      <c r="JM597">
        <v>-0.73789767894314506</v>
      </c>
      <c r="JN597">
        <v>1.5963980107321278</v>
      </c>
      <c r="JQ597">
        <v>-1.2926696473544035</v>
      </c>
      <c r="JR597">
        <v>-1.5332773571148284</v>
      </c>
      <c r="JU597">
        <v>-1.309081425840434</v>
      </c>
      <c r="JV597">
        <v>5.417153627676786</v>
      </c>
      <c r="JY597">
        <v>-1.2253848355510748</v>
      </c>
      <c r="JZ597">
        <v>0.34020546424602188</v>
      </c>
      <c r="KC597">
        <v>-0.41403493419762594</v>
      </c>
      <c r="KD597">
        <v>2.8231880920796364</v>
      </c>
      <c r="KG597">
        <v>-0.75369927990868824</v>
      </c>
      <c r="KH597">
        <v>10.557061657022834</v>
      </c>
      <c r="KK597">
        <v>0.91131595192938475</v>
      </c>
      <c r="KL597">
        <v>29.312504894193722</v>
      </c>
      <c r="KO597">
        <v>2.4313857597609565</v>
      </c>
      <c r="KP597">
        <v>54.375338969350167</v>
      </c>
      <c r="KS597">
        <v>-1.2962833716836966</v>
      </c>
      <c r="KT597">
        <v>-2.3689963832810235</v>
      </c>
      <c r="KW597">
        <v>-0.82740583144626145</v>
      </c>
      <c r="KX597">
        <v>3.6202907712728223</v>
      </c>
      <c r="LE597">
        <v>-1.121469929336705</v>
      </c>
      <c r="LF597">
        <v>-0.69445294512629263</v>
      </c>
      <c r="LM597">
        <v>-1.3078294222661548</v>
      </c>
      <c r="LN597">
        <v>-1.020591597400248</v>
      </c>
      <c r="LQ597">
        <v>-1.257339076640881</v>
      </c>
      <c r="LR597">
        <v>3.9283529847014433</v>
      </c>
      <c r="LU597">
        <v>0.77486179513449271</v>
      </c>
      <c r="LV597">
        <v>15.075076564058985</v>
      </c>
      <c r="LY597">
        <v>-1.1617790754985799</v>
      </c>
      <c r="LZ597">
        <v>4.5577946941471916</v>
      </c>
      <c r="MC597">
        <v>-1.2692731915601598</v>
      </c>
      <c r="MD597">
        <v>2.0150845094496681</v>
      </c>
      <c r="MK597">
        <v>-0.28722438028861286</v>
      </c>
      <c r="ML597">
        <v>14.720048049431144</v>
      </c>
      <c r="MO597">
        <v>-1.0929443557861354</v>
      </c>
      <c r="MP597">
        <v>-0.13283172185776695</v>
      </c>
      <c r="MS597">
        <v>-1.2806820878269074</v>
      </c>
      <c r="MT597">
        <v>-1.5067800237326121</v>
      </c>
      <c r="MW597">
        <v>-1.3105920601752856</v>
      </c>
      <c r="MX597">
        <v>5.4142713839675629</v>
      </c>
      <c r="NA597">
        <v>-1.256977117320224</v>
      </c>
      <c r="NB597">
        <v>0.2279869444432826</v>
      </c>
      <c r="NE597">
        <v>-0.39780582662103853</v>
      </c>
      <c r="NF597">
        <v>2.8936096660199002</v>
      </c>
      <c r="NI597">
        <v>-0.77261790798659002</v>
      </c>
      <c r="NJ597">
        <v>10.530239876968489</v>
      </c>
      <c r="NM597">
        <v>0.91083740219091269</v>
      </c>
      <c r="NN597">
        <v>28.892868376190169</v>
      </c>
      <c r="NQ597">
        <v>2.448665636742335</v>
      </c>
      <c r="NR597">
        <v>53.344150681344878</v>
      </c>
      <c r="NU597">
        <v>-1.2282252716255606</v>
      </c>
      <c r="NV597">
        <v>-2.0644102280678878</v>
      </c>
      <c r="NY597">
        <v>-0.82836007994704697</v>
      </c>
      <c r="NZ597">
        <v>3.5048303477720681</v>
      </c>
      <c r="OG597">
        <v>-1.1773561832432862</v>
      </c>
      <c r="OH597">
        <v>-0.94215173276514108</v>
      </c>
      <c r="OO597">
        <v>-1.307267950765256</v>
      </c>
      <c r="OP597">
        <v>-1.0191024941097286</v>
      </c>
    </row>
    <row r="598" spans="1:406">
      <c r="A598">
        <v>581</v>
      </c>
      <c r="B598" s="16">
        <f t="shared" si="129"/>
        <v>40981.625</v>
      </c>
      <c r="C598">
        <f t="shared" si="125"/>
        <v>831.49647928808031</v>
      </c>
      <c r="D598">
        <f t="shared" si="126"/>
        <v>0</v>
      </c>
      <c r="E598">
        <f t="shared" si="127"/>
        <v>0</v>
      </c>
      <c r="F598">
        <f t="shared" si="128"/>
        <v>831.49647928808031</v>
      </c>
      <c r="G598">
        <f>F598/'Refrigeration &amp; Weather'!$C$22</f>
        <v>373.70628282610357</v>
      </c>
      <c r="H598">
        <f>G598*3*'Refrigeration &amp; Weather'!$C$23</f>
        <v>280.27971211957765</v>
      </c>
      <c r="Q598">
        <v>0.46282352588632109</v>
      </c>
      <c r="R598">
        <v>11.560312785365674</v>
      </c>
      <c r="U598">
        <v>-0.88011846744211231</v>
      </c>
      <c r="V598">
        <v>3.6852529069212383</v>
      </c>
      <c r="Y598">
        <v>-1.2815056269584688</v>
      </c>
      <c r="Z598">
        <v>5.1249282574370643</v>
      </c>
      <c r="AC598">
        <v>-0.44982207850794959</v>
      </c>
      <c r="AD598">
        <v>9.3673275177755109</v>
      </c>
      <c r="AG598">
        <v>-1.1717550324161687</v>
      </c>
      <c r="AH598">
        <v>5.3329727989962015</v>
      </c>
      <c r="AK598">
        <v>-1.3028485139192851</v>
      </c>
      <c r="AL598">
        <v>5.0848908711690814</v>
      </c>
      <c r="AO598">
        <v>-1.3055828402017278</v>
      </c>
      <c r="AP598">
        <v>-1.2155300109627127</v>
      </c>
      <c r="AS598">
        <v>-1.2203615401050443</v>
      </c>
      <c r="AT598">
        <v>6.9683778153120777</v>
      </c>
      <c r="AW598">
        <v>-0.46004966811940218</v>
      </c>
      <c r="AX598">
        <v>9.1609540428723939</v>
      </c>
      <c r="BA598">
        <v>-0.77822316588821816</v>
      </c>
      <c r="BB598">
        <v>8.132971115148786</v>
      </c>
      <c r="BE598">
        <v>0.57846431448057667</v>
      </c>
      <c r="BF598">
        <v>22.231551032058682</v>
      </c>
      <c r="BI598">
        <v>1.4557814084881677</v>
      </c>
      <c r="BJ598">
        <v>47.722010705065699</v>
      </c>
      <c r="BM598">
        <v>-1.2191340504165351</v>
      </c>
      <c r="BN598">
        <v>4.5755576059781387</v>
      </c>
      <c r="BQ598">
        <v>-0.85085154489809378</v>
      </c>
      <c r="BR598">
        <v>9.7190987645629807</v>
      </c>
      <c r="BY598">
        <v>-1.1263091100747413</v>
      </c>
      <c r="BZ598">
        <v>5.8317928031342303</v>
      </c>
      <c r="CG598">
        <v>-1.2990310167193191</v>
      </c>
      <c r="CH598">
        <v>5.6433031271351703</v>
      </c>
      <c r="CK598">
        <v>-1.2758744375479016</v>
      </c>
      <c r="CL598">
        <v>1.4862182576253118</v>
      </c>
      <c r="CO598">
        <v>0.53675492563872818</v>
      </c>
      <c r="CP598">
        <v>20.042215323770186</v>
      </c>
      <c r="CS598">
        <v>-1.1879635831745936</v>
      </c>
      <c r="CT598">
        <v>2.2234265849461878</v>
      </c>
      <c r="CW598">
        <v>-1.2872821366208493</v>
      </c>
      <c r="CX598">
        <v>-0.26776905452918648</v>
      </c>
      <c r="DE598">
        <v>-0.50922135061708917</v>
      </c>
      <c r="DF598">
        <v>9.1509445055313563</v>
      </c>
      <c r="DI598">
        <v>-1.1039664670744898</v>
      </c>
      <c r="DJ598">
        <v>6.2745520608320833</v>
      </c>
      <c r="DM598">
        <v>-1.2891303259913389</v>
      </c>
      <c r="DN598">
        <v>5.1165190287909557</v>
      </c>
      <c r="DQ598">
        <v>-1.3099942542511738</v>
      </c>
      <c r="DR598">
        <v>-1.2307041108865171</v>
      </c>
      <c r="DU598">
        <v>-1.2235556312877403</v>
      </c>
      <c r="DV598">
        <v>6.9601726662389396</v>
      </c>
      <c r="DY598">
        <v>-0.4132146455406987</v>
      </c>
      <c r="DZ598">
        <v>9.2013175727442906</v>
      </c>
      <c r="EC598">
        <v>-0.78585573326152902</v>
      </c>
      <c r="ED598">
        <v>8.0806551061385701</v>
      </c>
      <c r="EG598">
        <v>0.54358866330783051</v>
      </c>
      <c r="EH598">
        <v>21.440198242800118</v>
      </c>
      <c r="EK598">
        <v>1.6230910824125568</v>
      </c>
      <c r="EL598">
        <v>53.811275457918548</v>
      </c>
      <c r="EO598">
        <v>-1.2639074963837698</v>
      </c>
      <c r="EP598">
        <v>4.411778936283123</v>
      </c>
      <c r="ES598">
        <v>-0.88674774704070591</v>
      </c>
      <c r="ET598">
        <v>9.393563717930407</v>
      </c>
      <c r="FA598">
        <v>-1.2606022999170619</v>
      </c>
      <c r="FB598">
        <v>5.2675846778458881</v>
      </c>
      <c r="FI598">
        <v>-1.300257493183997</v>
      </c>
      <c r="FJ598">
        <v>5.6385006117407839</v>
      </c>
      <c r="FM598">
        <v>-1.2160808071662637</v>
      </c>
      <c r="FN598">
        <v>1.8304542844109477</v>
      </c>
      <c r="FQ598">
        <v>0.49759571536095554</v>
      </c>
      <c r="FR598">
        <v>19.63052605401635</v>
      </c>
      <c r="FU598">
        <v>-1.1700859903084713</v>
      </c>
      <c r="FV598">
        <v>2.2733696052344063</v>
      </c>
      <c r="FY598">
        <v>-1.279589779482212</v>
      </c>
      <c r="FZ598">
        <v>-0.24307149905352646</v>
      </c>
      <c r="GG598">
        <v>-0.46470313715484746</v>
      </c>
      <c r="GH598">
        <v>9.3393029320782208</v>
      </c>
      <c r="GK598">
        <v>-1.1011947961532171</v>
      </c>
      <c r="GL598">
        <v>6.2980145696550318</v>
      </c>
      <c r="GO598">
        <v>-1.3011945116908121</v>
      </c>
      <c r="GP598">
        <v>5.0891811006813583</v>
      </c>
      <c r="GS598">
        <v>-1.3110562316133241</v>
      </c>
      <c r="GT598">
        <v>-1.2320823090039883</v>
      </c>
      <c r="GW598">
        <v>-1.2668657169281135</v>
      </c>
      <c r="GX598">
        <v>6.8256382658877577</v>
      </c>
      <c r="HA598">
        <v>-0.41210847808424067</v>
      </c>
      <c r="HB598">
        <v>9.2144335951225518</v>
      </c>
      <c r="HE598">
        <v>-0.81399131497133637</v>
      </c>
      <c r="HF598">
        <v>8.0087463007517083</v>
      </c>
      <c r="HI598">
        <v>0.57106171271422967</v>
      </c>
      <c r="HJ598">
        <v>21.862625918876983</v>
      </c>
      <c r="HM598">
        <v>1.5671810274163314</v>
      </c>
      <c r="HN598">
        <v>55.104400179315334</v>
      </c>
      <c r="HQ598">
        <v>-1.2986980396929479</v>
      </c>
      <c r="HR598">
        <v>4.2560668431318618</v>
      </c>
      <c r="HU598">
        <v>-0.87286101528484661</v>
      </c>
      <c r="HV598">
        <v>9.4825030943417019</v>
      </c>
      <c r="IC598">
        <v>-1.2217314070671854</v>
      </c>
      <c r="ID598">
        <v>5.4373426219335768</v>
      </c>
      <c r="IK598">
        <v>-1.3090877349247754</v>
      </c>
      <c r="IL598">
        <v>5.6209361543309653</v>
      </c>
      <c r="IO598">
        <v>-1.2052466589689437</v>
      </c>
      <c r="IP598">
        <v>1.9115718828485091</v>
      </c>
      <c r="IS598">
        <v>0.50563592267246926</v>
      </c>
      <c r="IT598">
        <v>19.679048962001726</v>
      </c>
      <c r="IW598">
        <v>-1.1721393547626879</v>
      </c>
      <c r="IX598">
        <v>2.2616003890208849</v>
      </c>
      <c r="JA598">
        <v>-1.2769500577609514</v>
      </c>
      <c r="JB598">
        <v>-0.23692692802150858</v>
      </c>
      <c r="JI598">
        <v>-0.53101385335247187</v>
      </c>
      <c r="JJ598">
        <v>8.744352966764529</v>
      </c>
      <c r="JM598">
        <v>-0.7949195129884743</v>
      </c>
      <c r="JN598">
        <v>7.7382146554012419</v>
      </c>
      <c r="JQ598">
        <v>-1.2938063847183761</v>
      </c>
      <c r="JR598">
        <v>5.1045232652758079</v>
      </c>
      <c r="JU598">
        <v>-1.3098177413423884</v>
      </c>
      <c r="JV598">
        <v>-1.2302715762579708</v>
      </c>
      <c r="JY598">
        <v>-1.2306605861596831</v>
      </c>
      <c r="JZ598">
        <v>6.9505623055197585</v>
      </c>
      <c r="KC598">
        <v>-0.47157023110015256</v>
      </c>
      <c r="KD598">
        <v>9.1115282305252077</v>
      </c>
      <c r="KG598">
        <v>-0.79695575393445783</v>
      </c>
      <c r="KH598">
        <v>8.0472033442889526</v>
      </c>
      <c r="KK598">
        <v>0.53655403021461379</v>
      </c>
      <c r="KL598">
        <v>22.030013282084617</v>
      </c>
      <c r="KO598">
        <v>1.5777460202646427</v>
      </c>
      <c r="KP598">
        <v>54.342471327622704</v>
      </c>
      <c r="KS598">
        <v>-1.2981363560823154</v>
      </c>
      <c r="KT598">
        <v>4.2584837091539471</v>
      </c>
      <c r="KW598">
        <v>-0.88866864295230585</v>
      </c>
      <c r="KX598">
        <v>9.4593065855460097</v>
      </c>
      <c r="LE598">
        <v>-1.1369251008257417</v>
      </c>
      <c r="LF598">
        <v>5.8144859465773546</v>
      </c>
      <c r="LM598">
        <v>-1.3083243637695416</v>
      </c>
      <c r="LN598">
        <v>5.620415909502432</v>
      </c>
      <c r="LQ598">
        <v>-1.263663646800592</v>
      </c>
      <c r="LR598">
        <v>1.538857238790257</v>
      </c>
      <c r="LU598">
        <v>0.55544737041541192</v>
      </c>
      <c r="LV598">
        <v>19.970720058580117</v>
      </c>
      <c r="LY598">
        <v>-1.1722161303302168</v>
      </c>
      <c r="LZ598">
        <v>2.2639968348305644</v>
      </c>
      <c r="MC598">
        <v>-1.2721660899843719</v>
      </c>
      <c r="MD598">
        <v>-0.21977209615001156</v>
      </c>
      <c r="MK598">
        <v>-0.46897012761618384</v>
      </c>
      <c r="ML598">
        <v>9.3182044330902816</v>
      </c>
      <c r="MO598">
        <v>-1.1229578615723865</v>
      </c>
      <c r="MP598">
        <v>6.160627572708905</v>
      </c>
      <c r="MS598">
        <v>-1.2822356777893744</v>
      </c>
      <c r="MT598">
        <v>5.1290384843221197</v>
      </c>
      <c r="MW598">
        <v>-1.3112835284774511</v>
      </c>
      <c r="MX598">
        <v>-1.2328917487036062</v>
      </c>
      <c r="NA598">
        <v>-1.2605138456937117</v>
      </c>
      <c r="NB598">
        <v>6.849217197847894</v>
      </c>
      <c r="NE598">
        <v>-0.45644501080146871</v>
      </c>
      <c r="NF598">
        <v>9.176269466985822</v>
      </c>
      <c r="NI598">
        <v>-0.81540155109198942</v>
      </c>
      <c r="NJ598">
        <v>8.0176184578996583</v>
      </c>
      <c r="NM598">
        <v>0.54252626768714551</v>
      </c>
      <c r="NN598">
        <v>21.661961935070739</v>
      </c>
      <c r="NQ598">
        <v>1.6110881271151909</v>
      </c>
      <c r="NR598">
        <v>53.417058617206344</v>
      </c>
      <c r="NU598">
        <v>-1.2347154485760288</v>
      </c>
      <c r="NV598">
        <v>4.5258504967915636</v>
      </c>
      <c r="NY598">
        <v>-0.88801334718941105</v>
      </c>
      <c r="NZ598">
        <v>9.3716051664492834</v>
      </c>
      <c r="OG598">
        <v>-1.1890190162184078</v>
      </c>
      <c r="OH598">
        <v>5.5951239497503691</v>
      </c>
      <c r="OO598">
        <v>-1.3077863814160959</v>
      </c>
      <c r="OP598">
        <v>5.621799529353634</v>
      </c>
    </row>
    <row r="599" spans="1:406">
      <c r="A599">
        <v>582</v>
      </c>
      <c r="B599" s="16">
        <f t="shared" si="129"/>
        <v>40981.75</v>
      </c>
      <c r="C599">
        <f t="shared" si="125"/>
        <v>505.30821377035062</v>
      </c>
      <c r="D599">
        <f t="shared" si="126"/>
        <v>0</v>
      </c>
      <c r="E599">
        <f t="shared" si="127"/>
        <v>0</v>
      </c>
      <c r="F599">
        <f t="shared" si="128"/>
        <v>505.30821377035062</v>
      </c>
      <c r="G599">
        <f>F599/'Refrigeration &amp; Weather'!$C$22</f>
        <v>227.10481517768571</v>
      </c>
      <c r="H599">
        <f>G599*3*'Refrigeration &amp; Weather'!$C$23</f>
        <v>170.32861138326427</v>
      </c>
      <c r="Q599">
        <v>0.30564620288885386</v>
      </c>
      <c r="R599">
        <v>12.047526843980574</v>
      </c>
      <c r="U599">
        <v>-0.93718835047777715</v>
      </c>
      <c r="V599">
        <v>5.1163407416134756</v>
      </c>
      <c r="Y599">
        <v>-1.2828893349332164</v>
      </c>
      <c r="Z599">
        <v>-1.5236635514296657</v>
      </c>
      <c r="AC599">
        <v>-0.5883846419592178</v>
      </c>
      <c r="AD599">
        <v>9.2326424654011845</v>
      </c>
      <c r="AG599">
        <v>-1.1839822066709282</v>
      </c>
      <c r="AH599">
        <v>-1.2143639101379091</v>
      </c>
      <c r="AK599">
        <v>-1.3035958479609611</v>
      </c>
      <c r="AL599">
        <v>-1.5613212206563876</v>
      </c>
      <c r="AO599">
        <v>-1.3064799425176745</v>
      </c>
      <c r="AP599">
        <v>5.4221187668501232</v>
      </c>
      <c r="AS599">
        <v>-1.2254216713318722</v>
      </c>
      <c r="AT599">
        <v>0.29550980556464718</v>
      </c>
      <c r="AW599">
        <v>-0.51292273062214377</v>
      </c>
      <c r="AX599">
        <v>2.1993759647069226</v>
      </c>
      <c r="BA599">
        <v>-0.81829945915521307</v>
      </c>
      <c r="BB599">
        <v>10.078818235298375</v>
      </c>
      <c r="BE599">
        <v>0.27422223544794905</v>
      </c>
      <c r="BF599">
        <v>20.318670364301731</v>
      </c>
      <c r="BI599">
        <v>0.83336768819306795</v>
      </c>
      <c r="BJ599">
        <v>32.630334857105744</v>
      </c>
      <c r="BM599">
        <v>-1.2256082219677389</v>
      </c>
      <c r="BN599">
        <v>-2.1170052452224524</v>
      </c>
      <c r="BQ599">
        <v>-0.90470018980716427</v>
      </c>
      <c r="BR599">
        <v>2.4181902690048611</v>
      </c>
      <c r="BY599">
        <v>-1.1400653118462425</v>
      </c>
      <c r="BZ599">
        <v>-0.92371336459594244</v>
      </c>
      <c r="CG599">
        <v>-1.2998573656449424</v>
      </c>
      <c r="CH599">
        <v>-1.0029858326992964</v>
      </c>
      <c r="CK599">
        <v>-1.2804333780739781</v>
      </c>
      <c r="CL599">
        <v>3.7461478196077365</v>
      </c>
      <c r="CO599">
        <v>0.33240999836102203</v>
      </c>
      <c r="CP599">
        <v>12.257347404084278</v>
      </c>
      <c r="CS599">
        <v>-1.19659311255753</v>
      </c>
      <c r="CT599">
        <v>4.3748181095773448</v>
      </c>
      <c r="CW599">
        <v>-1.2891270265940966</v>
      </c>
      <c r="CX599">
        <v>1.9339630966815</v>
      </c>
      <c r="DE599">
        <v>-0.64398693971208398</v>
      </c>
      <c r="DF599">
        <v>8.998191751140201</v>
      </c>
      <c r="DI599">
        <v>-1.1289672117515714</v>
      </c>
      <c r="DJ599">
        <v>-0.53189996984367482</v>
      </c>
      <c r="DM599">
        <v>-1.290376254674618</v>
      </c>
      <c r="DN599">
        <v>-1.5319622498757628</v>
      </c>
      <c r="DQ599">
        <v>-1.3106563312461741</v>
      </c>
      <c r="DR599">
        <v>5.40842620339264</v>
      </c>
      <c r="DU599">
        <v>-1.2284871972610092</v>
      </c>
      <c r="DV599">
        <v>0.28796748014634538</v>
      </c>
      <c r="DY599">
        <v>-0.46679350858051716</v>
      </c>
      <c r="DZ599">
        <v>2.2433866565753746</v>
      </c>
      <c r="EC599">
        <v>-0.82512346002847048</v>
      </c>
      <c r="ED599">
        <v>10.031807484456973</v>
      </c>
      <c r="EG599">
        <v>0.25101986092683115</v>
      </c>
      <c r="EH599">
        <v>19.664188707943232</v>
      </c>
      <c r="EK599">
        <v>0.90258605740268361</v>
      </c>
      <c r="EL599">
        <v>38.255411741330967</v>
      </c>
      <c r="EO599">
        <v>-1.267870910906836</v>
      </c>
      <c r="EP599">
        <v>-2.2623738404896301</v>
      </c>
      <c r="ES599">
        <v>-0.93582950589410774</v>
      </c>
      <c r="ET599">
        <v>2.1500260452190596</v>
      </c>
      <c r="FA599">
        <v>-1.2657228585182194</v>
      </c>
      <c r="FB599">
        <v>-1.4231704489430932</v>
      </c>
      <c r="FI599">
        <v>-1.3010087938701445</v>
      </c>
      <c r="FJ599">
        <v>-1.0073811793910501</v>
      </c>
      <c r="FM599">
        <v>-1.2254910407695712</v>
      </c>
      <c r="FN599">
        <v>4.0427884720641076</v>
      </c>
      <c r="FQ599">
        <v>0.29989301466430929</v>
      </c>
      <c r="FR599">
        <v>11.864513402400044</v>
      </c>
      <c r="FU599">
        <v>-1.1794839355261821</v>
      </c>
      <c r="FV599">
        <v>4.4194052457825332</v>
      </c>
      <c r="FY599">
        <v>-1.281815752876557</v>
      </c>
      <c r="FZ599">
        <v>1.9561143088570854</v>
      </c>
      <c r="GG599">
        <v>-0.6026700756422908</v>
      </c>
      <c r="GH599">
        <v>9.1928646703695307</v>
      </c>
      <c r="GK599">
        <v>-1.1265228277822938</v>
      </c>
      <c r="GL599">
        <v>-0.51408863007764938</v>
      </c>
      <c r="GO599">
        <v>-1.3020093444001937</v>
      </c>
      <c r="GP599">
        <v>-1.5573514253084046</v>
      </c>
      <c r="GS599">
        <v>-1.3116966941539372</v>
      </c>
      <c r="GT599">
        <v>5.4071573631499739</v>
      </c>
      <c r="GW599">
        <v>-1.2697026978523018</v>
      </c>
      <c r="GX599">
        <v>0.16555601002996817</v>
      </c>
      <c r="HA599">
        <v>-0.4659076100662588</v>
      </c>
      <c r="HB599">
        <v>2.2568329645556093</v>
      </c>
      <c r="HE599">
        <v>-0.85209637258523829</v>
      </c>
      <c r="HF599">
        <v>9.9623681640397237</v>
      </c>
      <c r="HI599">
        <v>0.27203785656486962</v>
      </c>
      <c r="HJ599">
        <v>20.033989014952443</v>
      </c>
      <c r="HM599">
        <v>0.82802286489499377</v>
      </c>
      <c r="HN599">
        <v>39.2259657063519</v>
      </c>
      <c r="HQ599">
        <v>-1.3002863274643783</v>
      </c>
      <c r="HR599">
        <v>-2.3994740311840186</v>
      </c>
      <c r="HU599">
        <v>-0.92328679676808723</v>
      </c>
      <c r="HV599">
        <v>2.2270725915771461</v>
      </c>
      <c r="IC599">
        <v>-1.2294511830861035</v>
      </c>
      <c r="ID599">
        <v>-1.2728093345179181</v>
      </c>
      <c r="IK599">
        <v>-1.3095601595152371</v>
      </c>
      <c r="IL599">
        <v>-1.0238731970718664</v>
      </c>
      <c r="IO599">
        <v>-1.2157767065878908</v>
      </c>
      <c r="IP599">
        <v>4.1104017570238494</v>
      </c>
      <c r="IS599">
        <v>0.30713492908114831</v>
      </c>
      <c r="IT599">
        <v>11.912236818502906</v>
      </c>
      <c r="IW599">
        <v>-1.181358732708466</v>
      </c>
      <c r="IX599">
        <v>4.4091324503859548</v>
      </c>
      <c r="JA599">
        <v>-1.2792729611421187</v>
      </c>
      <c r="JB599">
        <v>1.9618228466742196</v>
      </c>
      <c r="JI599">
        <v>-0.66003199215303876</v>
      </c>
      <c r="JJ599">
        <v>8.6833229315787737</v>
      </c>
      <c r="JM599">
        <v>-0.84174928549578698</v>
      </c>
      <c r="JN599">
        <v>0.70619148840600332</v>
      </c>
      <c r="JQ599">
        <v>-1.2948630563336347</v>
      </c>
      <c r="JR599">
        <v>-1.5431117873563176</v>
      </c>
      <c r="JU599">
        <v>-1.3104865341046243</v>
      </c>
      <c r="JV599">
        <v>5.4088180481586683</v>
      </c>
      <c r="JY599">
        <v>-1.2354421264692821</v>
      </c>
      <c r="JZ599">
        <v>0.27918490443219207</v>
      </c>
      <c r="KC599">
        <v>-0.52367047862156735</v>
      </c>
      <c r="KD599">
        <v>2.1541159564909504</v>
      </c>
      <c r="KG599">
        <v>-0.83569964969985033</v>
      </c>
      <c r="KH599">
        <v>10.001106097179651</v>
      </c>
      <c r="KK599">
        <v>0.23585672377199646</v>
      </c>
      <c r="KL599">
        <v>20.099177021508599</v>
      </c>
      <c r="KO599">
        <v>0.85063945339780966</v>
      </c>
      <c r="KP599">
        <v>38.56252639502695</v>
      </c>
      <c r="KS599">
        <v>-1.2997615558658198</v>
      </c>
      <c r="KT599">
        <v>-2.3973416754810581</v>
      </c>
      <c r="KW599">
        <v>-0.93867230334548402</v>
      </c>
      <c r="KX599">
        <v>2.2004514484025379</v>
      </c>
      <c r="LE599">
        <v>-1.150411741804956</v>
      </c>
      <c r="LF599">
        <v>-0.93947015206225337</v>
      </c>
      <c r="LM599">
        <v>-1.3087886394721895</v>
      </c>
      <c r="LN599">
        <v>-1.0243511545349111</v>
      </c>
      <c r="LQ599">
        <v>-1.2689806047751462</v>
      </c>
      <c r="LR599">
        <v>3.7930872328662031</v>
      </c>
      <c r="LU599">
        <v>0.35211919711175527</v>
      </c>
      <c r="LV599">
        <v>12.201800104378083</v>
      </c>
      <c r="LY599">
        <v>-1.1814706161979618</v>
      </c>
      <c r="LZ599">
        <v>4.4111077244645758</v>
      </c>
      <c r="MC599">
        <v>-1.2747518818556407</v>
      </c>
      <c r="MD599">
        <v>1.9770401210865973</v>
      </c>
      <c r="MK599">
        <v>-0.60664847093155283</v>
      </c>
      <c r="ML599">
        <v>9.1773685604345623</v>
      </c>
      <c r="MO599">
        <v>-1.1463378537209992</v>
      </c>
      <c r="MP599">
        <v>-0.6212334086753285</v>
      </c>
      <c r="MS599">
        <v>-1.2836785887111317</v>
      </c>
      <c r="MT599">
        <v>-1.5203767473667069</v>
      </c>
      <c r="MW599">
        <v>-1.3119114527664455</v>
      </c>
      <c r="MX599">
        <v>5.4064268460985794</v>
      </c>
      <c r="NA599">
        <v>-1.2637210896325606</v>
      </c>
      <c r="NB599">
        <v>0.18730602521088296</v>
      </c>
      <c r="NE599">
        <v>-0.5095591253479419</v>
      </c>
      <c r="NF599">
        <v>2.213546960780493</v>
      </c>
      <c r="NI599">
        <v>-0.85363712472490905</v>
      </c>
      <c r="NJ599">
        <v>9.9697162247357021</v>
      </c>
      <c r="NM599">
        <v>0.24712327669163342</v>
      </c>
      <c r="NN599">
        <v>19.808581847321374</v>
      </c>
      <c r="NQ599">
        <v>0.89672011169724197</v>
      </c>
      <c r="NR599">
        <v>37.906664293310541</v>
      </c>
      <c r="NU599">
        <v>-1.2404274752943987</v>
      </c>
      <c r="NV599">
        <v>-2.1611366265043896</v>
      </c>
      <c r="NY599">
        <v>-0.93678931883439531</v>
      </c>
      <c r="NZ599">
        <v>2.1333701619343937</v>
      </c>
      <c r="OG599">
        <v>-1.1991378751728696</v>
      </c>
      <c r="OH599">
        <v>-1.1346073264224512</v>
      </c>
      <c r="OO599">
        <v>-1.3082725102156847</v>
      </c>
      <c r="OP599">
        <v>-1.0230629143077334</v>
      </c>
    </row>
    <row r="600" spans="1:406">
      <c r="A600">
        <v>583</v>
      </c>
      <c r="B600" s="16">
        <f t="shared" si="129"/>
        <v>40981.875</v>
      </c>
      <c r="C600">
        <f t="shared" si="125"/>
        <v>649.21674583426307</v>
      </c>
      <c r="D600">
        <f t="shared" si="126"/>
        <v>0</v>
      </c>
      <c r="E600">
        <f t="shared" si="127"/>
        <v>0</v>
      </c>
      <c r="F600">
        <f t="shared" si="128"/>
        <v>649.21674583426307</v>
      </c>
      <c r="G600">
        <f>F600/'Refrigeration &amp; Weather'!$C$22</f>
        <v>291.78280711652275</v>
      </c>
      <c r="H600">
        <f>G600*3*'Refrigeration &amp; Weather'!$C$23</f>
        <v>218.83710533739207</v>
      </c>
      <c r="Q600">
        <v>0.16837413360891423</v>
      </c>
      <c r="R600">
        <v>8.7515535047089745</v>
      </c>
      <c r="U600">
        <v>-0.9833090384322255</v>
      </c>
      <c r="V600">
        <v>2.3040849011679616</v>
      </c>
      <c r="Y600">
        <v>-1.2841854530974655</v>
      </c>
      <c r="Z600">
        <v>5.1141870136546208</v>
      </c>
      <c r="AC600">
        <v>-0.69523915055764329</v>
      </c>
      <c r="AD600">
        <v>5.2859810562944016</v>
      </c>
      <c r="AG600">
        <v>-1.1943595879204154</v>
      </c>
      <c r="AH600">
        <v>5.0972691319333023</v>
      </c>
      <c r="AK600">
        <v>-1.3042928855857796</v>
      </c>
      <c r="AL600">
        <v>5.0787172128533298</v>
      </c>
      <c r="AO600">
        <v>-1.307296180840489</v>
      </c>
      <c r="AP600">
        <v>-1.2255084846738085</v>
      </c>
      <c r="AS600">
        <v>-1.2300272067751983</v>
      </c>
      <c r="AT600">
        <v>6.9122976412512092</v>
      </c>
      <c r="AW600">
        <v>-0.56090804719655674</v>
      </c>
      <c r="AX600">
        <v>8.5593909491868416</v>
      </c>
      <c r="BA600">
        <v>-0.85427362426675835</v>
      </c>
      <c r="BB600">
        <v>7.6276526235904489</v>
      </c>
      <c r="BE600">
        <v>2.9722192083498706E-2</v>
      </c>
      <c r="BF600">
        <v>14.778790920350248</v>
      </c>
      <c r="BI600">
        <v>0.35685832507889487</v>
      </c>
      <c r="BJ600">
        <v>30.714821257181235</v>
      </c>
      <c r="BM600">
        <v>-1.2313458848238255</v>
      </c>
      <c r="BN600">
        <v>4.4841527403073513</v>
      </c>
      <c r="BQ600">
        <v>-0.94924426197291134</v>
      </c>
      <c r="BR600">
        <v>8.5490099724816613</v>
      </c>
      <c r="BY600">
        <v>-1.1521589439868687</v>
      </c>
      <c r="BZ600">
        <v>5.6251806003875391</v>
      </c>
      <c r="CG600">
        <v>-1.3006319824944788</v>
      </c>
      <c r="CH600">
        <v>5.6369602453292273</v>
      </c>
      <c r="CK600">
        <v>-1.2842777139111443</v>
      </c>
      <c r="CL600">
        <v>1.3903645062895542</v>
      </c>
      <c r="CO600">
        <v>0.14851298672411256</v>
      </c>
      <c r="CP600">
        <v>17.466533598080748</v>
      </c>
      <c r="CS600">
        <v>-1.2042823624364205</v>
      </c>
      <c r="CT600">
        <v>2.106916484880939</v>
      </c>
      <c r="CW600">
        <v>-1.2907829140961338</v>
      </c>
      <c r="CX600">
        <v>-0.29116172687915653</v>
      </c>
      <c r="DE600">
        <v>-0.74698777816351714</v>
      </c>
      <c r="DF600">
        <v>5.055567224175376</v>
      </c>
      <c r="DI600">
        <v>-1.1491175208060516</v>
      </c>
      <c r="DJ600">
        <v>5.6476313545180528</v>
      </c>
      <c r="DM600">
        <v>-1.2915367493425567</v>
      </c>
      <c r="DN600">
        <v>5.1060297026914299</v>
      </c>
      <c r="DQ600">
        <v>-1.3112599494228652</v>
      </c>
      <c r="DR600">
        <v>-1.2379148275465068</v>
      </c>
      <c r="DU600">
        <v>-1.2329743739628038</v>
      </c>
      <c r="DV600">
        <v>6.9053476830574407</v>
      </c>
      <c r="DY600">
        <v>-0.51553313905252929</v>
      </c>
      <c r="DZ600">
        <v>8.6059408015002639</v>
      </c>
      <c r="EC600">
        <v>-0.86037154224481116</v>
      </c>
      <c r="ED600">
        <v>7.58545198824556</v>
      </c>
      <c r="EG600">
        <v>1.5891196453228316E-2</v>
      </c>
      <c r="EH600">
        <v>14.262402317226085</v>
      </c>
      <c r="EK600">
        <v>0.3485532052120271</v>
      </c>
      <c r="EL600">
        <v>34.780993616111232</v>
      </c>
      <c r="EO600">
        <v>-1.2713726040541804</v>
      </c>
      <c r="EP600">
        <v>4.3544321822151799</v>
      </c>
      <c r="ES600">
        <v>-0.97642939521563243</v>
      </c>
      <c r="ET600">
        <v>8.326482942519565</v>
      </c>
      <c r="FA600">
        <v>-1.2701485816030518</v>
      </c>
      <c r="FB600">
        <v>5.1808647918856483</v>
      </c>
      <c r="FI600">
        <v>-1.301714628688649</v>
      </c>
      <c r="FJ600">
        <v>5.6329284526421963</v>
      </c>
      <c r="FM600">
        <v>-1.2335359362777059</v>
      </c>
      <c r="FN600">
        <v>1.6479669109352915</v>
      </c>
      <c r="FQ600">
        <v>0.12209022006894585</v>
      </c>
      <c r="FR600">
        <v>17.115350680341614</v>
      </c>
      <c r="FU600">
        <v>-1.1878612448162811</v>
      </c>
      <c r="FV600">
        <v>2.1469131921611222</v>
      </c>
      <c r="FY600">
        <v>-1.2838144133994567</v>
      </c>
      <c r="FZ600">
        <v>-0.27120291819534165</v>
      </c>
      <c r="GG600">
        <v>-0.70881282943215707</v>
      </c>
      <c r="GH600">
        <v>5.2416694619567989</v>
      </c>
      <c r="GK600">
        <v>-1.1469350950649226</v>
      </c>
      <c r="GL600">
        <v>5.6626221397229806</v>
      </c>
      <c r="GO600">
        <v>-1.3027689304971026</v>
      </c>
      <c r="GP600">
        <v>5.0823991133522766</v>
      </c>
      <c r="GS600">
        <v>-1.3122803752861234</v>
      </c>
      <c r="GT600">
        <v>-1.239086524102933</v>
      </c>
      <c r="GW600">
        <v>-1.2722800194734778</v>
      </c>
      <c r="GX600">
        <v>6.7935900932242541</v>
      </c>
      <c r="HA600">
        <v>-0.51487106273596672</v>
      </c>
      <c r="HB600">
        <v>8.6195376891939119</v>
      </c>
      <c r="HE600">
        <v>-0.88622683422507909</v>
      </c>
      <c r="HF600">
        <v>7.5188738173639242</v>
      </c>
      <c r="HI600">
        <v>3.1438374032225339E-2</v>
      </c>
      <c r="HJ600">
        <v>14.570243563958114</v>
      </c>
      <c r="HM600">
        <v>0.26382531783420898</v>
      </c>
      <c r="HN600">
        <v>35.178854580679825</v>
      </c>
      <c r="HQ600">
        <v>-1.3016887305852276</v>
      </c>
      <c r="HR600">
        <v>4.2329717586835667</v>
      </c>
      <c r="HU600">
        <v>-0.96505054747865149</v>
      </c>
      <c r="HV600">
        <v>8.3932101017797329</v>
      </c>
      <c r="IC600">
        <v>-1.2361859664757375</v>
      </c>
      <c r="ID600">
        <v>5.314684360953799</v>
      </c>
      <c r="IK600">
        <v>-1.3100038869811281</v>
      </c>
      <c r="IL600">
        <v>5.6174188727556515</v>
      </c>
      <c r="IO600">
        <v>-1.2247613154252019</v>
      </c>
      <c r="IP600">
        <v>1.7049412446285706</v>
      </c>
      <c r="IS600">
        <v>0.12857644689522266</v>
      </c>
      <c r="IT600">
        <v>17.159450683405943</v>
      </c>
      <c r="IW600">
        <v>-1.1895796031925037</v>
      </c>
      <c r="IX600">
        <v>2.1378931185105028</v>
      </c>
      <c r="JA600">
        <v>-1.2813617002016628</v>
      </c>
      <c r="JB600">
        <v>-0.26589665830672604</v>
      </c>
      <c r="JI600">
        <v>-0.75862698827473996</v>
      </c>
      <c r="JJ600">
        <v>4.8154059263022209</v>
      </c>
      <c r="JM600">
        <v>-0.88117814428488495</v>
      </c>
      <c r="JN600">
        <v>6.7876897043965672</v>
      </c>
      <c r="JQ600">
        <v>-1.2958474111468656</v>
      </c>
      <c r="JR600">
        <v>5.095644619100101</v>
      </c>
      <c r="JU600">
        <v>-1.3110962510790374</v>
      </c>
      <c r="JV600">
        <v>-1.2375584594958213</v>
      </c>
      <c r="JY600">
        <v>-1.2397918927143297</v>
      </c>
      <c r="JZ600">
        <v>6.8972928091581247</v>
      </c>
      <c r="KC600">
        <v>-0.57094835347789652</v>
      </c>
      <c r="KD600">
        <v>8.5179657995045925</v>
      </c>
      <c r="KG600">
        <v>-0.87046748795324158</v>
      </c>
      <c r="KH600">
        <v>7.5573211223436498</v>
      </c>
      <c r="KK600">
        <v>-5.0163244102911829E-3</v>
      </c>
      <c r="KL600">
        <v>14.561003626077518</v>
      </c>
      <c r="KO600">
        <v>0.29417656569972722</v>
      </c>
      <c r="KP600">
        <v>34.836114914646245</v>
      </c>
      <c r="KS600">
        <v>-1.301196649871605</v>
      </c>
      <c r="KT600">
        <v>4.2348646145663373</v>
      </c>
      <c r="KW600">
        <v>-0.97998199983252321</v>
      </c>
      <c r="KX600">
        <v>8.3654030518351234</v>
      </c>
      <c r="LE600">
        <v>-1.1622594904080292</v>
      </c>
      <c r="LF600">
        <v>5.6107912231040746</v>
      </c>
      <c r="LM600">
        <v>-1.3092248690205648</v>
      </c>
      <c r="LN600">
        <v>5.6169786867856253</v>
      </c>
      <c r="LQ600">
        <v>-1.2735015518794821</v>
      </c>
      <c r="LR600">
        <v>1.432294975537719</v>
      </c>
      <c r="LU600">
        <v>0.16895104052120208</v>
      </c>
      <c r="LV600">
        <v>17.429307509709915</v>
      </c>
      <c r="LY600">
        <v>-1.1897205218866103</v>
      </c>
      <c r="LZ600">
        <v>2.1395301165096465</v>
      </c>
      <c r="MC600">
        <v>-1.2770745966811674</v>
      </c>
      <c r="MD600">
        <v>-0.25232562774519773</v>
      </c>
      <c r="MK600">
        <v>-0.71257985356927023</v>
      </c>
      <c r="ML600">
        <v>5.2303489005191643</v>
      </c>
      <c r="MO600">
        <v>-1.1651507727810959</v>
      </c>
      <c r="MP600">
        <v>5.5703275309398199</v>
      </c>
      <c r="MS600">
        <v>-1.2850216332252269</v>
      </c>
      <c r="MT600">
        <v>5.1167756775682616</v>
      </c>
      <c r="MW600">
        <v>-1.3124837894985959</v>
      </c>
      <c r="MX600">
        <v>-1.239748494699215</v>
      </c>
      <c r="NA600">
        <v>-1.2666404092334076</v>
      </c>
      <c r="NB600">
        <v>6.8136961015483273</v>
      </c>
      <c r="NE600">
        <v>-0.55776714282511553</v>
      </c>
      <c r="NF600">
        <v>8.5724721755814564</v>
      </c>
      <c r="NI600">
        <v>-0.88787504745948076</v>
      </c>
      <c r="NJ600">
        <v>7.524900582214249</v>
      </c>
      <c r="NM600">
        <v>1.0215080762196158E-2</v>
      </c>
      <c r="NN600">
        <v>14.350578974440957</v>
      </c>
      <c r="NQ600">
        <v>0.3475667860506273</v>
      </c>
      <c r="NR600">
        <v>34.52078566282686</v>
      </c>
      <c r="NU600">
        <v>-1.2454862307480659</v>
      </c>
      <c r="NV600">
        <v>4.4447619756413967</v>
      </c>
      <c r="NY600">
        <v>-0.97715597185742553</v>
      </c>
      <c r="NZ600">
        <v>8.3137325237396382</v>
      </c>
      <c r="OG600">
        <v>-1.2079817259945835</v>
      </c>
      <c r="OH600">
        <v>5.4364514988901229</v>
      </c>
      <c r="OO600">
        <v>-1.3087291110568831</v>
      </c>
      <c r="OP600">
        <v>5.6181804520946903</v>
      </c>
    </row>
    <row r="601" spans="1:406">
      <c r="A601">
        <v>584</v>
      </c>
      <c r="B601" s="16">
        <f t="shared" si="129"/>
        <v>40982</v>
      </c>
      <c r="C601">
        <f t="shared" si="125"/>
        <v>341.73699551763343</v>
      </c>
      <c r="D601">
        <f t="shared" si="126"/>
        <v>0</v>
      </c>
      <c r="E601">
        <f t="shared" si="127"/>
        <v>0</v>
      </c>
      <c r="F601">
        <f t="shared" si="128"/>
        <v>341.73699551763343</v>
      </c>
      <c r="G601">
        <f>F601/'Refrigeration &amp; Weather'!$C$22</f>
        <v>153.58966090680156</v>
      </c>
      <c r="H601">
        <f>G601*3*'Refrigeration &amp; Weather'!$C$23</f>
        <v>115.19224568010117</v>
      </c>
      <c r="Q601">
        <v>4.7314984998443305E-2</v>
      </c>
      <c r="R601">
        <v>10.037409848190039</v>
      </c>
      <c r="U601">
        <v>-1.0210200563456218</v>
      </c>
      <c r="V601">
        <v>4.0572619843619133</v>
      </c>
      <c r="Y601">
        <v>-1.2854016123788639</v>
      </c>
      <c r="Z601">
        <v>-1.5334655558463481</v>
      </c>
      <c r="AC601">
        <v>-0.78061211124930785</v>
      </c>
      <c r="AD601">
        <v>6.2759701952445965</v>
      </c>
      <c r="AG601">
        <v>-1.2038393438647976</v>
      </c>
      <c r="AH601">
        <v>-1.6624990554834218</v>
      </c>
      <c r="AK601">
        <v>-1.3049442900057506</v>
      </c>
      <c r="AL601">
        <v>-1.5669202030587273</v>
      </c>
      <c r="AO601">
        <v>-1.3080414950925072</v>
      </c>
      <c r="AP601">
        <v>5.4133736601808051</v>
      </c>
      <c r="AS601">
        <v>-1.2342333976806863</v>
      </c>
      <c r="AT601">
        <v>0.24628134515768146</v>
      </c>
      <c r="AW601">
        <v>-0.60454906896194172</v>
      </c>
      <c r="AX601">
        <v>1.6647911752854445</v>
      </c>
      <c r="BA601">
        <v>-0.88662870149903883</v>
      </c>
      <c r="BB601">
        <v>9.6329998922933626</v>
      </c>
      <c r="BE601">
        <v>-0.16706070834992934</v>
      </c>
      <c r="BF601">
        <v>14.349718363863289</v>
      </c>
      <c r="BI601">
        <v>4.0665891208304886E-3</v>
      </c>
      <c r="BJ601">
        <v>17.331170844378338</v>
      </c>
      <c r="BM601">
        <v>-1.2364594989336524</v>
      </c>
      <c r="BN601">
        <v>-2.1943555645046922</v>
      </c>
      <c r="BQ601">
        <v>-0.98649226825039671</v>
      </c>
      <c r="BR601">
        <v>1.5025454991960387</v>
      </c>
      <c r="BY601">
        <v>-1.1628556949200901</v>
      </c>
      <c r="BZ601">
        <v>-1.0970809423485388</v>
      </c>
      <c r="CG601">
        <v>-1.3013593213015768</v>
      </c>
      <c r="CH601">
        <v>-1.0087806345498849</v>
      </c>
      <c r="CK601">
        <v>-1.2875551252509496</v>
      </c>
      <c r="CL601">
        <v>3.6703064499755453</v>
      </c>
      <c r="CO601">
        <v>-1.0126227870236945E-2</v>
      </c>
      <c r="CP601">
        <v>9.3451476062855292</v>
      </c>
      <c r="CS601">
        <v>-1.2111677970491528</v>
      </c>
      <c r="CT601">
        <v>4.2753223824932576</v>
      </c>
      <c r="CW601">
        <v>-1.2922760195636485</v>
      </c>
      <c r="CX601">
        <v>1.9138367447344853</v>
      </c>
      <c r="DE601">
        <v>-0.8286148207354842</v>
      </c>
      <c r="DF601">
        <v>6.051980228332237</v>
      </c>
      <c r="DI601">
        <v>-1.1666785065328951</v>
      </c>
      <c r="DJ601">
        <v>-1.2119780915621883</v>
      </c>
      <c r="DM601">
        <v>-1.2926198629626762</v>
      </c>
      <c r="DN601">
        <v>-1.5414588554705355</v>
      </c>
      <c r="DQ601">
        <v>-1.3118121607597668</v>
      </c>
      <c r="DR601">
        <v>5.4020900678609758</v>
      </c>
      <c r="DU601">
        <v>-1.2370713433441889</v>
      </c>
      <c r="DV601">
        <v>0.23986225810007225</v>
      </c>
      <c r="DY601">
        <v>-0.55996082234296474</v>
      </c>
      <c r="DZ601">
        <v>1.7129749817943662</v>
      </c>
      <c r="EC601">
        <v>-0.89207504372213009</v>
      </c>
      <c r="ED601">
        <v>9.5951350154951172</v>
      </c>
      <c r="EG601">
        <v>-0.17366003649058048</v>
      </c>
      <c r="EH601">
        <v>13.956477626053191</v>
      </c>
      <c r="EK601">
        <v>-5.4292356035254417E-2</v>
      </c>
      <c r="EL601">
        <v>19.779088008039313</v>
      </c>
      <c r="EO601">
        <v>-1.2744848165629141</v>
      </c>
      <c r="EP601">
        <v>-2.3106829717868278</v>
      </c>
      <c r="ES601">
        <v>-1.0103891075969229</v>
      </c>
      <c r="ET601">
        <v>1.3164654687162338</v>
      </c>
      <c r="FA601">
        <v>-1.2740042707404704</v>
      </c>
      <c r="FB601">
        <v>-1.4941846954718996</v>
      </c>
      <c r="FI601">
        <v>-1.3023787902241881</v>
      </c>
      <c r="FJ601">
        <v>-1.0124869016848559</v>
      </c>
      <c r="FM601">
        <v>-1.2404771720111334</v>
      </c>
      <c r="FN601">
        <v>3.8955961563250634</v>
      </c>
      <c r="FQ601">
        <v>-3.1251333243467933E-2</v>
      </c>
      <c r="FR601">
        <v>9.0421819112938557</v>
      </c>
      <c r="FU601">
        <v>-1.1953656060200475</v>
      </c>
      <c r="FV601">
        <v>4.311360590957479</v>
      </c>
      <c r="FY601">
        <v>-1.2856171797710934</v>
      </c>
      <c r="FZ601">
        <v>1.9318961721316175</v>
      </c>
      <c r="GG601">
        <v>-0.79342802333764739</v>
      </c>
      <c r="GH601">
        <v>6.2294647878986407</v>
      </c>
      <c r="GK601">
        <v>-1.1647224477057125</v>
      </c>
      <c r="GL601">
        <v>-1.1991371248441098</v>
      </c>
      <c r="GO601">
        <v>-1.3034784272212034</v>
      </c>
      <c r="GP601">
        <v>-1.5634977727935786</v>
      </c>
      <c r="GS601">
        <v>-1.3128141439691519</v>
      </c>
      <c r="GT601">
        <v>5.4010050685328466</v>
      </c>
      <c r="GW601">
        <v>-1.2746299210244678</v>
      </c>
      <c r="GX601">
        <v>0.13750873134242458</v>
      </c>
      <c r="HA601">
        <v>-0.55952350863617006</v>
      </c>
      <c r="HB601">
        <v>1.7265765974320866</v>
      </c>
      <c r="HE601">
        <v>-0.91686258991821501</v>
      </c>
      <c r="HF601">
        <v>9.5316552400592673</v>
      </c>
      <c r="HI601">
        <v>-0.16256881201524617</v>
      </c>
      <c r="HJ601">
        <v>14.204157562292261</v>
      </c>
      <c r="HM601">
        <v>-0.14033997744465862</v>
      </c>
      <c r="HN601">
        <v>19.689561865713618</v>
      </c>
      <c r="HQ601">
        <v>-1.3029346004375386</v>
      </c>
      <c r="HR601">
        <v>-2.4188948126273901</v>
      </c>
      <c r="HU601">
        <v>-1.0000193055008706</v>
      </c>
      <c r="HV601">
        <v>1.3743675960493142</v>
      </c>
      <c r="IC601">
        <v>-1.2421025122052975</v>
      </c>
      <c r="ID601">
        <v>-1.3745425313761461</v>
      </c>
      <c r="IK601">
        <v>-1.310421323209096</v>
      </c>
      <c r="IL601">
        <v>-1.0270945535472844</v>
      </c>
      <c r="IO601">
        <v>-1.2324992254646514</v>
      </c>
      <c r="IP601">
        <v>3.9440779259019196</v>
      </c>
      <c r="IS601">
        <v>-2.5444332220795857E-2</v>
      </c>
      <c r="IT601">
        <v>9.0815400605386696</v>
      </c>
      <c r="IW601">
        <v>-1.1969461315140646</v>
      </c>
      <c r="IX601">
        <v>4.303396687987556</v>
      </c>
      <c r="JA601">
        <v>-1.2832482391546167</v>
      </c>
      <c r="JB601">
        <v>1.9368326386496026</v>
      </c>
      <c r="JI601">
        <v>-0.83683918311782612</v>
      </c>
      <c r="JJ601">
        <v>5.8633583649892342</v>
      </c>
      <c r="JM601">
        <v>-0.91688868710505333</v>
      </c>
      <c r="JN601">
        <v>-0.14983667051774247</v>
      </c>
      <c r="JQ601">
        <v>-1.2967662556367499</v>
      </c>
      <c r="JR601">
        <v>-1.5511513810573458</v>
      </c>
      <c r="JU601">
        <v>-1.3116540214947952</v>
      </c>
      <c r="JV601">
        <v>5.4024153379648849</v>
      </c>
      <c r="JY601">
        <v>-1.2437625787263473</v>
      </c>
      <c r="JZ601">
        <v>0.23245055361502451</v>
      </c>
      <c r="KC601">
        <v>-0.6139419283194294</v>
      </c>
      <c r="KD601">
        <v>1.6268792871628581</v>
      </c>
      <c r="KG601">
        <v>-0.90173122872400457</v>
      </c>
      <c r="KH601">
        <v>9.5693832594602117</v>
      </c>
      <c r="KK601">
        <v>-0.19832983421795541</v>
      </c>
      <c r="KL601">
        <v>14.145292724321168</v>
      </c>
      <c r="KO601">
        <v>-0.10754300104871956</v>
      </c>
      <c r="KP601">
        <v>19.647453374565753</v>
      </c>
      <c r="KS601">
        <v>-1.3024716394988545</v>
      </c>
      <c r="KT601">
        <v>-2.4172051982760703</v>
      </c>
      <c r="KW601">
        <v>-1.0144915336680089</v>
      </c>
      <c r="KX601">
        <v>1.3466814533980069</v>
      </c>
      <c r="LE601">
        <v>-1.1727312899908393</v>
      </c>
      <c r="LF601">
        <v>-1.1102597975614361</v>
      </c>
      <c r="LM601">
        <v>-1.3096353895692239</v>
      </c>
      <c r="LN601">
        <v>-1.0275009282697383</v>
      </c>
      <c r="LQ601">
        <v>-1.2773843180679505</v>
      </c>
      <c r="LR601">
        <v>3.7078605284363628</v>
      </c>
      <c r="LU601">
        <v>1.0754628862253722E-2</v>
      </c>
      <c r="LV601">
        <v>9.3241666578448843</v>
      </c>
      <c r="LY601">
        <v>-1.1971111860779746</v>
      </c>
      <c r="LZ601">
        <v>4.3047600058224926</v>
      </c>
      <c r="MC601">
        <v>-1.2791704376407491</v>
      </c>
      <c r="MD601">
        <v>1.9489949887102309</v>
      </c>
      <c r="MK601">
        <v>-0.79703654781252753</v>
      </c>
      <c r="ML601">
        <v>6.2207956411648651</v>
      </c>
      <c r="MO601">
        <v>-1.1815236195448569</v>
      </c>
      <c r="MP601">
        <v>-1.2800793349080033</v>
      </c>
      <c r="MS601">
        <v>-1.2862742975845072</v>
      </c>
      <c r="MT601">
        <v>-1.5314699529485201</v>
      </c>
      <c r="MW601">
        <v>-1.3130072541458635</v>
      </c>
      <c r="MX601">
        <v>5.4004029540925504</v>
      </c>
      <c r="NA601">
        <v>-1.2693068685653193</v>
      </c>
      <c r="NB601">
        <v>0.15613383363255423</v>
      </c>
      <c r="NE601">
        <v>-0.60161351996794477</v>
      </c>
      <c r="NF601">
        <v>1.6768465847441716</v>
      </c>
      <c r="NI601">
        <v>-0.91859837520270748</v>
      </c>
      <c r="NJ601">
        <v>9.5365454474064393</v>
      </c>
      <c r="NM601">
        <v>-0.18036894253162242</v>
      </c>
      <c r="NN601">
        <v>14.005492759396592</v>
      </c>
      <c r="NQ601">
        <v>-5.194384846599933E-2</v>
      </c>
      <c r="NR601">
        <v>19.610369672178567</v>
      </c>
      <c r="NU601">
        <v>-1.2499920165954754</v>
      </c>
      <c r="NV601">
        <v>-2.2296872980923412</v>
      </c>
      <c r="NY601">
        <v>-1.0109361607550127</v>
      </c>
      <c r="NZ601">
        <v>1.306616814793319</v>
      </c>
      <c r="OG601">
        <v>-1.2157628751273399</v>
      </c>
      <c r="OH601">
        <v>-1.2666653722807861</v>
      </c>
      <c r="OO601">
        <v>-1.3091586573096934</v>
      </c>
      <c r="OP601">
        <v>-1.0263777643365224</v>
      </c>
    </row>
    <row r="602" spans="1:406">
      <c r="A602">
        <v>585</v>
      </c>
      <c r="B602" s="16">
        <f t="shared" si="129"/>
        <v>40982.125</v>
      </c>
      <c r="C602">
        <f t="shared" si="125"/>
        <v>521.20116055657218</v>
      </c>
      <c r="D602">
        <f t="shared" si="126"/>
        <v>0</v>
      </c>
      <c r="E602">
        <f t="shared" si="127"/>
        <v>0</v>
      </c>
      <c r="F602">
        <f t="shared" si="128"/>
        <v>521.20116055657218</v>
      </c>
      <c r="G602">
        <f>F602/'Refrigeration &amp; Weather'!$C$22</f>
        <v>234.24771260969538</v>
      </c>
      <c r="H602">
        <f>G602*3*'Refrigeration &amp; Weather'!$C$23</f>
        <v>175.68578445727155</v>
      </c>
      <c r="Q602">
        <v>-5.9712655921234398E-2</v>
      </c>
      <c r="R602">
        <v>7.0184401755703112</v>
      </c>
      <c r="U602">
        <v>-1.0522023553921591</v>
      </c>
      <c r="V602">
        <v>1.4833722814845878</v>
      </c>
      <c r="Y602">
        <v>-1.2865446068346662</v>
      </c>
      <c r="Z602">
        <v>5.1052208668923189</v>
      </c>
      <c r="AC602">
        <v>-0.84894733824857505</v>
      </c>
      <c r="AD602">
        <v>3.1887223109394234</v>
      </c>
      <c r="AG602">
        <v>-1.2122380016672207</v>
      </c>
      <c r="AH602">
        <v>5.03488303416077</v>
      </c>
      <c r="AK602">
        <v>-1.3055541801702566</v>
      </c>
      <c r="AL602">
        <v>5.0736255662878254</v>
      </c>
      <c r="AO602">
        <v>-1.3087243019169388</v>
      </c>
      <c r="AP602">
        <v>-1.2332102778640168</v>
      </c>
      <c r="AS602">
        <v>-1.2380871773122211</v>
      </c>
      <c r="AT602">
        <v>6.8688840756233391</v>
      </c>
      <c r="AW602">
        <v>-0.64432329877967054</v>
      </c>
      <c r="AX602">
        <v>8.0836620726092274</v>
      </c>
      <c r="BA602">
        <v>-0.9157893303435668</v>
      </c>
      <c r="BB602">
        <v>7.2341680123177827</v>
      </c>
      <c r="BE602">
        <v>-0.32610619532816465</v>
      </c>
      <c r="BF602">
        <v>10.050182938177429</v>
      </c>
      <c r="BI602">
        <v>-0.25666366809731972</v>
      </c>
      <c r="BJ602">
        <v>19.047993137307699</v>
      </c>
      <c r="BM602">
        <v>-1.2410404036349207</v>
      </c>
      <c r="BN602">
        <v>4.4181993571953821</v>
      </c>
      <c r="BQ602">
        <v>-1.0179515199417275</v>
      </c>
      <c r="BR602">
        <v>7.8239437454136969</v>
      </c>
      <c r="BY602">
        <v>-1.1723697137892173</v>
      </c>
      <c r="BZ602">
        <v>5.4785664797994</v>
      </c>
      <c r="CG602">
        <v>-1.3020433539745262</v>
      </c>
      <c r="CH602">
        <v>5.6316539845017157</v>
      </c>
      <c r="CK602">
        <v>-1.2903763389169178</v>
      </c>
      <c r="CL602">
        <v>1.3294776747113328</v>
      </c>
      <c r="CO602">
        <v>-0.1465703181938208</v>
      </c>
      <c r="CP602">
        <v>14.723824616294774</v>
      </c>
      <c r="CS602">
        <v>-1.2173616828832767</v>
      </c>
      <c r="CT602">
        <v>2.0214000636883513</v>
      </c>
      <c r="CW602">
        <v>-1.2936280405196592</v>
      </c>
      <c r="CX602">
        <v>-0.30858880444825493</v>
      </c>
      <c r="DE602">
        <v>-0.89347363323478879</v>
      </c>
      <c r="DF602">
        <v>2.9880075225530338</v>
      </c>
      <c r="DI602">
        <v>-1.1815611092557576</v>
      </c>
      <c r="DJ602">
        <v>5.3957816730292061</v>
      </c>
      <c r="DM602">
        <v>-1.2936326944816159</v>
      </c>
      <c r="DN602">
        <v>5.0974077385168295</v>
      </c>
      <c r="DQ602">
        <v>-1.3123189548853935</v>
      </c>
      <c r="DR602">
        <v>-1.243508849173572</v>
      </c>
      <c r="DU602">
        <v>-1.2408241039626722</v>
      </c>
      <c r="DV602">
        <v>6.8629420520898146</v>
      </c>
      <c r="DY602">
        <v>-0.6005409385544388</v>
      </c>
      <c r="DZ602">
        <v>8.1327480279526831</v>
      </c>
      <c r="EC602">
        <v>-0.92065106472151081</v>
      </c>
      <c r="ED602">
        <v>7.200193877183823</v>
      </c>
      <c r="EG602">
        <v>-0.32729257985884058</v>
      </c>
      <c r="EH602">
        <v>9.7589413950105097</v>
      </c>
      <c r="EK602">
        <v>-0.34247014543460247</v>
      </c>
      <c r="EL602">
        <v>20.297858733413662</v>
      </c>
      <c r="EO602">
        <v>-1.2772658882142987</v>
      </c>
      <c r="EP602">
        <v>4.3134091653914899</v>
      </c>
      <c r="ES602">
        <v>-1.0390856541326909</v>
      </c>
      <c r="ET602">
        <v>7.6671391966145146</v>
      </c>
      <c r="FA602">
        <v>-1.2773874902912561</v>
      </c>
      <c r="FB602">
        <v>5.1221008065168938</v>
      </c>
      <c r="FI602">
        <v>-1.3030046724657172</v>
      </c>
      <c r="FJ602">
        <v>5.6282399744977729</v>
      </c>
      <c r="FM602">
        <v>-1.246515591581451</v>
      </c>
      <c r="FN602">
        <v>1.5277911926533629</v>
      </c>
      <c r="FQ602">
        <v>-0.16315183087983806</v>
      </c>
      <c r="FR602">
        <v>14.464789443480456</v>
      </c>
      <c r="FU602">
        <v>-1.2021185905406933</v>
      </c>
      <c r="FV602">
        <v>2.0540050626225379</v>
      </c>
      <c r="FY602">
        <v>-1.2872500731433503</v>
      </c>
      <c r="FZ602">
        <v>-0.29218433519312847</v>
      </c>
      <c r="GG602">
        <v>-0.86101679681618015</v>
      </c>
      <c r="GH602">
        <v>3.1448048965562556</v>
      </c>
      <c r="GK602">
        <v>-1.1797950651051878</v>
      </c>
      <c r="GL602">
        <v>5.4065711102193497</v>
      </c>
      <c r="GO602">
        <v>-1.304142386106053</v>
      </c>
      <c r="GP602">
        <v>5.0768134521532939</v>
      </c>
      <c r="GS602">
        <v>-1.3133038327241877</v>
      </c>
      <c r="GT602">
        <v>-1.2445161390201727</v>
      </c>
      <c r="GW602">
        <v>-1.2767796727795637</v>
      </c>
      <c r="GX602">
        <v>6.768923728316353</v>
      </c>
      <c r="HA602">
        <v>-0.60032722980516262</v>
      </c>
      <c r="HB602">
        <v>8.1462380738553932</v>
      </c>
      <c r="HE602">
        <v>-0.9444233807020882</v>
      </c>
      <c r="HF602">
        <v>7.1399300032141557</v>
      </c>
      <c r="HI602">
        <v>-0.31973414146673318</v>
      </c>
      <c r="HJ602">
        <v>9.9536798865944753</v>
      </c>
      <c r="HM602">
        <v>-0.42380941081888068</v>
      </c>
      <c r="HN602">
        <v>19.921920549250544</v>
      </c>
      <c r="HQ602">
        <v>-1.3040475647408558</v>
      </c>
      <c r="HR602">
        <v>4.2165034089812554</v>
      </c>
      <c r="HU602">
        <v>-1.0295931099737827</v>
      </c>
      <c r="HV602">
        <v>7.7175452042240931</v>
      </c>
      <c r="IC602">
        <v>-1.2473332001099906</v>
      </c>
      <c r="ID602">
        <v>5.2295305171871158</v>
      </c>
      <c r="IK602">
        <v>-1.3108146196867501</v>
      </c>
      <c r="IL602">
        <v>5.6144620396319542</v>
      </c>
      <c r="IO602">
        <v>-1.2392192950736467</v>
      </c>
      <c r="IP602">
        <v>1.5694122607931384</v>
      </c>
      <c r="IS602">
        <v>-0.1579477969127176</v>
      </c>
      <c r="IT602">
        <v>14.499632468009505</v>
      </c>
      <c r="IW602">
        <v>-1.2035770341296457</v>
      </c>
      <c r="IX602">
        <v>2.046937538679984</v>
      </c>
      <c r="JA602">
        <v>-1.2849591163171352</v>
      </c>
      <c r="JB602">
        <v>-0.28758710260504122</v>
      </c>
      <c r="JI602">
        <v>-0.89908874141222173</v>
      </c>
      <c r="JJ602">
        <v>2.8478366965463069</v>
      </c>
      <c r="JM602">
        <v>-0.94823776305538043</v>
      </c>
      <c r="JN602">
        <v>6.3594799833024576</v>
      </c>
      <c r="JQ602">
        <v>-1.297625590411164</v>
      </c>
      <c r="JR602">
        <v>5.0883443350178208</v>
      </c>
      <c r="JU602">
        <v>-1.3121659001310857</v>
      </c>
      <c r="JV602">
        <v>-1.2432109748025686</v>
      </c>
      <c r="JY602">
        <v>-1.2473989210440375</v>
      </c>
      <c r="JZ602">
        <v>6.8561016475768666</v>
      </c>
      <c r="KC602">
        <v>-0.65312354715111187</v>
      </c>
      <c r="KD602">
        <v>8.0489571704969975</v>
      </c>
      <c r="KG602">
        <v>-0.9299047791927112</v>
      </c>
      <c r="KH602">
        <v>7.1766277033507642</v>
      </c>
      <c r="KK602">
        <v>-0.35419146671806012</v>
      </c>
      <c r="KL602">
        <v>9.8647926791295237</v>
      </c>
      <c r="KO602">
        <v>-0.39234620342260401</v>
      </c>
      <c r="KP602">
        <v>20.059126399747932</v>
      </c>
      <c r="KS602">
        <v>-1.3036106792483573</v>
      </c>
      <c r="KT602">
        <v>4.2180192764427371</v>
      </c>
      <c r="KW602">
        <v>-1.0436162930014088</v>
      </c>
      <c r="KX602">
        <v>7.6907180285034711</v>
      </c>
      <c r="LE602">
        <v>-1.1820389288418238</v>
      </c>
      <c r="LF602">
        <v>5.4664630936454728</v>
      </c>
      <c r="LM602">
        <v>-1.3100222922222176</v>
      </c>
      <c r="LN602">
        <v>5.6140859931023215</v>
      </c>
      <c r="LQ602">
        <v>-1.2807487138441991</v>
      </c>
      <c r="LR602">
        <v>1.3632150752281584</v>
      </c>
      <c r="LU602">
        <v>-0.12548087757151244</v>
      </c>
      <c r="LV602">
        <v>14.715810231854476</v>
      </c>
      <c r="LY602">
        <v>-1.2037622443580853</v>
      </c>
      <c r="LZ602">
        <v>2.0480779433705107</v>
      </c>
      <c r="MC602">
        <v>-1.281069418070274</v>
      </c>
      <c r="MD602">
        <v>-0.27663804510692713</v>
      </c>
      <c r="MK602">
        <v>-0.86450656603979681</v>
      </c>
      <c r="ML602">
        <v>3.1384283091581362</v>
      </c>
      <c r="MO602">
        <v>-1.1953820983140155</v>
      </c>
      <c r="MP602">
        <v>5.33693411480811</v>
      </c>
      <c r="MS602">
        <v>-1.2874449353694364</v>
      </c>
      <c r="MT602">
        <v>5.1067118543096388</v>
      </c>
      <c r="MW602">
        <v>-1.3134875501563832</v>
      </c>
      <c r="MX602">
        <v>-1.2450657237362281</v>
      </c>
      <c r="NA602">
        <v>-1.2717502313483946</v>
      </c>
      <c r="NB602">
        <v>6.7862119637108655</v>
      </c>
      <c r="NE602">
        <v>-0.64157686864715258</v>
      </c>
      <c r="NF602">
        <v>8.094760248156307</v>
      </c>
      <c r="NI602">
        <v>-0.94622969876830076</v>
      </c>
      <c r="NJ602">
        <v>7.1438488290365791</v>
      </c>
      <c r="NM602">
        <v>-0.33452514143004963</v>
      </c>
      <c r="NN602">
        <v>9.7816248154962739</v>
      </c>
      <c r="NQ602">
        <v>-0.3381192826205125</v>
      </c>
      <c r="NR602">
        <v>20.20245085215894</v>
      </c>
      <c r="NU602">
        <v>-1.2540261985702377</v>
      </c>
      <c r="NV602">
        <v>4.3863657633674471</v>
      </c>
      <c r="NY602">
        <v>-1.0394933190240878</v>
      </c>
      <c r="NZ602">
        <v>7.6594670223259227</v>
      </c>
      <c r="OG602">
        <v>-1.2226507263574939</v>
      </c>
      <c r="OH602">
        <v>5.3255918474251365</v>
      </c>
      <c r="OO602">
        <v>-1.3095633607516191</v>
      </c>
      <c r="OP602">
        <v>5.6151375390839284</v>
      </c>
    </row>
    <row r="603" spans="1:406">
      <c r="A603">
        <v>586</v>
      </c>
      <c r="B603" s="16">
        <f t="shared" si="129"/>
        <v>40982.25</v>
      </c>
      <c r="C603">
        <f t="shared" si="125"/>
        <v>246.84463348620312</v>
      </c>
      <c r="D603">
        <f t="shared" si="126"/>
        <v>0</v>
      </c>
      <c r="E603">
        <f t="shared" si="127"/>
        <v>0</v>
      </c>
      <c r="F603">
        <f t="shared" si="128"/>
        <v>246.84463348620312</v>
      </c>
      <c r="G603">
        <f>F603/'Refrigeration &amp; Weather'!$C$22</f>
        <v>110.94140830840591</v>
      </c>
      <c r="H603">
        <f>G603*3*'Refrigeration &amp; Weather'!$C$23</f>
        <v>83.20605623130443</v>
      </c>
      <c r="Q603">
        <v>-0.15457642544920711</v>
      </c>
      <c r="R603">
        <v>8.5351009629750152</v>
      </c>
      <c r="U603">
        <v>-1.0782596835913534</v>
      </c>
      <c r="V603">
        <v>3.4142052095972186</v>
      </c>
      <c r="Y603">
        <v>-1.2876205032030696</v>
      </c>
      <c r="Z603">
        <v>-1.5416856441145053</v>
      </c>
      <c r="AC603">
        <v>-0.90258996406607817</v>
      </c>
      <c r="AD603">
        <v>4.6579355503189683</v>
      </c>
      <c r="AG603">
        <v>-1.2191505201571606</v>
      </c>
      <c r="AH603">
        <v>-1.2150964721376769</v>
      </c>
      <c r="AK603">
        <v>-1.3061262065997292</v>
      </c>
      <c r="AL603">
        <v>-1.5715624338469885</v>
      </c>
      <c r="AO603">
        <v>-1.3093517709064979</v>
      </c>
      <c r="AP603">
        <v>5.4065597799280605</v>
      </c>
      <c r="AS603">
        <v>-1.2416286344271383</v>
      </c>
      <c r="AT603">
        <v>0.20783044817196292</v>
      </c>
      <c r="AW603">
        <v>-0.68065026299696274</v>
      </c>
      <c r="AX603">
        <v>1.2407731444464432</v>
      </c>
      <c r="BA603">
        <v>-0.94212790484312559</v>
      </c>
      <c r="BB603">
        <v>9.2854273526078401</v>
      </c>
      <c r="BE603">
        <v>-0.45544205253312176</v>
      </c>
      <c r="BF603">
        <v>10.624048741499511</v>
      </c>
      <c r="BI603">
        <v>-0.45089719010612972</v>
      </c>
      <c r="BJ603">
        <v>8.8655264808844283</v>
      </c>
      <c r="BM603">
        <v>-1.2451634540666943</v>
      </c>
      <c r="BN603">
        <v>-2.2509823000172204</v>
      </c>
      <c r="BQ603">
        <v>-1.0447662716776493</v>
      </c>
      <c r="BR603">
        <v>0.9218673316125181</v>
      </c>
      <c r="BY603">
        <v>-1.18087516630742</v>
      </c>
      <c r="BZ603">
        <v>-1.2219682719903875</v>
      </c>
      <c r="CG603">
        <v>-1.3026876325390158</v>
      </c>
      <c r="CH603">
        <v>-1.0136501794503987</v>
      </c>
      <c r="CK603">
        <v>-1.2928257969702717</v>
      </c>
      <c r="CL603">
        <v>3.6207908447866082</v>
      </c>
      <c r="CO603">
        <v>-0.26415228392205148</v>
      </c>
      <c r="CP603">
        <v>7.0084696302829528</v>
      </c>
      <c r="CS603">
        <v>-1.2229570785096906</v>
      </c>
      <c r="CT603">
        <v>4.201379684965219</v>
      </c>
      <c r="CW603">
        <v>-1.294857071607604</v>
      </c>
      <c r="CX603">
        <v>1.8986579766656726</v>
      </c>
      <c r="DE603">
        <v>-0.94405818150019893</v>
      </c>
      <c r="DF603">
        <v>4.4805495590940758</v>
      </c>
      <c r="DI603">
        <v>-1.1933312611496083</v>
      </c>
      <c r="DJ603">
        <v>-0.95787571569336949</v>
      </c>
      <c r="DM603">
        <v>-1.294581523542931</v>
      </c>
      <c r="DN603">
        <v>-1.5493075164908414</v>
      </c>
      <c r="DQ603">
        <v>-1.3127854487178319</v>
      </c>
      <c r="DR603">
        <v>5.3971294675637305</v>
      </c>
      <c r="DU603">
        <v>-1.2442719254282071</v>
      </c>
      <c r="DV603">
        <v>0.20231828521500514</v>
      </c>
      <c r="DY603">
        <v>-0.63768247337622441</v>
      </c>
      <c r="DZ603">
        <v>1.2901759157416821</v>
      </c>
      <c r="EC603">
        <v>-0.946464997595869</v>
      </c>
      <c r="ED603">
        <v>9.254933007515854</v>
      </c>
      <c r="EG603">
        <v>-0.45267685853134498</v>
      </c>
      <c r="EH603">
        <v>10.413391844155921</v>
      </c>
      <c r="EK603">
        <v>-0.54899011422195254</v>
      </c>
      <c r="EL603">
        <v>9.3541492511356328</v>
      </c>
      <c r="EO603">
        <v>-1.2797633855399861</v>
      </c>
      <c r="EP603">
        <v>-2.3457745162938721</v>
      </c>
      <c r="ES603">
        <v>-1.0635615806982173</v>
      </c>
      <c r="ET603">
        <v>0.78873667429456984</v>
      </c>
      <c r="FA603">
        <v>-1.2803754474868425</v>
      </c>
      <c r="FB603">
        <v>-1.5432741146310354</v>
      </c>
      <c r="FI603">
        <v>-1.3035953208629008</v>
      </c>
      <c r="FJ603">
        <v>-1.0168011292020016</v>
      </c>
      <c r="FM603">
        <v>-1.2518075486809537</v>
      </c>
      <c r="FN603">
        <v>3.7964020833461589</v>
      </c>
      <c r="FQ603">
        <v>-0.27686393921797076</v>
      </c>
      <c r="FR603">
        <v>6.7883191694187328</v>
      </c>
      <c r="FU603">
        <v>-1.2082210227065215</v>
      </c>
      <c r="FV603">
        <v>4.2309909756439641</v>
      </c>
      <c r="FY603">
        <v>-1.2887348102633223</v>
      </c>
      <c r="FZ603">
        <v>1.9136128002149266</v>
      </c>
      <c r="GG603">
        <v>-0.91397457134102611</v>
      </c>
      <c r="GH603">
        <v>4.6176832659333922</v>
      </c>
      <c r="GK603">
        <v>-1.1917140230389147</v>
      </c>
      <c r="GL603">
        <v>-0.94986026915461319</v>
      </c>
      <c r="GO603">
        <v>-1.3047648378646874</v>
      </c>
      <c r="GP603">
        <v>-1.5685871550375603</v>
      </c>
      <c r="GS603">
        <v>-1.3137544228373157</v>
      </c>
      <c r="GT603">
        <v>5.3961921116861058</v>
      </c>
      <c r="GW603">
        <v>-1.2787524788898899</v>
      </c>
      <c r="GX603">
        <v>0.11571654838501799</v>
      </c>
      <c r="HA603">
        <v>-0.63768955808864536</v>
      </c>
      <c r="HB603">
        <v>1.3034634244097956</v>
      </c>
      <c r="HE603">
        <v>-0.96927557181489232</v>
      </c>
      <c r="HF603">
        <v>9.1979121172517928</v>
      </c>
      <c r="HI603">
        <v>-0.44786875913429941</v>
      </c>
      <c r="HJ603">
        <v>10.564148883276758</v>
      </c>
      <c r="HM603">
        <v>-0.62283427500477129</v>
      </c>
      <c r="HN603">
        <v>8.8711287986902274</v>
      </c>
      <c r="HQ603">
        <v>-1.3050468364975651</v>
      </c>
      <c r="HR603">
        <v>-2.4329662923025874</v>
      </c>
      <c r="HU603">
        <v>-1.0548345355555131</v>
      </c>
      <c r="HV603">
        <v>0.83278954268307936</v>
      </c>
      <c r="IC603">
        <v>-1.2519842517057351</v>
      </c>
      <c r="ID603">
        <v>-1.4464164319828012</v>
      </c>
      <c r="IK603">
        <v>-1.3111857056748479</v>
      </c>
      <c r="IL603">
        <v>-1.0298142798966388</v>
      </c>
      <c r="IO603">
        <v>-1.2450993551251914</v>
      </c>
      <c r="IP603">
        <v>3.8324201387047263</v>
      </c>
      <c r="IS603">
        <v>-0.2721919223665562</v>
      </c>
      <c r="IT603">
        <v>6.819006828003217</v>
      </c>
      <c r="IW603">
        <v>-1.2095708036423047</v>
      </c>
      <c r="IX603">
        <v>4.2246889452635115</v>
      </c>
      <c r="JA603">
        <v>-1.2865165304186088</v>
      </c>
      <c r="JB603">
        <v>1.9178991390813196</v>
      </c>
      <c r="JI603">
        <v>-0.94773750696263948</v>
      </c>
      <c r="JJ603">
        <v>4.3749053034671874</v>
      </c>
      <c r="JM603">
        <v>-0.97380495857373439</v>
      </c>
      <c r="JN603">
        <v>-0.19659837862286156</v>
      </c>
      <c r="JQ603">
        <v>-1.2984307240054751</v>
      </c>
      <c r="JR603">
        <v>-1.557797956882687</v>
      </c>
      <c r="JU603">
        <v>-1.3126370591990228</v>
      </c>
      <c r="JV603">
        <v>5.3974030956061165</v>
      </c>
      <c r="JY603">
        <v>-1.2507391122259168</v>
      </c>
      <c r="JZ603">
        <v>0.19598770060656387</v>
      </c>
      <c r="KC603">
        <v>-0.6889078700181952</v>
      </c>
      <c r="KD603">
        <v>1.2089878481965739</v>
      </c>
      <c r="KG603">
        <v>-0.95535037473778395</v>
      </c>
      <c r="KH603">
        <v>9.2333633356875957</v>
      </c>
      <c r="KK603">
        <v>-0.48067987265656242</v>
      </c>
      <c r="KL603">
        <v>10.459455446095888</v>
      </c>
      <c r="KO603">
        <v>-0.59441815987009217</v>
      </c>
      <c r="KP603">
        <v>9.0732654036040135</v>
      </c>
      <c r="KS603">
        <v>-1.3046334130082191</v>
      </c>
      <c r="KT603">
        <v>-2.4315999632500391</v>
      </c>
      <c r="KW603">
        <v>-1.0684272486520561</v>
      </c>
      <c r="KX603">
        <v>0.80721346612422362</v>
      </c>
      <c r="LE603">
        <v>-1.1903545369775754</v>
      </c>
      <c r="LF603">
        <v>-1.2331127714780323</v>
      </c>
      <c r="LM603">
        <v>-1.3103874530422621</v>
      </c>
      <c r="LN603">
        <v>-1.0301630700227111</v>
      </c>
      <c r="LQ603">
        <v>-1.283687125167468</v>
      </c>
      <c r="LR603">
        <v>3.6511981937618132</v>
      </c>
      <c r="LU603">
        <v>-0.24303741735327303</v>
      </c>
      <c r="LV603">
        <v>7.0104734796635553</v>
      </c>
      <c r="LY603">
        <v>-1.2097729152247856</v>
      </c>
      <c r="LZ603">
        <v>4.225646655067905</v>
      </c>
      <c r="MC603">
        <v>-1.2827966086825415</v>
      </c>
      <c r="MD603">
        <v>1.9277968736048878</v>
      </c>
      <c r="MK603">
        <v>-0.91737678417952695</v>
      </c>
      <c r="ML603">
        <v>4.6129047292125396</v>
      </c>
      <c r="MO603">
        <v>-1.2063307644098265</v>
      </c>
      <c r="MP603">
        <v>-1.0025116655437947</v>
      </c>
      <c r="MS603">
        <v>-1.2885409286491742</v>
      </c>
      <c r="MT603">
        <v>-1.5406245813621506</v>
      </c>
      <c r="MW603">
        <v>-1.3139295495875556</v>
      </c>
      <c r="MX603">
        <v>5.3956888421252707</v>
      </c>
      <c r="NA603">
        <v>-1.273995905840124</v>
      </c>
      <c r="NB603">
        <v>0.13179532121025192</v>
      </c>
      <c r="NE603">
        <v>-0.67807786487866728</v>
      </c>
      <c r="NF603">
        <v>1.2509839769432114</v>
      </c>
      <c r="NI603">
        <v>-0.97113790840402081</v>
      </c>
      <c r="NJ603">
        <v>9.2010051575526344</v>
      </c>
      <c r="NM603">
        <v>-0.46009724940504038</v>
      </c>
      <c r="NN603">
        <v>10.418932077994313</v>
      </c>
      <c r="NQ603">
        <v>-0.54362140260169212</v>
      </c>
      <c r="NR603">
        <v>9.3100415818967797</v>
      </c>
      <c r="NU603">
        <v>-1.2576553853488575</v>
      </c>
      <c r="NV603">
        <v>-2.2797828882932047</v>
      </c>
      <c r="NY603">
        <v>-1.0638601357492428</v>
      </c>
      <c r="NZ603">
        <v>0.78271272398800784</v>
      </c>
      <c r="OG603">
        <v>-1.2287818044693919</v>
      </c>
      <c r="OH603">
        <v>-1.3604687142385441</v>
      </c>
      <c r="OO603">
        <v>-1.3099452046726803</v>
      </c>
      <c r="OP603">
        <v>-1.0291769297212292</v>
      </c>
    </row>
    <row r="604" spans="1:406">
      <c r="A604">
        <v>587</v>
      </c>
      <c r="B604" s="16">
        <f t="shared" si="129"/>
        <v>40982.375</v>
      </c>
      <c r="C604">
        <f t="shared" si="125"/>
        <v>447.13550525888667</v>
      </c>
      <c r="D604">
        <f t="shared" si="126"/>
        <v>0</v>
      </c>
      <c r="E604">
        <f t="shared" si="127"/>
        <v>0</v>
      </c>
      <c r="F604">
        <f t="shared" si="128"/>
        <v>447.13550525888667</v>
      </c>
      <c r="G604">
        <f>F604/'Refrigeration &amp; Weather'!$C$22</f>
        <v>200.95977764444348</v>
      </c>
      <c r="H604">
        <f>G604*3*'Refrigeration &amp; Weather'!$C$23</f>
        <v>150.71983323333262</v>
      </c>
      <c r="Q604">
        <v>-0.23888861706623754</v>
      </c>
      <c r="R604">
        <v>5.7153640762956179</v>
      </c>
      <c r="U604">
        <v>-1.1002493846165424</v>
      </c>
      <c r="V604">
        <v>0.97391600447001481</v>
      </c>
      <c r="Y604">
        <v>-1.2886347339124578</v>
      </c>
      <c r="Z604">
        <v>5.0976685621319104</v>
      </c>
      <c r="AC604">
        <v>-0.94647780765863443</v>
      </c>
      <c r="AD604">
        <v>1.9176660056294503</v>
      </c>
      <c r="AG604">
        <v>-1.2251317143627232</v>
      </c>
      <c r="AH604">
        <v>4.8259421308893717</v>
      </c>
      <c r="AK604">
        <v>-1.3066636150301545</v>
      </c>
      <c r="AL604">
        <v>5.0693827310863497</v>
      </c>
      <c r="AO604">
        <v>-1.3099300435180963</v>
      </c>
      <c r="AP604">
        <v>-1.2392642220107797</v>
      </c>
      <c r="AS604">
        <v>-1.2448921895813889</v>
      </c>
      <c r="AT604">
        <v>6.8346908007588345</v>
      </c>
      <c r="AW604">
        <v>-0.71389867447209299</v>
      </c>
      <c r="AX604">
        <v>7.705089672578243</v>
      </c>
      <c r="BA604">
        <v>-0.96597048187308565</v>
      </c>
      <c r="BB604">
        <v>6.9268047073905104</v>
      </c>
      <c r="BE604">
        <v>-0.56139594094968948</v>
      </c>
      <c r="BF604">
        <v>7.1177809302291486</v>
      </c>
      <c r="BI604">
        <v>-0.5974750556577727</v>
      </c>
      <c r="BJ604">
        <v>12.972503663065492</v>
      </c>
      <c r="BM604">
        <v>-1.2488905059504829</v>
      </c>
      <c r="BN604">
        <v>4.3692694566528747</v>
      </c>
      <c r="BQ604">
        <v>-1.0678151315147224</v>
      </c>
      <c r="BR604">
        <v>7.3539170264902554</v>
      </c>
      <c r="BY604">
        <v>-1.1885148882440373</v>
      </c>
      <c r="BZ604">
        <v>5.3714737700712734</v>
      </c>
      <c r="CG604">
        <v>-1.3032953421174347</v>
      </c>
      <c r="CH604">
        <v>5.6271758921792578</v>
      </c>
      <c r="CK604">
        <v>-1.2949688793728427</v>
      </c>
      <c r="CL604">
        <v>1.2887436950250191</v>
      </c>
      <c r="CO604">
        <v>-0.36575667577957577</v>
      </c>
      <c r="CP604">
        <v>12.743597478483391</v>
      </c>
      <c r="CS604">
        <v>-1.2280316651593319</v>
      </c>
      <c r="CT604">
        <v>1.9571079326138934</v>
      </c>
      <c r="CW604">
        <v>-1.2959783112721994</v>
      </c>
      <c r="CX604">
        <v>-0.3218812357079911</v>
      </c>
      <c r="DE604">
        <v>-0.98521284660883401</v>
      </c>
      <c r="DF604">
        <v>1.7590938598027135</v>
      </c>
      <c r="DI604">
        <v>-1.2031668117285708</v>
      </c>
      <c r="DJ604">
        <v>5.0525377721552438</v>
      </c>
      <c r="DM604">
        <v>-1.2954719232903547</v>
      </c>
      <c r="DN604">
        <v>5.0902450491063957</v>
      </c>
      <c r="DQ604">
        <v>-1.3132160373226764</v>
      </c>
      <c r="DR604">
        <v>-1.2479258342527715</v>
      </c>
      <c r="DU604">
        <v>-1.2474485085171798</v>
      </c>
      <c r="DV604">
        <v>6.8295669785892086</v>
      </c>
      <c r="DY604">
        <v>-0.67174576632550909</v>
      </c>
      <c r="DZ604">
        <v>7.7543464032463021</v>
      </c>
      <c r="EC604">
        <v>-0.96983648301614556</v>
      </c>
      <c r="ED604">
        <v>6.8994151937085579</v>
      </c>
      <c r="EG604">
        <v>-0.55581109467008205</v>
      </c>
      <c r="EH604">
        <v>6.9688462044768968</v>
      </c>
      <c r="EK604">
        <v>-0.69876517743862143</v>
      </c>
      <c r="EL604">
        <v>13.021466488841392</v>
      </c>
      <c r="EO604">
        <v>-1.2820164328711818</v>
      </c>
      <c r="EP604">
        <v>4.2831895295377738</v>
      </c>
      <c r="ES604">
        <v>-1.0846158856826433</v>
      </c>
      <c r="ET604">
        <v>7.2400685830474441</v>
      </c>
      <c r="FA604">
        <v>-1.2830299226335957</v>
      </c>
      <c r="FB604">
        <v>5.0807387286093784</v>
      </c>
      <c r="FI604">
        <v>-1.3041534751237385</v>
      </c>
      <c r="FJ604">
        <v>5.6242623011620454</v>
      </c>
      <c r="FM604">
        <v>-1.2564763312591343</v>
      </c>
      <c r="FN604">
        <v>1.4451062267229979</v>
      </c>
      <c r="FQ604">
        <v>-0.3751880352368161</v>
      </c>
      <c r="FR604">
        <v>12.557255616320086</v>
      </c>
      <c r="FU604">
        <v>-1.2137571060227461</v>
      </c>
      <c r="FV604">
        <v>1.9840955201204631</v>
      </c>
      <c r="FY604">
        <v>-1.2900896443037706</v>
      </c>
      <c r="FZ604">
        <v>-0.30820247611678053</v>
      </c>
      <c r="GG604">
        <v>-0.95723108982183147</v>
      </c>
      <c r="GH604">
        <v>1.8806652581277357</v>
      </c>
      <c r="GK604">
        <v>-1.2016727421285165</v>
      </c>
      <c r="GL604">
        <v>5.0598707371546494</v>
      </c>
      <c r="GO604">
        <v>-1.3053493635573195</v>
      </c>
      <c r="GP604">
        <v>5.0721647766415172</v>
      </c>
      <c r="GS604">
        <v>-1.3141701916612691</v>
      </c>
      <c r="GT604">
        <v>-1.2488000176259431</v>
      </c>
      <c r="GW604">
        <v>-1.2805681931448332</v>
      </c>
      <c r="GX604">
        <v>6.7495886543153567</v>
      </c>
      <c r="HA604">
        <v>-0.67196955627444865</v>
      </c>
      <c r="HB604">
        <v>7.7673617883529555</v>
      </c>
      <c r="HE604">
        <v>-0.99173853837549686</v>
      </c>
      <c r="HF604">
        <v>6.8455980043077362</v>
      </c>
      <c r="HI604">
        <v>-0.55311799980546983</v>
      </c>
      <c r="HJ604">
        <v>7.0843332846352123</v>
      </c>
      <c r="HM604">
        <v>-0.7645018408329588</v>
      </c>
      <c r="HN604">
        <v>12.534421273083556</v>
      </c>
      <c r="HQ604">
        <v>-1.3059481832926862</v>
      </c>
      <c r="HR604">
        <v>4.2043960760095747</v>
      </c>
      <c r="HU604">
        <v>-1.0765596073801966</v>
      </c>
      <c r="HV604">
        <v>7.2787342473229568</v>
      </c>
      <c r="IC604">
        <v>-1.2561417397011323</v>
      </c>
      <c r="ID604">
        <v>5.168400402548091</v>
      </c>
      <c r="IK604">
        <v>-1.3115363156776019</v>
      </c>
      <c r="IL604">
        <v>5.6119554041798407</v>
      </c>
      <c r="IO604">
        <v>-1.2502793732925743</v>
      </c>
      <c r="IP604">
        <v>1.4765027673166125</v>
      </c>
      <c r="IS604">
        <v>-0.37098360403892727</v>
      </c>
      <c r="IT604">
        <v>12.584197372439998</v>
      </c>
      <c r="IW604">
        <v>-1.2150097253241745</v>
      </c>
      <c r="IX604">
        <v>1.9784510143680385</v>
      </c>
      <c r="JA604">
        <v>-1.2879391789319561</v>
      </c>
      <c r="JB604">
        <v>-0.30420098988176625</v>
      </c>
      <c r="JI604">
        <v>-0.98740309192066189</v>
      </c>
      <c r="JJ604">
        <v>1.6773298567322033</v>
      </c>
      <c r="JM604">
        <v>-0.99573602527276883</v>
      </c>
      <c r="JN604">
        <v>5.7853527283762283</v>
      </c>
      <c r="JQ604">
        <v>-1.2991863681607554</v>
      </c>
      <c r="JR604">
        <v>5.0822776969015182</v>
      </c>
      <c r="JU604">
        <v>-1.3130719409670926</v>
      </c>
      <c r="JV604">
        <v>-1.2476737580736343</v>
      </c>
      <c r="JY604">
        <v>-1.2538159284148369</v>
      </c>
      <c r="JZ604">
        <v>6.8236933182466988</v>
      </c>
      <c r="KC604">
        <v>-0.7216590762660251</v>
      </c>
      <c r="KD604">
        <v>7.6759573233793521</v>
      </c>
      <c r="KG604">
        <v>-0.97838461943346533</v>
      </c>
      <c r="KH604">
        <v>6.879661691301731</v>
      </c>
      <c r="KK604">
        <v>-0.58412661669157806</v>
      </c>
      <c r="KL604">
        <v>6.973478231468297</v>
      </c>
      <c r="KO604">
        <v>-0.73951859554055388</v>
      </c>
      <c r="KP604">
        <v>12.740951119618551</v>
      </c>
      <c r="KS604">
        <v>-1.3055559638238101</v>
      </c>
      <c r="KT604">
        <v>4.2056329006524775</v>
      </c>
      <c r="KW604">
        <v>-1.0897446063388916</v>
      </c>
      <c r="KX604">
        <v>7.2545922392771578</v>
      </c>
      <c r="LE604">
        <v>-1.1978191895231858</v>
      </c>
      <c r="LF604">
        <v>5.3611872019921671</v>
      </c>
      <c r="LM604">
        <v>-1.310732559541109</v>
      </c>
      <c r="LN604">
        <v>5.611631154299725</v>
      </c>
      <c r="LQ604">
        <v>-1.2862717977876019</v>
      </c>
      <c r="LR604">
        <v>1.3162403555638769</v>
      </c>
      <c r="LU604">
        <v>-0.34475541675342236</v>
      </c>
      <c r="LV604">
        <v>12.753117994647992</v>
      </c>
      <c r="LY604">
        <v>-1.2152260616484012</v>
      </c>
      <c r="LZ604">
        <v>1.9792581294161216</v>
      </c>
      <c r="MC604">
        <v>-1.2843730984470911</v>
      </c>
      <c r="MD604">
        <v>-0.29521932919567717</v>
      </c>
      <c r="MK604">
        <v>-0.96056569838489758</v>
      </c>
      <c r="ML604">
        <v>1.8769386825207648</v>
      </c>
      <c r="MO604">
        <v>-1.2154719509916891</v>
      </c>
      <c r="MP604">
        <v>5.0110006837922842</v>
      </c>
      <c r="MS604">
        <v>-1.2895688227392832</v>
      </c>
      <c r="MT604">
        <v>5.0983629696817196</v>
      </c>
      <c r="MW604">
        <v>-1.3143374368124632</v>
      </c>
      <c r="MX604">
        <v>-1.2492622736680286</v>
      </c>
      <c r="NA604">
        <v>-1.2760656975175171</v>
      </c>
      <c r="NB604">
        <v>6.7645708579943751</v>
      </c>
      <c r="NE604">
        <v>-0.71148636795948395</v>
      </c>
      <c r="NF604">
        <v>7.7144820665344618</v>
      </c>
      <c r="NI604">
        <v>-0.99364458944139378</v>
      </c>
      <c r="NJ604">
        <v>6.847992192869282</v>
      </c>
      <c r="NM604">
        <v>-0.56320492310150638</v>
      </c>
      <c r="NN604">
        <v>6.9635972531311143</v>
      </c>
      <c r="NQ604">
        <v>-0.69301689758379748</v>
      </c>
      <c r="NR604">
        <v>13.009042337999935</v>
      </c>
      <c r="NU604">
        <v>-1.2609345637285734</v>
      </c>
      <c r="NV604">
        <v>4.3431133694541568</v>
      </c>
      <c r="NY604">
        <v>-1.0848283919593109</v>
      </c>
      <c r="NZ604">
        <v>7.2353046515284882</v>
      </c>
      <c r="OG604">
        <v>-1.2342671541006911</v>
      </c>
      <c r="OH604">
        <v>5.2456409049534916</v>
      </c>
      <c r="OO604">
        <v>-1.3103059721380002</v>
      </c>
      <c r="OP604">
        <v>5.6125574307941273</v>
      </c>
    </row>
    <row r="605" spans="1:406">
      <c r="A605">
        <v>588</v>
      </c>
      <c r="B605" s="16">
        <f t="shared" si="129"/>
        <v>40982.5</v>
      </c>
      <c r="C605">
        <f t="shared" si="125"/>
        <v>188.91236961939262</v>
      </c>
      <c r="D605">
        <f t="shared" si="126"/>
        <v>0</v>
      </c>
      <c r="E605">
        <f t="shared" si="127"/>
        <v>0</v>
      </c>
      <c r="F605">
        <f t="shared" si="128"/>
        <v>188.91236961939262</v>
      </c>
      <c r="G605">
        <f>F605/'Refrigeration &amp; Weather'!$C$22</f>
        <v>84.904435783996703</v>
      </c>
      <c r="H605">
        <f>G605*3*'Refrigeration &amp; Weather'!$C$23</f>
        <v>63.678326837997531</v>
      </c>
      <c r="Q605">
        <v>-0.31403715727388493</v>
      </c>
      <c r="R605">
        <v>7.4036149986095019</v>
      </c>
      <c r="U605">
        <v>-1.1189759593269242</v>
      </c>
      <c r="V605">
        <v>3.0062248973563372</v>
      </c>
      <c r="Y605">
        <v>-1.2895921763617519</v>
      </c>
      <c r="Z605">
        <v>-1.5486386232399658</v>
      </c>
      <c r="AC605">
        <v>-0.98294772198292335</v>
      </c>
      <c r="AD605">
        <v>3.7146524219050843</v>
      </c>
      <c r="AG605">
        <v>-1.2310271309414336</v>
      </c>
      <c r="AH605">
        <v>-1.8692514484817147</v>
      </c>
      <c r="AK605">
        <v>-1.3071693000751343</v>
      </c>
      <c r="AL605">
        <v>-1.5754492376315457</v>
      </c>
      <c r="AO605">
        <v>-1.3104644079656507</v>
      </c>
      <c r="AP605">
        <v>5.4011596751547053</v>
      </c>
      <c r="AS605">
        <v>-1.2479075409539691</v>
      </c>
      <c r="AT605">
        <v>0.17730795229282917</v>
      </c>
      <c r="AW605">
        <v>-0.74439280581989919</v>
      </c>
      <c r="AX605">
        <v>0.90216515561576383</v>
      </c>
      <c r="BA605">
        <v>-0.98760229352241358</v>
      </c>
      <c r="BB605">
        <v>9.0132438098149947</v>
      </c>
      <c r="BE605">
        <v>-0.64889644139203506</v>
      </c>
      <c r="BF605">
        <v>8.3107845378903136</v>
      </c>
      <c r="BI605">
        <v>-0.70980532821340603</v>
      </c>
      <c r="BJ605">
        <v>4.5016804414396905</v>
      </c>
      <c r="BM605">
        <v>-1.2522730652220788</v>
      </c>
      <c r="BN605">
        <v>-2.2935109321525657</v>
      </c>
      <c r="BQ605">
        <v>-1.087780246878582</v>
      </c>
      <c r="BR605">
        <v>0.53758911380607421</v>
      </c>
      <c r="BY605">
        <v>-1.1954069355144379</v>
      </c>
      <c r="BZ605">
        <v>-1.3143716167425203</v>
      </c>
      <c r="CG605">
        <v>-1.3038693461967144</v>
      </c>
      <c r="CH605">
        <v>-1.0177764791869488</v>
      </c>
      <c r="CK605">
        <v>-1.2968568998037349</v>
      </c>
      <c r="CL605">
        <v>3.586933460274067</v>
      </c>
      <c r="CO605">
        <v>-0.45383961656217514</v>
      </c>
      <c r="CP605">
        <v>5.33237612913471</v>
      </c>
      <c r="CS605">
        <v>-1.232650714847725</v>
      </c>
      <c r="CT605">
        <v>4.1451881818770664</v>
      </c>
      <c r="CW605">
        <v>-1.2970046101879273</v>
      </c>
      <c r="CX605">
        <v>1.8869588526035663</v>
      </c>
      <c r="DE605">
        <v>-1.0192433165259747</v>
      </c>
      <c r="DF605">
        <v>3.5733008413806862</v>
      </c>
      <c r="DI605">
        <v>-1.2125546024674356</v>
      </c>
      <c r="DJ605">
        <v>-1.6716012158451037</v>
      </c>
      <c r="DM605">
        <v>-1.2963088552664106</v>
      </c>
      <c r="DN605">
        <v>-1.5558597909417451</v>
      </c>
      <c r="DQ605">
        <v>-1.3136145148637115</v>
      </c>
      <c r="DR605">
        <v>5.3931814144391677</v>
      </c>
      <c r="DU605">
        <v>-1.2503829172378451</v>
      </c>
      <c r="DV605">
        <v>0.17253585134285782</v>
      </c>
      <c r="DY605">
        <v>-0.703048519198745</v>
      </c>
      <c r="DZ605">
        <v>0.95091451864278709</v>
      </c>
      <c r="EC605">
        <v>-0.99104493308481945</v>
      </c>
      <c r="ED605">
        <v>8.9886201391336567</v>
      </c>
      <c r="EG605">
        <v>-0.64134762130978429</v>
      </c>
      <c r="EH605">
        <v>8.2081587960169493</v>
      </c>
      <c r="EK605">
        <v>-0.80929003384174247</v>
      </c>
      <c r="EL605">
        <v>4.3171111747586925</v>
      </c>
      <c r="EO605">
        <v>-1.2840574713478128</v>
      </c>
      <c r="EP605">
        <v>-2.3719596210795886</v>
      </c>
      <c r="ES605">
        <v>-1.1028681050098397</v>
      </c>
      <c r="ET605">
        <v>0.43956127297429348</v>
      </c>
      <c r="FA605">
        <v>-1.2854008562713661</v>
      </c>
      <c r="FB605">
        <v>-1.5784000592071241</v>
      </c>
      <c r="FI605">
        <v>-1.3046816059401494</v>
      </c>
      <c r="FJ605">
        <v>-1.0204754017951296</v>
      </c>
      <c r="FM605">
        <v>-1.2606202898569334</v>
      </c>
      <c r="FN605">
        <v>3.7268617237548352</v>
      </c>
      <c r="FQ605">
        <v>-0.46049904675980424</v>
      </c>
      <c r="FR605">
        <v>5.1750506044407469</v>
      </c>
      <c r="FU605">
        <v>-1.2187976233018782</v>
      </c>
      <c r="FV605">
        <v>4.1698653944756261</v>
      </c>
      <c r="FY605">
        <v>-1.2913300182144642</v>
      </c>
      <c r="FZ605">
        <v>1.8995091918828795</v>
      </c>
      <c r="GG605">
        <v>-0.99312374572434448</v>
      </c>
      <c r="GH605">
        <v>3.6809344299224089</v>
      </c>
      <c r="GK605">
        <v>-1.2111769822974352</v>
      </c>
      <c r="GL605">
        <v>-1.6648946009019516</v>
      </c>
      <c r="GO605">
        <v>-1.305899154537149</v>
      </c>
      <c r="GP605">
        <v>-1.5728432594681252</v>
      </c>
      <c r="GS605">
        <v>-1.3145548306933943</v>
      </c>
      <c r="GT605">
        <v>5.3923644955918002</v>
      </c>
      <c r="GW605">
        <v>-1.2822438908580631</v>
      </c>
      <c r="GX605">
        <v>9.8493055216071476E-2</v>
      </c>
      <c r="HA605">
        <v>-0.7034839651658773</v>
      </c>
      <c r="HB605">
        <v>0.96360600650439332</v>
      </c>
      <c r="HE605">
        <v>-1.0120905355969771</v>
      </c>
      <c r="HF605">
        <v>8.937920268075354</v>
      </c>
      <c r="HI605">
        <v>-0.64026715874785955</v>
      </c>
      <c r="HJ605">
        <v>8.2959714433465948</v>
      </c>
      <c r="HM605">
        <v>-0.86738117680897964</v>
      </c>
      <c r="HN605">
        <v>3.8718684945918218</v>
      </c>
      <c r="HQ605">
        <v>-1.3067646546869969</v>
      </c>
      <c r="HR605">
        <v>-2.4434502340932518</v>
      </c>
      <c r="HU605">
        <v>-1.0954021651314421</v>
      </c>
      <c r="HV605">
        <v>0.47364880508296681</v>
      </c>
      <c r="IC605">
        <v>-1.259876042294553</v>
      </c>
      <c r="ID605">
        <v>-1.4987745239075525</v>
      </c>
      <c r="IK605">
        <v>-1.3118680129864064</v>
      </c>
      <c r="IL605">
        <v>-1.0321289273870438</v>
      </c>
      <c r="IO605">
        <v>-1.2548708088671587</v>
      </c>
      <c r="IP605">
        <v>3.7544115532460696</v>
      </c>
      <c r="IS605">
        <v>-0.45670467072227999</v>
      </c>
      <c r="IT605">
        <v>5.1986653971696306</v>
      </c>
      <c r="IW605">
        <v>-1.2199629931201519</v>
      </c>
      <c r="IX605">
        <v>4.164788753389459</v>
      </c>
      <c r="JA605">
        <v>-1.2892429114777999</v>
      </c>
      <c r="JB605">
        <v>1.9032496117909521</v>
      </c>
      <c r="JI605">
        <v>-1.0202746838256045</v>
      </c>
      <c r="JJ605">
        <v>3.5094533275507866</v>
      </c>
      <c r="JM605">
        <v>-1.0171671656040697</v>
      </c>
      <c r="JN605">
        <v>-0.96420628919135098</v>
      </c>
      <c r="JQ605">
        <v>-1.2998967179734966</v>
      </c>
      <c r="JR605">
        <v>-1.5633484828590154</v>
      </c>
      <c r="JU605">
        <v>-1.3134743801167184</v>
      </c>
      <c r="JV605">
        <v>5.3934142563172793</v>
      </c>
      <c r="JY605">
        <v>-1.2566576354389543</v>
      </c>
      <c r="JZ605">
        <v>0.16707335988513997</v>
      </c>
      <c r="KC605">
        <v>-0.75169725459586167</v>
      </c>
      <c r="KD605">
        <v>0.87544040499117981</v>
      </c>
      <c r="KG605">
        <v>-0.9992840618377774</v>
      </c>
      <c r="KH605">
        <v>8.9705138078970101</v>
      </c>
      <c r="KK605">
        <v>-0.66943898745764407</v>
      </c>
      <c r="KL605">
        <v>8.1851241665919936</v>
      </c>
      <c r="KO605">
        <v>-0.84561958432542039</v>
      </c>
      <c r="KP605">
        <v>4.0584735988034799</v>
      </c>
      <c r="KS605">
        <v>-1.3063916768024466</v>
      </c>
      <c r="KT605">
        <v>-2.4423262081213912</v>
      </c>
      <c r="KW605">
        <v>-1.1082038526026474</v>
      </c>
      <c r="KX605">
        <v>0.45099877475655181</v>
      </c>
      <c r="LE605">
        <v>-1.2045494146324984</v>
      </c>
      <c r="LF605">
        <v>-1.3238879695077794</v>
      </c>
      <c r="LM605">
        <v>-1.3110591333943467</v>
      </c>
      <c r="LN605">
        <v>-1.0324310446771059</v>
      </c>
      <c r="LQ605">
        <v>-1.2885599462220392</v>
      </c>
      <c r="LR605">
        <v>3.6118794160336272</v>
      </c>
      <c r="LU605">
        <v>-0.43305437037195804</v>
      </c>
      <c r="LV605">
        <v>5.3473628747482307</v>
      </c>
      <c r="LY605">
        <v>-1.2201913406415579</v>
      </c>
      <c r="LZ605">
        <v>4.1654710739553602</v>
      </c>
      <c r="MC605">
        <v>-1.2858167423084346</v>
      </c>
      <c r="MD605">
        <v>1.9114289023963797</v>
      </c>
      <c r="MK605">
        <v>-0.99640496188715155</v>
      </c>
      <c r="ML605">
        <v>3.6779738146522494</v>
      </c>
      <c r="MO605">
        <v>-1.2241903279546176</v>
      </c>
      <c r="MP605">
        <v>-1.7104517198381792</v>
      </c>
      <c r="MS605">
        <v>-1.290534439419355</v>
      </c>
      <c r="MT605">
        <v>-1.5482571224700341</v>
      </c>
      <c r="MW605">
        <v>-1.3147148237455943</v>
      </c>
      <c r="MX605">
        <v>5.3919387060523034</v>
      </c>
      <c r="NA605">
        <v>-1.2779784131531691</v>
      </c>
      <c r="NB605">
        <v>0.11247892033811732</v>
      </c>
      <c r="NE605">
        <v>-0.7421277640982531</v>
      </c>
      <c r="NF605">
        <v>0.91080550802460902</v>
      </c>
      <c r="NI605">
        <v>-1.0140299136146884</v>
      </c>
      <c r="NJ605">
        <v>8.9397253286723011</v>
      </c>
      <c r="NM605">
        <v>-0.64858314987954213</v>
      </c>
      <c r="NN605">
        <v>8.1964035432444398</v>
      </c>
      <c r="NQ605">
        <v>-0.80353410347291632</v>
      </c>
      <c r="NR605">
        <v>4.3224429753139866</v>
      </c>
      <c r="NU605">
        <v>-1.263909478581478</v>
      </c>
      <c r="NV605">
        <v>-2.3173492012828634</v>
      </c>
      <c r="NY605">
        <v>-1.1030122897663706</v>
      </c>
      <c r="NZ605">
        <v>0.43576938695069733</v>
      </c>
      <c r="OG605">
        <v>-1.2391978677248301</v>
      </c>
      <c r="OH605">
        <v>-1.4290717078698263</v>
      </c>
      <c r="OO605">
        <v>-1.3106472702071637</v>
      </c>
      <c r="OP605">
        <v>-1.0315596748491189</v>
      </c>
    </row>
    <row r="606" spans="1:406">
      <c r="A606">
        <v>589</v>
      </c>
      <c r="B606" s="16">
        <f t="shared" si="129"/>
        <v>40982.625</v>
      </c>
      <c r="C606">
        <f t="shared" si="125"/>
        <v>404.67546150843947</v>
      </c>
      <c r="D606">
        <f t="shared" si="126"/>
        <v>0</v>
      </c>
      <c r="E606">
        <f t="shared" si="127"/>
        <v>0</v>
      </c>
      <c r="F606">
        <f t="shared" si="128"/>
        <v>404.67546150843947</v>
      </c>
      <c r="G606">
        <f>F606/'Refrigeration &amp; Weather'!$C$22</f>
        <v>181.87661191390541</v>
      </c>
      <c r="H606">
        <f>G606*3*'Refrigeration &amp; Weather'!$C$23</f>
        <v>136.40745893542905</v>
      </c>
      <c r="Q606">
        <v>-0.38121450374330795</v>
      </c>
      <c r="R606">
        <v>4.7313485266021518</v>
      </c>
      <c r="U606">
        <v>-1.1350579260257705</v>
      </c>
      <c r="V606">
        <v>0.64381441202399547</v>
      </c>
      <c r="Y606">
        <v>-1.2904972207556558</v>
      </c>
      <c r="Z606">
        <v>5.0912548457871365</v>
      </c>
      <c r="AC606">
        <v>-1.0137435867080991</v>
      </c>
      <c r="AD606">
        <v>1.1575278734000189</v>
      </c>
      <c r="AG606">
        <v>-1.2363568475891316</v>
      </c>
      <c r="AH606">
        <v>4.7470873106940124</v>
      </c>
      <c r="AK606">
        <v>-1.3076458506701403</v>
      </c>
      <c r="AL606">
        <v>5.0658142274474649</v>
      </c>
      <c r="AO606">
        <v>-1.3109594399962012</v>
      </c>
      <c r="AP606">
        <v>-1.2440989937956048</v>
      </c>
      <c r="AS606">
        <v>-1.2507004300045059</v>
      </c>
      <c r="AT606">
        <v>6.80734782323111</v>
      </c>
      <c r="AW606">
        <v>-0.77241811743042155</v>
      </c>
      <c r="AX606">
        <v>7.4016579842193515</v>
      </c>
      <c r="BA606">
        <v>-1.0072727842805067</v>
      </c>
      <c r="BB606">
        <v>6.6853886307456296</v>
      </c>
      <c r="BE606">
        <v>-0.72176092928373314</v>
      </c>
      <c r="BF606">
        <v>5.2845319138550231</v>
      </c>
      <c r="BI606">
        <v>-0.79729265499067326</v>
      </c>
      <c r="BJ606">
        <v>9.8123867813126111</v>
      </c>
      <c r="BM606">
        <v>-1.2553543243351897</v>
      </c>
      <c r="BN606">
        <v>4.3321029330721883</v>
      </c>
      <c r="BQ606">
        <v>-1.1051968848086253</v>
      </c>
      <c r="BR606">
        <v>7.0368044604010693</v>
      </c>
      <c r="BY606">
        <v>-1.2016495926137227</v>
      </c>
      <c r="BZ606">
        <v>5.2912857272258433</v>
      </c>
      <c r="CG606">
        <v>-1.304412225449088</v>
      </c>
      <c r="CH606">
        <v>5.6233665276789928</v>
      </c>
      <c r="CK606">
        <v>-1.2985306285703804</v>
      </c>
      <c r="CL606">
        <v>1.2603388959751449</v>
      </c>
      <c r="CO606">
        <v>-0.53047591546042572</v>
      </c>
      <c r="CP606">
        <v>11.324741982110934</v>
      </c>
      <c r="CS606">
        <v>-1.2368694104557725</v>
      </c>
      <c r="CT606">
        <v>1.9077584225703004</v>
      </c>
      <c r="CW606">
        <v>-1.2979469009558824</v>
      </c>
      <c r="CX606">
        <v>-0.33222615127847688</v>
      </c>
      <c r="DE606">
        <v>-1.0478537444570253</v>
      </c>
      <c r="DF606">
        <v>1.0303757818358044</v>
      </c>
      <c r="DI606">
        <v>-1.2207784794877325</v>
      </c>
      <c r="DJ606">
        <v>4.9098156739766665</v>
      </c>
      <c r="DM606">
        <v>-1.2970967496053121</v>
      </c>
      <c r="DN606">
        <v>5.0842375763203584</v>
      </c>
      <c r="DQ606">
        <v>-1.3139841722874008</v>
      </c>
      <c r="DR606">
        <v>-1.2514674394033416</v>
      </c>
      <c r="DU606">
        <v>-1.2531003327965</v>
      </c>
      <c r="DV606">
        <v>6.8028950587461541</v>
      </c>
      <c r="DY606">
        <v>-0.73187110883122464</v>
      </c>
      <c r="DZ606">
        <v>7.4496221843636343</v>
      </c>
      <c r="EC606">
        <v>-1.0103345541120086</v>
      </c>
      <c r="ED606">
        <v>6.6632264743284288</v>
      </c>
      <c r="EG606">
        <v>-0.71288447453635584</v>
      </c>
      <c r="EH606">
        <v>5.2161673689864969</v>
      </c>
      <c r="EK606">
        <v>-0.89246233800468733</v>
      </c>
      <c r="EL606">
        <v>9.5163801720912247</v>
      </c>
      <c r="EO606">
        <v>-1.2859136015405632</v>
      </c>
      <c r="EP606">
        <v>4.2603708357142267</v>
      </c>
      <c r="ES606">
        <v>-1.1188039681168525</v>
      </c>
      <c r="ET606">
        <v>6.9518515056875074</v>
      </c>
      <c r="FA606">
        <v>-1.2875289959575724</v>
      </c>
      <c r="FB606">
        <v>5.0506933460377548</v>
      </c>
      <c r="FI606">
        <v>-1.3051819466133552</v>
      </c>
      <c r="FJ606">
        <v>5.6208621859052439</v>
      </c>
      <c r="FM606">
        <v>-1.2643187155368034</v>
      </c>
      <c r="FN606">
        <v>1.3861448930687317</v>
      </c>
      <c r="FQ606">
        <v>-0.53479714198597272</v>
      </c>
      <c r="FR606">
        <v>11.192090175712925</v>
      </c>
      <c r="FU606">
        <v>-1.223402440074481</v>
      </c>
      <c r="FV606">
        <v>1.9303920690809455</v>
      </c>
      <c r="FY606">
        <v>-1.2924690772020606</v>
      </c>
      <c r="FZ606">
        <v>-0.32067794139454942</v>
      </c>
      <c r="GG606">
        <v>-1.0233922457008877</v>
      </c>
      <c r="GH606">
        <v>1.1266397885350439</v>
      </c>
      <c r="GK606">
        <v>-1.2195018795251957</v>
      </c>
      <c r="GL606">
        <v>4.9156005499202937</v>
      </c>
      <c r="GO606">
        <v>-1.3064170631678851</v>
      </c>
      <c r="GP606">
        <v>5.0682593950909709</v>
      </c>
      <c r="GS606">
        <v>-1.314911540922687</v>
      </c>
      <c r="GT606">
        <v>-1.2522322792185532</v>
      </c>
      <c r="GW606">
        <v>-1.2837943291464151</v>
      </c>
      <c r="GX606">
        <v>6.734188727761703</v>
      </c>
      <c r="HA606">
        <v>-0.73251246174994356</v>
      </c>
      <c r="HB606">
        <v>7.4619526683252735</v>
      </c>
      <c r="HE606">
        <v>-1.0305739958901519</v>
      </c>
      <c r="HF606">
        <v>6.6155255418727688</v>
      </c>
      <c r="HI606">
        <v>-0.7130257983246715</v>
      </c>
      <c r="HJ606">
        <v>5.2825485896323379</v>
      </c>
      <c r="HM606">
        <v>-0.94377431629997011</v>
      </c>
      <c r="HN606">
        <v>9.1273364316016163</v>
      </c>
      <c r="HQ606">
        <v>-1.3075071347659444</v>
      </c>
      <c r="HR606">
        <v>4.19526448437498</v>
      </c>
      <c r="HU606">
        <v>-1.11185988745199</v>
      </c>
      <c r="HV606">
        <v>6.9820360008664899</v>
      </c>
      <c r="IC606">
        <v>-1.2632451858186882</v>
      </c>
      <c r="ID606">
        <v>5.1232651946941594</v>
      </c>
      <c r="IK606">
        <v>-1.3121822099305727</v>
      </c>
      <c r="IL606">
        <v>5.6098141458724324</v>
      </c>
      <c r="IO606">
        <v>-1.2589633683950152</v>
      </c>
      <c r="IP606">
        <v>1.4104661455872738</v>
      </c>
      <c r="IS606">
        <v>-0.53136207090319532</v>
      </c>
      <c r="IT606">
        <v>11.212781148976138</v>
      </c>
      <c r="IW606">
        <v>-1.2244891480204652</v>
      </c>
      <c r="IX606">
        <v>1.9258083681300682</v>
      </c>
      <c r="JA606">
        <v>-1.2904412438008912</v>
      </c>
      <c r="JB606">
        <v>-0.31717694327452484</v>
      </c>
      <c r="JI606">
        <v>-1.0479713527863468</v>
      </c>
      <c r="JJ606">
        <v>0.9796937795351216</v>
      </c>
      <c r="JM606">
        <v>-1.0363694057339188</v>
      </c>
      <c r="JN606">
        <v>5.5500236407117622</v>
      </c>
      <c r="JQ606">
        <v>-1.3005655196217125</v>
      </c>
      <c r="JR606">
        <v>5.0771878551243148</v>
      </c>
      <c r="JU606">
        <v>-1.3138477025521258</v>
      </c>
      <c r="JV606">
        <v>-1.2512518284735561</v>
      </c>
      <c r="JY606">
        <v>-1.2592887219090918</v>
      </c>
      <c r="JZ606">
        <v>6.7978039569812632</v>
      </c>
      <c r="KC606">
        <v>-0.77930403164464546</v>
      </c>
      <c r="KD606">
        <v>7.3771165372371144</v>
      </c>
      <c r="KG606">
        <v>-1.0182902470274788</v>
      </c>
      <c r="KH606">
        <v>6.6466109848480004</v>
      </c>
      <c r="KK606">
        <v>-0.74040183941737514</v>
      </c>
      <c r="KL606">
        <v>5.1754167287241497</v>
      </c>
      <c r="KO606">
        <v>-0.92482310436208448</v>
      </c>
      <c r="KP606">
        <v>9.2874586429197805</v>
      </c>
      <c r="KS606">
        <v>-1.3071516835475954</v>
      </c>
      <c r="KT606">
        <v>4.1962897402678943</v>
      </c>
      <c r="KW606">
        <v>-1.1243028146444276</v>
      </c>
      <c r="KX606">
        <v>6.960862611036351</v>
      </c>
      <c r="LE606">
        <v>-1.2106421665819573</v>
      </c>
      <c r="LF606">
        <v>5.282463113623626</v>
      </c>
      <c r="LM606">
        <v>-1.3113685499883287</v>
      </c>
      <c r="LN606">
        <v>5.6095320219455242</v>
      </c>
      <c r="LQ606">
        <v>-1.2905974020349507</v>
      </c>
      <c r="LR606">
        <v>1.2830428445201711</v>
      </c>
      <c r="LU606">
        <v>-0.50997956642273712</v>
      </c>
      <c r="LV606">
        <v>11.343558935387847</v>
      </c>
      <c r="LY606">
        <v>-1.2247276668787377</v>
      </c>
      <c r="LZ606">
        <v>1.9263867670952828</v>
      </c>
      <c r="MC606">
        <v>-1.2871427484540749</v>
      </c>
      <c r="MD606">
        <v>-0.3097038280543456</v>
      </c>
      <c r="MK606">
        <v>-1.0266302138459851</v>
      </c>
      <c r="ML606">
        <v>1.1242087298797272</v>
      </c>
      <c r="MO606">
        <v>-1.2318218839033068</v>
      </c>
      <c r="MP606">
        <v>4.8756357892945008</v>
      </c>
      <c r="MS606">
        <v>-1.2914429724842902</v>
      </c>
      <c r="MT606">
        <v>5.091369221848157</v>
      </c>
      <c r="MW606">
        <v>-1.3150648429094483</v>
      </c>
      <c r="MX606">
        <v>-1.2526255215978652</v>
      </c>
      <c r="NA606">
        <v>-1.2797503490403226</v>
      </c>
      <c r="NB606">
        <v>6.7472674246232636</v>
      </c>
      <c r="NE606">
        <v>-0.77028857543144347</v>
      </c>
      <c r="NF606">
        <v>7.4096092339030006</v>
      </c>
      <c r="NI606">
        <v>-1.0325379630676339</v>
      </c>
      <c r="NJ606">
        <v>6.6168356949156726</v>
      </c>
      <c r="NM606">
        <v>-0.71988500729479898</v>
      </c>
      <c r="NN606">
        <v>5.2007358687880281</v>
      </c>
      <c r="NQ606">
        <v>-0.88689632252371153</v>
      </c>
      <c r="NR606">
        <v>9.5307566295453583</v>
      </c>
      <c r="NU606">
        <v>-1.2666184592510823</v>
      </c>
      <c r="NV606">
        <v>4.3103060545906713</v>
      </c>
      <c r="NY606">
        <v>-1.118893579349679</v>
      </c>
      <c r="NZ606">
        <v>6.9488160163413575</v>
      </c>
      <c r="OG606">
        <v>-1.2436492628820754</v>
      </c>
      <c r="OH606">
        <v>5.186408919165868</v>
      </c>
      <c r="OO606">
        <v>-1.3109705507633433</v>
      </c>
      <c r="OP606">
        <v>5.6103529306258553</v>
      </c>
    </row>
    <row r="607" spans="1:406">
      <c r="A607">
        <v>590</v>
      </c>
      <c r="B607" s="16">
        <f t="shared" si="129"/>
        <v>40982.75</v>
      </c>
      <c r="C607">
        <f t="shared" si="125"/>
        <v>156.15929454542874</v>
      </c>
      <c r="D607">
        <f t="shared" si="126"/>
        <v>0</v>
      </c>
      <c r="E607">
        <f t="shared" si="127"/>
        <v>0</v>
      </c>
      <c r="F607">
        <f t="shared" si="128"/>
        <v>156.15929454542874</v>
      </c>
      <c r="G607">
        <f>F607/'Refrigeration &amp; Weather'!$C$22</f>
        <v>70.183952604687079</v>
      </c>
      <c r="H607">
        <f>G607*3*'Refrigeration &amp; Weather'!$C$23</f>
        <v>52.637964453515309</v>
      </c>
      <c r="Q607">
        <v>-0.44144421357944663</v>
      </c>
      <c r="R607">
        <v>6.5462018637361155</v>
      </c>
      <c r="U607">
        <v>-1.1489757662294151</v>
      </c>
      <c r="V607">
        <v>2.7365158105927656</v>
      </c>
      <c r="Y607">
        <v>-1.2913538283579344</v>
      </c>
      <c r="Z607">
        <v>-1.554565934440499</v>
      </c>
      <c r="AC607">
        <v>-1.0399255869178325</v>
      </c>
      <c r="AD607">
        <v>3.1460336689663673</v>
      </c>
      <c r="AG607">
        <v>-1.2411248543412585</v>
      </c>
      <c r="AH607">
        <v>-1.8848573256409225</v>
      </c>
      <c r="AK607">
        <v>-1.3080955887181873</v>
      </c>
      <c r="AL607">
        <v>-1.5787323852630815</v>
      </c>
      <c r="AO607">
        <v>-1.3114191170034541</v>
      </c>
      <c r="AP607">
        <v>5.3968159725457632</v>
      </c>
      <c r="AS607">
        <v>-1.2532932652459123</v>
      </c>
      <c r="AT607">
        <v>0.15273102259870444</v>
      </c>
      <c r="AW607">
        <v>-0.79822619907360393</v>
      </c>
      <c r="AX607">
        <v>0.62973076067666522</v>
      </c>
      <c r="BA607">
        <v>-1.0252001430341362</v>
      </c>
      <c r="BB607">
        <v>8.7987394571962092</v>
      </c>
      <c r="BE607">
        <v>-0.78294298301364629</v>
      </c>
      <c r="BF607">
        <v>6.8490064582915711</v>
      </c>
      <c r="BI607">
        <v>-0.86652337758493403</v>
      </c>
      <c r="BJ607">
        <v>2.1847709896947114</v>
      </c>
      <c r="BM607">
        <v>-1.2581707428320046</v>
      </c>
      <c r="BN607">
        <v>-2.3261558194409577</v>
      </c>
      <c r="BQ607">
        <v>-1.1204893137046037</v>
      </c>
      <c r="BR607">
        <v>0.2736251452743631</v>
      </c>
      <c r="BY607">
        <v>-1.2073252389458113</v>
      </c>
      <c r="BZ607">
        <v>-1.3843319529933431</v>
      </c>
      <c r="CG607">
        <v>-1.3049263111406846</v>
      </c>
      <c r="CH607">
        <v>-1.0212996349076973</v>
      </c>
      <c r="CK607">
        <v>-1.300022820596596</v>
      </c>
      <c r="CL607">
        <v>3.5629013155682294</v>
      </c>
      <c r="CO607">
        <v>-0.59740919755775257</v>
      </c>
      <c r="CP607">
        <v>4.1298787337901715</v>
      </c>
      <c r="CS607">
        <v>-1.2407346742740324</v>
      </c>
      <c r="CT607">
        <v>4.1016513022180234</v>
      </c>
      <c r="CW607">
        <v>-1.2988145377706668</v>
      </c>
      <c r="CX607">
        <v>1.8777716153889648</v>
      </c>
      <c r="DE607">
        <v>-1.0720829138437571</v>
      </c>
      <c r="DF607">
        <v>3.0330866995434902</v>
      </c>
      <c r="DI607">
        <v>-1.2279239761358511</v>
      </c>
      <c r="DJ607">
        <v>-1.7513380470144599</v>
      </c>
      <c r="DM607">
        <v>-1.2978395730869632</v>
      </c>
      <c r="DN607">
        <v>-1.5613796426527988</v>
      </c>
      <c r="DQ607">
        <v>-1.3143278767589204</v>
      </c>
      <c r="DR607">
        <v>5.3899936826512862</v>
      </c>
      <c r="DU607">
        <v>-1.2556226674279616</v>
      </c>
      <c r="DV607">
        <v>0.14856887853258818</v>
      </c>
      <c r="DY607">
        <v>-0.7584612599381928</v>
      </c>
      <c r="DZ607">
        <v>0.67670026108341463</v>
      </c>
      <c r="EC607">
        <v>-1.0279188482715564</v>
      </c>
      <c r="ED607">
        <v>8.7787670457753908</v>
      </c>
      <c r="EG607">
        <v>-0.77320675638199077</v>
      </c>
      <c r="EH607">
        <v>6.8057383214923437</v>
      </c>
      <c r="EK607">
        <v>-0.95629882981562864</v>
      </c>
      <c r="EL607">
        <v>1.8459567346072514</v>
      </c>
      <c r="EO607">
        <v>-1.2876076191468391</v>
      </c>
      <c r="EP607">
        <v>-2.3919496940282947</v>
      </c>
      <c r="ES607">
        <v>-1.1328082900793994</v>
      </c>
      <c r="ET607">
        <v>0.19955443636247883</v>
      </c>
      <c r="FA607">
        <v>-1.2894478745647455</v>
      </c>
      <c r="FB607">
        <v>-1.6042701520652569</v>
      </c>
      <c r="FI607">
        <v>-1.3056565203785044</v>
      </c>
      <c r="FJ607">
        <v>-1.0236272265215953</v>
      </c>
      <c r="FM607">
        <v>-1.2676361539407446</v>
      </c>
      <c r="FN607">
        <v>3.6764986478098476</v>
      </c>
      <c r="FQ607">
        <v>-0.59975952161108104</v>
      </c>
      <c r="FR607">
        <v>4.018074415117975</v>
      </c>
      <c r="FU607">
        <v>-1.2276224789920904</v>
      </c>
      <c r="FV607">
        <v>4.1224697745620231</v>
      </c>
      <c r="FY607">
        <v>-1.2935180742470047</v>
      </c>
      <c r="FZ607">
        <v>1.8884262927566726</v>
      </c>
      <c r="GG607">
        <v>-1.0490953120137503</v>
      </c>
      <c r="GH607">
        <v>3.118175318250223</v>
      </c>
      <c r="GK607">
        <v>-1.2267343211442496</v>
      </c>
      <c r="GL607">
        <v>-1.7463643461352381</v>
      </c>
      <c r="GO607">
        <v>-1.3069056459145441</v>
      </c>
      <c r="GP607">
        <v>-1.576434427833292</v>
      </c>
      <c r="GS607">
        <v>-1.3152431103509661</v>
      </c>
      <c r="GT607">
        <v>5.3892763512689807</v>
      </c>
      <c r="GW607">
        <v>-1.2852323199311959</v>
      </c>
      <c r="GX607">
        <v>8.4675237510514756E-2</v>
      </c>
      <c r="HA607">
        <v>-0.75930228449094861</v>
      </c>
      <c r="HB607">
        <v>0.68864458066063106</v>
      </c>
      <c r="HE607">
        <v>-1.0474002430390927</v>
      </c>
      <c r="HF607">
        <v>8.7339262866111085</v>
      </c>
      <c r="HI607">
        <v>-0.77426866584202625</v>
      </c>
      <c r="HJ607">
        <v>6.8556464028330897</v>
      </c>
      <c r="HM607">
        <v>-1.0017694385146065</v>
      </c>
      <c r="HN607">
        <v>1.5129314860505814</v>
      </c>
      <c r="HQ607">
        <v>-1.3081847665995103</v>
      </c>
      <c r="HR607">
        <v>-2.4514470654075584</v>
      </c>
      <c r="HU607">
        <v>-1.1263275536325905</v>
      </c>
      <c r="HV607">
        <v>0.22639879592832435</v>
      </c>
      <c r="IC607">
        <v>-1.266297382086651</v>
      </c>
      <c r="ID607">
        <v>-1.5379158140903859</v>
      </c>
      <c r="IK607">
        <v>-1.3124801853552888</v>
      </c>
      <c r="IL607">
        <v>-1.0341132351247253</v>
      </c>
      <c r="IO607">
        <v>-1.2626299568158161</v>
      </c>
      <c r="IP607">
        <v>3.6980892958831575</v>
      </c>
      <c r="IS607">
        <v>-0.59663936432416487</v>
      </c>
      <c r="IT607">
        <v>4.0362145210093141</v>
      </c>
      <c r="IW607">
        <v>-1.2286380017798868</v>
      </c>
      <c r="IX607">
        <v>4.1183160312825091</v>
      </c>
      <c r="JA607">
        <v>-1.2915457655441323</v>
      </c>
      <c r="JB607">
        <v>1.8917075194428019</v>
      </c>
      <c r="JI607">
        <v>-1.0714767666803819</v>
      </c>
      <c r="JJ607">
        <v>2.9931124120400243</v>
      </c>
      <c r="JM607">
        <v>-1.0533982607632462</v>
      </c>
      <c r="JN607">
        <v>-1.176618370686829</v>
      </c>
      <c r="JQ607">
        <v>-1.301196127837279</v>
      </c>
      <c r="JR607">
        <v>-1.5680259468281559</v>
      </c>
      <c r="JU607">
        <v>-1.3141948057444428</v>
      </c>
      <c r="JV607">
        <v>5.3901938025023499</v>
      </c>
      <c r="JY607">
        <v>-1.2617304961560554</v>
      </c>
      <c r="JZ607">
        <v>0.14381441861163918</v>
      </c>
      <c r="KC607">
        <v>-0.80472750331649223</v>
      </c>
      <c r="KD607">
        <v>0.60716856593889801</v>
      </c>
      <c r="KG607">
        <v>-1.0356142307582974</v>
      </c>
      <c r="KH607">
        <v>8.7634991888329079</v>
      </c>
      <c r="KK607">
        <v>-0.79993314004337512</v>
      </c>
      <c r="KL607">
        <v>6.7542788847605895</v>
      </c>
      <c r="KO607">
        <v>-0.98519438002993975</v>
      </c>
      <c r="KP607">
        <v>1.6474004307567671</v>
      </c>
      <c r="KS607">
        <v>-1.3078453358195949</v>
      </c>
      <c r="KT607">
        <v>-2.4505087221380042</v>
      </c>
      <c r="KW607">
        <v>-1.1384355601736369</v>
      </c>
      <c r="KX607">
        <v>0.20664539650439495</v>
      </c>
      <c r="LE607">
        <v>-1.2161786625346851</v>
      </c>
      <c r="LF607">
        <v>-1.3925277357656325</v>
      </c>
      <c r="LM607">
        <v>-1.3116620552984202</v>
      </c>
      <c r="LN607">
        <v>-1.0343772706781349</v>
      </c>
      <c r="LQ607">
        <v>-1.2924212618562063</v>
      </c>
      <c r="LR607">
        <v>3.5836281728233361</v>
      </c>
      <c r="LU607">
        <v>-0.5772513946773018</v>
      </c>
      <c r="LV607">
        <v>4.1512488950787247</v>
      </c>
      <c r="LY607">
        <v>-1.2288851555712696</v>
      </c>
      <c r="LZ607">
        <v>4.1188074989561585</v>
      </c>
      <c r="MC607">
        <v>-1.2883641435605795</v>
      </c>
      <c r="MD607">
        <v>1.8985563208348817</v>
      </c>
      <c r="MK607">
        <v>-1.0522976796358534</v>
      </c>
      <c r="ML607">
        <v>3.1161677657305842</v>
      </c>
      <c r="MO607">
        <v>-1.2384479192448394</v>
      </c>
      <c r="MP607">
        <v>-1.7812676497558386</v>
      </c>
      <c r="MS607">
        <v>-1.2922990687328666</v>
      </c>
      <c r="MT607">
        <v>-1.5546795899377384</v>
      </c>
      <c r="MW607">
        <v>-1.3153902231191035</v>
      </c>
      <c r="MX607">
        <v>5.3889122618603578</v>
      </c>
      <c r="NA607">
        <v>-1.2813956881977009</v>
      </c>
      <c r="NB607">
        <v>9.6926263202308238E-2</v>
      </c>
      <c r="NE607">
        <v>-0.79622139037021733</v>
      </c>
      <c r="NF607">
        <v>0.637051850810607</v>
      </c>
      <c r="NI607">
        <v>-1.0493814736077305</v>
      </c>
      <c r="NJ607">
        <v>8.7348220240273626</v>
      </c>
      <c r="NM607">
        <v>-0.77993159204861828</v>
      </c>
      <c r="NN607">
        <v>6.7884683293975288</v>
      </c>
      <c r="NQ607">
        <v>-0.95101611417378085</v>
      </c>
      <c r="NR607">
        <v>1.8643134873988567</v>
      </c>
      <c r="NU607">
        <v>-1.2690938353406098</v>
      </c>
      <c r="NV607">
        <v>-2.3461465881008321</v>
      </c>
      <c r="NY607">
        <v>-1.1328540791212756</v>
      </c>
      <c r="NZ607">
        <v>0.19711234770502772</v>
      </c>
      <c r="OG607">
        <v>-1.247684072317004</v>
      </c>
      <c r="OH607">
        <v>-1.4805075018280947</v>
      </c>
      <c r="OO607">
        <v>-1.3112771284882381</v>
      </c>
      <c r="OP607">
        <v>-1.0336028266297528</v>
      </c>
    </row>
    <row r="608" spans="1:406">
      <c r="A608">
        <v>591</v>
      </c>
      <c r="B608" s="16">
        <f t="shared" si="129"/>
        <v>40982.875</v>
      </c>
      <c r="C608">
        <f t="shared" si="125"/>
        <v>350.27696895402698</v>
      </c>
      <c r="D608">
        <f t="shared" si="126"/>
        <v>0</v>
      </c>
      <c r="E608">
        <f t="shared" si="127"/>
        <v>0</v>
      </c>
      <c r="F608">
        <f t="shared" si="128"/>
        <v>350.27696895402698</v>
      </c>
      <c r="G608">
        <f>F608/'Refrigeration &amp; Weather'!$C$22</f>
        <v>157.42785121529306</v>
      </c>
      <c r="H608">
        <f>G608*3*'Refrigeration &amp; Weather'!$C$23</f>
        <v>118.0708884114698</v>
      </c>
      <c r="Q608">
        <v>-0.49560477128109942</v>
      </c>
      <c r="R608">
        <v>3.9825970221440001</v>
      </c>
      <c r="U608">
        <v>-1.1611065211061251</v>
      </c>
      <c r="V608">
        <v>0.42141620700001864</v>
      </c>
      <c r="Y608">
        <v>-1.2921655816898494</v>
      </c>
      <c r="Z608">
        <v>5.0857672877690954</v>
      </c>
      <c r="AC608">
        <v>-1.0621966762202335</v>
      </c>
      <c r="AD608">
        <v>0.62967125502122612</v>
      </c>
      <c r="AG608">
        <v>-1.2454003608915725</v>
      </c>
      <c r="AH608">
        <v>4.7246065665330912</v>
      </c>
      <c r="AK608">
        <v>-1.3085206020846099</v>
      </c>
      <c r="AL608">
        <v>5.0627875763466541</v>
      </c>
      <c r="AO608">
        <v>-1.3118469111400788</v>
      </c>
      <c r="AP608">
        <v>-1.2480142819567215</v>
      </c>
      <c r="AS608">
        <v>-1.2557056334935537</v>
      </c>
      <c r="AT608">
        <v>6.7851871668753061</v>
      </c>
      <c r="AW608">
        <v>-0.82203909026531718</v>
      </c>
      <c r="AX608">
        <v>7.1565747543600011</v>
      </c>
      <c r="BA608">
        <v>-1.04157533298519</v>
      </c>
      <c r="BB608">
        <v>6.4944360250886781</v>
      </c>
      <c r="BE608">
        <v>-0.83473272278427824</v>
      </c>
      <c r="BF608">
        <v>4.1106818162570331</v>
      </c>
      <c r="BI608">
        <v>-0.92213940137539863</v>
      </c>
      <c r="BJ608">
        <v>8.0890361365654044</v>
      </c>
      <c r="BM608">
        <v>-1.260753285568335</v>
      </c>
      <c r="BN608">
        <v>4.3032946214011094</v>
      </c>
      <c r="BQ608">
        <v>-1.1339970384865643</v>
      </c>
      <c r="BR608">
        <v>6.815304237182394</v>
      </c>
      <c r="BY608">
        <v>-1.2125033604124311</v>
      </c>
      <c r="BZ608">
        <v>5.2299438522238795</v>
      </c>
      <c r="CK608">
        <v>-1.301360058425219</v>
      </c>
      <c r="CL608">
        <v>1.2398496093376177</v>
      </c>
      <c r="CO608">
        <v>-0.65610025955047946</v>
      </c>
      <c r="CP608">
        <v>10.303599337855541</v>
      </c>
      <c r="CS608">
        <v>-1.2442866203904057</v>
      </c>
      <c r="CT608">
        <v>1.8691866847415253</v>
      </c>
      <c r="CW608">
        <v>-1.2996155671445355</v>
      </c>
      <c r="CX608">
        <v>-0.34041835801630249</v>
      </c>
      <c r="DE608">
        <v>-1.0926211974536912</v>
      </c>
      <c r="DF608">
        <v>0.52973661269712879</v>
      </c>
      <c r="DI608">
        <v>-1.2341621904994866</v>
      </c>
      <c r="DJ608">
        <v>4.8354700916054485</v>
      </c>
      <c r="DM608">
        <v>-1.2985408871230684</v>
      </c>
      <c r="DN608">
        <v>5.0791553458198235</v>
      </c>
      <c r="DQ608">
        <v>-1.314648136675179</v>
      </c>
      <c r="DR608">
        <v>-1.2543457706439192</v>
      </c>
      <c r="DU608">
        <v>-1.2579690671786408</v>
      </c>
      <c r="DV608">
        <v>6.7812901135307753</v>
      </c>
      <c r="DY608">
        <v>-0.78303813881681916</v>
      </c>
      <c r="DZ608">
        <v>7.2023954428299453</v>
      </c>
      <c r="EC608">
        <v>-1.0439846040213931</v>
      </c>
      <c r="ED608">
        <v>6.4764116199917421</v>
      </c>
      <c r="EG608">
        <v>-0.82447779373389796</v>
      </c>
      <c r="EH608">
        <v>4.0856537999615687</v>
      </c>
      <c r="EK608">
        <v>-1.0062250203102521</v>
      </c>
      <c r="EL608">
        <v>7.7443096718679758</v>
      </c>
      <c r="EO608">
        <v>-1.2891588217935277</v>
      </c>
      <c r="EP608">
        <v>4.2427729524296236</v>
      </c>
      <c r="ES608">
        <v>-1.1451889367044241</v>
      </c>
      <c r="ET608">
        <v>6.7503526098616264</v>
      </c>
      <c r="FA608">
        <v>-1.291185306659951</v>
      </c>
      <c r="FB608">
        <v>5.0282822051038174</v>
      </c>
      <c r="FM608">
        <v>-1.2706256148773625</v>
      </c>
      <c r="FN608">
        <v>1.342833356641516</v>
      </c>
      <c r="FQ608">
        <v>-0.65678918889094484</v>
      </c>
      <c r="FR608">
        <v>10.209336700034138</v>
      </c>
      <c r="FU608">
        <v>-1.2315012890291852</v>
      </c>
      <c r="FV608">
        <v>1.8883864634934919</v>
      </c>
      <c r="FY608">
        <v>-1.2944866936099562</v>
      </c>
      <c r="FZ608">
        <v>-0.33056336922420715</v>
      </c>
      <c r="GG608">
        <v>-1.0709356062897366</v>
      </c>
      <c r="GH608">
        <v>0.60473159275705124</v>
      </c>
      <c r="GK608">
        <v>-1.23304775303633</v>
      </c>
      <c r="GL608">
        <v>4.8397952649026204</v>
      </c>
      <c r="GO608">
        <v>-1.3073672001012437</v>
      </c>
      <c r="GP608">
        <v>5.064950481336413</v>
      </c>
      <c r="GS608">
        <v>-1.3155519774272151</v>
      </c>
      <c r="GT608">
        <v>-1.2550196382118872</v>
      </c>
      <c r="GW608">
        <v>-1.2865690341675549</v>
      </c>
      <c r="GX608">
        <v>6.7217494943760618</v>
      </c>
      <c r="HA608">
        <v>-0.78407228629002845</v>
      </c>
      <c r="HB608">
        <v>7.2139380650586808</v>
      </c>
      <c r="HE608">
        <v>-1.062753644177916</v>
      </c>
      <c r="HF608">
        <v>6.4342806449380587</v>
      </c>
      <c r="HI608">
        <v>-0.82622935710941159</v>
      </c>
      <c r="HJ608">
        <v>4.1229478087433344</v>
      </c>
      <c r="HM608">
        <v>-1.0467229934028062</v>
      </c>
      <c r="HN608">
        <v>7.461472195771309</v>
      </c>
      <c r="HQ608">
        <v>-1.3088052816925202</v>
      </c>
      <c r="HR608">
        <v>4.1882262379236321</v>
      </c>
      <c r="HU608">
        <v>-1.13912134297505</v>
      </c>
      <c r="HV608">
        <v>6.7743267642539227</v>
      </c>
      <c r="IC608">
        <v>-1.2690729750613434</v>
      </c>
      <c r="ID608">
        <v>5.0891340471149915</v>
      </c>
      <c r="IO608">
        <v>-1.2659303556199761</v>
      </c>
      <c r="IP608">
        <v>1.3620981982931415</v>
      </c>
      <c r="IS608">
        <v>-0.65394533666905619</v>
      </c>
      <c r="IT608">
        <v>10.225261909993504</v>
      </c>
      <c r="IW608">
        <v>-1.232452166320366</v>
      </c>
      <c r="IX608">
        <v>1.8846094376024616</v>
      </c>
      <c r="JA608">
        <v>-1.2925664663550944</v>
      </c>
      <c r="JB608">
        <v>-0.32748409642556631</v>
      </c>
      <c r="JI608">
        <v>-1.0914423229535477</v>
      </c>
      <c r="JJ608">
        <v>0.49788509283305088</v>
      </c>
      <c r="JM608">
        <v>-1.0685400347909242</v>
      </c>
      <c r="JN608">
        <v>5.3549151512328654</v>
      </c>
      <c r="JQ608">
        <v>-1.3017915548748415</v>
      </c>
      <c r="JR608">
        <v>5.0728805266698966</v>
      </c>
      <c r="JU608">
        <v>-1.314518224482458</v>
      </c>
      <c r="JV608">
        <v>-1.25415962416717</v>
      </c>
      <c r="JY608">
        <v>-1.2640015752465321</v>
      </c>
      <c r="JZ608">
        <v>6.7768418069820644</v>
      </c>
      <c r="KC608">
        <v>-0.82818653803884412</v>
      </c>
      <c r="KD608">
        <v>7.1358068549234099</v>
      </c>
      <c r="KG608">
        <v>-1.0514405708445775</v>
      </c>
      <c r="KH608">
        <v>6.4623611594764734</v>
      </c>
      <c r="KK608">
        <v>-0.8502886098604957</v>
      </c>
      <c r="KL608">
        <v>4.028319533319844</v>
      </c>
      <c r="KO608">
        <v>-1.0321332398360599</v>
      </c>
      <c r="KP608">
        <v>7.5736049796247888</v>
      </c>
      <c r="KS608">
        <v>-1.3084805421769763</v>
      </c>
      <c r="KT608">
        <v>4.1890877517909146</v>
      </c>
      <c r="KW608">
        <v>-1.150917089632622</v>
      </c>
      <c r="KX608">
        <v>6.7559150256597169</v>
      </c>
      <c r="LE608">
        <v>-1.2212273693970304</v>
      </c>
      <c r="LF608">
        <v>5.2223161605801698</v>
      </c>
      <c r="LQ608">
        <v>-1.2940618381096638</v>
      </c>
      <c r="LR608">
        <v>1.2588271367968999</v>
      </c>
      <c r="LU608">
        <v>-0.63631272362813462</v>
      </c>
      <c r="LV608">
        <v>10.326544469878083</v>
      </c>
      <c r="LY608">
        <v>-1.2327066665245416</v>
      </c>
      <c r="LZ608">
        <v>1.8850278835613334</v>
      </c>
      <c r="MC608">
        <v>-1.2894921443489924</v>
      </c>
      <c r="MD608">
        <v>-0.32118956091131479</v>
      </c>
      <c r="MK608">
        <v>-1.0741084043601872</v>
      </c>
      <c r="ML608">
        <v>0.60311641817731132</v>
      </c>
      <c r="MO608">
        <v>-1.2442288253886951</v>
      </c>
      <c r="MP608">
        <v>4.8090109429144174</v>
      </c>
      <c r="MS608">
        <v>-1.2931068968940964</v>
      </c>
      <c r="MT608">
        <v>5.0854590588824227</v>
      </c>
      <c r="MW608">
        <v>-1.315693351427252</v>
      </c>
      <c r="MX608">
        <v>-1.2553575270352269</v>
      </c>
      <c r="NA608">
        <v>-1.2829268255376403</v>
      </c>
      <c r="NB608">
        <v>6.7332438725277362</v>
      </c>
      <c r="NE608">
        <v>-0.82014917824958378</v>
      </c>
      <c r="NF608">
        <v>7.1633203880990655</v>
      </c>
      <c r="NI608">
        <v>-1.064746015607527</v>
      </c>
      <c r="NJ608">
        <v>6.4348304564624863</v>
      </c>
      <c r="NM608">
        <v>-0.83090936022045703</v>
      </c>
      <c r="NN608">
        <v>4.0677172266765815</v>
      </c>
      <c r="NQ608">
        <v>-1.0012602316929762</v>
      </c>
      <c r="NR608">
        <v>7.7638476531792779</v>
      </c>
      <c r="NU608">
        <v>-1.2713630445336797</v>
      </c>
      <c r="NV608">
        <v>4.2849085976103911</v>
      </c>
      <c r="NY608">
        <v>-1.1451993774966367</v>
      </c>
      <c r="NZ608">
        <v>6.7483796099067339</v>
      </c>
      <c r="OG608">
        <v>-1.2513549045286945</v>
      </c>
      <c r="OH608">
        <v>5.1415041372170798</v>
      </c>
    </row>
    <row r="609" spans="1:398">
      <c r="A609">
        <v>592</v>
      </c>
      <c r="B609" s="16">
        <f t="shared" si="129"/>
        <v>40983</v>
      </c>
      <c r="C609">
        <f t="shared" si="125"/>
        <v>137.81911001366822</v>
      </c>
      <c r="D609">
        <f t="shared" si="126"/>
        <v>0</v>
      </c>
      <c r="E609">
        <f t="shared" si="127"/>
        <v>0</v>
      </c>
      <c r="F609">
        <f t="shared" si="128"/>
        <v>137.81911001366822</v>
      </c>
      <c r="G609">
        <f>F609/'Refrigeration &amp; Weather'!$C$22</f>
        <v>61.941173039850895</v>
      </c>
      <c r="H609">
        <f>G609*3*'Refrigeration &amp; Weather'!$C$23</f>
        <v>46.455879779888171</v>
      </c>
      <c r="Q609">
        <v>-0.54445057291711474</v>
      </c>
      <c r="R609">
        <v>5.8907561886346969</v>
      </c>
      <c r="U609">
        <v>-1.171748951929326</v>
      </c>
      <c r="V609">
        <v>2.5515456107371257</v>
      </c>
      <c r="Y609">
        <v>-1.2929357279310947</v>
      </c>
      <c r="Z609">
        <v>-1.5596550285714466</v>
      </c>
      <c r="AC609">
        <v>-1.0823725680107987</v>
      </c>
      <c r="AD609">
        <v>2.3360687445063291</v>
      </c>
      <c r="AG609">
        <v>-1.2492967264628241</v>
      </c>
      <c r="AH609">
        <v>-1.9834393012508855</v>
      </c>
      <c r="AK609">
        <v>-1.3089227728738477</v>
      </c>
      <c r="AL609">
        <v>-1.5815279007371044</v>
      </c>
      <c r="AO609">
        <v>-1.3122458657656884</v>
      </c>
      <c r="AP609">
        <v>5.3932759660837295</v>
      </c>
      <c r="AS609">
        <v>-1.2579547212820914</v>
      </c>
      <c r="AT609">
        <v>0.13268932145653178</v>
      </c>
      <c r="AW609">
        <v>-0.84405304566680817</v>
      </c>
      <c r="AX609">
        <v>0.40881722052044467</v>
      </c>
      <c r="BA609">
        <v>-1.0565656434202109</v>
      </c>
      <c r="BB609">
        <v>8.6284161512137789</v>
      </c>
      <c r="BE609">
        <v>-0.87891348768440802</v>
      </c>
      <c r="BF609">
        <v>5.8992087122394112</v>
      </c>
      <c r="BI609">
        <v>-0.96744782034982924</v>
      </c>
      <c r="BJ609">
        <v>0.88345210720655998</v>
      </c>
      <c r="BM609">
        <v>-1.2631284011408774</v>
      </c>
      <c r="BN609">
        <v>-2.3516899880403996</v>
      </c>
      <c r="BQ609">
        <v>-1.1459941811451095</v>
      </c>
      <c r="BR609">
        <v>8.6360906808460314E-2</v>
      </c>
      <c r="BY609">
        <v>-1.2172429151434643</v>
      </c>
      <c r="BZ609">
        <v>-1.4383678219559557</v>
      </c>
      <c r="CK609">
        <v>-1.3025641153691161</v>
      </c>
      <c r="CL609">
        <v>3.5453096271018762</v>
      </c>
      <c r="CO609">
        <v>-0.70777123104734796</v>
      </c>
      <c r="CP609">
        <v>3.2604969764805931</v>
      </c>
      <c r="CS609">
        <v>-1.2475597167862575</v>
      </c>
      <c r="CT609">
        <v>4.0673425654059541</v>
      </c>
      <c r="CW609">
        <v>-1.3003569453495516</v>
      </c>
      <c r="CX609">
        <v>1.8704389708087552</v>
      </c>
      <c r="DE609">
        <v>-1.1111684248248799</v>
      </c>
      <c r="DF609">
        <v>2.238534700124593</v>
      </c>
      <c r="DI609">
        <v>-1.2397088258099382</v>
      </c>
      <c r="DJ609">
        <v>-1.8896248109256841</v>
      </c>
      <c r="DM609">
        <v>-1.2992038973550999</v>
      </c>
      <c r="DN609">
        <v>-1.5660681134356642</v>
      </c>
      <c r="DQ609">
        <v>-1.3149471551959784</v>
      </c>
      <c r="DR609">
        <v>5.3873869436744499</v>
      </c>
      <c r="DU609">
        <v>-1.2601563261015276</v>
      </c>
      <c r="DV609">
        <v>0.12903460370632794</v>
      </c>
      <c r="DY609">
        <v>-0.80579592924348076</v>
      </c>
      <c r="DZ609">
        <v>0.45337971195724969</v>
      </c>
      <c r="EC609">
        <v>-1.0586954040228043</v>
      </c>
      <c r="ED609">
        <v>8.6121253390680277</v>
      </c>
      <c r="EG609">
        <v>-0.86838668369341254</v>
      </c>
      <c r="EH609">
        <v>5.8873429945073426</v>
      </c>
      <c r="EK609">
        <v>-1.0459569496540833</v>
      </c>
      <c r="EL609">
        <v>0.55159211463899882</v>
      </c>
      <c r="EO609">
        <v>-1.290583643282506</v>
      </c>
      <c r="EP609">
        <v>-2.4075122595661327</v>
      </c>
      <c r="ES609">
        <v>-1.1561944803374593</v>
      </c>
      <c r="ET609">
        <v>2.9100680768946452E-2</v>
      </c>
      <c r="FA609">
        <v>-1.2927645329216662</v>
      </c>
      <c r="FB609">
        <v>-1.6237944569709417</v>
      </c>
      <c r="FM609">
        <v>-1.2733309902192156</v>
      </c>
      <c r="FN609">
        <v>3.6390182076051367</v>
      </c>
      <c r="FQ609">
        <v>-0.70705877823695662</v>
      </c>
      <c r="FR609">
        <v>3.1809587592729276</v>
      </c>
      <c r="FU609">
        <v>-1.2350763017289335</v>
      </c>
      <c r="FV609">
        <v>4.0850934758737774</v>
      </c>
      <c r="FY609">
        <v>-1.2953833108860429</v>
      </c>
      <c r="FZ609">
        <v>1.8795757428536237</v>
      </c>
      <c r="GG609">
        <v>-1.0907017942767872</v>
      </c>
      <c r="GH609">
        <v>2.311449677438294</v>
      </c>
      <c r="GK609">
        <v>-1.2386606864907082</v>
      </c>
      <c r="GL609">
        <v>-1.8857873710940569</v>
      </c>
      <c r="GO609">
        <v>-1.3078037953865078</v>
      </c>
      <c r="GP609">
        <v>-1.5794891507426789</v>
      </c>
      <c r="GS609">
        <v>-1.3158402832694163</v>
      </c>
      <c r="GT609">
        <v>5.386752947373842</v>
      </c>
      <c r="GW609">
        <v>-1.2878142514946669</v>
      </c>
      <c r="GX609">
        <v>7.3442161645190171E-2</v>
      </c>
      <c r="HA609">
        <v>-0.80701647592494652</v>
      </c>
      <c r="HB609">
        <v>0.46451277922433498</v>
      </c>
      <c r="HE609">
        <v>-1.0767952382093495</v>
      </c>
      <c r="HF609">
        <v>8.572548619054464</v>
      </c>
      <c r="HI609">
        <v>-0.87065124786083758</v>
      </c>
      <c r="HJ609">
        <v>5.9149918279417601</v>
      </c>
      <c r="HM609">
        <v>-1.0822361253645039</v>
      </c>
      <c r="HN609">
        <v>0.31163952547069407</v>
      </c>
      <c r="HQ609">
        <v>-1.3093752581485298</v>
      </c>
      <c r="HR609">
        <v>-2.4576705012954334</v>
      </c>
      <c r="HU609">
        <v>-1.1504967781197264</v>
      </c>
      <c r="HV609">
        <v>5.059790944879583E-2</v>
      </c>
      <c r="IC609">
        <v>-1.2716059492172329</v>
      </c>
      <c r="ID609">
        <v>-1.5678309281032028</v>
      </c>
      <c r="IO609">
        <v>-1.2689139896414738</v>
      </c>
      <c r="IP609">
        <v>3.6562890551994802</v>
      </c>
      <c r="IS609">
        <v>-0.70445777023245548</v>
      </c>
      <c r="IT609">
        <v>3.1949662379113222</v>
      </c>
      <c r="IW609">
        <v>-1.2359682784966752</v>
      </c>
      <c r="IX609">
        <v>4.0816479243949573</v>
      </c>
      <c r="JA609">
        <v>-1.2935119986318615</v>
      </c>
      <c r="JB609">
        <v>1.8824692092867392</v>
      </c>
      <c r="JI609">
        <v>-1.109508036041966</v>
      </c>
      <c r="JJ609">
        <v>2.2107289616811219</v>
      </c>
      <c r="JM609">
        <v>-1.0822276640966826</v>
      </c>
      <c r="JN609">
        <v>-1.4121500163925169</v>
      </c>
      <c r="JQ609">
        <v>-1.3023545123966651</v>
      </c>
      <c r="JR609">
        <v>-1.5720001982774481</v>
      </c>
      <c r="JU609">
        <v>-1.3148201850070071</v>
      </c>
      <c r="JV609">
        <v>5.3875604461820545</v>
      </c>
      <c r="JY609">
        <v>-1.2661182878869115</v>
      </c>
      <c r="JZ609">
        <v>0.12486558678675728</v>
      </c>
      <c r="KC609">
        <v>-0.84987452110367268</v>
      </c>
      <c r="KD609">
        <v>0.38967641910755824</v>
      </c>
      <c r="KG609">
        <v>-1.0659308284364539</v>
      </c>
      <c r="KH609">
        <v>8.59917447939225</v>
      </c>
      <c r="KK609">
        <v>-0.8932203837524999</v>
      </c>
      <c r="KL609">
        <v>5.8274075121540978</v>
      </c>
      <c r="KO609">
        <v>-1.069301559959571</v>
      </c>
      <c r="KP609">
        <v>0.40517766128478949</v>
      </c>
      <c r="KS609">
        <v>-1.309064031810667</v>
      </c>
      <c r="KT609">
        <v>-2.4568771938265543</v>
      </c>
      <c r="KW609">
        <v>-1.1620015201929166</v>
      </c>
      <c r="KX609">
        <v>3.3439810257181901E-2</v>
      </c>
      <c r="LE609">
        <v>-1.2258463488368252</v>
      </c>
      <c r="LF609">
        <v>-1.4454791660065263</v>
      </c>
      <c r="LQ609">
        <v>-1.2955441156749707</v>
      </c>
      <c r="LR609">
        <v>3.5627341341150163</v>
      </c>
      <c r="LU609">
        <v>-0.68837209059083726</v>
      </c>
      <c r="LV609">
        <v>3.2842803550185251</v>
      </c>
      <c r="LY609">
        <v>-1.2362290402027083</v>
      </c>
      <c r="LZ609">
        <v>4.0820047975737692</v>
      </c>
      <c r="MC609">
        <v>-1.2905364565564661</v>
      </c>
      <c r="MD609">
        <v>1.8882697274908431</v>
      </c>
      <c r="MK609">
        <v>-1.0938481694170192</v>
      </c>
      <c r="ML609">
        <v>2.3099391481062885</v>
      </c>
      <c r="MO609">
        <v>-1.2493657665643267</v>
      </c>
      <c r="MP609">
        <v>-1.9134755632114382</v>
      </c>
      <c r="MS609">
        <v>-1.2938702065166554</v>
      </c>
      <c r="MT609">
        <v>-1.5601291347104516</v>
      </c>
      <c r="MW609">
        <v>-1.3159763241305664</v>
      </c>
      <c r="MX609">
        <v>5.3864386803660818</v>
      </c>
      <c r="NA609">
        <v>-1.2843546356269899</v>
      </c>
      <c r="NB609">
        <v>8.4243480219065081E-2</v>
      </c>
      <c r="NE609">
        <v>-0.84226905288610443</v>
      </c>
      <c r="NF609">
        <v>0.41503781950893159</v>
      </c>
      <c r="NI609">
        <v>-1.0787936497946624</v>
      </c>
      <c r="NJ609">
        <v>8.5728106022781834</v>
      </c>
      <c r="NM609">
        <v>-0.87452197067572413</v>
      </c>
      <c r="NN609">
        <v>5.8694704086704874</v>
      </c>
      <c r="NQ609">
        <v>-1.0413131186951292</v>
      </c>
      <c r="NR609">
        <v>0.57083781078829854</v>
      </c>
      <c r="NU609">
        <v>-1.2734495070343392</v>
      </c>
      <c r="NV609">
        <v>-2.3686444986356858</v>
      </c>
      <c r="NY609">
        <v>-1.1561763007987556</v>
      </c>
      <c r="NZ609">
        <v>2.7501139889219539E-2</v>
      </c>
      <c r="OG609">
        <v>-1.2547061592728195</v>
      </c>
      <c r="OH609">
        <v>-1.5199057810975773</v>
      </c>
    </row>
    <row r="610" spans="1:398">
      <c r="A610">
        <v>593</v>
      </c>
      <c r="B610" s="16">
        <f t="shared" si="129"/>
        <v>40983.125</v>
      </c>
      <c r="C610">
        <f t="shared" si="125"/>
        <v>331.39403360819711</v>
      </c>
      <c r="D610">
        <f t="shared" si="126"/>
        <v>0</v>
      </c>
      <c r="E610">
        <f t="shared" si="127"/>
        <v>0</v>
      </c>
      <c r="F610">
        <f t="shared" si="128"/>
        <v>331.39403360819711</v>
      </c>
      <c r="G610">
        <f>F610/'Refrigeration &amp; Weather'!$C$22</f>
        <v>148.94113870031333</v>
      </c>
      <c r="H610">
        <f>G610*3*'Refrigeration &amp; Weather'!$C$23</f>
        <v>111.705854025235</v>
      </c>
      <c r="Q610">
        <v>-0.5886301624158532</v>
      </c>
      <c r="R610">
        <v>3.4073524317828188</v>
      </c>
      <c r="U610">
        <v>-1.1811419989888496</v>
      </c>
      <c r="V610">
        <v>0.26633423127688211</v>
      </c>
      <c r="Y610">
        <v>-1.2936672165629068</v>
      </c>
      <c r="Z610">
        <v>5.081040017235761</v>
      </c>
      <c r="AC610">
        <v>-1.1009734239526998</v>
      </c>
      <c r="AD610">
        <v>-5.3715776849837709E-3</v>
      </c>
      <c r="AG610">
        <v>-1.2528695132304919</v>
      </c>
      <c r="AH610">
        <v>4.6721530710575987</v>
      </c>
      <c r="AK610">
        <v>-1.3093038017503396</v>
      </c>
      <c r="AL610">
        <v>5.0602008430760597</v>
      </c>
      <c r="AO610">
        <v>-1.3126186585798745</v>
      </c>
      <c r="AP610">
        <v>-1.2512242832085498</v>
      </c>
      <c r="AS610">
        <v>-1.2600556641128549</v>
      </c>
      <c r="AT610">
        <v>6.7670105387532047</v>
      </c>
      <c r="AW610">
        <v>-0.86444180955530958</v>
      </c>
      <c r="AX610">
        <v>6.9570536392911988</v>
      </c>
      <c r="BA610">
        <v>-1.070317799164626</v>
      </c>
      <c r="BB610">
        <v>6.3422030053486971</v>
      </c>
      <c r="BE610">
        <v>-0.91688192705869076</v>
      </c>
      <c r="BF610">
        <v>3.3361877551359771</v>
      </c>
      <c r="BI610">
        <v>-1.0048358486681157</v>
      </c>
      <c r="BJ610">
        <v>7.0916338297827437</v>
      </c>
      <c r="BM610">
        <v>-1.265318801277453</v>
      </c>
      <c r="BN610">
        <v>4.280569716154762</v>
      </c>
      <c r="BQ610">
        <v>-1.1567039436911775</v>
      </c>
      <c r="BR610">
        <v>6.6558785914043135</v>
      </c>
      <c r="BY610">
        <v>-1.2215942067438317</v>
      </c>
      <c r="BZ610">
        <v>5.1821362300195988</v>
      </c>
      <c r="CK610">
        <v>-1.3036529771428211</v>
      </c>
      <c r="CL610">
        <v>1.2246482432879058</v>
      </c>
      <c r="CO610">
        <v>-0.75344448560529176</v>
      </c>
      <c r="CP610">
        <v>9.5611768080115063</v>
      </c>
      <c r="CS610">
        <v>-1.250583721615439</v>
      </c>
      <c r="CT610">
        <v>1.8385557802209695</v>
      </c>
      <c r="CW610">
        <v>-1.3010447143260944</v>
      </c>
      <c r="CX610">
        <v>-0.34700494644472507</v>
      </c>
      <c r="DE610">
        <v>-1.1282164538224231</v>
      </c>
      <c r="DF610">
        <v>-9.5457560793504717E-2</v>
      </c>
      <c r="DI610">
        <v>-1.2446795477974322</v>
      </c>
      <c r="DJ610">
        <v>4.7515635524116826</v>
      </c>
      <c r="DM610">
        <v>-1.299831496233363</v>
      </c>
      <c r="DN610">
        <v>5.0748220400177884</v>
      </c>
      <c r="DQ610">
        <v>-1.3152268745725888</v>
      </c>
      <c r="DR610">
        <v>-1.2567132117832773</v>
      </c>
      <c r="DU610">
        <v>-1.2621992293304845</v>
      </c>
      <c r="DV610">
        <v>6.763577823764904</v>
      </c>
      <c r="DY610">
        <v>-0.82690694963723177</v>
      </c>
      <c r="DZ610">
        <v>7.0002844175922077</v>
      </c>
      <c r="EC610">
        <v>-1.0721946896702133</v>
      </c>
      <c r="ED610">
        <v>6.3274559856549519</v>
      </c>
      <c r="EG610">
        <v>-0.90626054437357084</v>
      </c>
      <c r="EH610">
        <v>3.3337457338724663</v>
      </c>
      <c r="EK610">
        <v>-1.0780801512455942</v>
      </c>
      <c r="EL610">
        <v>6.7813357446175662</v>
      </c>
      <c r="EO610">
        <v>-1.2918961564319003</v>
      </c>
      <c r="EP610">
        <v>4.2289518201839638</v>
      </c>
      <c r="ES610">
        <v>-1.1660273484378252</v>
      </c>
      <c r="ET610">
        <v>6.6051458270965044</v>
      </c>
      <c r="FA610">
        <v>-1.2942051043857956</v>
      </c>
      <c r="FB610">
        <v>5.0111838611986252</v>
      </c>
      <c r="FM610">
        <v>-1.2757888964930959</v>
      </c>
      <c r="FN610">
        <v>1.3102117185872351</v>
      </c>
      <c r="FQ610">
        <v>-0.75154873872940053</v>
      </c>
      <c r="FR610">
        <v>9.4939847537421613</v>
      </c>
      <c r="FU610">
        <v>-1.2383798438290727</v>
      </c>
      <c r="FV610">
        <v>1.8550052645868484</v>
      </c>
      <c r="FY610">
        <v>-1.2962152035473118</v>
      </c>
      <c r="FZ610">
        <v>-0.33851535144311551</v>
      </c>
      <c r="GG610">
        <v>-1.108907815243491</v>
      </c>
      <c r="GH610">
        <v>-2.836614760258134E-2</v>
      </c>
      <c r="GK610">
        <v>-1.2436903266465884</v>
      </c>
      <c r="GL610">
        <v>4.7549787367788543</v>
      </c>
      <c r="GO610">
        <v>-1.3082173008133899</v>
      </c>
      <c r="GP610">
        <v>5.0621252308878466</v>
      </c>
      <c r="GS610">
        <v>-1.3161099149010653</v>
      </c>
      <c r="GT610">
        <v>-1.2573105390673216</v>
      </c>
      <c r="GW610">
        <v>-1.2889765662770012</v>
      </c>
      <c r="GX610">
        <v>6.7115757914232397</v>
      </c>
      <c r="HA610">
        <v>-0.82830710638427529</v>
      </c>
      <c r="HB610">
        <v>7.011006120496587</v>
      </c>
      <c r="HE610">
        <v>-1.0896658883775558</v>
      </c>
      <c r="HF610">
        <v>6.2902775471697918</v>
      </c>
      <c r="HI610">
        <v>-0.90890304640010233</v>
      </c>
      <c r="HJ610">
        <v>3.3540195990133812</v>
      </c>
      <c r="HM610">
        <v>-1.1107752898761838</v>
      </c>
      <c r="HN610">
        <v>6.5772396931528156</v>
      </c>
      <c r="HQ610">
        <v>-1.3099003247750953</v>
      </c>
      <c r="HR610">
        <v>4.1826994170266261</v>
      </c>
      <c r="HU610">
        <v>-1.1606621143372484</v>
      </c>
      <c r="HV610">
        <v>6.6244963231165981</v>
      </c>
      <c r="IC610">
        <v>-1.2739251091206525</v>
      </c>
      <c r="ID610">
        <v>5.0627889519250084</v>
      </c>
      <c r="IO610">
        <v>-1.2716220324284562</v>
      </c>
      <c r="IP610">
        <v>1.3257626710349129</v>
      </c>
      <c r="IS610">
        <v>-0.74916163034866223</v>
      </c>
      <c r="IT610">
        <v>9.5063340320284411</v>
      </c>
      <c r="IW610">
        <v>-1.2392179876496838</v>
      </c>
      <c r="IX610">
        <v>1.8518525484617891</v>
      </c>
      <c r="JA610">
        <v>-1.2943898907013252</v>
      </c>
      <c r="JB610">
        <v>-0.33579305682733018</v>
      </c>
      <c r="JI610">
        <v>-1.126146367731903</v>
      </c>
      <c r="JJ610">
        <v>-0.11818674769910543</v>
      </c>
      <c r="JM610">
        <v>-1.0946805551509302</v>
      </c>
      <c r="JN610">
        <v>5.1907992715667604</v>
      </c>
      <c r="JQ610">
        <v>-1.302887447430239</v>
      </c>
      <c r="JR610">
        <v>5.0692067414384558</v>
      </c>
      <c r="JU610">
        <v>-1.3151026498357732</v>
      </c>
      <c r="JV610">
        <v>-1.2565511842165049</v>
      </c>
      <c r="JY610">
        <v>-1.2680950081813027</v>
      </c>
      <c r="JZ610">
        <v>6.7596643326262109</v>
      </c>
      <c r="KC610">
        <v>-0.86996260617090693</v>
      </c>
      <c r="KD610">
        <v>6.9393890850117526</v>
      </c>
      <c r="KG610">
        <v>-1.0792266212063581</v>
      </c>
      <c r="KH610">
        <v>6.3154986085731402</v>
      </c>
      <c r="KK610">
        <v>-0.93009778463084591</v>
      </c>
      <c r="KL610">
        <v>3.2733828645767127</v>
      </c>
      <c r="KO610">
        <v>-1.0992246306833029</v>
      </c>
      <c r="KP610">
        <v>6.6555890642329043</v>
      </c>
      <c r="KS610">
        <v>-1.309601563157625</v>
      </c>
      <c r="KT610">
        <v>4.1834319313332102</v>
      </c>
      <c r="KW610">
        <v>-1.1718956209019655</v>
      </c>
      <c r="KX610">
        <v>6.6085013680065652</v>
      </c>
      <c r="LE610">
        <v>-1.23008511315295</v>
      </c>
      <c r="LF610">
        <v>5.1754955016620867</v>
      </c>
      <c r="LQ610">
        <v>-1.2968888532189067</v>
      </c>
      <c r="LR610">
        <v>1.2406894233517276</v>
      </c>
      <c r="LU610">
        <v>-0.73444173455248174</v>
      </c>
      <c r="LV610">
        <v>9.5852527728946537</v>
      </c>
      <c r="LY610">
        <v>-1.2394840940585954</v>
      </c>
      <c r="LZ610">
        <v>1.8521573201773527</v>
      </c>
      <c r="MC610">
        <v>-1.2915055172033247</v>
      </c>
      <c r="MD610">
        <v>-0.33043448483534466</v>
      </c>
      <c r="MK610">
        <v>-1.1120298256785575</v>
      </c>
      <c r="ML610">
        <v>-2.9762239211765202E-2</v>
      </c>
      <c r="MO610">
        <v>-1.2539667624955115</v>
      </c>
      <c r="MP610">
        <v>4.7299855678966933</v>
      </c>
      <c r="MS610">
        <v>-1.294592378470055</v>
      </c>
      <c r="MT610">
        <v>5.0804246936856288</v>
      </c>
      <c r="MW610">
        <v>-1.3162409890082136</v>
      </c>
      <c r="MX610">
        <v>-1.2576034455296377</v>
      </c>
      <c r="NA610">
        <v>-1.2856886944001045</v>
      </c>
      <c r="NB610">
        <v>6.721741101010025</v>
      </c>
      <c r="NE610">
        <v>-0.86275554784125996</v>
      </c>
      <c r="NF610">
        <v>6.9627954382508852</v>
      </c>
      <c r="NI610">
        <v>-1.0916661048892897</v>
      </c>
      <c r="NJ610">
        <v>6.290300867212788</v>
      </c>
      <c r="NM610">
        <v>-0.91210545681382349</v>
      </c>
      <c r="NN610">
        <v>3.3163778961112671</v>
      </c>
      <c r="NQ610">
        <v>-1.0737442746693018</v>
      </c>
      <c r="NR610">
        <v>6.7995654889826218</v>
      </c>
      <c r="NU610">
        <v>-1.2753733214371448</v>
      </c>
      <c r="NV610">
        <v>4.2648969632382725</v>
      </c>
      <c r="NY610">
        <v>-1.1659859265935995</v>
      </c>
      <c r="NZ610">
        <v>6.6038455742044135</v>
      </c>
      <c r="OG610">
        <v>-1.2577755317693353</v>
      </c>
      <c r="OH610">
        <v>5.1067765708178809</v>
      </c>
    </row>
    <row r="611" spans="1:398">
      <c r="A611">
        <v>594</v>
      </c>
      <c r="B611" s="16">
        <f t="shared" si="129"/>
        <v>40983.25</v>
      </c>
      <c r="C611">
        <f t="shared" si="125"/>
        <v>124.11995256092574</v>
      </c>
      <c r="D611">
        <f t="shared" si="126"/>
        <v>0</v>
      </c>
      <c r="E611">
        <f t="shared" si="127"/>
        <v>0</v>
      </c>
      <c r="F611">
        <f t="shared" si="128"/>
        <v>124.11995256092574</v>
      </c>
      <c r="G611">
        <f>F611/'Refrigeration &amp; Weather'!$C$22</f>
        <v>55.784248341989105</v>
      </c>
      <c r="H611">
        <f>G611*3*'Refrigeration &amp; Weather'!$C$23</f>
        <v>41.838186256491831</v>
      </c>
      <c r="Q611">
        <v>-0.62870192789335089</v>
      </c>
      <c r="R611">
        <v>5.3845483653637416</v>
      </c>
      <c r="U611">
        <v>-1.189478448945626</v>
      </c>
      <c r="V611">
        <v>2.4205441389469198</v>
      </c>
      <c r="Y611">
        <v>-1.2943627321165809</v>
      </c>
      <c r="Z611">
        <v>-1.5640530731244797</v>
      </c>
      <c r="AC611">
        <v>-1.1171851245857374</v>
      </c>
      <c r="AD611">
        <v>2.0100771912931688</v>
      </c>
      <c r="AG611">
        <v>-1.2560691665971822</v>
      </c>
      <c r="AH611">
        <v>-1.8439863224002535</v>
      </c>
      <c r="AK611">
        <v>-1.3096652289290127</v>
      </c>
      <c r="AL611">
        <v>-1.5839256109284863</v>
      </c>
      <c r="AO611">
        <v>-1.312967654046781</v>
      </c>
      <c r="AP611">
        <v>5.3903572115950311</v>
      </c>
      <c r="AS611">
        <v>-1.262021837374794</v>
      </c>
      <c r="AT611">
        <v>0.11616003694582216</v>
      </c>
      <c r="AW611">
        <v>-0.88335945921425485</v>
      </c>
      <c r="AX611">
        <v>0.22826234331640338</v>
      </c>
      <c r="BA611">
        <v>-1.0829606692464009</v>
      </c>
      <c r="BB611">
        <v>8.4920686719337262</v>
      </c>
      <c r="BE611">
        <v>-0.94973905859325725</v>
      </c>
      <c r="BF611">
        <v>5.2627611420508771</v>
      </c>
      <c r="BI611">
        <v>-1.0360510683453432</v>
      </c>
      <c r="BJ611">
        <v>0.10797535714940243</v>
      </c>
      <c r="BM611">
        <v>-1.2673440863778691</v>
      </c>
      <c r="BN611">
        <v>-2.3719923099913052</v>
      </c>
      <c r="BQ611">
        <v>-1.1663095083993202</v>
      </c>
      <c r="BR611">
        <v>-5.0246416903431457E-2</v>
      </c>
      <c r="BY611">
        <v>-1.2256003787632717</v>
      </c>
      <c r="BZ611">
        <v>-1.4808379483789202</v>
      </c>
      <c r="CK611">
        <v>-1.3046416168710047</v>
      </c>
      <c r="CL611">
        <v>3.5320957631168239</v>
      </c>
      <c r="CO611">
        <v>-0.79397609943906999</v>
      </c>
      <c r="CP611">
        <v>2.6243683270695364</v>
      </c>
      <c r="CS611">
        <v>-1.25338444249201</v>
      </c>
      <c r="CT611">
        <v>4.0398990842637517</v>
      </c>
      <c r="CW611">
        <v>-1.3016841449543823</v>
      </c>
      <c r="CX611">
        <v>1.8645028006481457</v>
      </c>
      <c r="DE611">
        <v>-1.1430324970627121</v>
      </c>
      <c r="DF611">
        <v>1.9286002211680144</v>
      </c>
      <c r="DI611">
        <v>-1.2490376454732821</v>
      </c>
      <c r="DJ611">
        <v>-1.779089115549578</v>
      </c>
      <c r="DM611">
        <v>-1.3004262996986309</v>
      </c>
      <c r="DN611">
        <v>-1.5700803141178139</v>
      </c>
      <c r="DQ611">
        <v>-1.3154890130533161</v>
      </c>
      <c r="DR611">
        <v>5.385231092607512</v>
      </c>
      <c r="DU611">
        <v>-1.264110838712782</v>
      </c>
      <c r="DV611">
        <v>0.11293111212001625</v>
      </c>
      <c r="DY611">
        <v>-0.84652436664251385</v>
      </c>
      <c r="DZ611">
        <v>0.27011646710413773</v>
      </c>
      <c r="EC611">
        <v>-1.0846084258943978</v>
      </c>
      <c r="ED611">
        <v>8.4786976455261094</v>
      </c>
      <c r="EG611">
        <v>-0.93914930967269805</v>
      </c>
      <c r="EH611">
        <v>5.2669992760403508</v>
      </c>
      <c r="EK611">
        <v>-1.1044248128426413</v>
      </c>
      <c r="EL611">
        <v>-0.17755101748467794</v>
      </c>
      <c r="EO611">
        <v>-1.2931084749065418</v>
      </c>
      <c r="EP611">
        <v>-2.4198355738967243</v>
      </c>
      <c r="ES611">
        <v>-1.1748537176559068</v>
      </c>
      <c r="ET611">
        <v>-9.5406949831072785E-2</v>
      </c>
      <c r="FA611">
        <v>-1.2955235722029168</v>
      </c>
      <c r="FB611">
        <v>-1.6388410802962741</v>
      </c>
      <c r="FM611">
        <v>-1.2780300940824536</v>
      </c>
      <c r="FN611">
        <v>3.6104738607697291</v>
      </c>
      <c r="FQ611">
        <v>-0.79107990003423778</v>
      </c>
      <c r="FR611">
        <v>2.5675275113897071</v>
      </c>
      <c r="FU611">
        <v>-1.2414399588233049</v>
      </c>
      <c r="FV611">
        <v>4.0551756940039558</v>
      </c>
      <c r="FY611">
        <v>-1.2969887225427292</v>
      </c>
      <c r="FZ611">
        <v>1.8724074167728215</v>
      </c>
      <c r="GG611">
        <v>-1.1247611525543828</v>
      </c>
      <c r="GH611">
        <v>1.9890837973764603</v>
      </c>
      <c r="GK611">
        <v>-1.2480996689766439</v>
      </c>
      <c r="GL611">
        <v>-1.7761627279806864</v>
      </c>
      <c r="GO611">
        <v>-1.3086094081373671</v>
      </c>
      <c r="GP611">
        <v>-1.5821067635891601</v>
      </c>
      <c r="GS611">
        <v>-1.3163625412410394</v>
      </c>
      <c r="GT611">
        <v>5.384667570482951</v>
      </c>
      <c r="GW611">
        <v>-1.2900635585789184</v>
      </c>
      <c r="GX611">
        <v>6.4202306863390665E-2</v>
      </c>
      <c r="HA611">
        <v>-0.84809736454958695</v>
      </c>
      <c r="HB611">
        <v>0.2804296999106316</v>
      </c>
      <c r="HE611">
        <v>-1.1014890098674661</v>
      </c>
      <c r="HF611">
        <v>8.4437643829784612</v>
      </c>
      <c r="HI611">
        <v>-0.94206643387900535</v>
      </c>
      <c r="HJ611">
        <v>5.2816297924118807</v>
      </c>
      <c r="HM611">
        <v>-1.1340633627621308</v>
      </c>
      <c r="HN611">
        <v>-0.35193477623257685</v>
      </c>
      <c r="HQ611">
        <v>-1.3103853237876701</v>
      </c>
      <c r="HR611">
        <v>-2.4625985402381199</v>
      </c>
      <c r="HU611">
        <v>-1.1697884321480851</v>
      </c>
      <c r="HV611">
        <v>-7.79249363130885E-2</v>
      </c>
      <c r="IC611">
        <v>-1.2760550098793029</v>
      </c>
      <c r="ID611">
        <v>-1.5911353703951361</v>
      </c>
      <c r="IO611">
        <v>-1.274089025492771</v>
      </c>
      <c r="IP611">
        <v>3.6245329771165298</v>
      </c>
      <c r="IS611">
        <v>-0.78888166900958434</v>
      </c>
      <c r="IT611">
        <v>2.5784432977994376</v>
      </c>
      <c r="IW611">
        <v>-1.2422287570665362</v>
      </c>
      <c r="IX611">
        <v>4.0522826581803217</v>
      </c>
      <c r="JA611">
        <v>-1.2952067209172484</v>
      </c>
      <c r="JB611">
        <v>1.8749718086067961</v>
      </c>
      <c r="JI611">
        <v>-1.1406348461333906</v>
      </c>
      <c r="JJ611">
        <v>1.9103193182730491</v>
      </c>
      <c r="JM611">
        <v>-1.1057493447658775</v>
      </c>
      <c r="JN611">
        <v>-1.3915277020941823</v>
      </c>
      <c r="JQ611">
        <v>-1.3033925733459704</v>
      </c>
      <c r="JR611">
        <v>-1.5754022983759532</v>
      </c>
      <c r="JU611">
        <v>-1.315367355079395</v>
      </c>
      <c r="JV611">
        <v>5.3853826770354765</v>
      </c>
      <c r="JY611">
        <v>-1.2699444335333891</v>
      </c>
      <c r="JZ611">
        <v>0.10925204636440372</v>
      </c>
      <c r="KC611">
        <v>-0.88860253518496513</v>
      </c>
      <c r="KD611">
        <v>0.21193811274339602</v>
      </c>
      <c r="KG611">
        <v>-1.0914522741831976</v>
      </c>
      <c r="KH611">
        <v>8.4676384259905362</v>
      </c>
      <c r="KK611">
        <v>-0.96199838543398075</v>
      </c>
      <c r="KL611">
        <v>5.2076176619905734</v>
      </c>
      <c r="KO611">
        <v>-1.1236760358210154</v>
      </c>
      <c r="KP611">
        <v>-0.28591284685760376</v>
      </c>
      <c r="KS611">
        <v>-1.3100980902170911</v>
      </c>
      <c r="KT611">
        <v>-2.4619204143658684</v>
      </c>
      <c r="KW611">
        <v>-1.1807689919362057</v>
      </c>
      <c r="KX611">
        <v>-9.2845479462173364E-2</v>
      </c>
      <c r="LE611">
        <v>-1.2339861051310785</v>
      </c>
      <c r="LF611">
        <v>-1.4870486101186278</v>
      </c>
      <c r="LQ611">
        <v>-1.2981134254490352</v>
      </c>
      <c r="LR611">
        <v>3.5469007635930914</v>
      </c>
      <c r="LU611">
        <v>-0.77537030437089605</v>
      </c>
      <c r="LV611">
        <v>2.6483398859137237</v>
      </c>
      <c r="LY611">
        <v>-1.2424994308592092</v>
      </c>
      <c r="LZ611">
        <v>4.0525432009799749</v>
      </c>
      <c r="MC611">
        <v>-1.2924066922118267</v>
      </c>
      <c r="MD611">
        <v>1.8799336429079991</v>
      </c>
      <c r="MK611">
        <v>-1.1278615905007854</v>
      </c>
      <c r="ML611">
        <v>1.9878281434159182</v>
      </c>
      <c r="MO611">
        <v>-1.2579986268872787</v>
      </c>
      <c r="MP611">
        <v>-1.79782379569203</v>
      </c>
      <c r="MS611">
        <v>-1.2952764684061373</v>
      </c>
      <c r="MT611">
        <v>-1.5647883850513506</v>
      </c>
      <c r="MW611">
        <v>-1.316488980487589</v>
      </c>
      <c r="MX611">
        <v>5.3843940343560819</v>
      </c>
      <c r="NA611">
        <v>-1.28693746370716</v>
      </c>
      <c r="NB611">
        <v>7.3782899065562138E-2</v>
      </c>
      <c r="NE611">
        <v>-0.88176346232807967</v>
      </c>
      <c r="NF611">
        <v>0.23356757194442757</v>
      </c>
      <c r="NI611">
        <v>-1.1034875276362661</v>
      </c>
      <c r="NJ611">
        <v>8.4435905695667248</v>
      </c>
      <c r="NM611">
        <v>-0.94471497864881926</v>
      </c>
      <c r="NN611">
        <v>5.2503882560660635</v>
      </c>
      <c r="NQ611">
        <v>-1.1003765319028203</v>
      </c>
      <c r="NR611">
        <v>-0.1606468261447207</v>
      </c>
      <c r="NU611">
        <v>-1.2771518227288827</v>
      </c>
      <c r="NV611">
        <v>-2.3865133603059459</v>
      </c>
      <c r="NY611">
        <v>-1.1747933795685035</v>
      </c>
      <c r="NZ611">
        <v>-9.6465891192954345E-2</v>
      </c>
      <c r="OG611">
        <v>-1.2605952036017924</v>
      </c>
      <c r="OH611">
        <v>-1.5506492148906841</v>
      </c>
    </row>
    <row r="612" spans="1:398">
      <c r="A612">
        <v>595</v>
      </c>
      <c r="B612" s="16">
        <f t="shared" si="129"/>
        <v>40983.375</v>
      </c>
      <c r="C612">
        <f t="shared" si="125"/>
        <v>319.43280946789861</v>
      </c>
      <c r="D612">
        <f t="shared" si="126"/>
        <v>0</v>
      </c>
      <c r="E612">
        <f t="shared" si="127"/>
        <v>0</v>
      </c>
      <c r="F612">
        <f t="shared" si="128"/>
        <v>319.43280946789861</v>
      </c>
      <c r="G612">
        <f>F612/'Refrigeration &amp; Weather'!$C$22</f>
        <v>143.56530762602188</v>
      </c>
      <c r="H612">
        <f>G612*3*'Refrigeration &amp; Weather'!$C$23</f>
        <v>107.67398071951641</v>
      </c>
      <c r="Q612">
        <v>-0.66514751872972799</v>
      </c>
      <c r="R612">
        <v>2.9606775142145456</v>
      </c>
      <c r="U612">
        <v>-1.1969151491686432</v>
      </c>
      <c r="V612">
        <v>0.15489789241579255</v>
      </c>
      <c r="Y612">
        <v>-1.2950247227469562</v>
      </c>
      <c r="Z612">
        <v>5.0769421267930044</v>
      </c>
      <c r="AC612">
        <v>-1.1313281787626153</v>
      </c>
      <c r="AD612">
        <v>-0.26597705839832153</v>
      </c>
      <c r="AG612">
        <v>-1.2589638557164615</v>
      </c>
      <c r="AH612">
        <v>4.6713832653044101</v>
      </c>
      <c r="AK612">
        <v>-1.3100084523510629</v>
      </c>
      <c r="AL612">
        <v>5.0579746421455809</v>
      </c>
      <c r="AO612">
        <v>-1.3132949471542106</v>
      </c>
      <c r="AP612">
        <v>-1.2538851131654927</v>
      </c>
      <c r="AS612">
        <v>-1.2638650998589651</v>
      </c>
      <c r="AT612">
        <v>6.751941107052942</v>
      </c>
      <c r="AW612">
        <v>-0.90094287189603084</v>
      </c>
      <c r="AX612">
        <v>6.7933434535990971</v>
      </c>
      <c r="BA612">
        <v>-1.0946076178462096</v>
      </c>
      <c r="BB612">
        <v>6.2198266076243547</v>
      </c>
      <c r="BE612">
        <v>-0.9783589857325955</v>
      </c>
      <c r="BF612">
        <v>2.8092087974043114</v>
      </c>
      <c r="BI612">
        <v>-1.062391073266751</v>
      </c>
      <c r="BJ612">
        <v>6.4805264719027944</v>
      </c>
      <c r="BM612">
        <v>-1.2692212511377328</v>
      </c>
      <c r="BN612">
        <v>4.2623664335628035</v>
      </c>
      <c r="BQ612">
        <v>-1.1749623315621991</v>
      </c>
      <c r="BR612">
        <v>6.5381154226618348</v>
      </c>
      <c r="BY612">
        <v>-1.2292986154600436</v>
      </c>
      <c r="BZ612">
        <v>5.144262930350175</v>
      </c>
      <c r="CK612">
        <v>-1.3055425896054396</v>
      </c>
      <c r="CL612">
        <v>1.2130990369289227</v>
      </c>
      <c r="CO612">
        <v>-0.830084141962666</v>
      </c>
      <c r="CP612">
        <v>9.0141833891767469</v>
      </c>
      <c r="CS612">
        <v>-1.2559843560615256</v>
      </c>
      <c r="CT612">
        <v>1.8138865598416103</v>
      </c>
      <c r="CW612">
        <v>-1.302279854485872</v>
      </c>
      <c r="CX612">
        <v>-0.35237170559890107</v>
      </c>
      <c r="DE612">
        <v>-1.1559246877321498</v>
      </c>
      <c r="DF612">
        <v>-0.33812718876680226</v>
      </c>
      <c r="DI612">
        <v>-1.2529043754781317</v>
      </c>
      <c r="DJ612">
        <v>4.7273044738145265</v>
      </c>
      <c r="DM612">
        <v>-1.3009906788890779</v>
      </c>
      <c r="DN612">
        <v>5.0711008024791937</v>
      </c>
      <c r="DQ612">
        <v>-1.3157350957653067</v>
      </c>
      <c r="DR612">
        <v>-1.2586813455672654</v>
      </c>
      <c r="DU612">
        <v>-1.2659027317823355</v>
      </c>
      <c r="DV612">
        <v>6.748899620395318</v>
      </c>
      <c r="DY612">
        <v>-0.86478455551781919</v>
      </c>
      <c r="DZ612">
        <v>6.8337985783588469</v>
      </c>
      <c r="EC612">
        <v>-1.0960474106267533</v>
      </c>
      <c r="ED612">
        <v>6.2076833300774261</v>
      </c>
      <c r="EG612">
        <v>-0.96788963946879358</v>
      </c>
      <c r="EH612">
        <v>2.8181173978172218</v>
      </c>
      <c r="EK612">
        <v>-1.1263091921605997</v>
      </c>
      <c r="EL612">
        <v>6.2200850942378274</v>
      </c>
      <c r="EO612">
        <v>-1.2942310767157725</v>
      </c>
      <c r="EP612">
        <v>4.2179231291769392</v>
      </c>
      <c r="ES612">
        <v>-1.1828110331819823</v>
      </c>
      <c r="ET612">
        <v>6.4977381475871931</v>
      </c>
      <c r="FA612">
        <v>-1.2967340304782122</v>
      </c>
      <c r="FB612">
        <v>4.9978827987265273</v>
      </c>
      <c r="FM612">
        <v>-1.2800805911705111</v>
      </c>
      <c r="FN612">
        <v>1.2851113077755825</v>
      </c>
      <c r="FQ612">
        <v>-0.82634084378185035</v>
      </c>
      <c r="FR612">
        <v>8.9660271831954752</v>
      </c>
      <c r="FU612">
        <v>-1.2442810776125988</v>
      </c>
      <c r="FV612">
        <v>1.8281028264947941</v>
      </c>
      <c r="FY612">
        <v>-1.2977094330393981</v>
      </c>
      <c r="FZ612">
        <v>-0.34499739997478257</v>
      </c>
      <c r="GG612">
        <v>-1.1385802635977664</v>
      </c>
      <c r="GH612">
        <v>-0.28471886913960542</v>
      </c>
      <c r="GK612">
        <v>-1.2520115229915101</v>
      </c>
      <c r="GL612">
        <v>4.7299463500249264</v>
      </c>
      <c r="GO612">
        <v>-1.3089816520110209</v>
      </c>
      <c r="GP612">
        <v>5.0596959145354825</v>
      </c>
      <c r="GS612">
        <v>-1.3165996432137181</v>
      </c>
      <c r="GT612">
        <v>-1.2592136318176708</v>
      </c>
      <c r="GW612">
        <v>-1.2910819367707658</v>
      </c>
      <c r="GX612">
        <v>6.7031619781604652</v>
      </c>
      <c r="HA612">
        <v>-0.86652371192784505</v>
      </c>
      <c r="HB612">
        <v>6.8437098364491789</v>
      </c>
      <c r="HE612">
        <v>-1.1123729227065036</v>
      </c>
      <c r="HF612">
        <v>6.1748472633921772</v>
      </c>
      <c r="HI612">
        <v>-0.97100227980631149</v>
      </c>
      <c r="HJ612">
        <v>2.8284251741106772</v>
      </c>
      <c r="HM612">
        <v>-1.1533274806136922</v>
      </c>
      <c r="HN612">
        <v>6.0702700629780724</v>
      </c>
      <c r="HQ612">
        <v>-1.3108344415125932</v>
      </c>
      <c r="HR612">
        <v>4.1782886640163541</v>
      </c>
      <c r="HU612">
        <v>-1.1780173191191938</v>
      </c>
      <c r="HV612">
        <v>6.5135870851163133</v>
      </c>
      <c r="IC612">
        <v>-1.2780166970200493</v>
      </c>
      <c r="ID612">
        <v>5.0420884303416926</v>
      </c>
      <c r="IO612">
        <v>-1.2763441360709156</v>
      </c>
      <c r="IP612">
        <v>1.2978696171783286</v>
      </c>
      <c r="IS612">
        <v>-0.8243098512799778</v>
      </c>
      <c r="IT612">
        <v>8.9757029219071889</v>
      </c>
      <c r="IW612">
        <v>-1.2450245184150504</v>
      </c>
      <c r="IX612">
        <v>1.8254408942676148</v>
      </c>
      <c r="JA612">
        <v>-1.2959682607203409</v>
      </c>
      <c r="JB612">
        <v>-0.34257887135060527</v>
      </c>
      <c r="JI612">
        <v>-1.1532654561711861</v>
      </c>
      <c r="JJ612">
        <v>-0.35255825022988296</v>
      </c>
      <c r="JM612">
        <v>-1.1156920908437671</v>
      </c>
      <c r="JN612">
        <v>5.0865500410213889</v>
      </c>
      <c r="JQ612">
        <v>-1.3038718966343301</v>
      </c>
      <c r="JR612">
        <v>5.066050854110121</v>
      </c>
      <c r="JU612">
        <v>-1.3156158416647563</v>
      </c>
      <c r="JV612">
        <v>-1.2585392904067738</v>
      </c>
      <c r="JY612">
        <v>-1.2716778171700258</v>
      </c>
      <c r="JZ612">
        <v>6.7454361782126497</v>
      </c>
      <c r="KC612">
        <v>-0.90592908229008162</v>
      </c>
      <c r="KD612">
        <v>6.7782371738676312</v>
      </c>
      <c r="KG612">
        <v>-1.1027171140655998</v>
      </c>
      <c r="KH612">
        <v>6.1974368064759622</v>
      </c>
      <c r="KK612">
        <v>-0.98977641266580951</v>
      </c>
      <c r="KL612">
        <v>2.76059859504565</v>
      </c>
      <c r="KO612">
        <v>-1.1439245165721799</v>
      </c>
      <c r="KP612">
        <v>6.126285452424213</v>
      </c>
      <c r="KS612">
        <v>-1.3105578961690318</v>
      </c>
      <c r="KT612">
        <v>4.1789179605502387</v>
      </c>
      <c r="KW612">
        <v>-1.1887617960284447</v>
      </c>
      <c r="KX612">
        <v>6.499656360699869</v>
      </c>
      <c r="LE612">
        <v>-1.237585886483793</v>
      </c>
      <c r="LF612">
        <v>5.1384462692876509</v>
      </c>
      <c r="LQ612">
        <v>-1.2992324740682115</v>
      </c>
      <c r="LR612">
        <v>1.2267958703257009</v>
      </c>
      <c r="LU612">
        <v>-0.8118705313992447</v>
      </c>
      <c r="LV612">
        <v>9.0377677128732437</v>
      </c>
      <c r="LY612">
        <v>-1.2452990985262511</v>
      </c>
      <c r="LZ612">
        <v>1.8256637810113387</v>
      </c>
      <c r="MC612">
        <v>-1.2932464386093885</v>
      </c>
      <c r="MD612">
        <v>-0.3379743559826246</v>
      </c>
      <c r="MK612">
        <v>-1.1416614896898134</v>
      </c>
      <c r="ML612">
        <v>-0.28582519839387344</v>
      </c>
      <c r="MO612">
        <v>-1.2615742466377031</v>
      </c>
      <c r="MP612">
        <v>4.7101898535538016</v>
      </c>
      <c r="MS612">
        <v>-1.2959252442890894</v>
      </c>
      <c r="MT612">
        <v>5.0761051315917989</v>
      </c>
      <c r="MW612">
        <v>-1.3167217490702068</v>
      </c>
      <c r="MX612">
        <v>-1.2594695553934725</v>
      </c>
      <c r="NA612">
        <v>-1.2881084456917065</v>
      </c>
      <c r="NB612">
        <v>6.7122040609962559</v>
      </c>
      <c r="NE612">
        <v>-0.89943033175492859</v>
      </c>
      <c r="NF612">
        <v>6.798250570703118</v>
      </c>
      <c r="NI612">
        <v>-1.1143668554557999</v>
      </c>
      <c r="NJ612">
        <v>6.1745113467570203</v>
      </c>
      <c r="NM612">
        <v>-0.97319003329877452</v>
      </c>
      <c r="NN612">
        <v>2.8023935757685314</v>
      </c>
      <c r="NQ612">
        <v>-1.1225255178709947</v>
      </c>
      <c r="NR612">
        <v>6.2355770771704933</v>
      </c>
      <c r="NU612">
        <v>-1.2788000329439972</v>
      </c>
      <c r="NV612">
        <v>4.2488836507693861</v>
      </c>
      <c r="NY612">
        <v>-1.1827352789443684</v>
      </c>
      <c r="NZ612">
        <v>6.496874866249529</v>
      </c>
      <c r="OG612">
        <v>-1.2631927928192466</v>
      </c>
      <c r="OH612">
        <v>5.0794495790249021</v>
      </c>
    </row>
    <row r="613" spans="1:398">
      <c r="A613">
        <v>596</v>
      </c>
      <c r="B613" s="16">
        <f t="shared" si="129"/>
        <v>40983.5</v>
      </c>
      <c r="C613">
        <f t="shared" si="125"/>
        <v>113.44733510258692</v>
      </c>
      <c r="D613">
        <f t="shared" si="126"/>
        <v>0</v>
      </c>
      <c r="E613">
        <f t="shared" si="127"/>
        <v>0</v>
      </c>
      <c r="F613">
        <f t="shared" si="128"/>
        <v>113.44733510258692</v>
      </c>
      <c r="G613">
        <f>F613/'Refrigeration &amp; Weather'!$C$22</f>
        <v>50.987566338241322</v>
      </c>
      <c r="H613">
        <f>G613*3*'Refrigeration &amp; Weather'!$C$23</f>
        <v>38.240674753680992</v>
      </c>
      <c r="Q613">
        <v>-0.69838325902050002</v>
      </c>
      <c r="R613">
        <v>4.9893160657678521</v>
      </c>
      <c r="U613">
        <v>-1.2035807123877074</v>
      </c>
      <c r="V613">
        <v>2.3251308137036437</v>
      </c>
      <c r="Y613">
        <v>-1.2956554252329466</v>
      </c>
      <c r="Z613">
        <v>-1.567876797738001</v>
      </c>
      <c r="AC613">
        <v>-1.1436655011169914</v>
      </c>
      <c r="AD613">
        <v>1.7808779713122507</v>
      </c>
      <c r="AG613">
        <v>-1.2616676183296254</v>
      </c>
      <c r="AH613">
        <v>-1.9562589535712176</v>
      </c>
      <c r="AK613">
        <v>-1.3103347434720258</v>
      </c>
      <c r="AL613">
        <v>-1.5859958669912477</v>
      </c>
      <c r="AO613">
        <v>-1.3136024001195235</v>
      </c>
      <c r="AP613">
        <v>5.3879255404333621</v>
      </c>
      <c r="AS613">
        <v>-1.2655959985339855</v>
      </c>
      <c r="AT613">
        <v>0.10238837716201417</v>
      </c>
      <c r="AW613">
        <v>-0.91731386444033902</v>
      </c>
      <c r="AX613">
        <v>7.9539536331599603E-2</v>
      </c>
      <c r="BA613">
        <v>-1.1053585395444447</v>
      </c>
      <c r="BB613">
        <v>8.3820003023717184</v>
      </c>
      <c r="BE613">
        <v>-1.0034407198163535</v>
      </c>
      <c r="BF613">
        <v>4.8232191225081964</v>
      </c>
      <c r="BI613">
        <v>-1.0848327529577502</v>
      </c>
      <c r="BJ613">
        <v>-0.37968501744956185</v>
      </c>
      <c r="BM613">
        <v>-1.270965095968102</v>
      </c>
      <c r="BN613">
        <v>-2.3883687791321044</v>
      </c>
      <c r="BQ613">
        <v>-1.1827885119019887</v>
      </c>
      <c r="BR613">
        <v>-0.15233759217290838</v>
      </c>
      <c r="BY613">
        <v>-1.2327211130604041</v>
      </c>
      <c r="BZ613">
        <v>-1.514733825583306</v>
      </c>
      <c r="CK613">
        <v>-1.3063664931099523</v>
      </c>
      <c r="CL613">
        <v>3.5219502477104978</v>
      </c>
      <c r="CO613">
        <v>-0.8623723219761954</v>
      </c>
      <c r="CP613">
        <v>2.1522879210237185</v>
      </c>
      <c r="CS613">
        <v>-1.2584031165314962</v>
      </c>
      <c r="CT613">
        <v>4.0176543048596525</v>
      </c>
      <c r="CW613">
        <v>-1.302835903370394</v>
      </c>
      <c r="CX613">
        <v>1.8596364973711115</v>
      </c>
      <c r="DE613">
        <v>-1.1671447798318071</v>
      </c>
      <c r="DF613">
        <v>1.7155646712652781</v>
      </c>
      <c r="DI613">
        <v>-1.2564514611927469</v>
      </c>
      <c r="DJ613">
        <v>-1.9082317114721756</v>
      </c>
      <c r="DM613">
        <v>-1.3015267876350287</v>
      </c>
      <c r="DN613">
        <v>-1.5735373347200228</v>
      </c>
      <c r="DQ613">
        <v>-1.3159664806801334</v>
      </c>
      <c r="DR613">
        <v>5.3834300253754943</v>
      </c>
      <c r="DU613">
        <v>-1.2675852026259875</v>
      </c>
      <c r="DV613">
        <v>9.9519613578237964E-2</v>
      </c>
      <c r="DY613">
        <v>-0.88180915264122173</v>
      </c>
      <c r="DZ613">
        <v>0.11859103603413346</v>
      </c>
      <c r="EC613">
        <v>-1.1066092716618119</v>
      </c>
      <c r="ED613">
        <v>8.3709538357807816</v>
      </c>
      <c r="EG613">
        <v>-0.99315313652872428</v>
      </c>
      <c r="EH613">
        <v>4.8353277314028125</v>
      </c>
      <c r="EK613">
        <v>-1.1446989902789932</v>
      </c>
      <c r="EL613">
        <v>-0.61618195542263487</v>
      </c>
      <c r="EO613">
        <v>-1.2952730664630958</v>
      </c>
      <c r="EP613">
        <v>-2.4297401051120335</v>
      </c>
      <c r="ES613">
        <v>-1.1900137775830244</v>
      </c>
      <c r="ET613">
        <v>-0.18858727398478387</v>
      </c>
      <c r="FA613">
        <v>-1.2978485470403496</v>
      </c>
      <c r="FB613">
        <v>-1.6506487904362963</v>
      </c>
      <c r="FM613">
        <v>-1.2819625103679124</v>
      </c>
      <c r="FN613">
        <v>3.5883001589984191</v>
      </c>
      <c r="FQ613">
        <v>-0.85791068111234603</v>
      </c>
      <c r="FR613">
        <v>2.1114271545796877</v>
      </c>
      <c r="FU613">
        <v>-1.2469245691593227</v>
      </c>
      <c r="FV613">
        <v>4.0309091122609262</v>
      </c>
      <c r="FY613">
        <v>-1.2983822305384178</v>
      </c>
      <c r="FZ613">
        <v>1.8665287188521544</v>
      </c>
      <c r="GG613">
        <v>-1.1506260867831704</v>
      </c>
      <c r="GH613">
        <v>1.7637939467746779</v>
      </c>
      <c r="GK613">
        <v>-1.2555997043789142</v>
      </c>
      <c r="GL613">
        <v>-1.905846361490197</v>
      </c>
      <c r="GO613">
        <v>-1.3093354275045024</v>
      </c>
      <c r="GP613">
        <v>-1.5843649609905361</v>
      </c>
      <c r="GS613">
        <v>-1.316822539061161</v>
      </c>
      <c r="GT613">
        <v>5.382926663113877</v>
      </c>
      <c r="GW613">
        <v>-1.2920376570535086</v>
      </c>
      <c r="GX613">
        <v>5.65215675177803E-2</v>
      </c>
      <c r="HA613">
        <v>-0.88370792110806728</v>
      </c>
      <c r="HB613">
        <v>0.12810951814274374</v>
      </c>
      <c r="HE613">
        <v>-1.1224128774202691</v>
      </c>
      <c r="HF613">
        <v>8.3400735743149852</v>
      </c>
      <c r="HI613">
        <v>-0.99640066366153934</v>
      </c>
      <c r="HJ613">
        <v>4.8423212911590561</v>
      </c>
      <c r="HM613">
        <v>-1.1694581002480062</v>
      </c>
      <c r="HN613">
        <v>-0.74564726414538951</v>
      </c>
      <c r="HQ613">
        <v>-1.3112513141416438</v>
      </c>
      <c r="HR613">
        <v>-2.4665603001453689</v>
      </c>
      <c r="HU613">
        <v>-1.1854667711113962</v>
      </c>
      <c r="HV613">
        <v>-0.17417143860739737</v>
      </c>
      <c r="IC613">
        <v>-1.2798282992900973</v>
      </c>
      <c r="ID613">
        <v>-1.6095945757836851</v>
      </c>
      <c r="IO613">
        <v>-1.2784121431325772</v>
      </c>
      <c r="IP613">
        <v>3.599918678324038</v>
      </c>
      <c r="IS613">
        <v>-0.85602819417037568</v>
      </c>
      <c r="IT613">
        <v>2.1200287801464763</v>
      </c>
      <c r="IW613">
        <v>-1.2476262092363275</v>
      </c>
      <c r="IX613">
        <v>4.0284535485775983</v>
      </c>
      <c r="JA613">
        <v>-1.2966795928773034</v>
      </c>
      <c r="JB613">
        <v>1.8688123184320522</v>
      </c>
      <c r="JI613">
        <v>-1.1642769858449302</v>
      </c>
      <c r="JJ613">
        <v>1.7038750613186007</v>
      </c>
      <c r="JM613">
        <v>-1.1249160718425384</v>
      </c>
      <c r="JN613">
        <v>-1.5756031307627834</v>
      </c>
      <c r="JQ613">
        <v>-1.3043272401264179</v>
      </c>
      <c r="JR613">
        <v>-1.5783345774278266</v>
      </c>
      <c r="JU613">
        <v>-1.3158494815860708</v>
      </c>
      <c r="JV613">
        <v>5.3835633633721125</v>
      </c>
      <c r="JY613">
        <v>-1.2733051635990305</v>
      </c>
      <c r="JZ613">
        <v>9.6254985191651696E-2</v>
      </c>
      <c r="KC613">
        <v>-0.92206217141971369</v>
      </c>
      <c r="KD613">
        <v>6.5541079799444901E-2</v>
      </c>
      <c r="KG613">
        <v>-1.1131174507239163</v>
      </c>
      <c r="KH613">
        <v>8.3614434845612173</v>
      </c>
      <c r="KK613">
        <v>-1.0141141345510061</v>
      </c>
      <c r="KL613">
        <v>4.7801934602792553</v>
      </c>
      <c r="KO613">
        <v>-1.160893931320401</v>
      </c>
      <c r="KP613">
        <v>-0.69778409860288759</v>
      </c>
      <c r="KS613">
        <v>-1.3109847014977367</v>
      </c>
      <c r="KT613">
        <v>-2.4659749867967458</v>
      </c>
      <c r="KW613">
        <v>-1.1959906862927008</v>
      </c>
      <c r="KX613">
        <v>-0.1871915800336002</v>
      </c>
      <c r="LE613">
        <v>-1.2409160986873327</v>
      </c>
      <c r="LF613">
        <v>-1.5201886612381661</v>
      </c>
      <c r="LQ613">
        <v>-1.3002584158173802</v>
      </c>
      <c r="LR613">
        <v>3.5346506469737413</v>
      </c>
      <c r="LU613">
        <v>-0.84454237993510839</v>
      </c>
      <c r="LV613">
        <v>2.175288889287569</v>
      </c>
      <c r="LY613">
        <v>-1.2479041319127313</v>
      </c>
      <c r="LZ613">
        <v>4.0286442900120205</v>
      </c>
      <c r="MC613">
        <v>-1.2940304384442112</v>
      </c>
      <c r="MD613">
        <v>1.8730940244435776</v>
      </c>
      <c r="MK613">
        <v>-1.153690204467462</v>
      </c>
      <c r="ML613">
        <v>1.7627999659434663</v>
      </c>
      <c r="MO613">
        <v>-1.264852906866953</v>
      </c>
      <c r="MP613">
        <v>-1.9238844120628271</v>
      </c>
      <c r="MS613">
        <v>-1.2965412189086507</v>
      </c>
      <c r="MT613">
        <v>-1.5687996693524449</v>
      </c>
      <c r="MW613">
        <v>-1.3169405860728898</v>
      </c>
      <c r="MX613">
        <v>5.3826867944282393</v>
      </c>
      <c r="NA613">
        <v>-1.2892083125392111</v>
      </c>
      <c r="NB613">
        <v>6.5066852400540595E-2</v>
      </c>
      <c r="NE613">
        <v>-0.91587857152016727</v>
      </c>
      <c r="NF613">
        <v>8.4083491395994692E-2</v>
      </c>
      <c r="NI613">
        <v>-1.1243998592753046</v>
      </c>
      <c r="NJ613">
        <v>8.3396050692535031</v>
      </c>
      <c r="NM613">
        <v>-0.99820353104855164</v>
      </c>
      <c r="NN613">
        <v>4.8205439926216336</v>
      </c>
      <c r="NQ613">
        <v>-1.1411567973350509</v>
      </c>
      <c r="NR613">
        <v>-0.60207321261173319</v>
      </c>
      <c r="NU613">
        <v>-1.2803310275736917</v>
      </c>
      <c r="NV613">
        <v>-2.400912637702628</v>
      </c>
      <c r="NY613">
        <v>-1.1899254541530941</v>
      </c>
      <c r="NZ613">
        <v>-0.18929109125827748</v>
      </c>
      <c r="OG613">
        <v>-1.2655921174135258</v>
      </c>
      <c r="OH613">
        <v>-1.5750320310836761</v>
      </c>
    </row>
    <row r="614" spans="1:398">
      <c r="A614">
        <v>597</v>
      </c>
      <c r="B614" s="16">
        <f t="shared" si="129"/>
        <v>40983.625</v>
      </c>
      <c r="C614">
        <f t="shared" si="125"/>
        <v>310.45411680370972</v>
      </c>
      <c r="D614">
        <f t="shared" si="126"/>
        <v>0</v>
      </c>
      <c r="E614">
        <f t="shared" si="127"/>
        <v>0</v>
      </c>
      <c r="F614">
        <f t="shared" si="128"/>
        <v>310.45411680370972</v>
      </c>
      <c r="G614">
        <f>F614/'Refrigeration &amp; Weather'!$C$22</f>
        <v>139.52994013649877</v>
      </c>
      <c r="H614">
        <f>G614*3*'Refrigeration &amp; Weather'!$C$23</f>
        <v>104.64745510237407</v>
      </c>
      <c r="Q614">
        <v>-0.7287698252685193</v>
      </c>
      <c r="R614">
        <v>2.6099967600623071</v>
      </c>
      <c r="U614">
        <v>-1.2095813811478051</v>
      </c>
      <c r="V614">
        <v>7.270510555394738E-2</v>
      </c>
      <c r="Y614">
        <v>-1.2962568869107243</v>
      </c>
      <c r="Z614">
        <v>5.0733692839094777</v>
      </c>
      <c r="AC614">
        <v>-1.1546203278723419</v>
      </c>
      <c r="AD614">
        <v>-0.48700938990980625</v>
      </c>
      <c r="AG614">
        <v>-1.2641614529888863</v>
      </c>
      <c r="AH614">
        <v>4.6249239138050315</v>
      </c>
      <c r="AK614">
        <v>-1.3106452610171562</v>
      </c>
      <c r="AL614">
        <v>5.0560464642321348</v>
      </c>
      <c r="AO614">
        <v>-1.3138916733228421</v>
      </c>
      <c r="AP614">
        <v>-1.2561125541434168</v>
      </c>
      <c r="AS614">
        <v>-1.267223941502549</v>
      </c>
      <c r="AT614">
        <v>6.7393265853076674</v>
      </c>
      <c r="AW614">
        <v>-0.93258104909056949</v>
      </c>
      <c r="AX614">
        <v>6.6579798972105619</v>
      </c>
      <c r="BA614">
        <v>-1.1153016182671469</v>
      </c>
      <c r="BB614">
        <v>6.1206205462006533</v>
      </c>
      <c r="BE614">
        <v>-1.0255473399142896</v>
      </c>
      <c r="BF614">
        <v>2.4400170383368529</v>
      </c>
      <c r="BI614">
        <v>-1.1041213497455258</v>
      </c>
      <c r="BJ614">
        <v>6.0868261785001874</v>
      </c>
      <c r="BM614">
        <v>-1.2725885638626104</v>
      </c>
      <c r="BN614">
        <v>4.2475865286708965</v>
      </c>
      <c r="BQ614">
        <v>-1.189893723414609</v>
      </c>
      <c r="BR614">
        <v>6.44914438028934</v>
      </c>
      <c r="BY614">
        <v>-1.2358958703671248</v>
      </c>
      <c r="BZ614">
        <v>5.1138236806067363</v>
      </c>
      <c r="CK614">
        <v>-1.3071223284217426</v>
      </c>
      <c r="CL614">
        <v>1.2041445872052059</v>
      </c>
      <c r="CO614">
        <v>-0.89134959952898063</v>
      </c>
      <c r="CP614">
        <v>8.6052322700644464</v>
      </c>
      <c r="CS614">
        <v>-1.2606579753825959</v>
      </c>
      <c r="CT614">
        <v>1.7937686350641731</v>
      </c>
      <c r="CW614">
        <v>-1.3033558755439381</v>
      </c>
      <c r="CX614">
        <v>-0.35679652353092184</v>
      </c>
      <c r="DE614">
        <v>-1.177086819851572</v>
      </c>
      <c r="DF614">
        <v>-0.54580114833355708</v>
      </c>
      <c r="DI614">
        <v>-1.2596678839815423</v>
      </c>
      <c r="DJ614">
        <v>4.66633057146508</v>
      </c>
      <c r="DM614">
        <v>-1.3020365863742853</v>
      </c>
      <c r="DN614">
        <v>5.0678842049386486</v>
      </c>
      <c r="DQ614">
        <v>-1.3161843805453552</v>
      </c>
      <c r="DR614">
        <v>-1.2603332774184877</v>
      </c>
      <c r="DU614">
        <v>-1.269167431466584</v>
      </c>
      <c r="DV614">
        <v>6.7366172733697844</v>
      </c>
      <c r="DY614">
        <v>-0.89770684040466742</v>
      </c>
      <c r="DZ614">
        <v>6.6956368985267112</v>
      </c>
      <c r="EC614">
        <v>-1.1163801906475901</v>
      </c>
      <c r="ED614">
        <v>6.1105552220661288</v>
      </c>
      <c r="EG614">
        <v>-1.015482838369139</v>
      </c>
      <c r="EH614">
        <v>2.4542509300048376</v>
      </c>
      <c r="EK614">
        <v>-1.1603130731677029</v>
      </c>
      <c r="EL614">
        <v>5.8724744047031141</v>
      </c>
      <c r="EO614">
        <v>-1.296242389334527</v>
      </c>
      <c r="EP614">
        <v>4.2089989738546825</v>
      </c>
      <c r="ES614">
        <v>-1.1965579365448935</v>
      </c>
      <c r="ET614">
        <v>6.4164742041227054</v>
      </c>
      <c r="FA614">
        <v>-1.2988775079358168</v>
      </c>
      <c r="FB614">
        <v>4.9873593233705353</v>
      </c>
      <c r="FM614">
        <v>-1.2836947748780467</v>
      </c>
      <c r="FN614">
        <v>1.2654389040652745</v>
      </c>
      <c r="FQ614">
        <v>-0.88627788346566905</v>
      </c>
      <c r="FR614">
        <v>8.5705101673703883</v>
      </c>
      <c r="FU614">
        <v>-1.2493891951148184</v>
      </c>
      <c r="FV614">
        <v>1.8061491895222517</v>
      </c>
      <c r="FY614">
        <v>-1.2990114372092965</v>
      </c>
      <c r="FZ614">
        <v>-0.35034369510004437</v>
      </c>
      <c r="GG614">
        <v>-1.1613149420223574</v>
      </c>
      <c r="GH614">
        <v>-0.50248468682478309</v>
      </c>
      <c r="GK614">
        <v>-1.2588531329371389</v>
      </c>
      <c r="GL614">
        <v>4.6684900595591472</v>
      </c>
      <c r="GO614">
        <v>-1.3096720053596917</v>
      </c>
      <c r="GP614">
        <v>5.0575935413892399</v>
      </c>
      <c r="GS614">
        <v>-1.317032405718906</v>
      </c>
      <c r="GT614">
        <v>-1.2608098018467429</v>
      </c>
      <c r="GW614">
        <v>-1.292936024101347</v>
      </c>
      <c r="GX614">
        <v>6.6961338310027694</v>
      </c>
      <c r="HA614">
        <v>-0.89975884764117608</v>
      </c>
      <c r="HB614">
        <v>6.7047737806243113</v>
      </c>
      <c r="HE614">
        <v>-1.1316927968866999</v>
      </c>
      <c r="HF614">
        <v>6.0814968394475617</v>
      </c>
      <c r="HI614">
        <v>-1.0188187520409036</v>
      </c>
      <c r="HJ614">
        <v>2.4587022332899613</v>
      </c>
      <c r="HM614">
        <v>-1.1831127389736271</v>
      </c>
      <c r="HN614">
        <v>5.7599284651664089</v>
      </c>
      <c r="HQ614">
        <v>-1.3116391138792833</v>
      </c>
      <c r="HR614">
        <v>4.1747183479699439</v>
      </c>
      <c r="HU614">
        <v>-1.1922357658284266</v>
      </c>
      <c r="HV614">
        <v>6.4296275125500726</v>
      </c>
      <c r="IC614">
        <v>-1.2815055069996317</v>
      </c>
      <c r="ID614">
        <v>5.0255676826803795</v>
      </c>
      <c r="IO614">
        <v>-1.2803142170131616</v>
      </c>
      <c r="IP614">
        <v>1.2760541504218417</v>
      </c>
      <c r="IS614">
        <v>-0.88452765847603454</v>
      </c>
      <c r="IT614">
        <v>8.578179737912091</v>
      </c>
      <c r="IW614">
        <v>-1.2500522168296109</v>
      </c>
      <c r="IX614">
        <v>1.8038784983770928</v>
      </c>
      <c r="JA614">
        <v>-1.2973452097412992</v>
      </c>
      <c r="JB614">
        <v>-0.34818508358241562</v>
      </c>
      <c r="JI614">
        <v>-1.1740499541070974</v>
      </c>
      <c r="JJ614">
        <v>-0.55519975954212508</v>
      </c>
      <c r="JM614">
        <v>-1.1333679967426042</v>
      </c>
      <c r="JN614">
        <v>4.9744843936449454</v>
      </c>
      <c r="JQ614">
        <v>-1.3047602631922892</v>
      </c>
      <c r="JR614">
        <v>5.0633220722986456</v>
      </c>
      <c r="JU614">
        <v>-1.3160695000762839</v>
      </c>
      <c r="JV614">
        <v>-1.2602079326468318</v>
      </c>
      <c r="JY614">
        <v>-1.2748353936347503</v>
      </c>
      <c r="JZ614">
        <v>6.7335363822416712</v>
      </c>
      <c r="KC614">
        <v>-0.93710871145200614</v>
      </c>
      <c r="KD614">
        <v>6.6449901643946054</v>
      </c>
      <c r="KG614">
        <v>-1.12273828624934</v>
      </c>
      <c r="KH614">
        <v>6.1017125684305942</v>
      </c>
      <c r="KK614">
        <v>-1.0355605688665694</v>
      </c>
      <c r="KL614">
        <v>2.4017795894641845</v>
      </c>
      <c r="KO614">
        <v>-1.1752683873939576</v>
      </c>
      <c r="KP614">
        <v>5.8011135184493092</v>
      </c>
      <c r="KS614">
        <v>-1.3113817520764344</v>
      </c>
      <c r="KT614">
        <v>4.1752639201160644</v>
      </c>
      <c r="KW614">
        <v>-1.2025533920957019</v>
      </c>
      <c r="KX614">
        <v>6.4174445822542774</v>
      </c>
      <c r="LE614">
        <v>-1.2440042447478639</v>
      </c>
      <c r="LF614">
        <v>5.1087018825268213</v>
      </c>
      <c r="LQ614">
        <v>-1.3012018425926664</v>
      </c>
      <c r="LR614">
        <v>1.2159463960688903</v>
      </c>
      <c r="LU614">
        <v>-0.8738922686932199</v>
      </c>
      <c r="LV614">
        <v>8.6275189814395095</v>
      </c>
      <c r="LY614">
        <v>-1.2503330001030266</v>
      </c>
      <c r="LZ614">
        <v>1.8040417329611405</v>
      </c>
      <c r="MC614">
        <v>-1.2947637099583473</v>
      </c>
      <c r="MD614">
        <v>-0.34419585961562377</v>
      </c>
      <c r="MK614">
        <v>-1.1643635898706703</v>
      </c>
      <c r="ML614">
        <v>-0.5033818531690154</v>
      </c>
      <c r="MO614">
        <v>-1.2678247390076998</v>
      </c>
      <c r="MP614">
        <v>4.6520055631369264</v>
      </c>
      <c r="MS614">
        <v>-1.2971266781346384</v>
      </c>
      <c r="MT614">
        <v>5.0723742031118251</v>
      </c>
      <c r="MW614">
        <v>-1.3171466445247764</v>
      </c>
      <c r="MX614">
        <v>-1.2610350003153858</v>
      </c>
      <c r="NA614">
        <v>-1.2902430160144671</v>
      </c>
      <c r="NB614">
        <v>6.7042200437601078</v>
      </c>
      <c r="NE614">
        <v>-0.93121733727196199</v>
      </c>
      <c r="NF614">
        <v>6.6621924021966024</v>
      </c>
      <c r="NI614">
        <v>-1.1336709001875018</v>
      </c>
      <c r="NJ614">
        <v>6.0809205909875965</v>
      </c>
      <c r="NM614">
        <v>-1.0202988527329959</v>
      </c>
      <c r="NN614">
        <v>2.4404117154886578</v>
      </c>
      <c r="NQ614">
        <v>-1.1569903483978174</v>
      </c>
      <c r="NR614">
        <v>5.8852848530226547</v>
      </c>
      <c r="NU614">
        <v>-1.281756235363227</v>
      </c>
      <c r="NV614">
        <v>4.2358942560778923</v>
      </c>
      <c r="NY614">
        <v>-1.1964593709611013</v>
      </c>
      <c r="NZ614">
        <v>6.4159009648828089</v>
      </c>
      <c r="OG614">
        <v>-1.2678138130101537</v>
      </c>
      <c r="OH614">
        <v>5.0576157899424112</v>
      </c>
    </row>
    <row r="615" spans="1:398">
      <c r="A615">
        <v>598</v>
      </c>
      <c r="B615" s="16">
        <f t="shared" si="129"/>
        <v>40983.75</v>
      </c>
      <c r="C615">
        <f t="shared" si="125"/>
        <v>105.48236603321509</v>
      </c>
      <c r="D615">
        <f t="shared" si="126"/>
        <v>0</v>
      </c>
      <c r="E615">
        <f t="shared" si="127"/>
        <v>0</v>
      </c>
      <c r="F615">
        <f t="shared" si="128"/>
        <v>105.48236603321509</v>
      </c>
      <c r="G615">
        <f>F615/'Refrigeration &amp; Weather'!$C$22</f>
        <v>47.407804958748358</v>
      </c>
      <c r="H615">
        <f>G615*3*'Refrigeration &amp; Weather'!$C$23</f>
        <v>35.555853719061268</v>
      </c>
      <c r="Q615">
        <v>-0.75662043603681384</v>
      </c>
      <c r="R615">
        <v>4.6773109337398466</v>
      </c>
      <c r="U615">
        <v>-1.2150055309341081</v>
      </c>
      <c r="V615">
        <v>2.253923188289102</v>
      </c>
      <c r="Y615">
        <v>-1.2968309849656301</v>
      </c>
      <c r="Z615">
        <v>-1.5712196653642252</v>
      </c>
      <c r="AC615">
        <v>-1.1643128723816325</v>
      </c>
      <c r="AD615">
        <v>1.6170393994640901</v>
      </c>
      <c r="AG615">
        <v>-1.266495060062689</v>
      </c>
      <c r="AH615">
        <v>-2.0740075752725402</v>
      </c>
      <c r="AK615">
        <v>-1.3109410630004512</v>
      </c>
      <c r="AL615">
        <v>-1.5877943507360888</v>
      </c>
      <c r="AO615">
        <v>-1.3141642514908267</v>
      </c>
      <c r="AP615">
        <v>5.3858806467904206</v>
      </c>
      <c r="AS615">
        <v>-1.2687573446950304</v>
      </c>
      <c r="AT615">
        <v>9.08085382119731E-2</v>
      </c>
      <c r="AW615">
        <v>-0.94684144378249779</v>
      </c>
      <c r="AX615">
        <v>-4.3894045024690853E-2</v>
      </c>
      <c r="BA615">
        <v>-1.1245148459217778</v>
      </c>
      <c r="BB615">
        <v>8.2923985000838627</v>
      </c>
      <c r="BE615">
        <v>-1.0451356976552979</v>
      </c>
      <c r="BF615">
        <v>4.511039535199159</v>
      </c>
      <c r="BI615">
        <v>-1.1208325436375097</v>
      </c>
      <c r="BJ615">
        <v>-0.70095787621582972</v>
      </c>
      <c r="BM615">
        <v>-1.2741030178526496</v>
      </c>
      <c r="BN615">
        <v>-2.4017478279834847</v>
      </c>
      <c r="BQ615">
        <v>-1.1963670681132228</v>
      </c>
      <c r="BR615">
        <v>-0.2302565584300621</v>
      </c>
      <c r="BY615">
        <v>-1.2388473361833898</v>
      </c>
      <c r="BZ615">
        <v>-1.542156569816594</v>
      </c>
      <c r="CK615">
        <v>-1.307817784501867</v>
      </c>
      <c r="CL615">
        <v>3.5140123459504689</v>
      </c>
      <c r="CO615">
        <v>-0.91744637150273789</v>
      </c>
      <c r="CP615">
        <v>1.7966964658968063</v>
      </c>
      <c r="CS615">
        <v>-1.262764129600543</v>
      </c>
      <c r="CT615">
        <v>3.9994089501475254</v>
      </c>
      <c r="CW615">
        <v>-1.3038429453562048</v>
      </c>
      <c r="CX615">
        <v>1.8556025104332625</v>
      </c>
      <c r="DE615">
        <v>-1.1858666583142075</v>
      </c>
      <c r="DF615">
        <v>1.5637229247969606</v>
      </c>
      <c r="DI615">
        <v>-1.2626298182470597</v>
      </c>
      <c r="DJ615">
        <v>-2.0379331950840789</v>
      </c>
      <c r="DM615">
        <v>-1.3025218630152111</v>
      </c>
      <c r="DN615">
        <v>-1.5765347286681639</v>
      </c>
      <c r="DQ615">
        <v>-1.3163898814889414</v>
      </c>
      <c r="DR615">
        <v>5.3819116031862873</v>
      </c>
      <c r="DU615">
        <v>-1.2706576284381736</v>
      </c>
      <c r="DV615">
        <v>8.82466828281087E-2</v>
      </c>
      <c r="DY615">
        <v>-0.91257489997676267</v>
      </c>
      <c r="DZ615">
        <v>-7.6118748536119218E-3</v>
      </c>
      <c r="EC615">
        <v>-1.1254363902581082</v>
      </c>
      <c r="ED615">
        <v>8.2832120925665382</v>
      </c>
      <c r="EG615">
        <v>-1.0353209619672783</v>
      </c>
      <c r="EH615">
        <v>4.5266144836866626</v>
      </c>
      <c r="EK615">
        <v>-1.1736946596891469</v>
      </c>
      <c r="EL615">
        <v>-0.89519148740698351</v>
      </c>
      <c r="EO615">
        <v>-1.2971460067815057</v>
      </c>
      <c r="EP615">
        <v>-2.4378057861116309</v>
      </c>
      <c r="ES615">
        <v>-1.2025244854152772</v>
      </c>
      <c r="ET615">
        <v>-0.25980796328789718</v>
      </c>
      <c r="FA615">
        <v>-1.2998298949360805</v>
      </c>
      <c r="FB615">
        <v>-1.6600624777232722</v>
      </c>
      <c r="FM615">
        <v>-1.2852936561289239</v>
      </c>
      <c r="FN615">
        <v>3.5707768250508281</v>
      </c>
      <c r="FQ615">
        <v>-0.91185578758822006</v>
      </c>
      <c r="FR615">
        <v>1.7671497459232268</v>
      </c>
      <c r="FU615">
        <v>-1.2516914871358489</v>
      </c>
      <c r="FV615">
        <v>4.0109924246126996</v>
      </c>
      <c r="FY615">
        <v>-1.29960088223452</v>
      </c>
      <c r="FZ615">
        <v>1.8616538612463898</v>
      </c>
      <c r="GG615">
        <v>-1.1707664178262309</v>
      </c>
      <c r="GH615">
        <v>1.6029300235691697</v>
      </c>
      <c r="GK615">
        <v>-1.2618489175414001</v>
      </c>
      <c r="GL615">
        <v>-2.035952085702359</v>
      </c>
      <c r="GO615">
        <v>-1.3099925453099037</v>
      </c>
      <c r="GP615">
        <v>-1.5863251612165437</v>
      </c>
      <c r="GS615">
        <v>-1.3172302969456684</v>
      </c>
      <c r="GT615">
        <v>5.3814600290702854</v>
      </c>
      <c r="GW615">
        <v>-1.2937817761778321</v>
      </c>
      <c r="GX615">
        <v>5.0076083286519954E-2</v>
      </c>
      <c r="HA615">
        <v>-0.91477397231933655</v>
      </c>
      <c r="HB615">
        <v>1.1559770741732533E-3</v>
      </c>
      <c r="HE615">
        <v>-1.140286773332144</v>
      </c>
      <c r="HF615">
        <v>8.2558495708237523</v>
      </c>
      <c r="HI615">
        <v>-1.038709595009548</v>
      </c>
      <c r="HJ615">
        <v>4.5291160910667516</v>
      </c>
      <c r="HM615">
        <v>-1.1947848278676489</v>
      </c>
      <c r="HN615">
        <v>-0.99360035042148609</v>
      </c>
      <c r="HQ615">
        <v>-1.3120006195635447</v>
      </c>
      <c r="HR615">
        <v>-2.4697879232278961</v>
      </c>
      <c r="HU615">
        <v>-1.1984078371907116</v>
      </c>
      <c r="HV615">
        <v>-0.24777108656106672</v>
      </c>
      <c r="IC615">
        <v>-1.2830619605891878</v>
      </c>
      <c r="ID615">
        <v>-1.6244312435481532</v>
      </c>
      <c r="IO615">
        <v>-1.2820685408265857</v>
      </c>
      <c r="IP615">
        <v>3.5805051807822945</v>
      </c>
      <c r="IS615">
        <v>-0.91022371095626631</v>
      </c>
      <c r="IT615">
        <v>1.7740087885690639</v>
      </c>
      <c r="IW615">
        <v>-1.2523187467526495</v>
      </c>
      <c r="IX615">
        <v>4.0088878534972254</v>
      </c>
      <c r="JA615">
        <v>-1.297969095332719</v>
      </c>
      <c r="JB615">
        <v>1.8636965334664002</v>
      </c>
      <c r="JI615">
        <v>-1.18269348708574</v>
      </c>
      <c r="JJ615">
        <v>1.5560822982570495</v>
      </c>
      <c r="JM615">
        <v>-1.1412268239745675</v>
      </c>
      <c r="JN615">
        <v>-1.7490016884334401</v>
      </c>
      <c r="JQ615">
        <v>-1.3051724793621879</v>
      </c>
      <c r="JR615">
        <v>-1.5808777986722105</v>
      </c>
      <c r="JU615">
        <v>-1.3162769944139119</v>
      </c>
      <c r="JV615">
        <v>5.382029602007278</v>
      </c>
      <c r="JY615">
        <v>-1.2762764843150485</v>
      </c>
      <c r="JZ615">
        <v>8.5335966193390622E-2</v>
      </c>
      <c r="KC615">
        <v>-0.95116418738556541</v>
      </c>
      <c r="KD615">
        <v>-5.5964246411679852E-2</v>
      </c>
      <c r="KG615">
        <v>-1.1316547879879377</v>
      </c>
      <c r="KH615">
        <v>8.2749758759539365</v>
      </c>
      <c r="KK615">
        <v>-1.0545607660485352</v>
      </c>
      <c r="KL615">
        <v>4.4769218713031016</v>
      </c>
      <c r="KO615">
        <v>-1.1875624526317881</v>
      </c>
      <c r="KP615">
        <v>-0.95792104914991849</v>
      </c>
      <c r="KS615">
        <v>-1.3117518913820871</v>
      </c>
      <c r="KT615">
        <v>-2.4692783647801373</v>
      </c>
      <c r="KW615">
        <v>-1.2085322970643047</v>
      </c>
      <c r="KX615">
        <v>-0.25918423781806071</v>
      </c>
      <c r="LE615">
        <v>-1.2468743291002669</v>
      </c>
      <c r="LF615">
        <v>-1.5469711595174649</v>
      </c>
      <c r="LQ615">
        <v>-1.3020718392334025</v>
      </c>
      <c r="LR615">
        <v>3.525001522536209</v>
      </c>
      <c r="LU615">
        <v>-0.90034895313660612</v>
      </c>
      <c r="LV615">
        <v>1.8181866198160883</v>
      </c>
      <c r="LY615">
        <v>-1.2526019776513673</v>
      </c>
      <c r="LZ615">
        <v>4.0090274999235946</v>
      </c>
      <c r="MC615">
        <v>-1.2954507003630018</v>
      </c>
      <c r="MD615">
        <v>1.86742002373286</v>
      </c>
      <c r="MK615">
        <v>-1.1738011560883894</v>
      </c>
      <c r="ML615">
        <v>1.6021236714049372</v>
      </c>
      <c r="MO615">
        <v>-1.270560402213768</v>
      </c>
      <c r="MP615">
        <v>-2.0512261829237302</v>
      </c>
      <c r="MS615">
        <v>-1.2976837055437125</v>
      </c>
      <c r="MT615">
        <v>-1.5722751247577786</v>
      </c>
      <c r="MW615">
        <v>-1.317340956893694</v>
      </c>
      <c r="MX615">
        <v>5.3812482662349375</v>
      </c>
      <c r="NA615">
        <v>-1.2912178803301613</v>
      </c>
      <c r="NB615">
        <v>5.7737409870231904E-2</v>
      </c>
      <c r="NE615">
        <v>-0.9455441396833798</v>
      </c>
      <c r="NF615">
        <v>-3.9984245265695995E-2</v>
      </c>
      <c r="NI615">
        <v>-1.1422544391196552</v>
      </c>
      <c r="NJ615">
        <v>8.2551864765786309</v>
      </c>
      <c r="NM615">
        <v>-1.0399179654182469</v>
      </c>
      <c r="NN615">
        <v>4.5136948179642919</v>
      </c>
      <c r="NQ615">
        <v>-1.1705710631441153</v>
      </c>
      <c r="NR615">
        <v>-0.88357113688309163</v>
      </c>
      <c r="NU615">
        <v>-1.2830856850696881</v>
      </c>
      <c r="NV615">
        <v>-2.4126655793772995</v>
      </c>
      <c r="NY615">
        <v>-1.2024175882415034</v>
      </c>
      <c r="NZ615">
        <v>-0.26027381803550226</v>
      </c>
      <c r="OG615">
        <v>-1.2698758358221796</v>
      </c>
      <c r="OH615">
        <v>-1.5946492131886261</v>
      </c>
    </row>
    <row r="616" spans="1:398">
      <c r="A616">
        <v>599</v>
      </c>
      <c r="B616" s="16">
        <f t="shared" si="129"/>
        <v>40983.875</v>
      </c>
      <c r="C616">
        <f t="shared" si="125"/>
        <v>273.55448093017787</v>
      </c>
      <c r="D616">
        <f t="shared" si="126"/>
        <v>0</v>
      </c>
      <c r="E616">
        <f t="shared" si="127"/>
        <v>0</v>
      </c>
      <c r="F616">
        <f t="shared" si="128"/>
        <v>273.55448093017787</v>
      </c>
      <c r="G616">
        <f>F616/'Refrigeration &amp; Weather'!$C$22</f>
        <v>122.94583412592266</v>
      </c>
      <c r="H616">
        <f>G616*3*'Refrigeration &amp; Weather'!$C$23</f>
        <v>92.209375594441994</v>
      </c>
      <c r="Q616">
        <v>-0.78220777542615239</v>
      </c>
      <c r="R616">
        <v>2.3316496699046318</v>
      </c>
      <c r="U616">
        <v>-1.2199271573361494</v>
      </c>
      <c r="V616">
        <v>1.0685790175518906E-2</v>
      </c>
      <c r="AC616">
        <v>-1.1729992234308826</v>
      </c>
      <c r="AD616">
        <v>-0.66719280239380441</v>
      </c>
      <c r="AG616">
        <v>-1.2686740051561491</v>
      </c>
      <c r="AH616">
        <v>4.6342384974200117</v>
      </c>
      <c r="AO616">
        <v>-1.3144214659534441</v>
      </c>
      <c r="AP616">
        <v>-1.257993826113303</v>
      </c>
      <c r="AS616">
        <v>-1.2702037567849072</v>
      </c>
      <c r="AT616">
        <v>6.728674444272289</v>
      </c>
      <c r="AW616">
        <v>-0.96018187031787305</v>
      </c>
      <c r="AX616">
        <v>6.5452196576303727</v>
      </c>
      <c r="BA616">
        <v>-1.1330673329878547</v>
      </c>
      <c r="BB616">
        <v>6.0395269269902965</v>
      </c>
      <c r="BE616">
        <v>-1.0625790630059484</v>
      </c>
      <c r="BF616">
        <v>2.1743668644215752</v>
      </c>
      <c r="BI616">
        <v>-1.1354162830671322</v>
      </c>
      <c r="BJ616">
        <v>5.8220505812390195</v>
      </c>
      <c r="BM616">
        <v>-1.2755184708046374</v>
      </c>
      <c r="BN616">
        <v>4.2354412104108263</v>
      </c>
      <c r="BQ616">
        <v>-1.2022841090259733</v>
      </c>
      <c r="BR616">
        <v>6.3805897975722052</v>
      </c>
      <c r="BY616">
        <v>-1.2415969425002982</v>
      </c>
      <c r="BZ616">
        <v>5.0890436984415057</v>
      </c>
      <c r="CK616">
        <v>-1.3084594648205501</v>
      </c>
      <c r="CL616">
        <v>1.197079008454744</v>
      </c>
      <c r="CO616">
        <v>-0.94102779133945569</v>
      </c>
      <c r="CP616">
        <v>8.2948891220837062</v>
      </c>
      <c r="CS616">
        <v>-1.2647350120488925</v>
      </c>
      <c r="CT616">
        <v>1.77717764468644</v>
      </c>
      <c r="CW616">
        <v>-1.3042999336415733</v>
      </c>
      <c r="CX616">
        <v>-0.36048337210498982</v>
      </c>
      <c r="DE616">
        <v>-1.1937216047278656</v>
      </c>
      <c r="DF616">
        <v>-0.7156845018160467</v>
      </c>
      <c r="DI616">
        <v>-1.2653537950263489</v>
      </c>
      <c r="DJ616">
        <v>4.665494182891269</v>
      </c>
      <c r="DQ616">
        <v>-1.316583958866208</v>
      </c>
      <c r="DR616">
        <v>-1.2617318531554802</v>
      </c>
      <c r="DU616">
        <v>-1.2720631559703779</v>
      </c>
      <c r="DV616">
        <v>6.7262491814264225</v>
      </c>
      <c r="DY616">
        <v>-0.92650056298505135</v>
      </c>
      <c r="DZ616">
        <v>6.5801546121747911</v>
      </c>
      <c r="EC616">
        <v>-1.1338454167095771</v>
      </c>
      <c r="ED616">
        <v>6.0311290274799747</v>
      </c>
      <c r="EG616">
        <v>-1.0530301142847223</v>
      </c>
      <c r="EH616">
        <v>2.1907121393889151</v>
      </c>
      <c r="EK616">
        <v>-1.185260010434958</v>
      </c>
      <c r="EL616">
        <v>5.6459072054069388</v>
      </c>
      <c r="EO616">
        <v>-1.2979900415916368</v>
      </c>
      <c r="EP616">
        <v>4.2016879184287399</v>
      </c>
      <c r="ES616">
        <v>-1.2079821332926097</v>
      </c>
      <c r="ET616">
        <v>6.353767788459459</v>
      </c>
      <c r="FA616">
        <v>-1.3007135106131245</v>
      </c>
      <c r="FB616">
        <v>4.9789090666150422</v>
      </c>
      <c r="FM616">
        <v>-1.2867732141140076</v>
      </c>
      <c r="FN616">
        <v>1.2497711847874675</v>
      </c>
      <c r="FQ616">
        <v>-0.93499533446863492</v>
      </c>
      <c r="FR616">
        <v>8.2697150116876035</v>
      </c>
      <c r="FU616">
        <v>-1.2538460615981539</v>
      </c>
      <c r="FV616">
        <v>1.7880325571955549</v>
      </c>
      <c r="FY616">
        <v>-1.3001539691526605</v>
      </c>
      <c r="FZ616">
        <v>-0.35479971981511715</v>
      </c>
      <c r="GG616">
        <v>-1.1792320591774583</v>
      </c>
      <c r="GH616">
        <v>-0.68008752726149169</v>
      </c>
      <c r="GK616">
        <v>-1.2646038243433635</v>
      </c>
      <c r="GL616">
        <v>4.6673141744287054</v>
      </c>
      <c r="GS616">
        <v>-1.3174171587631245</v>
      </c>
      <c r="GT616">
        <v>-1.2621601891202996</v>
      </c>
      <c r="GW616">
        <v>-1.2945791574219039</v>
      </c>
      <c r="GX616">
        <v>6.6902100365074153</v>
      </c>
      <c r="HA616">
        <v>-0.92884074447105391</v>
      </c>
      <c r="HB616">
        <v>6.5885669322180362</v>
      </c>
      <c r="HE616">
        <v>-1.1482603548523609</v>
      </c>
      <c r="HF616">
        <v>6.0053443917312741</v>
      </c>
      <c r="HI616">
        <v>-1.056444130459268</v>
      </c>
      <c r="HJ616">
        <v>2.1917203053215486</v>
      </c>
      <c r="HM616">
        <v>-1.2048502257891485</v>
      </c>
      <c r="HN616">
        <v>5.5593761300877329</v>
      </c>
      <c r="HQ616">
        <v>-1.312338274904655</v>
      </c>
      <c r="HR616">
        <v>4.1717919157788783</v>
      </c>
      <c r="HU616">
        <v>-1.2040538911094631</v>
      </c>
      <c r="HV616">
        <v>6.3648138669142673</v>
      </c>
      <c r="IC616">
        <v>-1.2845095682602246</v>
      </c>
      <c r="ID616">
        <v>5.0122003070572108</v>
      </c>
      <c r="IO616">
        <v>-1.283690809497321</v>
      </c>
      <c r="IP616">
        <v>1.2587123798683908</v>
      </c>
      <c r="IS616">
        <v>-0.93346911485761186</v>
      </c>
      <c r="IT616">
        <v>8.2758675085907587</v>
      </c>
      <c r="IW616">
        <v>-1.2544401302627952</v>
      </c>
      <c r="IX616">
        <v>1.7860776875140834</v>
      </c>
      <c r="JA616">
        <v>-1.2985547942406037</v>
      </c>
      <c r="JB616">
        <v>-0.35286473984096334</v>
      </c>
      <c r="JI616">
        <v>-1.1904373156935875</v>
      </c>
      <c r="JJ616">
        <v>-0.7219039432452935</v>
      </c>
      <c r="JM616">
        <v>-1.1485197904710582</v>
      </c>
      <c r="JN616">
        <v>4.9365102863001988</v>
      </c>
      <c r="JU616">
        <v>-1.3164729499415524</v>
      </c>
      <c r="JV616">
        <v>-1.2616206199116986</v>
      </c>
      <c r="JY616">
        <v>-1.2776355880050565</v>
      </c>
      <c r="JZ616">
        <v>6.7234964033722528</v>
      </c>
      <c r="KC616">
        <v>-0.96431404101214457</v>
      </c>
      <c r="KD616">
        <v>6.5339886795319604</v>
      </c>
      <c r="KG616">
        <v>-1.1399335579332173</v>
      </c>
      <c r="KH616">
        <v>6.0234444315834832</v>
      </c>
      <c r="KK616">
        <v>-1.0714780827911503</v>
      </c>
      <c r="KL616">
        <v>2.1438071414744817</v>
      </c>
      <c r="KO616">
        <v>-1.1981688281886103</v>
      </c>
      <c r="KP616">
        <v>5.5904852774930474</v>
      </c>
      <c r="KS616">
        <v>-1.3120976200528036</v>
      </c>
      <c r="KT616">
        <v>4.1722687479227103</v>
      </c>
      <c r="KW616">
        <v>-1.2139972533293821</v>
      </c>
      <c r="KX616">
        <v>6.354108826095052</v>
      </c>
      <c r="LE616">
        <v>-1.24954738437107</v>
      </c>
      <c r="LF616">
        <v>5.0845130800209439</v>
      </c>
      <c r="LQ616">
        <v>-1.3028762379151893</v>
      </c>
      <c r="LR616">
        <v>1.2073313079616634</v>
      </c>
      <c r="LU616">
        <v>-0.92427661205850387</v>
      </c>
      <c r="LV616">
        <v>8.315536286993245</v>
      </c>
      <c r="LY616">
        <v>-1.2547254542301112</v>
      </c>
      <c r="LZ616">
        <v>1.7861970679083932</v>
      </c>
      <c r="MC616">
        <v>-1.2960953636436228</v>
      </c>
      <c r="MD616">
        <v>-0.34938331064078598</v>
      </c>
      <c r="MK616">
        <v>-1.1822541726303717</v>
      </c>
      <c r="ML616">
        <v>-0.68081720204062279</v>
      </c>
      <c r="MO616">
        <v>-1.2730753824459453</v>
      </c>
      <c r="MP616">
        <v>4.6531000476590831</v>
      </c>
      <c r="MW616">
        <v>-1.3175244501847017</v>
      </c>
      <c r="MX616">
        <v>-1.2623596202217373</v>
      </c>
      <c r="NA616">
        <v>-1.2921376812025094</v>
      </c>
      <c r="NB616">
        <v>6.6974775124853592</v>
      </c>
      <c r="NE616">
        <v>-0.95894624700684672</v>
      </c>
      <c r="NF616">
        <v>6.5488527913506527</v>
      </c>
      <c r="NI616">
        <v>-1.1502163341488301</v>
      </c>
      <c r="NJ616">
        <v>6.0046120161524037</v>
      </c>
      <c r="NM616">
        <v>-1.0574228752635246</v>
      </c>
      <c r="NN616">
        <v>2.178670034796423</v>
      </c>
      <c r="NQ616">
        <v>-1.1823170635803883</v>
      </c>
      <c r="NR616">
        <v>5.6564513287272149</v>
      </c>
      <c r="NU616">
        <v>-1.2843282097065221</v>
      </c>
      <c r="NV616">
        <v>4.2252297446957368</v>
      </c>
      <c r="NY616">
        <v>-1.2078684795146275</v>
      </c>
      <c r="NZ616">
        <v>6.3533905883482822</v>
      </c>
      <c r="OG616">
        <v>-1.2717938746645099</v>
      </c>
      <c r="OH616">
        <v>5.0399341313231494</v>
      </c>
    </row>
    <row r="617" spans="1:398">
      <c r="A617">
        <v>600</v>
      </c>
      <c r="B617" s="16">
        <f t="shared" si="129"/>
        <v>40984</v>
      </c>
      <c r="C617">
        <f t="shared" si="125"/>
        <v>111.4183359653295</v>
      </c>
      <c r="D617">
        <f t="shared" si="126"/>
        <v>0</v>
      </c>
      <c r="E617">
        <f t="shared" si="127"/>
        <v>0</v>
      </c>
      <c r="F617">
        <f t="shared" si="128"/>
        <v>111.4183359653295</v>
      </c>
      <c r="G617">
        <f>F617/'Refrigeration &amp; Weather'!$C$22</f>
        <v>50.075656613631246</v>
      </c>
      <c r="H617">
        <f>G617*3*'Refrigeration &amp; Weather'!$C$23</f>
        <v>37.556742460223433</v>
      </c>
      <c r="Q617">
        <v>-0.80576984479793778</v>
      </c>
      <c r="R617">
        <v>4.4283298092854508</v>
      </c>
      <c r="U617">
        <v>-1.2244085984511688</v>
      </c>
      <c r="V617">
        <v>2.1996372190445714</v>
      </c>
      <c r="AC617">
        <v>-1.1808113918929319</v>
      </c>
      <c r="AD617">
        <v>1.4543096163739955</v>
      </c>
      <c r="AG617">
        <v>-1.2706085221528816</v>
      </c>
      <c r="AH617">
        <v>-1.6283117698284602</v>
      </c>
      <c r="AO617">
        <v>-1.3146645136383646</v>
      </c>
      <c r="AP617">
        <v>5.3841464224353643</v>
      </c>
      <c r="AS617">
        <v>-1.2715699659644857</v>
      </c>
      <c r="AT617">
        <v>8.0990326348084382E-2</v>
      </c>
      <c r="AW617">
        <v>-0.97268016944105851</v>
      </c>
      <c r="AX617">
        <v>-0.14708756137896306</v>
      </c>
      <c r="BA617">
        <v>-1.1410204395960557</v>
      </c>
      <c r="BB617">
        <v>8.2188567757529931</v>
      </c>
      <c r="BE617">
        <v>-1.0781844881578015</v>
      </c>
      <c r="BF617">
        <v>4.283623226166001</v>
      </c>
      <c r="BI617">
        <v>-1.1482281247169184</v>
      </c>
      <c r="BJ617">
        <v>-0.92116980843793761</v>
      </c>
      <c r="BM617">
        <v>-1.2768437767500873</v>
      </c>
      <c r="BN617">
        <v>-2.412802762698453</v>
      </c>
      <c r="BQ617">
        <v>-1.2077092758420589</v>
      </c>
      <c r="BR617">
        <v>-0.29083313547323553</v>
      </c>
      <c r="BY617">
        <v>-1.244163545973606</v>
      </c>
      <c r="BZ617">
        <v>-1.5646126190459493</v>
      </c>
      <c r="CK617">
        <v>-1.3090530691178053</v>
      </c>
      <c r="CL617">
        <v>3.5076991346396351</v>
      </c>
      <c r="CO617">
        <v>-0.96240471620610313</v>
      </c>
      <c r="CP617">
        <v>1.5248534573534278</v>
      </c>
      <c r="CS617">
        <v>-1.2665825347486432</v>
      </c>
      <c r="CT617">
        <v>3.9842843234509546</v>
      </c>
      <c r="CW617">
        <v>-1.3047293549181551</v>
      </c>
      <c r="CX617">
        <v>1.8522249634580472</v>
      </c>
      <c r="DE617">
        <v>-1.2007750390028324</v>
      </c>
      <c r="DF617">
        <v>1.409872672785405</v>
      </c>
      <c r="DI617">
        <v>-1.2677383383467309</v>
      </c>
      <c r="DJ617">
        <v>-1.6033290990554117</v>
      </c>
      <c r="DQ617">
        <v>-1.3167674908107889</v>
      </c>
      <c r="DR617">
        <v>5.3806208878636106</v>
      </c>
      <c r="DU617">
        <v>-1.2733906333635643</v>
      </c>
      <c r="DV617">
        <v>7.8691796687927182E-2</v>
      </c>
      <c r="DY617">
        <v>-0.93956218915723466</v>
      </c>
      <c r="DZ617">
        <v>-0.11346634292697777</v>
      </c>
      <c r="EC617">
        <v>-1.1416672459514143</v>
      </c>
      <c r="ED617">
        <v>8.2111673549376789</v>
      </c>
      <c r="EG617">
        <v>-1.0689096060675716</v>
      </c>
      <c r="EH617">
        <v>4.3003252466547046</v>
      </c>
      <c r="EK617">
        <v>-1.1953322506089632</v>
      </c>
      <c r="EL617">
        <v>-1.0811390049853598</v>
      </c>
      <c r="EO617">
        <v>-1.2987798983369361</v>
      </c>
      <c r="EP617">
        <v>-2.4444510888618685</v>
      </c>
      <c r="ES617">
        <v>-1.2129894993213397</v>
      </c>
      <c r="ET617">
        <v>-0.3152564935558283</v>
      </c>
      <c r="FA617">
        <v>-1.3015351620646136</v>
      </c>
      <c r="FB617">
        <v>-1.6676727564229457</v>
      </c>
      <c r="FM617">
        <v>-1.2881456539472396</v>
      </c>
      <c r="FN617">
        <v>3.5567188015562046</v>
      </c>
      <c r="FQ617">
        <v>-0.95599552778174635</v>
      </c>
      <c r="FR617">
        <v>1.5033820527532542</v>
      </c>
      <c r="FU617">
        <v>-1.2558658833384146</v>
      </c>
      <c r="FV617">
        <v>3.9944716979037973</v>
      </c>
      <c r="FY617">
        <v>-1.3006737325706892</v>
      </c>
      <c r="FZ617">
        <v>1.8575711004686042</v>
      </c>
      <c r="GG617">
        <v>-1.1868418999082084</v>
      </c>
      <c r="GH617">
        <v>1.442442200629227</v>
      </c>
      <c r="GK617">
        <v>-1.2670152766949221</v>
      </c>
      <c r="GL617">
        <v>-1.6017950847787759</v>
      </c>
      <c r="GS617">
        <v>-1.3175938426563334</v>
      </c>
      <c r="GT617">
        <v>5.3802142331813236</v>
      </c>
      <c r="GW617">
        <v>-1.2953319794823439</v>
      </c>
      <c r="GX617">
        <v>4.4620637048949981E-2</v>
      </c>
      <c r="HA617">
        <v>-0.94203775294105929</v>
      </c>
      <c r="HB617">
        <v>-0.10539549657529379</v>
      </c>
      <c r="HE617">
        <v>-1.1556716514804357</v>
      </c>
      <c r="HF617">
        <v>8.1868505905789419</v>
      </c>
      <c r="HI617">
        <v>-1.0723280958276655</v>
      </c>
      <c r="HJ617">
        <v>4.3001923694610955</v>
      </c>
      <c r="HM617">
        <v>-1.2135991897434886</v>
      </c>
      <c r="HN617">
        <v>-1.1576328763040356</v>
      </c>
      <c r="HQ617">
        <v>-1.3126542367826717</v>
      </c>
      <c r="HR617">
        <v>-2.4724486604369043</v>
      </c>
      <c r="HU617">
        <v>-1.2092344404401341</v>
      </c>
      <c r="HV617">
        <v>-0.30509275008603254</v>
      </c>
      <c r="IC617">
        <v>-1.2858587671625723</v>
      </c>
      <c r="ID617">
        <v>-1.6365115906488488</v>
      </c>
      <c r="IO617">
        <v>-1.2851946333424646</v>
      </c>
      <c r="IP617">
        <v>3.5649587115569723</v>
      </c>
      <c r="IS617">
        <v>-0.95456443379533185</v>
      </c>
      <c r="IT617">
        <v>1.5089170521358415</v>
      </c>
      <c r="IW617">
        <v>-1.2564290820302089</v>
      </c>
      <c r="IX617">
        <v>3.9926521047996637</v>
      </c>
      <c r="JA617">
        <v>-1.2991054697296092</v>
      </c>
      <c r="JB617">
        <v>1.8594059144666435</v>
      </c>
      <c r="JI617">
        <v>-1.1974000685034631</v>
      </c>
      <c r="JJ617">
        <v>1.4047760315988189</v>
      </c>
      <c r="JM617">
        <v>-1.1549569116956189</v>
      </c>
      <c r="JN617">
        <v>-1.3706091469773538</v>
      </c>
      <c r="JU617">
        <v>-1.3166582537628901</v>
      </c>
      <c r="JV617">
        <v>5.3807258773261433</v>
      </c>
      <c r="JY617">
        <v>-1.2789191341711554</v>
      </c>
      <c r="JZ617">
        <v>7.6085888297513851E-2</v>
      </c>
      <c r="KC617">
        <v>-0.97663487009151906</v>
      </c>
      <c r="KD617">
        <v>-0.15755166743515447</v>
      </c>
      <c r="KG617">
        <v>-1.1476337269037336</v>
      </c>
      <c r="KH617">
        <v>8.2039853059549195</v>
      </c>
      <c r="KK617">
        <v>-1.0866112276295903</v>
      </c>
      <c r="KL617">
        <v>4.256148114355284</v>
      </c>
      <c r="KO617">
        <v>-1.2073912526180217</v>
      </c>
      <c r="KP617">
        <v>-1.1303433954286377</v>
      </c>
      <c r="KS617">
        <v>-1.3124211452824921</v>
      </c>
      <c r="KT617">
        <v>-2.4720016453247471</v>
      </c>
      <c r="KW617">
        <v>-1.2190078120136718</v>
      </c>
      <c r="KX617">
        <v>-0.3151459014434152</v>
      </c>
      <c r="LE617">
        <v>-1.2520419073527735</v>
      </c>
      <c r="LF617">
        <v>-1.5688802255003182</v>
      </c>
      <c r="LQ617">
        <v>-1.3036218232981012</v>
      </c>
      <c r="LR617">
        <v>3.5172815259296057</v>
      </c>
      <c r="LU617">
        <v>-0.94598561693079031</v>
      </c>
      <c r="LV617">
        <v>1.5446373871632997</v>
      </c>
      <c r="LY617">
        <v>-1.2567161941313101</v>
      </c>
      <c r="LZ617">
        <v>3.9927540447372079</v>
      </c>
      <c r="MC617">
        <v>-1.2967012261161903</v>
      </c>
      <c r="MD617">
        <v>1.8626663013610045</v>
      </c>
      <c r="MK617">
        <v>-1.1898525527488815</v>
      </c>
      <c r="ML617">
        <v>1.4417779975682328</v>
      </c>
      <c r="MO617">
        <v>-1.2752762657079082</v>
      </c>
      <c r="MP617">
        <v>-1.6138832409419777</v>
      </c>
      <c r="MW617">
        <v>-1.3176979588506019</v>
      </c>
      <c r="MX617">
        <v>5.3800261440868562</v>
      </c>
      <c r="NA617">
        <v>-1.2930067134085468</v>
      </c>
      <c r="NB617">
        <v>5.1522488636090762E-2</v>
      </c>
      <c r="NE617">
        <v>-0.97150190433210337</v>
      </c>
      <c r="NF617">
        <v>-0.14370751237641444</v>
      </c>
      <c r="NI617">
        <v>-1.1576149557293027</v>
      </c>
      <c r="NJ617">
        <v>8.1860636855548545</v>
      </c>
      <c r="NM617">
        <v>-1.0731120986778937</v>
      </c>
      <c r="NN617">
        <v>4.2891097323690834</v>
      </c>
      <c r="NQ617">
        <v>-1.1925533282863032</v>
      </c>
      <c r="NR617">
        <v>-1.0715606427659601</v>
      </c>
      <c r="NU617">
        <v>-1.2854916164982151</v>
      </c>
      <c r="NV617">
        <v>-2.4223685593578166</v>
      </c>
      <c r="NY617">
        <v>-1.2128703920350761</v>
      </c>
      <c r="NZ617">
        <v>-0.31556024573041785</v>
      </c>
      <c r="OG617">
        <v>-1.273581690408031</v>
      </c>
      <c r="OH617">
        <v>-1.6106341746042767</v>
      </c>
    </row>
    <row r="618" spans="1:398">
      <c r="A618">
        <v>601</v>
      </c>
      <c r="B618" s="16">
        <f t="shared" si="129"/>
        <v>40984.125</v>
      </c>
      <c r="C618">
        <f t="shared" si="125"/>
        <v>240.63912269981446</v>
      </c>
      <c r="D618">
        <f t="shared" si="126"/>
        <v>0</v>
      </c>
      <c r="E618">
        <f t="shared" si="127"/>
        <v>0</v>
      </c>
      <c r="F618">
        <f t="shared" si="128"/>
        <v>240.63912269981446</v>
      </c>
      <c r="G618">
        <f>F618/'Refrigeration &amp; Weather'!$C$22</f>
        <v>108.15241469654585</v>
      </c>
      <c r="H618">
        <f>G618*3*'Refrigeration &amp; Weather'!$C$23</f>
        <v>81.114311022409382</v>
      </c>
      <c r="Q618">
        <v>-0.82751491053186177</v>
      </c>
      <c r="R618">
        <v>2.1083558331232419</v>
      </c>
      <c r="U618">
        <v>-1.2285026767875649</v>
      </c>
      <c r="V618">
        <v>-3.7053157769965067E-2</v>
      </c>
      <c r="AC618">
        <v>-1.1878773079859826</v>
      </c>
      <c r="AD618">
        <v>-0.81528045831606155</v>
      </c>
      <c r="AG618">
        <v>-1.2722981319228306</v>
      </c>
      <c r="AH618">
        <v>5.0261791889274257</v>
      </c>
      <c r="AO618">
        <v>-1.3148944733429342</v>
      </c>
      <c r="AP618">
        <v>-1.2595955635261633</v>
      </c>
      <c r="AS618">
        <v>-1.2728620915472728</v>
      </c>
      <c r="AT618">
        <v>6.7196077246283741</v>
      </c>
      <c r="AW618">
        <v>-0.98440625792402692</v>
      </c>
      <c r="AX618">
        <v>6.4506167344413257</v>
      </c>
      <c r="BE618">
        <v>-1.0922062043038856</v>
      </c>
      <c r="BF618">
        <v>1.9785745995668356</v>
      </c>
      <c r="BI618">
        <v>-1.1595519241546335</v>
      </c>
      <c r="BJ618">
        <v>5.6373557876187972</v>
      </c>
      <c r="BM618">
        <v>-1.2780867909839038</v>
      </c>
      <c r="BN618">
        <v>4.2253531936080391</v>
      </c>
      <c r="BQ618">
        <v>-1.2126977866066428</v>
      </c>
      <c r="BR618">
        <v>6.3268452652301432</v>
      </c>
      <c r="BY618">
        <v>-1.2465637953361652</v>
      </c>
      <c r="BZ618">
        <v>5.0686384179046069</v>
      </c>
      <c r="CK618">
        <v>-1.3096035402622657</v>
      </c>
      <c r="CL618">
        <v>1.1914177952050955</v>
      </c>
      <c r="CO618">
        <v>-0.98184270327363476</v>
      </c>
      <c r="CP618">
        <v>8.0559183730081223</v>
      </c>
      <c r="CS618">
        <v>-1.2683172936255049</v>
      </c>
      <c r="CT618">
        <v>1.763356784145512</v>
      </c>
      <c r="CW618">
        <v>-1.3051334572980076</v>
      </c>
      <c r="CX618">
        <v>-0.36358450613758042</v>
      </c>
      <c r="DE618">
        <v>-1.2071456411649764</v>
      </c>
      <c r="DF618">
        <v>-0.85591162045451163</v>
      </c>
      <c r="DI618">
        <v>-1.2697947296617755</v>
      </c>
      <c r="DJ618">
        <v>5.0471945143227233</v>
      </c>
      <c r="DQ618">
        <v>-1.3169412698654852</v>
      </c>
      <c r="DR618">
        <v>-1.2629252553937635</v>
      </c>
      <c r="DU618">
        <v>-1.2746460264733344</v>
      </c>
      <c r="DV618">
        <v>6.717426963188216</v>
      </c>
      <c r="DY618">
        <v>-0.95183029337976066</v>
      </c>
      <c r="DZ618">
        <v>6.4829618912752238</v>
      </c>
      <c r="EG618">
        <v>-1.0832080796902903</v>
      </c>
      <c r="EH618">
        <v>1.9953356483853539</v>
      </c>
      <c r="EK618">
        <v>-1.2041652239612384</v>
      </c>
      <c r="EL618">
        <v>5.4918063085122464</v>
      </c>
      <c r="EO618">
        <v>-1.2995203638960806</v>
      </c>
      <c r="EP618">
        <v>4.1956319837011486</v>
      </c>
      <c r="ES618">
        <v>-1.2175968512064284</v>
      </c>
      <c r="ET618">
        <v>6.3045382547456672</v>
      </c>
      <c r="FA618">
        <v>-1.302300811794765</v>
      </c>
      <c r="FB618">
        <v>4.9720341056985751</v>
      </c>
      <c r="FM618">
        <v>-1.2894216164771348</v>
      </c>
      <c r="FN618">
        <v>1.237115642142548</v>
      </c>
      <c r="FQ618">
        <v>-0.97511202281095066</v>
      </c>
      <c r="FR618">
        <v>8.0375896690460955</v>
      </c>
      <c r="FU618">
        <v>-1.2577624876775118</v>
      </c>
      <c r="FV618">
        <v>1.7729311319203702</v>
      </c>
      <c r="FY618">
        <v>-1.3011628861377553</v>
      </c>
      <c r="FZ618">
        <v>-0.35854883814381755</v>
      </c>
      <c r="GG618">
        <v>-1.1937216544657938</v>
      </c>
      <c r="GH618">
        <v>-0.82617320314462728</v>
      </c>
      <c r="GK618">
        <v>-1.2690947402931925</v>
      </c>
      <c r="GL618">
        <v>5.0485416775668703</v>
      </c>
      <c r="GS618">
        <v>-1.3177611169016603</v>
      </c>
      <c r="GT618">
        <v>-1.2633116477349806</v>
      </c>
      <c r="GW618">
        <v>-1.296043674269773</v>
      </c>
      <c r="GX618">
        <v>6.6851761251387014</v>
      </c>
      <c r="HA618">
        <v>-0.95443574790099628</v>
      </c>
      <c r="HB618">
        <v>6.4907055926986779</v>
      </c>
      <c r="HI618">
        <v>-1.0866151063552161</v>
      </c>
      <c r="HJ618">
        <v>1.9943347261942332</v>
      </c>
      <c r="HM618">
        <v>-1.2212587156483761</v>
      </c>
      <c r="HN618">
        <v>5.4238434613759212</v>
      </c>
      <c r="HQ618">
        <v>-1.3129504155136948</v>
      </c>
      <c r="HR618">
        <v>4.1693663808723835</v>
      </c>
      <c r="HU618">
        <v>-1.2140013916435439</v>
      </c>
      <c r="HV618">
        <v>6.313913661670119</v>
      </c>
      <c r="IC618">
        <v>-1.2871187393746535</v>
      </c>
      <c r="ID618">
        <v>5.0012515957432875</v>
      </c>
      <c r="IO618">
        <v>-1.2865918666248308</v>
      </c>
      <c r="IP618">
        <v>1.2447285513125825</v>
      </c>
      <c r="IS618">
        <v>-0.97376666005412438</v>
      </c>
      <c r="IT618">
        <v>8.0425835369356271</v>
      </c>
      <c r="IW618">
        <v>-1.2582969171397989</v>
      </c>
      <c r="IX618">
        <v>1.7712341004416632</v>
      </c>
      <c r="JA618">
        <v>-1.2996239529596842</v>
      </c>
      <c r="JB618">
        <v>-0.35680731237210411</v>
      </c>
      <c r="JI618">
        <v>-1.2036964487293886</v>
      </c>
      <c r="JJ618">
        <v>-0.86007244891627521</v>
      </c>
      <c r="JM618">
        <v>-1.1605489360732957</v>
      </c>
      <c r="JN618">
        <v>5.2549121828065095</v>
      </c>
      <c r="JU618">
        <v>-1.3168337064983304</v>
      </c>
      <c r="JV618">
        <v>-1.2628260393711046</v>
      </c>
      <c r="JY618">
        <v>-1.2801329166640498</v>
      </c>
      <c r="JZ618">
        <v>6.7149578852931358</v>
      </c>
      <c r="KC618">
        <v>-0.98819547107198924</v>
      </c>
      <c r="KD618">
        <v>6.4408542700495852</v>
      </c>
      <c r="KK618">
        <v>-1.1002073904934095</v>
      </c>
      <c r="KL618">
        <v>1.9537841921684733</v>
      </c>
      <c r="KO618">
        <v>-1.2154675751281847</v>
      </c>
      <c r="KP618">
        <v>5.4479189102947778</v>
      </c>
      <c r="KS618">
        <v>-1.3127244220042429</v>
      </c>
      <c r="KT618">
        <v>4.1697861620270809</v>
      </c>
      <c r="KW618">
        <v>-1.2236150038930929</v>
      </c>
      <c r="KX618">
        <v>6.30446124151561</v>
      </c>
      <c r="LE618">
        <v>-1.2543742216888178</v>
      </c>
      <c r="LF618">
        <v>5.0646148715154551</v>
      </c>
      <c r="LQ618">
        <v>-1.3043144991068136</v>
      </c>
      <c r="LR618">
        <v>1.2003896566008119</v>
      </c>
      <c r="LU618">
        <v>-0.96574139344289023</v>
      </c>
      <c r="LV618">
        <v>8.0748376863786167</v>
      </c>
      <c r="LY618">
        <v>-1.2585855547247637</v>
      </c>
      <c r="LZ618">
        <v>1.7713210105344561</v>
      </c>
      <c r="MC618">
        <v>-1.2972714419086657</v>
      </c>
      <c r="MD618">
        <v>-0.35374924768272892</v>
      </c>
      <c r="MK618">
        <v>-1.1967218856562361</v>
      </c>
      <c r="ML618">
        <v>-0.82677463559491504</v>
      </c>
      <c r="MO618">
        <v>-1.2771737820941511</v>
      </c>
      <c r="MP618">
        <v>5.0378893581619018</v>
      </c>
      <c r="MW618">
        <v>-1.3178622358725938</v>
      </c>
      <c r="MX618">
        <v>-1.263489284481419</v>
      </c>
      <c r="NA618">
        <v>-1.2938288487303455</v>
      </c>
      <c r="NB618">
        <v>6.6917380683879824</v>
      </c>
      <c r="NE618">
        <v>-0.98328139459761832</v>
      </c>
      <c r="NF618">
        <v>6.4537650536825737</v>
      </c>
      <c r="NM618">
        <v>-1.0872333913955952</v>
      </c>
      <c r="NN618">
        <v>1.9848919102932607</v>
      </c>
      <c r="NQ618">
        <v>-1.2015354489235506</v>
      </c>
      <c r="NR618">
        <v>5.5005216324866435</v>
      </c>
      <c r="NU618">
        <v>-1.2865828290135866</v>
      </c>
      <c r="NV618">
        <v>4.2163790492285784</v>
      </c>
      <c r="NY618">
        <v>-1.2174733720778599</v>
      </c>
      <c r="NZ618">
        <v>6.3042955419362645</v>
      </c>
      <c r="OG618">
        <v>-1.2752513971712165</v>
      </c>
      <c r="OH618">
        <v>5.0254420151969237</v>
      </c>
    </row>
    <row r="619" spans="1:398">
      <c r="A619">
        <v>602</v>
      </c>
      <c r="B619" s="16">
        <f t="shared" si="129"/>
        <v>40984.25</v>
      </c>
      <c r="C619">
        <f t="shared" si="125"/>
        <v>66.202102785263037</v>
      </c>
      <c r="D619">
        <f t="shared" si="126"/>
        <v>0</v>
      </c>
      <c r="E619">
        <f t="shared" si="127"/>
        <v>0</v>
      </c>
      <c r="F619">
        <f t="shared" si="128"/>
        <v>66.202102785263037</v>
      </c>
      <c r="G619">
        <f>F619/'Refrigeration &amp; Weather'!$C$22</f>
        <v>29.753754060792382</v>
      </c>
      <c r="H619">
        <f>G619*3*'Refrigeration &amp; Weather'!$C$23</f>
        <v>22.315315545594288</v>
      </c>
      <c r="Q619">
        <v>-0.84762569106159902</v>
      </c>
      <c r="R619">
        <v>4.2275636043272611</v>
      </c>
      <c r="U619">
        <v>-1.2322543969634325</v>
      </c>
      <c r="V619">
        <v>2.1574716335288939</v>
      </c>
      <c r="AC619">
        <v>-1.1942822960451058</v>
      </c>
      <c r="AD619">
        <v>1.3092584610632334</v>
      </c>
      <c r="AG619">
        <v>-1.2738741517908259</v>
      </c>
      <c r="AH619">
        <v>-1.6228884154654213</v>
      </c>
      <c r="AO619">
        <v>-1.3151123197245438</v>
      </c>
      <c r="AP619">
        <v>5.3826643414146256</v>
      </c>
      <c r="AS619">
        <v>-1.274085662826639</v>
      </c>
      <c r="AT619">
        <v>7.260241215112638E-2</v>
      </c>
      <c r="AW619">
        <v>-0.99542304931927583</v>
      </c>
      <c r="AX619">
        <v>-0.23396238231383359</v>
      </c>
      <c r="BE619">
        <v>-1.1048560244163463</v>
      </c>
      <c r="BF619">
        <v>4.1141527563842173</v>
      </c>
      <c r="BI619">
        <v>-1.1696164644130016</v>
      </c>
      <c r="BJ619">
        <v>-1.0772828020326188</v>
      </c>
      <c r="BM619">
        <v>-1.2792545046638217</v>
      </c>
      <c r="BN619">
        <v>-2.4220306246214833</v>
      </c>
      <c r="BQ619">
        <v>-1.2172971932368477</v>
      </c>
      <c r="BR619">
        <v>-0.33869844283639244</v>
      </c>
      <c r="BY619">
        <v>-1.2488124386591268</v>
      </c>
      <c r="BZ619">
        <v>-1.5832021353209849</v>
      </c>
      <c r="CK619">
        <v>-1.310115183715054</v>
      </c>
      <c r="CL619">
        <v>3.5026054652945104</v>
      </c>
      <c r="CO619">
        <v>-0.99956940865928789</v>
      </c>
      <c r="CP619">
        <v>1.3140483545093038</v>
      </c>
      <c r="CS619">
        <v>-1.2699487415712294</v>
      </c>
      <c r="CT619">
        <v>3.9716260890738084</v>
      </c>
      <c r="CW619">
        <v>-1.3055142563787132</v>
      </c>
      <c r="CX619">
        <v>1.8493715528575931</v>
      </c>
      <c r="DE619">
        <v>-1.2129128646539324</v>
      </c>
      <c r="DF619">
        <v>1.271876788567488</v>
      </c>
      <c r="DI619">
        <v>-1.2716909665749581</v>
      </c>
      <c r="DJ619">
        <v>-1.6044206714913332</v>
      </c>
      <c r="DQ619">
        <v>-1.3171060130005534</v>
      </c>
      <c r="DR619">
        <v>5.3795154899517534</v>
      </c>
      <c r="DU619">
        <v>-1.2758347248936319</v>
      </c>
      <c r="DV619">
        <v>7.0531251920203E-2</v>
      </c>
      <c r="DY619">
        <v>-0.96336844246982356</v>
      </c>
      <c r="DZ619">
        <v>-0.20285274830874755</v>
      </c>
      <c r="EG619">
        <v>-1.0961333478118274</v>
      </c>
      <c r="EH619">
        <v>4.1307606630567095</v>
      </c>
      <c r="EK619">
        <v>-1.211960561344555</v>
      </c>
      <c r="EL619">
        <v>-1.209989982464412</v>
      </c>
      <c r="EO619">
        <v>-1.3002156917579704</v>
      </c>
      <c r="EP619">
        <v>-2.4499835748696452</v>
      </c>
      <c r="ES619">
        <v>-1.2218475035574698</v>
      </c>
      <c r="ET619">
        <v>-0.35913117307049347</v>
      </c>
      <c r="FA619">
        <v>-1.3030157023312934</v>
      </c>
      <c r="FB619">
        <v>-1.6739015528453445</v>
      </c>
      <c r="FM619">
        <v>-1.290610416623283</v>
      </c>
      <c r="FN619">
        <v>3.5452902350933138</v>
      </c>
      <c r="FQ619">
        <v>-0.99256418798818968</v>
      </c>
      <c r="FR619">
        <v>1.2983932543060495</v>
      </c>
      <c r="FU619">
        <v>-1.2595461681277778</v>
      </c>
      <c r="FV619">
        <v>3.9806362424977491</v>
      </c>
      <c r="FY619">
        <v>-1.3016238632996795</v>
      </c>
      <c r="FZ619">
        <v>1.854121052264168</v>
      </c>
      <c r="GG619">
        <v>-1.199955276097785</v>
      </c>
      <c r="GH619">
        <v>1.2992038469649971</v>
      </c>
      <c r="GK619">
        <v>-1.2710121368384997</v>
      </c>
      <c r="GL619">
        <v>-1.6031770006369614</v>
      </c>
      <c r="GS619">
        <v>-1.3179196763223788</v>
      </c>
      <c r="GT619">
        <v>5.3791480638588416</v>
      </c>
      <c r="GW619">
        <v>-1.296717339269938</v>
      </c>
      <c r="GX619">
        <v>3.9967051621687365E-2</v>
      </c>
      <c r="HA619">
        <v>-0.9660985335256137</v>
      </c>
      <c r="HB619">
        <v>-0.19542181737588227</v>
      </c>
      <c r="HI619">
        <v>-1.0995168336076282</v>
      </c>
      <c r="HJ619">
        <v>4.1291037647766604</v>
      </c>
      <c r="HM619">
        <v>-1.228008396439249</v>
      </c>
      <c r="HN619">
        <v>-1.2706606674003373</v>
      </c>
      <c r="HQ619">
        <v>-1.3132285085887094</v>
      </c>
      <c r="HR619">
        <v>-2.4746652968211662</v>
      </c>
      <c r="HU619">
        <v>-1.2183994827836424</v>
      </c>
      <c r="HV619">
        <v>-0.35046233793067921</v>
      </c>
      <c r="IC619">
        <v>-1.2882975914496535</v>
      </c>
      <c r="ID619">
        <v>-1.6464617395661387</v>
      </c>
      <c r="IO619">
        <v>-1.2878928766943174</v>
      </c>
      <c r="IP619">
        <v>3.5523406783643829</v>
      </c>
      <c r="IS619">
        <v>-0.99129630988241224</v>
      </c>
      <c r="IT619">
        <v>1.3029115982221746</v>
      </c>
      <c r="IW619">
        <v>-1.2600537345973963</v>
      </c>
      <c r="IX619">
        <v>3.9790505297238599</v>
      </c>
      <c r="JA619">
        <v>-1.3001127848524074</v>
      </c>
      <c r="JB619">
        <v>1.8557755835093379</v>
      </c>
      <c r="JI619">
        <v>-1.2094029837627691</v>
      </c>
      <c r="JJ619">
        <v>1.2684549599786112</v>
      </c>
      <c r="JM619">
        <v>-1.165739140143615</v>
      </c>
      <c r="JN619">
        <v>-1.4096946107328734</v>
      </c>
      <c r="JU619">
        <v>-1.317000032410323</v>
      </c>
      <c r="JV619">
        <v>5.3796093575394703</v>
      </c>
      <c r="JY619">
        <v>-1.2812821688353326</v>
      </c>
      <c r="JZ619">
        <v>6.8189876821851167E-2</v>
      </c>
      <c r="KC619">
        <v>-0.99905774692493854</v>
      </c>
      <c r="KD619">
        <v>-0.24308206532938181</v>
      </c>
      <c r="KK619">
        <v>-1.1124724236039554</v>
      </c>
      <c r="KL619">
        <v>4.0917080775880272</v>
      </c>
      <c r="KO619">
        <v>-1.2225861813476517</v>
      </c>
      <c r="KP619">
        <v>-1.2493073527530747</v>
      </c>
      <c r="KS619">
        <v>-1.313009187399667</v>
      </c>
      <c r="KT619">
        <v>-2.4742704490484582</v>
      </c>
      <c r="KW619">
        <v>-1.2278627707322263</v>
      </c>
      <c r="KX619">
        <v>-0.35936053275334057</v>
      </c>
      <c r="LE619">
        <v>-1.2565587810605219</v>
      </c>
      <c r="LF619">
        <v>-1.5869987994224912</v>
      </c>
      <c r="LQ619">
        <v>-1.3049594242713798</v>
      </c>
      <c r="LR619">
        <v>3.5110195969309612</v>
      </c>
      <c r="LU619">
        <v>-0.9837717189118601</v>
      </c>
      <c r="LV619">
        <v>1.3321150298477031</v>
      </c>
      <c r="LY619">
        <v>-1.2603436711553349</v>
      </c>
      <c r="LZ619">
        <v>3.9791244724787416</v>
      </c>
      <c r="MC619">
        <v>-1.2978088401143131</v>
      </c>
      <c r="MD619">
        <v>1.8586480478547927</v>
      </c>
      <c r="MK619">
        <v>-1.2029460503312077</v>
      </c>
      <c r="ML619">
        <v>1.2986629705678361</v>
      </c>
      <c r="MO619">
        <v>-1.2789231795822791</v>
      </c>
      <c r="MP619">
        <v>-1.6130755944530182</v>
      </c>
      <c r="MW619">
        <v>-1.318017962304169</v>
      </c>
      <c r="MX619">
        <v>5.3789800777768946</v>
      </c>
      <c r="NA619">
        <v>-1.2946075858290591</v>
      </c>
      <c r="NB619">
        <v>4.621255542919861E-2</v>
      </c>
      <c r="NE619">
        <v>-0.994347962986741</v>
      </c>
      <c r="NF619">
        <v>-0.23102645025382806</v>
      </c>
      <c r="NM619">
        <v>-1.0999936513174673</v>
      </c>
      <c r="NN619">
        <v>4.1210332773607483</v>
      </c>
      <c r="NQ619">
        <v>-1.2094666561184984</v>
      </c>
      <c r="NR619">
        <v>-1.2020444448263439</v>
      </c>
      <c r="NU619">
        <v>-1.2876080065989741</v>
      </c>
      <c r="NV619">
        <v>-2.4304613953918466</v>
      </c>
      <c r="NY619">
        <v>-1.2217205530428705</v>
      </c>
      <c r="NZ619">
        <v>-0.35932301967161417</v>
      </c>
      <c r="OG619">
        <v>-1.2768136964483712</v>
      </c>
      <c r="OH619">
        <v>-1.6238082002076268</v>
      </c>
    </row>
    <row r="620" spans="1:398">
      <c r="A620">
        <v>603</v>
      </c>
      <c r="B620" s="16">
        <f t="shared" si="129"/>
        <v>40984.375</v>
      </c>
      <c r="C620">
        <f t="shared" si="125"/>
        <v>236.70077856165156</v>
      </c>
      <c r="D620">
        <f t="shared" si="126"/>
        <v>0</v>
      </c>
      <c r="E620">
        <f t="shared" si="127"/>
        <v>0</v>
      </c>
      <c r="F620">
        <f t="shared" si="128"/>
        <v>236.70077856165156</v>
      </c>
      <c r="G620">
        <f>F620/'Refrigeration &amp; Weather'!$C$22</f>
        <v>106.38237238725914</v>
      </c>
      <c r="H620">
        <f>G620*3*'Refrigeration &amp; Weather'!$C$23</f>
        <v>79.786779290444358</v>
      </c>
      <c r="Q620">
        <v>-0.86626290453590571</v>
      </c>
      <c r="R620">
        <v>1.927397288480603</v>
      </c>
      <c r="U620">
        <v>-1.2357023008444736</v>
      </c>
      <c r="V620">
        <v>-7.4449481981352733E-2</v>
      </c>
      <c r="AC620">
        <v>-1.2001459962680001</v>
      </c>
      <c r="AD620">
        <v>-0.97403823370687603</v>
      </c>
      <c r="AG620">
        <v>-1.2753561820606927</v>
      </c>
      <c r="AH620">
        <v>5.0145892362150013</v>
      </c>
      <c r="AO620">
        <v>-1.3153189353710129</v>
      </c>
      <c r="AP620">
        <v>-1.2609693267990991</v>
      </c>
      <c r="AS620">
        <v>-1.2752456871897184</v>
      </c>
      <c r="AT620">
        <v>6.7118343465615906</v>
      </c>
      <c r="AW620">
        <v>-1.0057872570308024</v>
      </c>
      <c r="AX620">
        <v>6.3707066203133067</v>
      </c>
      <c r="BE620">
        <v>-1.1163114740111151</v>
      </c>
      <c r="BF620">
        <v>1.8311445519982472</v>
      </c>
      <c r="BI620">
        <v>-1.1786077842843752</v>
      </c>
      <c r="BJ620">
        <v>5.5044512681697926</v>
      </c>
      <c r="BM620">
        <v>-1.2803531584812657</v>
      </c>
      <c r="BN620">
        <v>4.2168928192740758</v>
      </c>
      <c r="BQ620">
        <v>-1.2215486325021492</v>
      </c>
      <c r="BR620">
        <v>6.2840625340694434</v>
      </c>
      <c r="BY620">
        <v>-1.2509225814986955</v>
      </c>
      <c r="BZ620">
        <v>5.0516616985320058</v>
      </c>
      <c r="CK620">
        <v>-1.3105917653280206</v>
      </c>
      <c r="CL620">
        <v>1.1868202312344764</v>
      </c>
      <c r="CO620">
        <v>-1.0157806816297332</v>
      </c>
      <c r="CP620">
        <v>7.8693309404609382</v>
      </c>
      <c r="CS620">
        <v>-1.2714853353242415</v>
      </c>
      <c r="CT620">
        <v>1.7517382358689462</v>
      </c>
      <c r="CW620">
        <v>-1.3058735641412009</v>
      </c>
      <c r="CX620">
        <v>-0.366215304624952</v>
      </c>
      <c r="DE620">
        <v>-1.2181864385705221</v>
      </c>
      <c r="DF620">
        <v>-1.0087396696678996</v>
      </c>
      <c r="DI620">
        <v>-1.2734548841229951</v>
      </c>
      <c r="DJ620">
        <v>5.0308567142195386</v>
      </c>
      <c r="DQ620">
        <v>-1.3172623702723005</v>
      </c>
      <c r="DR620">
        <v>-1.2639508878133296</v>
      </c>
      <c r="DU620">
        <v>-1.2769616086033446</v>
      </c>
      <c r="DV620">
        <v>6.7098653339619556</v>
      </c>
      <c r="DY620">
        <v>-0.97423403918668117</v>
      </c>
      <c r="DZ620">
        <v>6.4006230792398249</v>
      </c>
      <c r="EG620">
        <v>-1.1078601092341598</v>
      </c>
      <c r="EH620">
        <v>1.8474503703399865</v>
      </c>
      <c r="EK620">
        <v>-1.2188800628993464</v>
      </c>
      <c r="EL620">
        <v>5.3831834609208107</v>
      </c>
      <c r="EO620">
        <v>-1.3008696730517071</v>
      </c>
      <c r="EP620">
        <v>4.1905658383484354</v>
      </c>
      <c r="ES620">
        <v>-1.2257789499484928</v>
      </c>
      <c r="ET620">
        <v>6.2652956081283655</v>
      </c>
      <c r="FA620">
        <v>-1.3036844597066102</v>
      </c>
      <c r="FB620">
        <v>4.9663751864384009</v>
      </c>
      <c r="FM620">
        <v>-1.2917202399809755</v>
      </c>
      <c r="FN620">
        <v>1.2267646808970694</v>
      </c>
      <c r="FQ620">
        <v>-1.0085409207551244</v>
      </c>
      <c r="FR620">
        <v>7.8559556070428584</v>
      </c>
      <c r="FU620">
        <v>-1.2612261357388814</v>
      </c>
      <c r="FV620">
        <v>1.760228058646963</v>
      </c>
      <c r="FY620">
        <v>-1.3020588520607124</v>
      </c>
      <c r="FZ620">
        <v>-0.3617300845041449</v>
      </c>
      <c r="GG620">
        <v>-1.2056599018304075</v>
      </c>
      <c r="GH620">
        <v>-0.98340304866060668</v>
      </c>
      <c r="GK620">
        <v>-1.2727956333770396</v>
      </c>
      <c r="GL620">
        <v>5.0320086336509915</v>
      </c>
      <c r="GS620">
        <v>-1.3180701507187031</v>
      </c>
      <c r="GT620">
        <v>-1.2643005340379172</v>
      </c>
      <c r="GW620">
        <v>-1.2973557766020332</v>
      </c>
      <c r="GX620">
        <v>6.6808664850289308</v>
      </c>
      <c r="HA620">
        <v>-0.97708374884320037</v>
      </c>
      <c r="HB620">
        <v>6.4077554871036426</v>
      </c>
      <c r="HI620">
        <v>-1.1112109784807347</v>
      </c>
      <c r="HJ620">
        <v>1.8453026285333021</v>
      </c>
      <c r="HM620">
        <v>-1.2339918455918362</v>
      </c>
      <c r="HN620">
        <v>5.3287803831333598</v>
      </c>
      <c r="HQ620">
        <v>-1.313490029077516</v>
      </c>
      <c r="HR620">
        <v>4.1673358631661426</v>
      </c>
      <c r="HU620">
        <v>-1.2224674483641644</v>
      </c>
      <c r="HV620">
        <v>6.2733292494530506</v>
      </c>
      <c r="IC620">
        <v>-1.2894025044246198</v>
      </c>
      <c r="ID620">
        <v>4.9921855687664056</v>
      </c>
      <c r="IO620">
        <v>-1.2891067657573523</v>
      </c>
      <c r="IP620">
        <v>1.233308952095157</v>
      </c>
      <c r="IS620">
        <v>-1.0073432680730607</v>
      </c>
      <c r="IT620">
        <v>7.8600549090874026</v>
      </c>
      <c r="IW620">
        <v>-1.2617085731456876</v>
      </c>
      <c r="IX620">
        <v>1.7587436934902909</v>
      </c>
      <c r="JA620">
        <v>-1.3005742518444885</v>
      </c>
      <c r="JB620">
        <v>-0.36015678063417511</v>
      </c>
      <c r="JI620">
        <v>-1.2146266270172381</v>
      </c>
      <c r="JJ620">
        <v>-1.0115434445837579</v>
      </c>
      <c r="JM620">
        <v>-1.170596544441757</v>
      </c>
      <c r="JN620">
        <v>5.2138589836396241</v>
      </c>
      <c r="JU620">
        <v>-1.3171578881540904</v>
      </c>
      <c r="JV620">
        <v>-1.2638619837184157</v>
      </c>
      <c r="JY620">
        <v>-1.2823716283992268</v>
      </c>
      <c r="JZ620">
        <v>6.7076433431352447</v>
      </c>
      <c r="KC620">
        <v>-1.0092774986368704</v>
      </c>
      <c r="KD620">
        <v>6.3621765562652248</v>
      </c>
      <c r="KK620">
        <v>-1.12357878916356</v>
      </c>
      <c r="KL620">
        <v>1.8107572664944676</v>
      </c>
      <c r="KO620">
        <v>-1.2288978548413503</v>
      </c>
      <c r="KP620">
        <v>5.3478137201141775</v>
      </c>
      <c r="KS620">
        <v>-1.3132769899530621</v>
      </c>
      <c r="KT620">
        <v>4.1677078325751884</v>
      </c>
      <c r="KW620">
        <v>-1.2317891233286307</v>
      </c>
      <c r="KX620">
        <v>6.2649430170963418</v>
      </c>
      <c r="LE620">
        <v>-1.2586084238118378</v>
      </c>
      <c r="LF620">
        <v>5.0480763111628812</v>
      </c>
      <c r="LQ620">
        <v>-1.3055611248699064</v>
      </c>
      <c r="LR620">
        <v>1.1947237146865688</v>
      </c>
      <c r="LU620">
        <v>-1.0002727403698606</v>
      </c>
      <c r="LV620">
        <v>7.8865661973319874</v>
      </c>
      <c r="LY620">
        <v>-1.2619996131375901</v>
      </c>
      <c r="LZ620">
        <v>1.7588064383362536</v>
      </c>
      <c r="MC620">
        <v>-1.2983159650280816</v>
      </c>
      <c r="MD620">
        <v>-0.35745493787675775</v>
      </c>
      <c r="MK620">
        <v>-1.208642050798771</v>
      </c>
      <c r="ML620">
        <v>-0.98390700042632095</v>
      </c>
      <c r="MO620">
        <v>-1.2805502397062229</v>
      </c>
      <c r="MP620">
        <v>5.0227832314867156</v>
      </c>
      <c r="MW620">
        <v>-1.318165755519247</v>
      </c>
      <c r="MX620">
        <v>-1.2644595935678289</v>
      </c>
      <c r="NA620">
        <v>-1.2953460933172838</v>
      </c>
      <c r="NB620">
        <v>6.6868170027875786</v>
      </c>
      <c r="NE620">
        <v>-1.004758623349004</v>
      </c>
      <c r="NF620">
        <v>6.373447691612129</v>
      </c>
      <c r="NM620">
        <v>-1.1115666741376464</v>
      </c>
      <c r="NN620">
        <v>1.8383852819215596</v>
      </c>
      <c r="NQ620">
        <v>-1.2165101887635896</v>
      </c>
      <c r="NR620">
        <v>5.390442670258337</v>
      </c>
      <c r="NU620">
        <v>-1.2885726451910198</v>
      </c>
      <c r="NV620">
        <v>4.2089621497836269</v>
      </c>
      <c r="NY620">
        <v>-1.2256492795359737</v>
      </c>
      <c r="NZ620">
        <v>6.2651462504168114</v>
      </c>
      <c r="OG620">
        <v>-1.2782780730040082</v>
      </c>
      <c r="OH620">
        <v>5.0134356522790071</v>
      </c>
    </row>
    <row r="621" spans="1:398">
      <c r="A621">
        <v>604</v>
      </c>
      <c r="B621" s="16">
        <f t="shared" si="129"/>
        <v>40984.5</v>
      </c>
      <c r="C621">
        <f t="shared" si="125"/>
        <v>63.070573868809248</v>
      </c>
      <c r="D621">
        <f t="shared" si="126"/>
        <v>0</v>
      </c>
      <c r="E621">
        <f t="shared" si="127"/>
        <v>0</v>
      </c>
      <c r="F621">
        <f t="shared" si="128"/>
        <v>63.070573868809248</v>
      </c>
      <c r="G621">
        <f>F621/'Refrigeration &amp; Weather'!$C$22</f>
        <v>28.346325334296296</v>
      </c>
      <c r="H621">
        <f>G621*3*'Refrigeration &amp; Weather'!$C$23</f>
        <v>21.259744000722222</v>
      </c>
      <c r="Q621">
        <v>-0.8835682793463232</v>
      </c>
      <c r="R621">
        <v>4.0640657763092989</v>
      </c>
      <c r="U621">
        <v>-1.2388795565304156</v>
      </c>
      <c r="V621">
        <v>2.1241765765382463</v>
      </c>
      <c r="AC621">
        <v>-1.2054805640229787</v>
      </c>
      <c r="AD621">
        <v>1.2406034275945688</v>
      </c>
      <c r="AG621">
        <v>-1.2767521623322398</v>
      </c>
      <c r="AH621">
        <v>-1.6334303178397014</v>
      </c>
      <c r="AO621">
        <v>-1.3155151212489689</v>
      </c>
      <c r="AP621">
        <v>5.3813888480271084</v>
      </c>
      <c r="AS621">
        <v>-1.2763467091381799</v>
      </c>
      <c r="AT621">
        <v>6.5386591138940006E-2</v>
      </c>
      <c r="AW621">
        <v>-1.0155500957411596</v>
      </c>
      <c r="AX621">
        <v>-0.30758465017044456</v>
      </c>
      <c r="BE621">
        <v>-1.1267221875963922</v>
      </c>
      <c r="BF621">
        <v>3.9852840092418864</v>
      </c>
      <c r="BI621">
        <v>-1.1866784199723435</v>
      </c>
      <c r="BJ621">
        <v>-1.1911835023891348</v>
      </c>
      <c r="BM621">
        <v>-1.2813883390682643</v>
      </c>
      <c r="BN621">
        <v>-2.4298042315930375</v>
      </c>
      <c r="BQ621">
        <v>-1.2254878447925097</v>
      </c>
      <c r="BR621">
        <v>-0.37706818954033072</v>
      </c>
      <c r="BY621">
        <v>-1.2529059047347015</v>
      </c>
      <c r="BZ621">
        <v>-1.5987420089089579</v>
      </c>
      <c r="CK621">
        <v>-1.3110365918854356</v>
      </c>
      <c r="CL621">
        <v>3.4984432769839109</v>
      </c>
      <c r="CO621">
        <v>-1.0306455941209858</v>
      </c>
      <c r="CP621">
        <v>1.1483565232607902</v>
      </c>
      <c r="CS621">
        <v>-1.2729346606194654</v>
      </c>
      <c r="CT621">
        <v>3.9609397847927639</v>
      </c>
      <c r="CW621">
        <v>-1.3062130136851633</v>
      </c>
      <c r="CX621">
        <v>1.8469413161486505</v>
      </c>
      <c r="DE621">
        <v>-1.2229789343527877</v>
      </c>
      <c r="DF621">
        <v>1.2089337198500818</v>
      </c>
      <c r="DI621">
        <v>-1.2750993381924871</v>
      </c>
      <c r="DJ621">
        <v>-1.6190855063025151</v>
      </c>
      <c r="DQ621">
        <v>-1.3174109323307988</v>
      </c>
      <c r="DR621">
        <v>5.3785623114507333</v>
      </c>
      <c r="DU621">
        <v>-1.2780311056991689</v>
      </c>
      <c r="DV621">
        <v>6.3512911772021285E-2</v>
      </c>
      <c r="DY621">
        <v>-0.98447900859645099</v>
      </c>
      <c r="DZ621">
        <v>-0.27881804155435119</v>
      </c>
      <c r="EG621">
        <v>-1.1185360393242501</v>
      </c>
      <c r="EH621">
        <v>4.0011855335481004</v>
      </c>
      <c r="EK621">
        <v>-1.2250547976707311</v>
      </c>
      <c r="EL621">
        <v>-1.3022517608038435</v>
      </c>
      <c r="EO621">
        <v>-1.3014856966567374</v>
      </c>
      <c r="EP621">
        <v>-2.4546330360639339</v>
      </c>
      <c r="ES621">
        <v>-1.2294237850608851</v>
      </c>
      <c r="ET621">
        <v>-0.39434960612637143</v>
      </c>
      <c r="FA621">
        <v>-1.3043111798276148</v>
      </c>
      <c r="FB621">
        <v>-1.6790561523994438</v>
      </c>
      <c r="FM621">
        <v>-1.2927583058951169</v>
      </c>
      <c r="FN621">
        <v>3.5358891659022609</v>
      </c>
      <c r="FQ621">
        <v>-1.0232054479960353</v>
      </c>
      <c r="FR621">
        <v>1.1369295078826984</v>
      </c>
      <c r="FU621">
        <v>-1.2628106548970488</v>
      </c>
      <c r="FV621">
        <v>3.9689487798115541</v>
      </c>
      <c r="FY621">
        <v>-1.3024698247480544</v>
      </c>
      <c r="FZ621">
        <v>1.851182022613804</v>
      </c>
      <c r="GG621">
        <v>-1.2108479307889497</v>
      </c>
      <c r="GH621">
        <v>1.2320334327943583</v>
      </c>
      <c r="GK621">
        <v>-1.2744582465325456</v>
      </c>
      <c r="GL621">
        <v>-1.6180162654589989</v>
      </c>
      <c r="GS621">
        <v>-1.3182131121760046</v>
      </c>
      <c r="GT621">
        <v>5.3782293569477302</v>
      </c>
      <c r="GW621">
        <v>-1.2979615267969651</v>
      </c>
      <c r="GX621">
        <v>3.5969149718562403E-2</v>
      </c>
      <c r="HA621">
        <v>-0.98744355169493736</v>
      </c>
      <c r="HB621">
        <v>-0.27197016693209664</v>
      </c>
      <c r="HI621">
        <v>-1.1218475568407287</v>
      </c>
      <c r="HJ621">
        <v>3.9986757828924082</v>
      </c>
      <c r="HM621">
        <v>-1.2393250404244158</v>
      </c>
      <c r="HN621">
        <v>-1.3512392785343823</v>
      </c>
      <c r="HQ621">
        <v>-1.3137363296490634</v>
      </c>
      <c r="HR621">
        <v>-2.4765294976815317</v>
      </c>
      <c r="HU621">
        <v>-1.2262389686651129</v>
      </c>
      <c r="HV621">
        <v>-0.38688863291177955</v>
      </c>
      <c r="IC621">
        <v>-1.2904398597496092</v>
      </c>
      <c r="ID621">
        <v>-1.6547424547522946</v>
      </c>
      <c r="IO621">
        <v>-1.2902415546267929</v>
      </c>
      <c r="IP621">
        <v>3.5419765596234085</v>
      </c>
      <c r="IS621">
        <v>-1.0220716127127882</v>
      </c>
      <c r="IT621">
        <v>1.1406585054745644</v>
      </c>
      <c r="IW621">
        <v>-1.2632695440851747</v>
      </c>
      <c r="IX621">
        <v>3.9675568938454147</v>
      </c>
      <c r="JA621">
        <v>-1.3010104165368666</v>
      </c>
      <c r="JB621">
        <v>1.8526793910033093</v>
      </c>
      <c r="JI621">
        <v>-1.219378472726093</v>
      </c>
      <c r="JJ621">
        <v>1.2066688011507303</v>
      </c>
      <c r="JM621">
        <v>-1.1751508457700559</v>
      </c>
      <c r="JN621">
        <v>-1.4468553062946892</v>
      </c>
      <c r="JU621">
        <v>-1.3173078703649237</v>
      </c>
      <c r="JV621">
        <v>5.3786466014932461</v>
      </c>
      <c r="JY621">
        <v>-1.2834055936185047</v>
      </c>
      <c r="JZ621">
        <v>6.1402707088725667E-2</v>
      </c>
      <c r="KC621">
        <v>-1.0189051162839731</v>
      </c>
      <c r="KD621">
        <v>-0.31557316031205584</v>
      </c>
      <c r="KK621">
        <v>-1.1336718052285317</v>
      </c>
      <c r="KL621">
        <v>3.9667079645608969</v>
      </c>
      <c r="KO621">
        <v>-1.2345244583779478</v>
      </c>
      <c r="KP621">
        <v>-1.3341949743571162</v>
      </c>
      <c r="KS621">
        <v>-1.3135292140228587</v>
      </c>
      <c r="KT621">
        <v>-2.4761785658134614</v>
      </c>
      <c r="KW621">
        <v>-1.235427084242096</v>
      </c>
      <c r="KX621">
        <v>-0.39480131576768451</v>
      </c>
      <c r="LE621">
        <v>-1.2605345877342782</v>
      </c>
      <c r="LF621">
        <v>-1.6021303281292023</v>
      </c>
      <c r="LQ621">
        <v>-1.3061235867033285</v>
      </c>
      <c r="LR621">
        <v>3.5058782074462078</v>
      </c>
      <c r="LU621">
        <v>-1.0154139473175572</v>
      </c>
      <c r="LV621">
        <v>1.1647877573616288</v>
      </c>
      <c r="LY621">
        <v>-1.2635615185843465</v>
      </c>
      <c r="LZ621">
        <v>3.9676099626122237</v>
      </c>
      <c r="MC621">
        <v>-1.2987951106121212</v>
      </c>
      <c r="MD621">
        <v>1.8552240653574894</v>
      </c>
      <c r="MK621">
        <v>-1.2138223058686797</v>
      </c>
      <c r="ML621">
        <v>1.231583115272485</v>
      </c>
      <c r="MO621">
        <v>-1.2820668851699288</v>
      </c>
      <c r="MP621">
        <v>-1.6266302687713488</v>
      </c>
      <c r="MW621">
        <v>-1.31830617636356</v>
      </c>
      <c r="MX621">
        <v>5.3780785684465071</v>
      </c>
      <c r="NA621">
        <v>-1.296047247077148</v>
      </c>
      <c r="NB621">
        <v>4.1644323758305755E-2</v>
      </c>
      <c r="NE621">
        <v>-1.0145648626872845</v>
      </c>
      <c r="NF621">
        <v>-0.30502255054861838</v>
      </c>
      <c r="NM621">
        <v>-1.1220992674893291</v>
      </c>
      <c r="NN621">
        <v>3.9927312109798345</v>
      </c>
      <c r="NQ621">
        <v>-1.2227983964065829</v>
      </c>
      <c r="NR621">
        <v>-1.2956048160620275</v>
      </c>
      <c r="NU621">
        <v>-1.2894816627781245</v>
      </c>
      <c r="NV621">
        <v>-2.4372736896583391</v>
      </c>
      <c r="NY621">
        <v>-1.2292920232556797</v>
      </c>
      <c r="NZ621">
        <v>-0.39446340193955809</v>
      </c>
      <c r="OG621">
        <v>-1.2796529595379083</v>
      </c>
      <c r="OH621">
        <v>-1.6347768942689538</v>
      </c>
    </row>
    <row r="622" spans="1:398">
      <c r="A622">
        <v>605</v>
      </c>
      <c r="B622" s="16">
        <f t="shared" si="129"/>
        <v>40984.625</v>
      </c>
      <c r="C622">
        <f t="shared" si="125"/>
        <v>233.87843974728804</v>
      </c>
      <c r="D622">
        <f t="shared" si="126"/>
        <v>0</v>
      </c>
      <c r="E622">
        <f t="shared" si="127"/>
        <v>0</v>
      </c>
      <c r="F622">
        <f t="shared" si="128"/>
        <v>233.87843974728804</v>
      </c>
      <c r="G622">
        <f>F622/'Refrigeration &amp; Weather'!$C$22</f>
        <v>105.11390550439914</v>
      </c>
      <c r="H622">
        <f>G622*3*'Refrigeration &amp; Weather'!$C$23</f>
        <v>78.835429128299353</v>
      </c>
      <c r="Q622">
        <v>-0.89966711334456118</v>
      </c>
      <c r="R622">
        <v>1.7793302559563409</v>
      </c>
      <c r="U622">
        <v>-1.2418148390736654</v>
      </c>
      <c r="V622">
        <v>-0.10420130318763166</v>
      </c>
      <c r="AC622">
        <v>-1.210329288686343</v>
      </c>
      <c r="AD622">
        <v>-1.0417661729206273</v>
      </c>
      <c r="AG622">
        <v>-1.2780689764339328</v>
      </c>
      <c r="AH622">
        <v>5.0048951065056162</v>
      </c>
      <c r="AO622">
        <v>-1.3157016057768363</v>
      </c>
      <c r="AP622">
        <v>-1.2621554778280404</v>
      </c>
      <c r="AS622">
        <v>-1.2773928615861221</v>
      </c>
      <c r="AT622">
        <v>6.7051254369414313</v>
      </c>
      <c r="AW622">
        <v>-1.0247578949758589</v>
      </c>
      <c r="AX622">
        <v>6.3027710168427244</v>
      </c>
      <c r="BE622">
        <v>-1.1362149731323903</v>
      </c>
      <c r="BF622">
        <v>1.7179925008387014</v>
      </c>
      <c r="BI622">
        <v>-1.19395440588415</v>
      </c>
      <c r="BJ622">
        <v>5.4062334260763496</v>
      </c>
      <c r="BM622">
        <v>-1.282365061095154</v>
      </c>
      <c r="BN622">
        <v>4.2097354269165441</v>
      </c>
      <c r="BQ622">
        <v>-1.2291460085988086</v>
      </c>
      <c r="BR622">
        <v>6.2495401569639579</v>
      </c>
      <c r="BY622">
        <v>-1.2547728491667192</v>
      </c>
      <c r="BZ622">
        <v>5.0374055983401353</v>
      </c>
      <c r="CK622">
        <v>-1.3114525778087567</v>
      </c>
      <c r="CL622">
        <v>1.1830415500231355</v>
      </c>
      <c r="CO622">
        <v>-1.0443106014100116</v>
      </c>
      <c r="CP622">
        <v>7.7217302321439716</v>
      </c>
      <c r="CS622">
        <v>-1.2743035392221658</v>
      </c>
      <c r="CT622">
        <v>1.7418899804658472</v>
      </c>
      <c r="CW622">
        <v>-1.3065340804798544</v>
      </c>
      <c r="CX622">
        <v>-0.36846440159788602</v>
      </c>
      <c r="DE622">
        <v>-1.227330679864131</v>
      </c>
      <c r="DF622">
        <v>-1.0709786340234537</v>
      </c>
      <c r="DI622">
        <v>-1.2766353741173557</v>
      </c>
      <c r="DJ622">
        <v>5.017554947850865</v>
      </c>
      <c r="DQ622">
        <v>-1.3175522369498973</v>
      </c>
      <c r="DR622">
        <v>-1.2648381178373596</v>
      </c>
      <c r="DU622">
        <v>-1.2790472425605073</v>
      </c>
      <c r="DV622">
        <v>6.7033408502094494</v>
      </c>
      <c r="DY622">
        <v>-0.99415039981446585</v>
      </c>
      <c r="DZ622">
        <v>6.3304314259376708</v>
      </c>
      <c r="EG622">
        <v>-1.1282866280919732</v>
      </c>
      <c r="EH622">
        <v>1.7334220579032142</v>
      </c>
      <c r="EK622">
        <v>-1.2305918728141567</v>
      </c>
      <c r="EL622">
        <v>5.3042728536067978</v>
      </c>
      <c r="EO622">
        <v>-1.302066800285087</v>
      </c>
      <c r="EP622">
        <v>4.1862897331638216</v>
      </c>
      <c r="ES622">
        <v>-1.2328104602346162</v>
      </c>
      <c r="ET622">
        <v>6.2335877073022052</v>
      </c>
      <c r="FA622">
        <v>-1.3048995009130628</v>
      </c>
      <c r="FB622">
        <v>4.9616683413669493</v>
      </c>
      <c r="FM622">
        <v>-1.2937310034269143</v>
      </c>
      <c r="FN622">
        <v>1.2182038335525376</v>
      </c>
      <c r="FQ622">
        <v>-1.0366992983617584</v>
      </c>
      <c r="FR622">
        <v>7.7119718934958383</v>
      </c>
      <c r="FU622">
        <v>-1.2643071594899407</v>
      </c>
      <c r="FV622">
        <v>1.7494538116511145</v>
      </c>
      <c r="FY622">
        <v>-1.302858563591166</v>
      </c>
      <c r="FZ622">
        <v>-0.36445031908580616</v>
      </c>
      <c r="GG622">
        <v>-1.2155619675641562</v>
      </c>
      <c r="GH622">
        <v>-1.0496889272531293</v>
      </c>
      <c r="GK622">
        <v>-1.276011159341363</v>
      </c>
      <c r="GL622">
        <v>5.0185494421509311</v>
      </c>
      <c r="GS622">
        <v>-1.3183490814201559</v>
      </c>
      <c r="GT622">
        <v>-1.2651553805944535</v>
      </c>
      <c r="GW622">
        <v>-1.2985368981019427</v>
      </c>
      <c r="GX622">
        <v>6.6771517332624235</v>
      </c>
      <c r="HA622">
        <v>-0.9972252186795727</v>
      </c>
      <c r="HB622">
        <v>6.3370084027952203</v>
      </c>
      <c r="HI622">
        <v>-1.1315538863708612</v>
      </c>
      <c r="HJ622">
        <v>1.7306509551494027</v>
      </c>
      <c r="HM622">
        <v>-1.2441024947681396</v>
      </c>
      <c r="HN622">
        <v>5.2599883717541411</v>
      </c>
      <c r="HQ622">
        <v>-1.3139686229715861</v>
      </c>
      <c r="HR622">
        <v>4.1656207048425777</v>
      </c>
      <c r="HU622">
        <v>-1.2297434479404061</v>
      </c>
      <c r="HV622">
        <v>6.2405309656570154</v>
      </c>
      <c r="IC622">
        <v>-1.2914153454812678</v>
      </c>
      <c r="ID622">
        <v>4.9846045267080266</v>
      </c>
      <c r="IO622">
        <v>-1.2913043357692882</v>
      </c>
      <c r="IP622">
        <v>1.2238776732028809</v>
      </c>
      <c r="IS622">
        <v>-1.0356236080318981</v>
      </c>
      <c r="IT622">
        <v>7.7153727438808328</v>
      </c>
      <c r="IW622">
        <v>-1.2647439449163613</v>
      </c>
      <c r="IX622">
        <v>1.7481464956015993</v>
      </c>
      <c r="JA622">
        <v>-1.3014231440632569</v>
      </c>
      <c r="JB622">
        <v>-0.3630240237673894</v>
      </c>
      <c r="JI622">
        <v>-1.2236972844051919</v>
      </c>
      <c r="JJ622">
        <v>-1.0728325052873426</v>
      </c>
      <c r="JM622">
        <v>-1.1794277471673864</v>
      </c>
      <c r="JN622">
        <v>5.1798655683630495</v>
      </c>
      <c r="JU622">
        <v>-1.3174505222571629</v>
      </c>
      <c r="JV622">
        <v>-1.2647581239511076</v>
      </c>
      <c r="JY622">
        <v>-1.2843879721241718</v>
      </c>
      <c r="JZ622">
        <v>6.7013354766419049</v>
      </c>
      <c r="KC622">
        <v>-1.0279861833574027</v>
      </c>
      <c r="KD622">
        <v>6.2952805572518642</v>
      </c>
      <c r="KK622">
        <v>-1.1428745864603347</v>
      </c>
      <c r="KL622">
        <v>1.7010167791886446</v>
      </c>
      <c r="KO622">
        <v>-1.2395653680819501</v>
      </c>
      <c r="KP622">
        <v>5.2753177336026189</v>
      </c>
      <c r="KS622">
        <v>-1.3137671007107938</v>
      </c>
      <c r="KT622">
        <v>4.1659522525285624</v>
      </c>
      <c r="KW622">
        <v>-1.2388054597468081</v>
      </c>
      <c r="KX622">
        <v>6.2330569007245478</v>
      </c>
      <c r="LE622">
        <v>-1.26234749200777</v>
      </c>
      <c r="LF622">
        <v>5.0342013831024097</v>
      </c>
      <c r="LQ622">
        <v>-1.3066503322685465</v>
      </c>
      <c r="LR622">
        <v>1.1900456618548581</v>
      </c>
      <c r="LU622">
        <v>-1.0293422902991489</v>
      </c>
      <c r="LV622">
        <v>7.7373887479394687</v>
      </c>
      <c r="LY622">
        <v>-1.2650367079179279</v>
      </c>
      <c r="LZ622">
        <v>1.7481912002560021</v>
      </c>
      <c r="MC622">
        <v>-1.2992483501258769</v>
      </c>
      <c r="MD622">
        <v>-0.36062440402668849</v>
      </c>
      <c r="MK622">
        <v>-1.2185293899102938</v>
      </c>
      <c r="ML622">
        <v>-1.0500877301016804</v>
      </c>
      <c r="MO622">
        <v>-1.2834833569803485</v>
      </c>
      <c r="MP622">
        <v>5.0104924165266889</v>
      </c>
      <c r="MW622">
        <v>-1.3184397353743369</v>
      </c>
      <c r="MX622">
        <v>-1.2652984927803279</v>
      </c>
      <c r="NA622">
        <v>-1.2967136626926232</v>
      </c>
      <c r="NB622">
        <v>6.6825695756243837</v>
      </c>
      <c r="NE622">
        <v>-1.0238132575027572</v>
      </c>
      <c r="NF622">
        <v>6.3051685587496831</v>
      </c>
      <c r="NM622">
        <v>-1.1317161022614195</v>
      </c>
      <c r="NN622">
        <v>1.7255301120220983</v>
      </c>
      <c r="NQ622">
        <v>-1.2284395189166704</v>
      </c>
      <c r="NR622">
        <v>5.3103729418088372</v>
      </c>
      <c r="NU622">
        <v>-1.2903394721446872</v>
      </c>
      <c r="NV622">
        <v>4.2026921389914103</v>
      </c>
      <c r="NY622">
        <v>-1.2326771336092208</v>
      </c>
      <c r="NZ622">
        <v>6.2335037235481039</v>
      </c>
      <c r="OG622">
        <v>-1.280945875710545</v>
      </c>
      <c r="OH622">
        <v>5.0033918737456062</v>
      </c>
    </row>
    <row r="623" spans="1:398">
      <c r="A623">
        <v>606</v>
      </c>
      <c r="B623" s="16">
        <f t="shared" si="129"/>
        <v>40984.75</v>
      </c>
      <c r="C623">
        <f t="shared" si="125"/>
        <v>60.378751144073107</v>
      </c>
      <c r="D623">
        <f t="shared" si="126"/>
        <v>0</v>
      </c>
      <c r="E623">
        <f t="shared" si="127"/>
        <v>0</v>
      </c>
      <c r="F623">
        <f t="shared" si="128"/>
        <v>60.378751144073107</v>
      </c>
      <c r="G623">
        <f>F623/'Refrigeration &amp; Weather'!$C$22</f>
        <v>27.13651736812275</v>
      </c>
      <c r="H623">
        <f>G623*3*'Refrigeration &amp; Weather'!$C$23</f>
        <v>20.352388026092061</v>
      </c>
      <c r="Q623">
        <v>-0.9146704536167779</v>
      </c>
      <c r="R623">
        <v>3.9296695581846288</v>
      </c>
      <c r="U623">
        <v>-1.2445330471075384</v>
      </c>
      <c r="V623">
        <v>2.097499347047024</v>
      </c>
      <c r="AC623">
        <v>-1.2147867199253561</v>
      </c>
      <c r="AD623">
        <v>1.1468394465816281</v>
      </c>
      <c r="AG623">
        <v>-1.2793128091552133</v>
      </c>
      <c r="AH623">
        <v>-1.6423646093281665</v>
      </c>
      <c r="AO623">
        <v>-1.3158790527273825</v>
      </c>
      <c r="AP623">
        <v>5.3802840871965829</v>
      </c>
      <c r="AS623">
        <v>-1.2783879105763902</v>
      </c>
      <c r="AT623">
        <v>5.9139465661261034E-2</v>
      </c>
      <c r="AW623">
        <v>-1.0334526366433243</v>
      </c>
      <c r="AX623">
        <v>-0.37036848467320338</v>
      </c>
      <c r="BE623">
        <v>-1.1448978471302973</v>
      </c>
      <c r="BF623">
        <v>3.8855090784657826</v>
      </c>
      <c r="BI623">
        <v>-1.2005406307472042</v>
      </c>
      <c r="BJ623">
        <v>-1.276364504801093</v>
      </c>
      <c r="BM623">
        <v>-1.2832878374539904</v>
      </c>
      <c r="BN623">
        <v>-2.4364072752846284</v>
      </c>
      <c r="BQ623">
        <v>-1.2325504278169592</v>
      </c>
      <c r="BR623">
        <v>-0.40822324832083817</v>
      </c>
      <c r="BY623">
        <v>-1.256532772567089</v>
      </c>
      <c r="BZ623">
        <v>-1.6118479549876892</v>
      </c>
      <c r="CK623">
        <v>-1.3118423006962523</v>
      </c>
      <c r="CL623">
        <v>3.4950036060976064</v>
      </c>
      <c r="CO623">
        <v>-1.0569029931427063</v>
      </c>
      <c r="CP623">
        <v>1.0164715927872534</v>
      </c>
      <c r="CS623">
        <v>-1.2755981207962619</v>
      </c>
      <c r="CT623">
        <v>3.9518467469979157</v>
      </c>
      <c r="CW623">
        <v>-1.306838100685539</v>
      </c>
      <c r="CX623">
        <v>1.8448562016530949</v>
      </c>
      <c r="DE623">
        <v>-1.23132769946392</v>
      </c>
      <c r="DF623">
        <v>1.1197946483235852</v>
      </c>
      <c r="DI623">
        <v>-1.2780727531103269</v>
      </c>
      <c r="DJ623">
        <v>-1.6311851415152723</v>
      </c>
      <c r="DQ623">
        <v>-1.3176867747237382</v>
      </c>
      <c r="DR623">
        <v>5.3777352273870287</v>
      </c>
      <c r="DU623">
        <v>-1.2800136875668551</v>
      </c>
      <c r="DV623">
        <v>5.7438247076780503E-2</v>
      </c>
      <c r="DY623">
        <v>-1.0032909143441648</v>
      </c>
      <c r="DZ623">
        <v>-0.34377080304165208</v>
      </c>
      <c r="EG623">
        <v>-1.1372190473457535</v>
      </c>
      <c r="EH623">
        <v>3.9004244610865935</v>
      </c>
      <c r="EK623">
        <v>-1.2355795270886722</v>
      </c>
      <c r="EL623">
        <v>-1.3701774060876826</v>
      </c>
      <c r="EO623">
        <v>-1.3026157140647026</v>
      </c>
      <c r="EP623">
        <v>-2.458573717334843</v>
      </c>
      <c r="ES623">
        <v>-1.2359639059669048</v>
      </c>
      <c r="ET623">
        <v>-0.42298316415914194</v>
      </c>
      <c r="FA623">
        <v>-1.3054526645254432</v>
      </c>
      <c r="FB623">
        <v>-1.6833642372341862</v>
      </c>
      <c r="FM623">
        <v>-1.2946440052785446</v>
      </c>
      <c r="FN623">
        <v>3.5280739765221085</v>
      </c>
      <c r="FQ623">
        <v>-1.049145598462516</v>
      </c>
      <c r="FR623">
        <v>1.008145397658466</v>
      </c>
      <c r="FU623">
        <v>-1.2657223526313557</v>
      </c>
      <c r="FV623">
        <v>3.9589976889111043</v>
      </c>
      <c r="FY623">
        <v>-1.3032266827814352</v>
      </c>
      <c r="FZ623">
        <v>1.8486598882194865</v>
      </c>
      <c r="GG623">
        <v>-1.2198943455994651</v>
      </c>
      <c r="GH623">
        <v>1.139488044045561</v>
      </c>
      <c r="GK623">
        <v>-1.2774642540307857</v>
      </c>
      <c r="GL623">
        <v>-1.6302584100110575</v>
      </c>
      <c r="GS623">
        <v>-1.3184785333606721</v>
      </c>
      <c r="GT623">
        <v>5.377432735726055</v>
      </c>
      <c r="GW623">
        <v>-1.2990839919810993</v>
      </c>
      <c r="GX623">
        <v>3.2512107849761683E-2</v>
      </c>
      <c r="HA623">
        <v>-1.0064716721813767</v>
      </c>
      <c r="HB623">
        <v>-0.33745151254281369</v>
      </c>
      <c r="HI623">
        <v>-1.1404385675579045</v>
      </c>
      <c r="HJ623">
        <v>3.897470708237087</v>
      </c>
      <c r="HM623">
        <v>-1.248401881015873</v>
      </c>
      <c r="HN623">
        <v>-1.4103579514679452</v>
      </c>
      <c r="HQ623">
        <v>-1.3141879991086114</v>
      </c>
      <c r="HR623">
        <v>-2.4781107337987915</v>
      </c>
      <c r="HU623">
        <v>-1.2330066558473083</v>
      </c>
      <c r="HV623">
        <v>-0.41650916847928032</v>
      </c>
      <c r="IC623">
        <v>-1.2923340462195732</v>
      </c>
      <c r="ID623">
        <v>-1.6616983146438034</v>
      </c>
      <c r="IO623">
        <v>-1.292301401413579</v>
      </c>
      <c r="IP623">
        <v>3.5333724696591959</v>
      </c>
      <c r="IS623">
        <v>-1.0481230178939447</v>
      </c>
      <c r="IT623">
        <v>1.0112546588359999</v>
      </c>
      <c r="IW623">
        <v>-1.266138356919573</v>
      </c>
      <c r="IX623">
        <v>3.9577678704677055</v>
      </c>
      <c r="JA623">
        <v>-1.3018141248543673</v>
      </c>
      <c r="JB623">
        <v>1.8500195842616425</v>
      </c>
      <c r="JI623">
        <v>-1.2276674260901881</v>
      </c>
      <c r="JJ623">
        <v>1.1182927734445534</v>
      </c>
      <c r="JM623">
        <v>-1.1834502149517288</v>
      </c>
      <c r="JN623">
        <v>-1.4780249095175175</v>
      </c>
      <c r="JU623">
        <v>-1.3175863393806642</v>
      </c>
      <c r="JV623">
        <v>5.3778112149132715</v>
      </c>
      <c r="JY623">
        <v>-1.2853223234593294</v>
      </c>
      <c r="JZ623">
        <v>5.5531325186113131E-2</v>
      </c>
      <c r="KC623">
        <v>-1.0365620060682725</v>
      </c>
      <c r="KD623">
        <v>-0.37740031260672124</v>
      </c>
      <c r="KK623">
        <v>-1.1512919775546993</v>
      </c>
      <c r="KL623">
        <v>3.8699522841608158</v>
      </c>
      <c r="KO623">
        <v>-1.2441022986505583</v>
      </c>
      <c r="KP623">
        <v>-1.3965151188626748</v>
      </c>
      <c r="KS623">
        <v>-1.3139917656586568</v>
      </c>
      <c r="KT623">
        <v>-2.4777970815265049</v>
      </c>
      <c r="KW623">
        <v>-1.2419494754660403</v>
      </c>
      <c r="KX623">
        <v>-0.42357640570625282</v>
      </c>
      <c r="LE623">
        <v>-1.2640562919383129</v>
      </c>
      <c r="LF623">
        <v>-1.6148799191610368</v>
      </c>
      <c r="LQ623">
        <v>-1.3071444850873859</v>
      </c>
      <c r="LR623">
        <v>3.5016108088978064</v>
      </c>
      <c r="LU623">
        <v>-1.042185600919713</v>
      </c>
      <c r="LV623">
        <v>1.0313909382299964</v>
      </c>
      <c r="LY623">
        <v>-1.2664317822064461</v>
      </c>
      <c r="LZ623">
        <v>3.9578053445441301</v>
      </c>
      <c r="MC623">
        <v>-1.2996775616879059</v>
      </c>
      <c r="MD623">
        <v>1.8522850836969778</v>
      </c>
      <c r="MK623">
        <v>-1.2228555313789919</v>
      </c>
      <c r="ML623">
        <v>1.1391268513958686</v>
      </c>
      <c r="MO623">
        <v>-1.284808703243129</v>
      </c>
      <c r="MP623">
        <v>-1.6378067333651942</v>
      </c>
      <c r="MW623">
        <v>-1.3185668982057273</v>
      </c>
      <c r="MX623">
        <v>5.3772967591940368</v>
      </c>
      <c r="NA623">
        <v>-1.2973477237190667</v>
      </c>
      <c r="NB623">
        <v>3.7689160439870098E-2</v>
      </c>
      <c r="NE623">
        <v>-1.0325460138513831</v>
      </c>
      <c r="NF623">
        <v>-0.36812241501884635</v>
      </c>
      <c r="NM623">
        <v>-1.1405235862026859</v>
      </c>
      <c r="NN623">
        <v>3.893049917859809</v>
      </c>
      <c r="NQ623">
        <v>-1.2335227936845148</v>
      </c>
      <c r="NR623">
        <v>-1.3645665564108127</v>
      </c>
      <c r="NU623">
        <v>-1.291150043031895</v>
      </c>
      <c r="NV623">
        <v>-2.4430560443615601</v>
      </c>
      <c r="NY623">
        <v>-1.2358294562959136</v>
      </c>
      <c r="NZ623">
        <v>-0.42304212573851785</v>
      </c>
      <c r="OG623">
        <v>-1.2821635460146452</v>
      </c>
      <c r="OH623">
        <v>-1.6439939028433668</v>
      </c>
    </row>
    <row r="624" spans="1:398">
      <c r="A624">
        <v>607</v>
      </c>
      <c r="B624" s="16">
        <f t="shared" si="129"/>
        <v>40984.875</v>
      </c>
      <c r="C624">
        <f t="shared" si="125"/>
        <v>169.95221334423366</v>
      </c>
      <c r="D624">
        <f t="shared" si="126"/>
        <v>0</v>
      </c>
      <c r="E624">
        <f t="shared" si="127"/>
        <v>0</v>
      </c>
      <c r="F624">
        <f t="shared" si="128"/>
        <v>169.95221334423366</v>
      </c>
      <c r="G624">
        <f>F624/'Refrigeration &amp; Weather'!$C$22</f>
        <v>76.383017233363447</v>
      </c>
      <c r="H624">
        <f>G624*3*'Refrigeration &amp; Weather'!$C$23</f>
        <v>57.287262925022588</v>
      </c>
      <c r="Q624">
        <v>-0.9286769569104526</v>
      </c>
      <c r="R624">
        <v>1.6570751916113751</v>
      </c>
      <c r="U624">
        <v>-1.2470558893429775</v>
      </c>
      <c r="V624">
        <v>-0.12819949721807836</v>
      </c>
      <c r="AC624">
        <v>-1.218871821494429</v>
      </c>
      <c r="AD624">
        <v>-1.0891591021211031</v>
      </c>
      <c r="AG624">
        <v>-1.2804892359896938</v>
      </c>
      <c r="AH624">
        <v>4.9966455185864147</v>
      </c>
      <c r="AO624">
        <v>-1.3160480681308122</v>
      </c>
      <c r="AP624">
        <v>-1.2631859489788051</v>
      </c>
      <c r="AS624">
        <v>-1.2793352943694842</v>
      </c>
      <c r="AT624">
        <v>6.6992997902750915</v>
      </c>
      <c r="BE624">
        <v>-1.1528632693100289</v>
      </c>
      <c r="BF624">
        <v>1.6296595572629726</v>
      </c>
      <c r="BI624">
        <v>-1.2065249739805666</v>
      </c>
      <c r="BJ624">
        <v>5.3319636541184643</v>
      </c>
      <c r="BM624">
        <v>-1.2841607394785943</v>
      </c>
      <c r="BN624">
        <v>4.2036323153622925</v>
      </c>
      <c r="BQ624">
        <v>-1.2357251008069199</v>
      </c>
      <c r="BR624">
        <v>6.2213431495843743</v>
      </c>
      <c r="BY624">
        <v>-1.2581940838114716</v>
      </c>
      <c r="BZ624">
        <v>5.0253327912462522</v>
      </c>
      <c r="CK624">
        <v>-1.3122080477995117</v>
      </c>
      <c r="CL624">
        <v>1.1799025566693773</v>
      </c>
      <c r="CS624">
        <v>-1.2768239620263286</v>
      </c>
      <c r="CT624">
        <v>1.7334791110989962</v>
      </c>
      <c r="CW624">
        <v>-1.3071262870025764</v>
      </c>
      <c r="CX624">
        <v>-0.37040073270200524</v>
      </c>
      <c r="DE624">
        <v>-1.2349879212048209</v>
      </c>
      <c r="DF624">
        <v>-1.1141234574609666</v>
      </c>
      <c r="DI624">
        <v>-1.2794201352254706</v>
      </c>
      <c r="DJ624">
        <v>5.0065212867009823</v>
      </c>
      <c r="DQ624">
        <v>-1.317814994050317</v>
      </c>
      <c r="DR624">
        <v>-1.2656102437680745</v>
      </c>
      <c r="DU624">
        <v>-1.2809337893040877</v>
      </c>
      <c r="DV624">
        <v>6.6976766804460066</v>
      </c>
      <c r="EG624">
        <v>-1.1454252604317505</v>
      </c>
      <c r="EH624">
        <v>1.6440372738877049</v>
      </c>
      <c r="EK624">
        <v>-1.2400910047548703</v>
      </c>
      <c r="EL624">
        <v>5.2454546202771208</v>
      </c>
      <c r="EO624">
        <v>-1.3031348978660382</v>
      </c>
      <c r="EP624">
        <v>4.1826511624418474</v>
      </c>
      <c r="ES624">
        <v>-1.2389060474993461</v>
      </c>
      <c r="ET624">
        <v>6.2076564321180507</v>
      </c>
      <c r="FA624">
        <v>-1.3059735672179456</v>
      </c>
      <c r="FB624">
        <v>4.9577164249885213</v>
      </c>
      <c r="FM624">
        <v>-1.2955023636955292</v>
      </c>
      <c r="FN624">
        <v>1.2110524456144012</v>
      </c>
      <c r="FU624">
        <v>-1.2670622925654547</v>
      </c>
      <c r="FV624">
        <v>1.7402464375509781</v>
      </c>
      <c r="FY624">
        <v>-1.3035756475602156</v>
      </c>
      <c r="FZ624">
        <v>-0.36679268992153302</v>
      </c>
      <c r="GG624">
        <v>-1.2238638218774422</v>
      </c>
      <c r="GH624">
        <v>-1.0959574032563522</v>
      </c>
      <c r="GK624">
        <v>-1.2788262974295468</v>
      </c>
      <c r="GL624">
        <v>5.0073864252447544</v>
      </c>
      <c r="GS624">
        <v>-1.318601901939219</v>
      </c>
      <c r="GT624">
        <v>-1.2658988134536406</v>
      </c>
      <c r="GW624">
        <v>-1.2996047253705536</v>
      </c>
      <c r="GX624">
        <v>6.6739297070549606</v>
      </c>
      <c r="HI624">
        <v>-1.1485946808923271</v>
      </c>
      <c r="HJ624">
        <v>1.6409624076451181</v>
      </c>
      <c r="HM624">
        <v>-1.2522875301843592</v>
      </c>
      <c r="HN624">
        <v>5.2088716100344419</v>
      </c>
      <c r="HQ624">
        <v>-1.3143954404106295</v>
      </c>
      <c r="HR624">
        <v>4.164160113405571</v>
      </c>
      <c r="HU624">
        <v>-1.2360512589174748</v>
      </c>
      <c r="HV624">
        <v>6.213704016489304</v>
      </c>
      <c r="IC624">
        <v>-1.293200519588791</v>
      </c>
      <c r="ID624">
        <v>4.9782088319109761</v>
      </c>
      <c r="IO624">
        <v>-1.2932383512887553</v>
      </c>
      <c r="IP624">
        <v>1.2160093990303453</v>
      </c>
      <c r="IW624">
        <v>-1.2674587292289352</v>
      </c>
      <c r="IX624">
        <v>1.7390877769587383</v>
      </c>
      <c r="JA624">
        <v>-1.3021848943553667</v>
      </c>
      <c r="JB624">
        <v>-0.36549547145071565</v>
      </c>
      <c r="JI624">
        <v>-1.2313058915094808</v>
      </c>
      <c r="JJ624">
        <v>-1.1153374330438535</v>
      </c>
      <c r="JM624">
        <v>-1.1872388397326472</v>
      </c>
      <c r="JN624">
        <v>5.1512266066046886</v>
      </c>
      <c r="JU624">
        <v>-1.3177157746566368</v>
      </c>
      <c r="JV624">
        <v>-1.2655379978987984</v>
      </c>
      <c r="JY624">
        <v>-1.2862118962585849</v>
      </c>
      <c r="JZ624">
        <v>6.6958623472389158</v>
      </c>
      <c r="KK624">
        <v>-1.1590137042298996</v>
      </c>
      <c r="KL624">
        <v>1.6153651122404729</v>
      </c>
      <c r="KO624">
        <v>-1.248202962092293</v>
      </c>
      <c r="KP624">
        <v>5.2214193974940954</v>
      </c>
      <c r="KS624">
        <v>-1.3142042142836348</v>
      </c>
      <c r="KT624">
        <v>4.1644572140855454</v>
      </c>
      <c r="KW624">
        <v>-1.2448813025335208</v>
      </c>
      <c r="KX624">
        <v>6.2070146477222243</v>
      </c>
      <c r="LE624">
        <v>-1.265669211064004</v>
      </c>
      <c r="LF624">
        <v>5.0224622199053153</v>
      </c>
      <c r="LQ624">
        <v>-1.3076088237293018</v>
      </c>
      <c r="LR624">
        <v>1.1861433960669221</v>
      </c>
      <c r="LY624">
        <v>-1.2677527077022905</v>
      </c>
      <c r="LZ624">
        <v>1.7391190018330205</v>
      </c>
      <c r="MC624">
        <v>-1.3000844504014109</v>
      </c>
      <c r="MD624">
        <v>-0.36335419966493304</v>
      </c>
      <c r="MK624">
        <v>-1.2268194800438093</v>
      </c>
      <c r="ML624">
        <v>-1.0962765551659972</v>
      </c>
      <c r="MO624">
        <v>-1.2860509493642434</v>
      </c>
      <c r="MP624">
        <v>5.0003038421561703</v>
      </c>
      <c r="MW624">
        <v>-1.3186880903748561</v>
      </c>
      <c r="MX624">
        <v>-1.2660281468300534</v>
      </c>
      <c r="NA624">
        <v>-1.2979516063942069</v>
      </c>
      <c r="NB624">
        <v>6.678881183796463</v>
      </c>
      <c r="NM624">
        <v>-1.1486129757752521</v>
      </c>
      <c r="NN624">
        <v>1.6371386283184557</v>
      </c>
      <c r="NQ624">
        <v>-1.2381223440501921</v>
      </c>
      <c r="NR624">
        <v>5.2506269377056469</v>
      </c>
      <c r="NU624">
        <v>-1.2919169554522705</v>
      </c>
      <c r="NV624">
        <v>4.1973494085875966</v>
      </c>
      <c r="NY624">
        <v>-1.2387708457711331</v>
      </c>
      <c r="NZ624">
        <v>6.2076184891713249</v>
      </c>
      <c r="OG624">
        <v>-1.2833120001120879</v>
      </c>
      <c r="OH624">
        <v>4.9949159166262378</v>
      </c>
    </row>
    <row r="625" spans="1:398">
      <c r="A625">
        <v>608</v>
      </c>
      <c r="B625" s="16">
        <f t="shared" si="129"/>
        <v>40985</v>
      </c>
      <c r="C625">
        <f t="shared" si="125"/>
        <v>56.714004510694053</v>
      </c>
      <c r="D625">
        <f t="shared" si="126"/>
        <v>0</v>
      </c>
      <c r="E625">
        <f t="shared" si="127"/>
        <v>0</v>
      </c>
      <c r="F625">
        <f t="shared" si="128"/>
        <v>56.714004510694053</v>
      </c>
      <c r="G625">
        <f>F625/'Refrigeration &amp; Weather'!$C$22</f>
        <v>25.489440229525421</v>
      </c>
      <c r="H625">
        <f>G625*3*'Refrigeration &amp; Weather'!$C$23</f>
        <v>19.117080172144064</v>
      </c>
      <c r="Q625">
        <v>-0.94177448093452409</v>
      </c>
      <c r="R625">
        <v>3.8182229252153101</v>
      </c>
      <c r="U625">
        <v>-1.2494023672182022</v>
      </c>
      <c r="V625">
        <v>2.075844726072634</v>
      </c>
      <c r="AC625">
        <v>-1.2226242460929864</v>
      </c>
      <c r="AD625">
        <v>1.0885458500432301</v>
      </c>
      <c r="AG625">
        <v>-1.2816032950076435</v>
      </c>
      <c r="AH625">
        <v>-1.6499957000459473</v>
      </c>
      <c r="AO625">
        <v>-1.3162092063216198</v>
      </c>
      <c r="AP625">
        <v>5.3793215509045327</v>
      </c>
      <c r="AS625">
        <v>-1.2802381577056956</v>
      </c>
      <c r="AT625">
        <v>5.3699217278552938E-2</v>
      </c>
      <c r="BE625">
        <v>-1.1601907509933309</v>
      </c>
      <c r="BF625">
        <v>3.8070088134052762</v>
      </c>
      <c r="BI625">
        <v>-1.2119815284528188</v>
      </c>
      <c r="BJ625">
        <v>-1.3414437939515651</v>
      </c>
      <c r="BM625">
        <v>-1.2849874487980999</v>
      </c>
      <c r="BN625">
        <v>-2.4420584602006685</v>
      </c>
      <c r="BQ625">
        <v>-1.2386911939057892</v>
      </c>
      <c r="BR625">
        <v>-0.43381261790376574</v>
      </c>
      <c r="BY625">
        <v>-1.2597643578512028</v>
      </c>
      <c r="BZ625">
        <v>-1.6229904135901452</v>
      </c>
      <c r="CK625">
        <v>-1.3125518551015001</v>
      </c>
      <c r="CL625">
        <v>3.4921321363970037</v>
      </c>
      <c r="CS625">
        <v>-1.2779860949855864</v>
      </c>
      <c r="CT625">
        <v>3.9440534452348817</v>
      </c>
      <c r="CW625">
        <v>-1.3073997424259096</v>
      </c>
      <c r="CX625">
        <v>1.8430551534169524</v>
      </c>
      <c r="DE625">
        <v>-1.2383476613114168</v>
      </c>
      <c r="DF625">
        <v>1.0655168851240069</v>
      </c>
      <c r="DI625">
        <v>-1.2806852270847064</v>
      </c>
      <c r="DJ625">
        <v>-1.6412706092023066</v>
      </c>
      <c r="DQ625">
        <v>-1.3179373055032395</v>
      </c>
      <c r="DR625">
        <v>5.3770134107707062</v>
      </c>
      <c r="DU625">
        <v>-1.2818106100451019</v>
      </c>
      <c r="DV625">
        <v>5.2149376702230354E-2</v>
      </c>
      <c r="EG625">
        <v>-1.1529845374977965</v>
      </c>
      <c r="EH625">
        <v>3.8208390515343917</v>
      </c>
      <c r="EK625">
        <v>-1.2441875316555511</v>
      </c>
      <c r="EL625">
        <v>-1.421391014449207</v>
      </c>
      <c r="EO625">
        <v>-1.303626573385964</v>
      </c>
      <c r="EP625">
        <v>-2.4619395230431711</v>
      </c>
      <c r="ES625">
        <v>-1.2416562340012598</v>
      </c>
      <c r="ET625">
        <v>-0.44653087606857916</v>
      </c>
      <c r="FA625">
        <v>-1.3064648044213554</v>
      </c>
      <c r="FB625">
        <v>-1.686997139928587</v>
      </c>
      <c r="FM625">
        <v>-1.2963105915562552</v>
      </c>
      <c r="FN625">
        <v>3.5215152707523534</v>
      </c>
      <c r="FU625">
        <v>-1.2683324669084395</v>
      </c>
      <c r="FV625">
        <v>3.9504637662475788</v>
      </c>
      <c r="FY625">
        <v>-1.3039067907884458</v>
      </c>
      <c r="FZ625">
        <v>1.8464809904421395</v>
      </c>
      <c r="GG625">
        <v>-1.227509204541227</v>
      </c>
      <c r="GH625">
        <v>1.0822671014982213</v>
      </c>
      <c r="GK625">
        <v>-1.2801050906752789</v>
      </c>
      <c r="GL625">
        <v>-1.6404615955722135</v>
      </c>
      <c r="GS625">
        <v>-1.3187195843821271</v>
      </c>
      <c r="GT625">
        <v>5.376737978578042</v>
      </c>
      <c r="GW625">
        <v>-1.300100850155262</v>
      </c>
      <c r="GX625">
        <v>2.9504805275270957E-2</v>
      </c>
      <c r="HI625">
        <v>-1.1561023696136112</v>
      </c>
      <c r="HJ625">
        <v>3.8176911447269033</v>
      </c>
      <c r="HM625">
        <v>-1.2558131103133565</v>
      </c>
      <c r="HN625">
        <v>-1.4548067267060176</v>
      </c>
      <c r="HQ625">
        <v>-1.3145918343099701</v>
      </c>
      <c r="HR625">
        <v>-2.479462375635749</v>
      </c>
      <c r="HU625">
        <v>-1.2388972631168462</v>
      </c>
      <c r="HV625">
        <v>-0.44087169324882003</v>
      </c>
      <c r="IC625">
        <v>-1.2940188615299735</v>
      </c>
      <c r="ID625">
        <v>-1.6675907783001531</v>
      </c>
      <c r="IO625">
        <v>-1.2941201836366945</v>
      </c>
      <c r="IP625">
        <v>3.5261606910376257</v>
      </c>
      <c r="IW625">
        <v>-1.2687104515068588</v>
      </c>
      <c r="IX625">
        <v>3.9493705667885388</v>
      </c>
      <c r="JA625">
        <v>-1.3025368501583188</v>
      </c>
      <c r="JB625">
        <v>1.8477195336281502</v>
      </c>
      <c r="JI625">
        <v>-1.2346480717791106</v>
      </c>
      <c r="JJ625">
        <v>1.0645234585300964</v>
      </c>
      <c r="JM625">
        <v>-1.1908121280007369</v>
      </c>
      <c r="JN625">
        <v>-1.5043901831682349</v>
      </c>
      <c r="JU625">
        <v>-1.317839242795112</v>
      </c>
      <c r="JV625">
        <v>5.3770821572249048</v>
      </c>
      <c r="JY625">
        <v>-1.2870596608274996</v>
      </c>
      <c r="JZ625">
        <v>5.0422233669543806E-2</v>
      </c>
      <c r="KK625">
        <v>-1.1661169126231434</v>
      </c>
      <c r="KL625">
        <v>3.7938410741721103</v>
      </c>
      <c r="KO625">
        <v>-1.2519238707600422</v>
      </c>
      <c r="KP625">
        <v>-1.4433925418779081</v>
      </c>
      <c r="KS625">
        <v>-1.314405354868968</v>
      </c>
      <c r="KT625">
        <v>-2.4791806107448546</v>
      </c>
      <c r="KW625">
        <v>-1.2476204953296965</v>
      </c>
      <c r="KX625">
        <v>-0.44720960306567092</v>
      </c>
      <c r="LE625">
        <v>-1.2671936543524576</v>
      </c>
      <c r="LF625">
        <v>-1.6257095579394625</v>
      </c>
      <c r="LQ625">
        <v>-1.3080458273876956</v>
      </c>
      <c r="LR625">
        <v>3.4980341913045336</v>
      </c>
      <c r="LY625">
        <v>-1.2690048889057362</v>
      </c>
      <c r="LZ625">
        <v>3.9493963937169188</v>
      </c>
      <c r="MC625">
        <v>-1.3004705675664159</v>
      </c>
      <c r="MD625">
        <v>1.849745547955121</v>
      </c>
      <c r="MK625">
        <v>-1.2304600031161963</v>
      </c>
      <c r="ML625">
        <v>1.081999101199882</v>
      </c>
      <c r="MO625">
        <v>-1.287217235443473</v>
      </c>
      <c r="MP625">
        <v>-1.6471167858563129</v>
      </c>
      <c r="MW625">
        <v>-1.3188037014249094</v>
      </c>
      <c r="MX625">
        <v>5.3766148388767068</v>
      </c>
      <c r="NA625">
        <v>-1.2985273012973644</v>
      </c>
      <c r="NB625">
        <v>3.4244718516679234E-2</v>
      </c>
      <c r="NM625">
        <v>-1.1560628908291153</v>
      </c>
      <c r="NN625">
        <v>3.8143781866752944</v>
      </c>
      <c r="NQ625">
        <v>-1.2423001694683633</v>
      </c>
      <c r="NR625">
        <v>-1.4166126020361032</v>
      </c>
      <c r="NU625">
        <v>-1.2926434455791589</v>
      </c>
      <c r="NV625">
        <v>-2.4480015082705897</v>
      </c>
      <c r="NY625">
        <v>-1.2415205919254579</v>
      </c>
      <c r="NZ625">
        <v>-0.44655115706319592</v>
      </c>
      <c r="OG625">
        <v>-1.2843966585711881</v>
      </c>
      <c r="OH625">
        <v>-1.6518039143530381</v>
      </c>
    </row>
    <row r="626" spans="1:398">
      <c r="A626">
        <v>609</v>
      </c>
      <c r="B626" s="16">
        <f t="shared" si="129"/>
        <v>40985.125</v>
      </c>
      <c r="C626">
        <f t="shared" si="125"/>
        <v>161.5404873648711</v>
      </c>
      <c r="D626">
        <f t="shared" si="126"/>
        <v>0</v>
      </c>
      <c r="E626">
        <f t="shared" si="127"/>
        <v>0</v>
      </c>
      <c r="F626">
        <f t="shared" si="128"/>
        <v>161.5404873648711</v>
      </c>
      <c r="G626">
        <f>F626/'Refrigeration &amp; Weather'!$C$22</f>
        <v>72.602466231402758</v>
      </c>
      <c r="H626">
        <f>G626*3*'Refrigeration &amp; Weather'!$C$23</f>
        <v>54.451849673552069</v>
      </c>
      <c r="AC626">
        <v>-1.2261143817081295</v>
      </c>
      <c r="AD626">
        <v>-1.2020415253692451</v>
      </c>
      <c r="AG626">
        <v>-1.2826595488203285</v>
      </c>
      <c r="AH626">
        <v>4.9895743768807321</v>
      </c>
      <c r="AO626">
        <v>-1.3163629752495778</v>
      </c>
      <c r="AP626">
        <v>-1.2640862505415713</v>
      </c>
      <c r="AS626">
        <v>-1.2810993819146073</v>
      </c>
      <c r="AT626">
        <v>6.694212570970115</v>
      </c>
      <c r="BE626">
        <v>-1.1669489705441094</v>
      </c>
      <c r="BF626">
        <v>1.5596466659368247</v>
      </c>
      <c r="BI626">
        <v>-1.2169731324511579</v>
      </c>
      <c r="BJ626">
        <v>5.2746717378176999</v>
      </c>
      <c r="BM626">
        <v>-1.2857713021370663</v>
      </c>
      <c r="BN626">
        <v>4.1983905877298104</v>
      </c>
      <c r="BQ626">
        <v>-1.2414674373141472</v>
      </c>
      <c r="BR626">
        <v>6.1980601726214424</v>
      </c>
      <c r="BY626">
        <v>-1.2612504346083737</v>
      </c>
      <c r="BZ626">
        <v>5.0150301196829696</v>
      </c>
      <c r="CK626">
        <v>-1.3128755403226877</v>
      </c>
      <c r="CL626">
        <v>1.1772698278979452</v>
      </c>
      <c r="DE626">
        <v>-1.2414705583357355</v>
      </c>
      <c r="DF626">
        <v>-1.2238375000183954</v>
      </c>
      <c r="DI626">
        <v>-1.2818749067133088</v>
      </c>
      <c r="DJ626">
        <v>4.9972817087427552</v>
      </c>
      <c r="DQ626">
        <v>-1.3180540856768415</v>
      </c>
      <c r="DR626">
        <v>-1.2662859259941279</v>
      </c>
      <c r="DU626">
        <v>-1.2826469551659454</v>
      </c>
      <c r="DV626">
        <v>6.6927315398940879</v>
      </c>
      <c r="EG626">
        <v>-1.1599655013766459</v>
      </c>
      <c r="EH626">
        <v>1.5729295280826072</v>
      </c>
      <c r="EK626">
        <v>-1.2479206232086419</v>
      </c>
      <c r="EL626">
        <v>5.200633020687448</v>
      </c>
      <c r="EO626">
        <v>-1.3040927518208005</v>
      </c>
      <c r="EP626">
        <v>4.1795321967580188</v>
      </c>
      <c r="ES626">
        <v>-1.244231597537951</v>
      </c>
      <c r="ET626">
        <v>6.1862181443983371</v>
      </c>
      <c r="FA626">
        <v>-1.3069287078845042</v>
      </c>
      <c r="FB626">
        <v>4.9543700167773892</v>
      </c>
      <c r="FM626">
        <v>-1.29707273122593</v>
      </c>
      <c r="FN626">
        <v>1.2050244139372086</v>
      </c>
      <c r="GG626">
        <v>-1.2308990913284763</v>
      </c>
      <c r="GH626">
        <v>-1.2079954985570085</v>
      </c>
      <c r="GK626">
        <v>-1.2813075957149718</v>
      </c>
      <c r="GL626">
        <v>4.998039458188356</v>
      </c>
      <c r="GS626">
        <v>-1.318831944939963</v>
      </c>
      <c r="GT626">
        <v>-1.2665489466438338</v>
      </c>
      <c r="GW626">
        <v>-1.300573970260231</v>
      </c>
      <c r="GX626">
        <v>6.6711189432186098</v>
      </c>
      <c r="HI626">
        <v>-1.1630309378749162</v>
      </c>
      <c r="HJ626">
        <v>1.5697460619756236</v>
      </c>
      <c r="HM626">
        <v>-1.2590236963034984</v>
      </c>
      <c r="HN626">
        <v>5.1700172804195157</v>
      </c>
      <c r="HQ626">
        <v>-1.314777984352794</v>
      </c>
      <c r="HR626">
        <v>4.1629070897790017</v>
      </c>
      <c r="HU626">
        <v>-1.2415623841195866</v>
      </c>
      <c r="HV626">
        <v>6.191522736374437</v>
      </c>
      <c r="IC626">
        <v>-1.2947927622495541</v>
      </c>
      <c r="ID626">
        <v>4.9727695878712206</v>
      </c>
      <c r="IO626">
        <v>-1.2949513724221466</v>
      </c>
      <c r="IP626">
        <v>1.2093850140655065</v>
      </c>
      <c r="JI626">
        <v>-1.2377567098448325</v>
      </c>
      <c r="JJ626">
        <v>-1.224629219740458</v>
      </c>
      <c r="JM626">
        <v>-1.1941867523517342</v>
      </c>
      <c r="JN626">
        <v>5.1269090157076462</v>
      </c>
      <c r="JU626">
        <v>-1.3179571241801489</v>
      </c>
      <c r="JV626">
        <v>-1.2662204568638806</v>
      </c>
      <c r="JY626">
        <v>-1.2878683377656044</v>
      </c>
      <c r="JZ626">
        <v>6.6910866072325739</v>
      </c>
      <c r="KK626">
        <v>-1.1726682276898257</v>
      </c>
      <c r="KL626">
        <v>1.547487709922307</v>
      </c>
      <c r="KO626">
        <v>-1.255312505666434</v>
      </c>
      <c r="KP626">
        <v>5.1804347183943777</v>
      </c>
      <c r="KS626">
        <v>-1.3145960098513763</v>
      </c>
      <c r="KT626">
        <v>4.1631746213040799</v>
      </c>
      <c r="KW626">
        <v>-1.2501843573995048</v>
      </c>
      <c r="KX626">
        <v>6.185512172211741</v>
      </c>
      <c r="LE626">
        <v>-1.268636305535741</v>
      </c>
      <c r="LF626">
        <v>5.0124532388721121</v>
      </c>
      <c r="LQ626">
        <v>-1.3084577144983156</v>
      </c>
      <c r="LR626">
        <v>1.1828580539865448</v>
      </c>
      <c r="MK626">
        <v>-1.2338456144106105</v>
      </c>
      <c r="ML626">
        <v>-1.2082481840546817</v>
      </c>
      <c r="MO626">
        <v>-1.2883139323513835</v>
      </c>
      <c r="MP626">
        <v>4.9917773347086989</v>
      </c>
      <c r="MW626">
        <v>-1.3189140885864292</v>
      </c>
      <c r="MX626">
        <v>-1.2666663036413806</v>
      </c>
      <c r="NA626">
        <v>-1.2990766323834873</v>
      </c>
      <c r="NB626">
        <v>6.6756602163446823</v>
      </c>
      <c r="NM626">
        <v>-1.1629413582713259</v>
      </c>
      <c r="NN626">
        <v>1.5668715546910494</v>
      </c>
      <c r="NQ626">
        <v>-1.2461084665272035</v>
      </c>
      <c r="NR626">
        <v>5.2050568366811927</v>
      </c>
      <c r="NU626">
        <v>-1.2933324453791513</v>
      </c>
      <c r="NV626">
        <v>4.1927637511968721</v>
      </c>
      <c r="NY626">
        <v>-1.2440957770350836</v>
      </c>
      <c r="NZ626">
        <v>6.1862127029342959</v>
      </c>
      <c r="OG626">
        <v>-1.2854224063962276</v>
      </c>
      <c r="OH626">
        <v>4.9877058413997819</v>
      </c>
    </row>
    <row r="627" spans="1:398">
      <c r="A627">
        <v>610</v>
      </c>
      <c r="B627" s="16">
        <f t="shared" si="129"/>
        <v>40985.25</v>
      </c>
      <c r="C627">
        <f t="shared" si="125"/>
        <v>25.773228672245828</v>
      </c>
      <c r="D627">
        <f t="shared" si="126"/>
        <v>0</v>
      </c>
      <c r="E627">
        <f t="shared" si="127"/>
        <v>0</v>
      </c>
      <c r="F627">
        <f t="shared" si="128"/>
        <v>25.773228672245828</v>
      </c>
      <c r="G627">
        <f>F627/'Refrigeration &amp; Weather'!$C$22</f>
        <v>11.583473560559925</v>
      </c>
      <c r="H627">
        <f>G627*3*'Refrigeration &amp; Weather'!$C$23</f>
        <v>8.6876051704199444</v>
      </c>
      <c r="AC627">
        <v>-1.2293334085850942</v>
      </c>
      <c r="AD627">
        <v>0.90456876702742994</v>
      </c>
      <c r="AG627">
        <v>-1.2836621382847702</v>
      </c>
      <c r="AH627">
        <v>-1.6565588075928992</v>
      </c>
      <c r="AO627">
        <v>-1.3165098411564002</v>
      </c>
      <c r="AP627">
        <v>5.3784783602207016</v>
      </c>
      <c r="BE627">
        <v>-1.1731974984978046</v>
      </c>
      <c r="BF627">
        <v>3.7443530942013563</v>
      </c>
      <c r="BI627">
        <v>-1.2215533746536937</v>
      </c>
      <c r="BJ627">
        <v>-1.3921002499292681</v>
      </c>
      <c r="BM627">
        <v>-1.2865153301465699</v>
      </c>
      <c r="BN627">
        <v>-2.4469284037040184</v>
      </c>
      <c r="BQ627">
        <v>-1.2440704575846209</v>
      </c>
      <c r="BR627">
        <v>-0.45504918203625044</v>
      </c>
      <c r="BY627">
        <v>-1.2626585043264942</v>
      </c>
      <c r="BZ627">
        <v>-1.6325333107124345</v>
      </c>
      <c r="CK627">
        <v>-1.3131807309185821</v>
      </c>
      <c r="CL627">
        <v>3.4897130712217073</v>
      </c>
      <c r="DE627">
        <v>-1.2443492312166831</v>
      </c>
      <c r="DF627">
        <v>0.88537932466471347</v>
      </c>
      <c r="DI627">
        <v>-1.2829953295869509</v>
      </c>
      <c r="DJ627">
        <v>-1.6497534628079686</v>
      </c>
      <c r="DQ627">
        <v>-1.318165680576646</v>
      </c>
      <c r="DR627">
        <v>5.3763801057144898</v>
      </c>
      <c r="EG627">
        <v>-1.1664278006981854</v>
      </c>
      <c r="EH627">
        <v>3.7570957820324278</v>
      </c>
      <c r="EK627">
        <v>-1.2513338901919027</v>
      </c>
      <c r="EL627">
        <v>-1.4608065272089819</v>
      </c>
      <c r="EO627">
        <v>-1.3045352578138432</v>
      </c>
      <c r="EP627">
        <v>-2.4648346151131508</v>
      </c>
      <c r="ES627">
        <v>-1.2466473546792223</v>
      </c>
      <c r="ET627">
        <v>-0.46609644825052232</v>
      </c>
      <c r="FA627">
        <v>-1.3073673777357613</v>
      </c>
      <c r="FB627">
        <v>-1.6900856055457385</v>
      </c>
      <c r="FM627">
        <v>-1.2977924132559548</v>
      </c>
      <c r="FN627">
        <v>3.5159636677993262</v>
      </c>
      <c r="GG627">
        <v>-1.2340250961675725</v>
      </c>
      <c r="GH627">
        <v>0.89934734139421468</v>
      </c>
      <c r="GK627">
        <v>-1.2824400427585079</v>
      </c>
      <c r="GL627">
        <v>-1.6490426442039798</v>
      </c>
      <c r="GS627">
        <v>-1.3189393181843192</v>
      </c>
      <c r="GT627">
        <v>5.3761288237672646</v>
      </c>
      <c r="HI627">
        <v>-1.169440564524044</v>
      </c>
      <c r="HJ627">
        <v>3.7539058841339878</v>
      </c>
      <c r="HM627">
        <v>-1.261957384221021</v>
      </c>
      <c r="HN627">
        <v>-1.4889373870931757</v>
      </c>
      <c r="HQ627">
        <v>-1.3149546197430531</v>
      </c>
      <c r="HR627">
        <v>-2.4806259332867975</v>
      </c>
      <c r="HU627">
        <v>-1.2440623585057262</v>
      </c>
      <c r="HV627">
        <v>-0.46111628972553065</v>
      </c>
      <c r="IC627">
        <v>-1.2955255543318975</v>
      </c>
      <c r="ID627">
        <v>-1.6726208645696559</v>
      </c>
      <c r="IO627">
        <v>-1.2957359330986655</v>
      </c>
      <c r="IP627">
        <v>3.5200632962163136</v>
      </c>
      <c r="JI627">
        <v>-1.2406239843073128</v>
      </c>
      <c r="JJ627">
        <v>0.88459144970176751</v>
      </c>
      <c r="JM627">
        <v>-1.1973777672611012</v>
      </c>
      <c r="JN627">
        <v>-1.5268594250331675</v>
      </c>
      <c r="JU627">
        <v>-1.3180697682955318</v>
      </c>
      <c r="JV627">
        <v>5.3764425014944965</v>
      </c>
      <c r="KK627">
        <v>-1.1787254310406547</v>
      </c>
      <c r="KL627">
        <v>3.733100052224398</v>
      </c>
      <c r="KO627">
        <v>-1.2584090090688977</v>
      </c>
      <c r="KP627">
        <v>-1.4794000805728504</v>
      </c>
      <c r="KS627">
        <v>-1.3147769255863226</v>
      </c>
      <c r="KT627">
        <v>-2.4803716333862575</v>
      </c>
      <c r="KW627">
        <v>-1.2525882487319964</v>
      </c>
      <c r="KX627">
        <v>-0.46682155305904893</v>
      </c>
      <c r="LE627">
        <v>-1.2700032110862598</v>
      </c>
      <c r="LF627">
        <v>-1.6349763684355347</v>
      </c>
      <c r="LQ627">
        <v>-1.308846475597764</v>
      </c>
      <c r="LR627">
        <v>3.4950100987402823</v>
      </c>
      <c r="MK627">
        <v>-1.2369679430187901</v>
      </c>
      <c r="ML627">
        <v>0.8992675303777723</v>
      </c>
      <c r="MO627">
        <v>-1.2893467403149264</v>
      </c>
      <c r="MP627">
        <v>-1.6549425107477522</v>
      </c>
      <c r="MW627">
        <v>-1.319019580005409</v>
      </c>
      <c r="MX627">
        <v>5.3760168730507889</v>
      </c>
      <c r="NM627">
        <v>-1.1693074820495597</v>
      </c>
      <c r="NN627">
        <v>3.7514088352965533</v>
      </c>
      <c r="NQ627">
        <v>-1.2495914464549254</v>
      </c>
      <c r="NR627">
        <v>-1.4567026386663677</v>
      </c>
      <c r="NU627">
        <v>-1.2939866169516052</v>
      </c>
      <c r="NV627">
        <v>-2.4522605774631518</v>
      </c>
      <c r="NY627">
        <v>-1.2465115757367256</v>
      </c>
      <c r="NZ627">
        <v>-0.4660894296702347</v>
      </c>
      <c r="OG627">
        <v>-1.2863936563075815</v>
      </c>
      <c r="OH627">
        <v>-1.6584722382194259</v>
      </c>
    </row>
    <row r="628" spans="1:398">
      <c r="A628">
        <v>611</v>
      </c>
      <c r="B628" s="16">
        <f t="shared" si="129"/>
        <v>40985.375</v>
      </c>
      <c r="C628">
        <f t="shared" si="125"/>
        <v>129.55397070001894</v>
      </c>
      <c r="D628">
        <f t="shared" si="126"/>
        <v>0</v>
      </c>
      <c r="E628">
        <f t="shared" si="127"/>
        <v>0</v>
      </c>
      <c r="F628">
        <f t="shared" si="128"/>
        <v>129.55397070001894</v>
      </c>
      <c r="G628">
        <f>F628/'Refrigeration &amp; Weather'!$C$22</f>
        <v>58.226503685401781</v>
      </c>
      <c r="H628">
        <f>G628*3*'Refrigeration &amp; Weather'!$C$23</f>
        <v>43.669877764051336</v>
      </c>
      <c r="AC628">
        <v>-1.2326353691430159</v>
      </c>
      <c r="AD628">
        <v>-2.0476465124544876</v>
      </c>
      <c r="AG628">
        <v>-1.2846148291938502</v>
      </c>
      <c r="AH628">
        <v>4.9834731529230032</v>
      </c>
      <c r="BE628">
        <v>-1.1789882118739583</v>
      </c>
      <c r="BF628">
        <v>1.5033941159168049</v>
      </c>
      <c r="BI628">
        <v>-1.2257681936398299</v>
      </c>
      <c r="BJ628">
        <v>5.2296989828938631</v>
      </c>
      <c r="BM628">
        <v>-1.2872222911656237</v>
      </c>
      <c r="BN628">
        <v>4.1938589232944157</v>
      </c>
      <c r="BQ628">
        <v>-1.2465150580750493</v>
      </c>
      <c r="BR628">
        <v>6.1786448254403963</v>
      </c>
      <c r="BY628">
        <v>-1.2639941814679347</v>
      </c>
      <c r="BZ628">
        <v>5.006176113302315</v>
      </c>
      <c r="CK628">
        <v>-1.3134688879258034</v>
      </c>
      <c r="CL628">
        <v>1.1750425029675946</v>
      </c>
      <c r="DE628">
        <v>-1.2473004601257005</v>
      </c>
      <c r="DF628">
        <v>-2.0705578102131135</v>
      </c>
      <c r="DI628">
        <v>-1.2840520190670666</v>
      </c>
      <c r="DJ628">
        <v>4.9894776117132569</v>
      </c>
      <c r="EG628">
        <v>-1.1724234852795621</v>
      </c>
      <c r="EH628">
        <v>1.5156088231824709</v>
      </c>
      <c r="EK628">
        <v>-1.254464463386552</v>
      </c>
      <c r="EL628">
        <v>5.1658162722951335</v>
      </c>
      <c r="EO628">
        <v>-1.3049557502445224</v>
      </c>
      <c r="EP628">
        <v>4.1768405790533478</v>
      </c>
      <c r="ES628">
        <v>-1.2489170610145461</v>
      </c>
      <c r="ET628">
        <v>6.1683201439073274</v>
      </c>
      <c r="FA628">
        <v>-1.307782710037267</v>
      </c>
      <c r="FB628">
        <v>4.9515143495825606</v>
      </c>
      <c r="FM628">
        <v>-1.2984729066177774</v>
      </c>
      <c r="FN628">
        <v>1.1999016336513231</v>
      </c>
      <c r="GG628">
        <v>-1.2372310922514431</v>
      </c>
      <c r="GH628">
        <v>-2.0539338694651232</v>
      </c>
      <c r="GK628">
        <v>-1.2835080219068762</v>
      </c>
      <c r="GL628">
        <v>4.9901453733228758</v>
      </c>
      <c r="HI628">
        <v>-1.1753837102523941</v>
      </c>
      <c r="HJ628">
        <v>1.5124350173946106</v>
      </c>
      <c r="HM628">
        <v>-1.2646465612036337</v>
      </c>
      <c r="HN628">
        <v>5.1398987902380702</v>
      </c>
      <c r="HQ628">
        <v>-1.3151224036256512</v>
      </c>
      <c r="HR628">
        <v>4.1618248687589245</v>
      </c>
      <c r="HU628">
        <v>-1.2464112064375237</v>
      </c>
      <c r="HV628">
        <v>6.1730028381343249</v>
      </c>
      <c r="IC628">
        <v>-1.296220254254091</v>
      </c>
      <c r="ID628">
        <v>4.9681097286768594</v>
      </c>
      <c r="IO628">
        <v>-1.2964774788426043</v>
      </c>
      <c r="IP628">
        <v>1.2037616391640045</v>
      </c>
      <c r="JI628">
        <v>-1.2435652757658155</v>
      </c>
      <c r="JJ628">
        <v>-2.0710496698042102</v>
      </c>
      <c r="JM628">
        <v>-1.2003987957275137</v>
      </c>
      <c r="JN628">
        <v>5.1061118492923629</v>
      </c>
      <c r="KK628">
        <v>-1.1843388359235181</v>
      </c>
      <c r="KL628">
        <v>1.4929569509777816</v>
      </c>
      <c r="KO628">
        <v>-1.2612475169753106</v>
      </c>
      <c r="KP628">
        <v>5.14865582417087</v>
      </c>
      <c r="KS628">
        <v>-1.3149487808235125</v>
      </c>
      <c r="KT628">
        <v>4.1620668491429242</v>
      </c>
      <c r="KW628">
        <v>-1.2548458449223854</v>
      </c>
      <c r="KX628">
        <v>6.1675826951645991</v>
      </c>
      <c r="LE628">
        <v>-1.2712998528998138</v>
      </c>
      <c r="LF628">
        <v>5.0038590910311189</v>
      </c>
      <c r="LQ628">
        <v>-1.3092139013916029</v>
      </c>
      <c r="LR628">
        <v>1.1800688956903356</v>
      </c>
      <c r="MK628">
        <v>-1.2401704523071571</v>
      </c>
      <c r="ML628">
        <v>-2.0542318031266431</v>
      </c>
      <c r="MO628">
        <v>-1.2903207729727069</v>
      </c>
      <c r="MP628">
        <v>4.9845800378332026</v>
      </c>
      <c r="NM628">
        <v>-1.1752128149619161</v>
      </c>
      <c r="NN628">
        <v>1.5102638401458668</v>
      </c>
      <c r="NQ628">
        <v>-1.2527867701357744</v>
      </c>
      <c r="NR628">
        <v>5.1696308606613952</v>
      </c>
      <c r="NU628">
        <v>-1.2946083823745056</v>
      </c>
      <c r="NV628">
        <v>4.1888017367632076</v>
      </c>
      <c r="NY628">
        <v>-1.2487815082143203</v>
      </c>
      <c r="NZ628">
        <v>6.1683376115888633</v>
      </c>
      <c r="OG628">
        <v>-1.2873144033830337</v>
      </c>
      <c r="OH628">
        <v>4.9815278368064932</v>
      </c>
    </row>
    <row r="629" spans="1:398">
      <c r="A629">
        <v>612</v>
      </c>
      <c r="B629" s="16">
        <f t="shared" si="129"/>
        <v>40985.5</v>
      </c>
      <c r="C629">
        <f t="shared" si="125"/>
        <v>1.7888458367925046</v>
      </c>
      <c r="D629">
        <f t="shared" si="126"/>
        <v>0</v>
      </c>
      <c r="E629">
        <f t="shared" si="127"/>
        <v>0</v>
      </c>
      <c r="F629">
        <f t="shared" si="128"/>
        <v>1.7888458367925046</v>
      </c>
      <c r="G629">
        <f>F629/'Refrigeration &amp; Weather'!$C$22</f>
        <v>0.80397565698539553</v>
      </c>
      <c r="H629">
        <f>G629*3*'Refrigeration &amp; Weather'!$C$23</f>
        <v>0.6029817427390467</v>
      </c>
      <c r="AC629">
        <v>-1.235630546524767</v>
      </c>
      <c r="AD629">
        <v>1.6026831453293306</v>
      </c>
      <c r="AG629">
        <v>-1.2855210529861414</v>
      </c>
      <c r="AH629">
        <v>-1.6622392747433896</v>
      </c>
      <c r="BE629">
        <v>-1.1843664595964882</v>
      </c>
      <c r="BF629">
        <v>3.693694783916218</v>
      </c>
      <c r="BI629">
        <v>-1.2296571629295325</v>
      </c>
      <c r="BJ629">
        <v>-1.4321804452715399</v>
      </c>
      <c r="BM629">
        <v>-1.28789470066178</v>
      </c>
      <c r="BN629">
        <v>-2.4511516610818247</v>
      </c>
      <c r="BQ629">
        <v>-1.2488144564884471</v>
      </c>
      <c r="BR629">
        <v>-0.47283906541960985</v>
      </c>
      <c r="BY629">
        <v>-1.2652625688917702</v>
      </c>
      <c r="BZ629">
        <v>-1.6407613855115415</v>
      </c>
      <c r="CK629">
        <v>-1.313741326351328</v>
      </c>
      <c r="CL629">
        <v>3.4876582583514475</v>
      </c>
      <c r="DE629">
        <v>-1.2499761565018102</v>
      </c>
      <c r="DF629">
        <v>1.5856965304796709</v>
      </c>
      <c r="DI629">
        <v>-1.2850499438059966</v>
      </c>
      <c r="DJ629">
        <v>-1.6569471921811894</v>
      </c>
      <c r="EG629">
        <v>-1.1779981424291879</v>
      </c>
      <c r="EH629">
        <v>3.7053971207631164</v>
      </c>
      <c r="EK629">
        <v>-1.2573441263423837</v>
      </c>
      <c r="EL629">
        <v>-1.4916900084650457</v>
      </c>
      <c r="EO629">
        <v>-1.3053557403304545</v>
      </c>
      <c r="EP629">
        <v>-2.4673409233707817</v>
      </c>
      <c r="ES629">
        <v>-1.2510528268183685</v>
      </c>
      <c r="ET629">
        <v>-0.48250529129499631</v>
      </c>
      <c r="FA629">
        <v>-1.3081764205470607</v>
      </c>
      <c r="FB629">
        <v>-1.6927306812814444</v>
      </c>
      <c r="FM629">
        <v>-1.2991171618489783</v>
      </c>
      <c r="FN629">
        <v>3.5112278035014817</v>
      </c>
      <c r="GG629">
        <v>-1.2401387736635225</v>
      </c>
      <c r="GH629">
        <v>1.5980078656154229</v>
      </c>
      <c r="GK629">
        <v>-1.2845165615727951</v>
      </c>
      <c r="GL629">
        <v>-1.6563190153368825</v>
      </c>
      <c r="HI629">
        <v>-1.1809062787924141</v>
      </c>
      <c r="HJ629">
        <v>3.7022567011526291</v>
      </c>
      <c r="HM629">
        <v>-1.2671189125390951</v>
      </c>
      <c r="HN629">
        <v>-1.5156290624313262</v>
      </c>
      <c r="HQ629">
        <v>-1.3152819402974643</v>
      </c>
      <c r="HR629">
        <v>-2.4816340569385216</v>
      </c>
      <c r="HU629">
        <v>-1.2486214542938932</v>
      </c>
      <c r="HV629">
        <v>-0.47809588280252735</v>
      </c>
      <c r="IC629">
        <v>-1.2968795983243617</v>
      </c>
      <c r="ID629">
        <v>-1.6769449876368501</v>
      </c>
      <c r="IO629">
        <v>-1.2971792688135155</v>
      </c>
      <c r="IP629">
        <v>3.5148673467488818</v>
      </c>
      <c r="JI629">
        <v>-1.2462334680358929</v>
      </c>
      <c r="JJ629">
        <v>1.5854808653868069</v>
      </c>
      <c r="JM629">
        <v>-1.2032621911921597</v>
      </c>
      <c r="JN629">
        <v>-1.5461407929630813</v>
      </c>
      <c r="KK629">
        <v>-1.1895524198286263</v>
      </c>
      <c r="KL629">
        <v>3.6839944355889709</v>
      </c>
      <c r="KO629">
        <v>-1.2638572165791704</v>
      </c>
      <c r="KP629">
        <v>-1.5075663898658798</v>
      </c>
      <c r="KS629">
        <v>-1.3151121940855683</v>
      </c>
      <c r="KT629">
        <v>-2.4814035639544652</v>
      </c>
      <c r="KW629">
        <v>-1.2569693566597946</v>
      </c>
      <c r="KX629">
        <v>-0.48324940418356283</v>
      </c>
      <c r="LE629">
        <v>-1.272531211398213</v>
      </c>
      <c r="LF629">
        <v>-1.642959569351814</v>
      </c>
      <c r="LQ629">
        <v>-1.3095616068206524</v>
      </c>
      <c r="LR629">
        <v>3.4924327393333763</v>
      </c>
      <c r="MK629">
        <v>-1.2430752768512827</v>
      </c>
      <c r="ML629">
        <v>1.5977581728775543</v>
      </c>
      <c r="MO629">
        <v>-1.2912406293053471</v>
      </c>
      <c r="MP629">
        <v>-1.6615748325303665</v>
      </c>
      <c r="NM629">
        <v>-1.1807024912262107</v>
      </c>
      <c r="NN629">
        <v>3.7003676135048367</v>
      </c>
      <c r="NQ629">
        <v>-1.2557266899569905</v>
      </c>
      <c r="NR629">
        <v>-1.4881376127521526</v>
      </c>
      <c r="NU629">
        <v>-1.2951999497218825</v>
      </c>
      <c r="NV629">
        <v>-2.4559518597961527</v>
      </c>
      <c r="NY629">
        <v>-1.2509176547793763</v>
      </c>
      <c r="NZ629">
        <v>-0.48247907776611282</v>
      </c>
      <c r="OG629">
        <v>-1.2881882723905549</v>
      </c>
      <c r="OH629">
        <v>-1.6642055088261787</v>
      </c>
    </row>
    <row r="630" spans="1:398">
      <c r="A630">
        <v>613</v>
      </c>
      <c r="B630" s="16">
        <f t="shared" si="129"/>
        <v>40985.625</v>
      </c>
      <c r="C630">
        <f t="shared" si="125"/>
        <v>132.90639443642968</v>
      </c>
      <c r="D630">
        <f t="shared" si="126"/>
        <v>0</v>
      </c>
      <c r="E630">
        <f t="shared" si="127"/>
        <v>0</v>
      </c>
      <c r="F630">
        <f t="shared" si="128"/>
        <v>132.90639443642968</v>
      </c>
      <c r="G630">
        <f>F630/'Refrigeration &amp; Weather'!$C$22</f>
        <v>59.733210982665035</v>
      </c>
      <c r="H630">
        <f>G630*3*'Refrigeration &amp; Weather'!$C$23</f>
        <v>44.799908236998775</v>
      </c>
      <c r="AC630">
        <v>-1.2379793580002831</v>
      </c>
      <c r="AD630">
        <v>-1.2726719921308058</v>
      </c>
      <c r="AG630">
        <v>-1.286383942340612</v>
      </c>
      <c r="AH630">
        <v>4.9781767065298519</v>
      </c>
      <c r="BE630">
        <v>-1.1893720275343485</v>
      </c>
      <c r="BF630">
        <v>1.4576411528818356</v>
      </c>
      <c r="BI630">
        <v>-1.2332545302578641</v>
      </c>
      <c r="BJ630">
        <v>5.1938499652811432</v>
      </c>
      <c r="BM630">
        <v>-1.2885348569768695</v>
      </c>
      <c r="BN630">
        <v>4.1899173767155515</v>
      </c>
      <c r="BQ630">
        <v>-1.2509804868612926</v>
      </c>
      <c r="BR630">
        <v>6.1623096736740708</v>
      </c>
      <c r="BY630">
        <v>-1.2664683137548742</v>
      </c>
      <c r="BZ630">
        <v>4.9985179104282134</v>
      </c>
      <c r="CK630">
        <v>-1.3139992326706884</v>
      </c>
      <c r="CL630">
        <v>1.173143285681264</v>
      </c>
      <c r="DE630">
        <v>-1.2520735646097954</v>
      </c>
      <c r="DF630">
        <v>-1.2881894272123835</v>
      </c>
      <c r="DI630">
        <v>-1.2859935842322008</v>
      </c>
      <c r="DJ630">
        <v>4.9828340842096948</v>
      </c>
      <c r="EG630">
        <v>-1.1831918402349832</v>
      </c>
      <c r="EH630">
        <v>1.4688489696208973</v>
      </c>
      <c r="EK630">
        <v>-1.2600002227130478</v>
      </c>
      <c r="EL630">
        <v>5.1383140249001098</v>
      </c>
      <c r="EO630">
        <v>-1.3057366074355028</v>
      </c>
      <c r="EP630">
        <v>4.1745033656642745</v>
      </c>
      <c r="ES630">
        <v>-1.2530655005191287</v>
      </c>
      <c r="ET630">
        <v>6.1532447694555259</v>
      </c>
      <c r="FA630">
        <v>-1.3085500652784468</v>
      </c>
      <c r="FB630">
        <v>4.9490601984025719</v>
      </c>
      <c r="FM630">
        <v>-1.2997278482407675</v>
      </c>
      <c r="FN630">
        <v>1.1955156883540061</v>
      </c>
      <c r="GG630">
        <v>-1.2424186854570021</v>
      </c>
      <c r="GH630">
        <v>-1.2769208758630746</v>
      </c>
      <c r="GK630">
        <v>-1.2854701958335195</v>
      </c>
      <c r="GL630">
        <v>4.9834257964161424</v>
      </c>
      <c r="HI630">
        <v>-1.1860485797870712</v>
      </c>
      <c r="HJ630">
        <v>1.4657550824814907</v>
      </c>
      <c r="HM630">
        <v>-1.2693982263923713</v>
      </c>
      <c r="HN630">
        <v>5.1161492465868896</v>
      </c>
      <c r="HQ630">
        <v>-1.3154337815034731</v>
      </c>
      <c r="HR630">
        <v>4.1608843800265403</v>
      </c>
      <c r="HU630">
        <v>-1.2507043241099407</v>
      </c>
      <c r="HV630">
        <v>6.1574026212780026</v>
      </c>
      <c r="IC630">
        <v>-1.2975060738901516</v>
      </c>
      <c r="ID630">
        <v>4.964090704359454</v>
      </c>
      <c r="IO630">
        <v>-1.2978442497169764</v>
      </c>
      <c r="IP630">
        <v>1.1989520086421319</v>
      </c>
      <c r="JI630">
        <v>-1.2483260158826044</v>
      </c>
      <c r="JJ630">
        <v>-1.2885018611372412</v>
      </c>
      <c r="JM630">
        <v>-1.2059791784065714</v>
      </c>
      <c r="JN630">
        <v>5.0882073923414035</v>
      </c>
      <c r="KK630">
        <v>-1.1944047620595801</v>
      </c>
      <c r="KL630">
        <v>1.4486079819669389</v>
      </c>
      <c r="KO630">
        <v>-1.2662631917287575</v>
      </c>
      <c r="KP630">
        <v>5.1235917989868653</v>
      </c>
      <c r="KS630">
        <v>-1.3152677301107294</v>
      </c>
      <c r="KT630">
        <v>4.1611041461737441</v>
      </c>
      <c r="KW630">
        <v>-1.258969716352164</v>
      </c>
      <c r="KX630">
        <v>6.152498741049456</v>
      </c>
      <c r="LE630">
        <v>-1.2737018204761823</v>
      </c>
      <c r="LF630">
        <v>4.9964319033671973</v>
      </c>
      <c r="LQ630">
        <v>-1.3098910517700915</v>
      </c>
      <c r="LR630">
        <v>1.1776829345915618</v>
      </c>
      <c r="MK630">
        <v>-1.2453532112640984</v>
      </c>
      <c r="ML630">
        <v>-1.2770140139500401</v>
      </c>
      <c r="MO630">
        <v>-1.292110455406781</v>
      </c>
      <c r="MP630">
        <v>4.9784568785345513</v>
      </c>
      <c r="NM630">
        <v>-1.1858161660656841</v>
      </c>
      <c r="NN630">
        <v>1.464110803521518</v>
      </c>
      <c r="NQ630">
        <v>-1.2584389650435499</v>
      </c>
      <c r="NR630">
        <v>5.1416282688629149</v>
      </c>
      <c r="NU630">
        <v>-1.2957633358085894</v>
      </c>
      <c r="NV630">
        <v>4.185357669589683</v>
      </c>
      <c r="NY630">
        <v>-1.2529308384503093</v>
      </c>
      <c r="NZ630">
        <v>6.1532782832883379</v>
      </c>
      <c r="OG630">
        <v>-1.2890185589158125</v>
      </c>
      <c r="OH630">
        <v>4.9761987928593898</v>
      </c>
    </row>
    <row r="631" spans="1:398">
      <c r="A631">
        <v>614</v>
      </c>
      <c r="B631" s="16">
        <f t="shared" si="129"/>
        <v>40985.75</v>
      </c>
      <c r="C631">
        <f t="shared" si="125"/>
        <v>1.0815516562779135</v>
      </c>
      <c r="D631">
        <f t="shared" si="126"/>
        <v>0</v>
      </c>
      <c r="E631">
        <f t="shared" si="127"/>
        <v>0</v>
      </c>
      <c r="F631">
        <f t="shared" si="128"/>
        <v>1.0815516562779135</v>
      </c>
      <c r="G631">
        <f>F631/'Refrigeration &amp; Weather'!$C$22</f>
        <v>0.4860906320350174</v>
      </c>
      <c r="H631">
        <f>G631*3*'Refrigeration &amp; Weather'!$C$23</f>
        <v>0.36456797402626306</v>
      </c>
      <c r="AC631">
        <v>-1.2402615552780178</v>
      </c>
      <c r="AD631">
        <v>1.5582469550723335</v>
      </c>
      <c r="AG631">
        <v>-1.2872063623824814</v>
      </c>
      <c r="AH631">
        <v>-1.6671845886090428</v>
      </c>
      <c r="BE631">
        <v>-1.1940399413793177</v>
      </c>
      <c r="BF631">
        <v>3.6522580681220917</v>
      </c>
      <c r="BI631">
        <v>-1.2365900633871694</v>
      </c>
      <c r="BJ631">
        <v>-1.4643541692479658</v>
      </c>
      <c r="BM631">
        <v>-1.2891448639030165</v>
      </c>
      <c r="BN631">
        <v>-2.454835409481575</v>
      </c>
      <c r="BQ631">
        <v>-1.2530237719701887</v>
      </c>
      <c r="BR631">
        <v>-0.48786887347932156</v>
      </c>
      <c r="BY631">
        <v>-1.2676156563416494</v>
      </c>
      <c r="BZ631">
        <v>-1.6478997519271739</v>
      </c>
      <c r="CK631">
        <v>-1.3142436798982091</v>
      </c>
      <c r="CL631">
        <v>3.4858997100543343</v>
      </c>
      <c r="DE631">
        <v>-1.254110952133181</v>
      </c>
      <c r="DF631">
        <v>1.5441132333172811</v>
      </c>
      <c r="DI631">
        <v>-1.2868869898483482</v>
      </c>
      <c r="DJ631">
        <v>-1.6630936003706904</v>
      </c>
      <c r="EG631">
        <v>-1.1880399142328875</v>
      </c>
      <c r="EH631">
        <v>3.6629905799402995</v>
      </c>
      <c r="EK631">
        <v>-1.2624563880791866</v>
      </c>
      <c r="EL631">
        <v>-1.5162716426048901</v>
      </c>
      <c r="EO631">
        <v>-1.3060996129130376</v>
      </c>
      <c r="EP631">
        <v>-2.4695235492465217</v>
      </c>
      <c r="ES631">
        <v>-1.2549648253690928</v>
      </c>
      <c r="ET631">
        <v>-0.49638349130754139</v>
      </c>
      <c r="FA631">
        <v>-1.3089050583443316</v>
      </c>
      <c r="FB631">
        <v>-1.6950113712260426</v>
      </c>
      <c r="FM631">
        <v>-1.300307385996524</v>
      </c>
      <c r="FN631">
        <v>3.5071590238304826</v>
      </c>
      <c r="GG631">
        <v>-1.2446337707688717</v>
      </c>
      <c r="GH631">
        <v>1.5543573800008776</v>
      </c>
      <c r="GK631">
        <v>-1.2863730224727581</v>
      </c>
      <c r="GL631">
        <v>-1.6625355422680543</v>
      </c>
      <c r="HI631">
        <v>-1.1908461309122693</v>
      </c>
      <c r="HJ631">
        <v>3.6599530788513408</v>
      </c>
      <c r="HM631">
        <v>-1.2715050414433908</v>
      </c>
      <c r="HN631">
        <v>-1.5368402316139302</v>
      </c>
      <c r="HQ631">
        <v>-1.3155784319496049</v>
      </c>
      <c r="HR631">
        <v>-2.4825126933141806</v>
      </c>
      <c r="HU631">
        <v>-1.2526698953779181</v>
      </c>
      <c r="HV631">
        <v>-0.49245762310222507</v>
      </c>
      <c r="IC631">
        <v>-1.2981019465194616</v>
      </c>
      <c r="ID631">
        <v>-1.6806861957297043</v>
      </c>
      <c r="IO631">
        <v>-1.2984750917194463</v>
      </c>
      <c r="IP631">
        <v>3.5104076685200094</v>
      </c>
      <c r="JI631">
        <v>-1.2503594032916208</v>
      </c>
      <c r="JJ631">
        <v>1.5439989842932329</v>
      </c>
      <c r="JM631">
        <v>-1.2085599763205721</v>
      </c>
      <c r="JN631">
        <v>-1.5627920626852532</v>
      </c>
      <c r="KK631">
        <v>-1.1989298235393593</v>
      </c>
      <c r="KL631">
        <v>3.6438305486057834</v>
      </c>
      <c r="KO631">
        <v>-1.26848710371292</v>
      </c>
      <c r="KP631">
        <v>-1.5299533711206235</v>
      </c>
      <c r="KS631">
        <v>-1.3154159054941701</v>
      </c>
      <c r="KT631">
        <v>-2.4823029575900426</v>
      </c>
      <c r="KW631">
        <v>-1.2608567374107633</v>
      </c>
      <c r="KX631">
        <v>-0.49712747030999149</v>
      </c>
      <c r="LE631">
        <v>-1.2748158154824447</v>
      </c>
      <c r="LF631">
        <v>-1.6498797576670703</v>
      </c>
      <c r="LQ631">
        <v>-1.3102035589507486</v>
      </c>
      <c r="LR631">
        <v>3.4902201361041389</v>
      </c>
      <c r="MK631">
        <v>-1.2475667082884589</v>
      </c>
      <c r="ML631">
        <v>1.5542012124303544</v>
      </c>
      <c r="MO631">
        <v>-1.2929339977102756</v>
      </c>
      <c r="MP631">
        <v>-1.6672380619370715</v>
      </c>
      <c r="NM631">
        <v>-1.1905887988199324</v>
      </c>
      <c r="NN631">
        <v>3.6585217625566604</v>
      </c>
      <c r="NQ631">
        <v>-1.2609475999248141</v>
      </c>
      <c r="NR631">
        <v>-1.513174183978681</v>
      </c>
      <c r="NU631">
        <v>-1.296300386128554</v>
      </c>
      <c r="NV631">
        <v>-2.4591697702363433</v>
      </c>
      <c r="NY631">
        <v>-1.2548307808898769</v>
      </c>
      <c r="NZ631">
        <v>-0.49634390620736069</v>
      </c>
      <c r="OG631">
        <v>-1.2898082652030236</v>
      </c>
      <c r="OH631">
        <v>-1.6691664101600097</v>
      </c>
    </row>
    <row r="632" spans="1:398">
      <c r="A632">
        <v>615</v>
      </c>
      <c r="B632" s="16">
        <f t="shared" si="129"/>
        <v>40985.875</v>
      </c>
      <c r="C632">
        <f t="shared" si="125"/>
        <v>64.147809932903542</v>
      </c>
      <c r="D632">
        <f t="shared" si="126"/>
        <v>0</v>
      </c>
      <c r="E632">
        <f t="shared" si="127"/>
        <v>0</v>
      </c>
      <c r="F632">
        <f t="shared" si="128"/>
        <v>64.147809932903542</v>
      </c>
      <c r="G632">
        <f>F632/'Refrigeration &amp; Weather'!$C$22</f>
        <v>28.830476374338676</v>
      </c>
      <c r="H632">
        <f>G632*3*'Refrigeration &amp; Weather'!$C$23</f>
        <v>21.622857280754008</v>
      </c>
      <c r="AC632">
        <v>-1.2422198628191634</v>
      </c>
      <c r="AD632">
        <v>-0.79687910289560682</v>
      </c>
      <c r="BE632">
        <v>-1.1984011376295296</v>
      </c>
      <c r="BF632">
        <v>1.4200149243368769</v>
      </c>
      <c r="BI632">
        <v>-1.2396897425806177</v>
      </c>
      <c r="BJ632">
        <v>5.1648819404231281</v>
      </c>
      <c r="BQ632">
        <v>-1.2549538710214825</v>
      </c>
      <c r="BR632">
        <v>6.1484540956038467</v>
      </c>
      <c r="CK632">
        <v>-1.3144756406100491</v>
      </c>
      <c r="CL632">
        <v>1.1715121984715893</v>
      </c>
      <c r="DE632">
        <v>-1.2558588395652552</v>
      </c>
      <c r="DF632">
        <v>-0.8091736068002866</v>
      </c>
      <c r="EG632">
        <v>-1.1925736263620013</v>
      </c>
      <c r="EH632">
        <v>1.430292063148966</v>
      </c>
      <c r="EK632">
        <v>-1.264733144083132</v>
      </c>
      <c r="EL632">
        <v>5.1162665188875431</v>
      </c>
      <c r="ES632">
        <v>-1.2567595737137711</v>
      </c>
      <c r="ET632">
        <v>6.1404440622574032</v>
      </c>
      <c r="FM632">
        <v>-1.3008579741300663</v>
      </c>
      <c r="FN632">
        <v>1.1917350006069014</v>
      </c>
      <c r="GG632">
        <v>-1.2465343880367297</v>
      </c>
      <c r="GH632">
        <v>-0.80024191248285581</v>
      </c>
      <c r="HI632">
        <v>-1.1953303290663899</v>
      </c>
      <c r="HJ632">
        <v>1.4273181866881699</v>
      </c>
      <c r="HM632">
        <v>-1.2734571716148992</v>
      </c>
      <c r="HN632">
        <v>5.0971381909861382</v>
      </c>
      <c r="HU632">
        <v>-1.254527243739848</v>
      </c>
      <c r="HV632">
        <v>6.1441556171759455</v>
      </c>
      <c r="IO632">
        <v>-1.2990742195823006</v>
      </c>
      <c r="IP632">
        <v>1.1948100229630203</v>
      </c>
      <c r="JI632">
        <v>-1.2521043911876411</v>
      </c>
      <c r="JJ632">
        <v>-0.80938697875120791</v>
      </c>
      <c r="KK632">
        <v>-1.2031575983508644</v>
      </c>
      <c r="KL632">
        <v>1.412138539654985</v>
      </c>
      <c r="KO632">
        <v>-1.2705477431046903</v>
      </c>
      <c r="KP632">
        <v>5.1035254971580652</v>
      </c>
      <c r="KW632">
        <v>-1.2626392506930781</v>
      </c>
      <c r="KX632">
        <v>6.139705436596457</v>
      </c>
      <c r="LQ632">
        <v>-1.3105003293892825</v>
      </c>
      <c r="LR632">
        <v>1.1756276923283759</v>
      </c>
      <c r="MK632">
        <v>-1.2494662839317869</v>
      </c>
      <c r="ML632">
        <v>-0.80025589503417549</v>
      </c>
      <c r="NM632">
        <v>-1.1950513085513257</v>
      </c>
      <c r="NN632">
        <v>1.4260725467068449</v>
      </c>
      <c r="NQ632">
        <v>-1.2632734445847367</v>
      </c>
      <c r="NR632">
        <v>5.1191662228710086</v>
      </c>
      <c r="NY632">
        <v>-1.2566262360694429</v>
      </c>
      <c r="NZ632">
        <v>6.1404886720024034</v>
      </c>
    </row>
    <row r="633" spans="1:398">
      <c r="A633">
        <v>616</v>
      </c>
      <c r="B633" s="16">
        <f t="shared" si="129"/>
        <v>40986</v>
      </c>
      <c r="C633">
        <f t="shared" si="125"/>
        <v>13.779223894993885</v>
      </c>
      <c r="D633">
        <f t="shared" si="126"/>
        <v>0</v>
      </c>
      <c r="E633">
        <f t="shared" si="127"/>
        <v>0</v>
      </c>
      <c r="F633">
        <f t="shared" si="128"/>
        <v>13.779223894993885</v>
      </c>
      <c r="G633">
        <f>F633/'Refrigeration &amp; Weather'!$C$22</f>
        <v>6.19290961572759</v>
      </c>
      <c r="H633">
        <f>G633*3*'Refrigeration &amp; Weather'!$C$23</f>
        <v>4.6446822117956925</v>
      </c>
      <c r="AC633">
        <v>-1.2441216583171795</v>
      </c>
      <c r="AD633">
        <v>1.179485034689896</v>
      </c>
      <c r="BE633">
        <v>-1.2024830267779993</v>
      </c>
      <c r="BF633">
        <v>3.6180064709346706</v>
      </c>
      <c r="BI633">
        <v>-1.242576330745147</v>
      </c>
      <c r="BJ633">
        <v>-1.4905151074452454</v>
      </c>
      <c r="BQ633">
        <v>-1.2567794066056668</v>
      </c>
      <c r="BR633">
        <v>-0.50066563497616368</v>
      </c>
      <c r="DE633">
        <v>-1.2575560551171552</v>
      </c>
      <c r="DF633">
        <v>1.1674397980815792</v>
      </c>
      <c r="EG633">
        <v>-1.1968207192828682</v>
      </c>
      <c r="EH633">
        <v>3.6278484088911669</v>
      </c>
      <c r="EK633">
        <v>-1.2668483837699054</v>
      </c>
      <c r="EL633">
        <v>-1.5361110053528821</v>
      </c>
      <c r="ES633">
        <v>-1.2584576624624415</v>
      </c>
      <c r="ET633">
        <v>-0.5082121081854043</v>
      </c>
      <c r="GG633">
        <v>-1.2483800990001503</v>
      </c>
      <c r="GH633">
        <v>1.1761944517607397</v>
      </c>
      <c r="HI633">
        <v>-1.1995290144019399</v>
      </c>
      <c r="HJ633">
        <v>3.6249433192708609</v>
      </c>
      <c r="HM633">
        <v>-1.2752701339198838</v>
      </c>
      <c r="HN633">
        <v>-1.5539360852064728</v>
      </c>
      <c r="HU633">
        <v>-1.2562845602822916</v>
      </c>
      <c r="HV633">
        <v>-0.50469887970984995</v>
      </c>
      <c r="JI633">
        <v>-1.2537992084901957</v>
      </c>
      <c r="JJ633">
        <v>1.1672301817313997</v>
      </c>
      <c r="KK633">
        <v>-1.2071146604859921</v>
      </c>
      <c r="KL633">
        <v>3.61063277954494</v>
      </c>
      <c r="KO633">
        <v>-1.2724614799059453</v>
      </c>
      <c r="KP633">
        <v>-1.547999232192923</v>
      </c>
      <c r="KW633">
        <v>-1.2643252217857108</v>
      </c>
      <c r="KX633">
        <v>-0.50894263509418725</v>
      </c>
      <c r="MK633">
        <v>-1.2513113191118836</v>
      </c>
      <c r="ML633">
        <v>1.1762196653389694</v>
      </c>
      <c r="NM633">
        <v>-1.1992311252552748</v>
      </c>
      <c r="NN633">
        <v>3.6238599077654925</v>
      </c>
      <c r="NQ633">
        <v>-1.265434684911168</v>
      </c>
      <c r="NR633">
        <v>-1.5333920685413482</v>
      </c>
      <c r="NY633">
        <v>-1.2583251052377131</v>
      </c>
      <c r="NZ633">
        <v>-0.50816336631135151</v>
      </c>
    </row>
    <row r="634" spans="1:398">
      <c r="A634">
        <v>617</v>
      </c>
      <c r="B634" s="16">
        <f t="shared" si="129"/>
        <v>40986.125</v>
      </c>
      <c r="C634">
        <f t="shared" si="125"/>
        <v>56.891113264393553</v>
      </c>
      <c r="D634">
        <f t="shared" si="126"/>
        <v>0</v>
      </c>
      <c r="E634">
        <f t="shared" si="127"/>
        <v>0</v>
      </c>
      <c r="F634">
        <f t="shared" si="128"/>
        <v>56.891113264393553</v>
      </c>
      <c r="G634">
        <f>F634/'Refrigeration &amp; Weather'!$C$22</f>
        <v>25.569039669390364</v>
      </c>
      <c r="H634">
        <f>G634*3*'Refrigeration &amp; Weather'!$C$23</f>
        <v>19.176779752042773</v>
      </c>
      <c r="AC634">
        <v>-1.2460222067950322</v>
      </c>
      <c r="AD634">
        <v>-1.2404526365821313</v>
      </c>
      <c r="BE634">
        <v>-1.2063099679910092</v>
      </c>
      <c r="BF634">
        <v>1.3887609827110619</v>
      </c>
      <c r="BI634">
        <v>-1.2452698453755611</v>
      </c>
      <c r="BJ634">
        <v>5.1411881830566237</v>
      </c>
      <c r="BQ634">
        <v>-1.2585081741900703</v>
      </c>
      <c r="BR634">
        <v>6.1366142713085567</v>
      </c>
      <c r="DE634">
        <v>-1.2592519777554694</v>
      </c>
      <c r="DF634">
        <v>-1.2529078637143236</v>
      </c>
      <c r="EG634">
        <v>-1.2008058845734451</v>
      </c>
      <c r="EH634">
        <v>1.3981877855223335</v>
      </c>
      <c r="EK634">
        <v>-1.2688177703796286</v>
      </c>
      <c r="EL634">
        <v>5.0983589797395164</v>
      </c>
      <c r="ES634">
        <v>-1.260066252721465</v>
      </c>
      <c r="ET634">
        <v>6.1294944477288009</v>
      </c>
      <c r="GG634">
        <v>-1.2502245614079914</v>
      </c>
      <c r="GH634">
        <v>-1.2438684613239372</v>
      </c>
      <c r="HI634">
        <v>-1.2034669462534828</v>
      </c>
      <c r="HJ634">
        <v>1.3953549977641471</v>
      </c>
      <c r="HM634">
        <v>-1.2769574994104056</v>
      </c>
      <c r="HN634">
        <v>5.0817163466027298</v>
      </c>
      <c r="HU634">
        <v>-1.2579492544855309</v>
      </c>
      <c r="HV634">
        <v>6.1328238434160811</v>
      </c>
      <c r="JI634">
        <v>-1.2554931167751548</v>
      </c>
      <c r="JJ634">
        <v>-1.2530065628645313</v>
      </c>
      <c r="KK634">
        <v>-1.2108246245784355</v>
      </c>
      <c r="KL634">
        <v>1.3818468244178819</v>
      </c>
      <c r="KO634">
        <v>-1.2742426329234628</v>
      </c>
      <c r="KP634">
        <v>5.0872458497387392</v>
      </c>
      <c r="KW634">
        <v>-1.2659218521534632</v>
      </c>
      <c r="KX634">
        <v>6.1287742922393864</v>
      </c>
      <c r="MK634">
        <v>-1.253155468287257</v>
      </c>
      <c r="ML634">
        <v>-1.2438905303484262</v>
      </c>
      <c r="NM634">
        <v>-1.2031526552000555</v>
      </c>
      <c r="NN634">
        <v>1.394413609024203</v>
      </c>
      <c r="NQ634">
        <v>-1.2674472458990629</v>
      </c>
      <c r="NR634">
        <v>5.1009123462152504</v>
      </c>
      <c r="NY634">
        <v>-1.2599345361365728</v>
      </c>
      <c r="NZ634">
        <v>6.1295465597415912</v>
      </c>
    </row>
    <row r="635" spans="1:398">
      <c r="A635">
        <v>618</v>
      </c>
      <c r="B635" s="16">
        <f t="shared" si="129"/>
        <v>40986.25</v>
      </c>
      <c r="C635">
        <f t="shared" si="125"/>
        <v>14.588045716695749</v>
      </c>
      <c r="D635">
        <f t="shared" si="126"/>
        <v>0</v>
      </c>
      <c r="E635">
        <f t="shared" si="127"/>
        <v>0</v>
      </c>
      <c r="F635">
        <f t="shared" si="128"/>
        <v>14.588045716695749</v>
      </c>
      <c r="G635">
        <f>F635/'Refrigeration &amp; Weather'!$C$22</f>
        <v>6.5564250412115737</v>
      </c>
      <c r="H635">
        <f>G635*3*'Refrigeration &amp; Weather'!$C$23</f>
        <v>4.9173187809086798</v>
      </c>
      <c r="AC635">
        <v>-1.2478185615201751</v>
      </c>
      <c r="AD635">
        <v>1.396780834323925</v>
      </c>
      <c r="BE635">
        <v>-1.209903670784541</v>
      </c>
      <c r="BF635">
        <v>3.5894230031889318</v>
      </c>
      <c r="BI635">
        <v>-1.2477879512058128</v>
      </c>
      <c r="BJ635">
        <v>-1.5120327857801461</v>
      </c>
      <c r="BQ635">
        <v>-1.2601472368523037</v>
      </c>
      <c r="BR635">
        <v>-0.51163869735089273</v>
      </c>
      <c r="DE635">
        <v>-1.2608547945400495</v>
      </c>
      <c r="DF635">
        <v>1.3851360954192</v>
      </c>
      <c r="EG635">
        <v>-1.2045511597290393</v>
      </c>
      <c r="EH635">
        <v>3.5984543816236783</v>
      </c>
      <c r="EK635">
        <v>-1.2706550668433401</v>
      </c>
      <c r="EL635">
        <v>-1.5523220415020922</v>
      </c>
      <c r="ES635">
        <v>-1.2615918360361897</v>
      </c>
      <c r="ET635">
        <v>-0.5183651540728359</v>
      </c>
      <c r="GG635">
        <v>-1.2519678848460754</v>
      </c>
      <c r="GH635">
        <v>1.3935688802037385</v>
      </c>
      <c r="HI635">
        <v>-1.2071662063067614</v>
      </c>
      <c r="HJ635">
        <v>3.595696106281824</v>
      </c>
      <c r="HM635">
        <v>-1.2785311826836536</v>
      </c>
      <c r="HN635">
        <v>-1.5678890809599229</v>
      </c>
      <c r="HU635">
        <v>-1.2595280433485108</v>
      </c>
      <c r="HV635">
        <v>-0.5152064250768611</v>
      </c>
      <c r="JI635">
        <v>-1.2570943644213335</v>
      </c>
      <c r="JJ635">
        <v>1.3851933644568699</v>
      </c>
      <c r="KK635">
        <v>-1.2143085357118186</v>
      </c>
      <c r="KL635">
        <v>3.5829298228553026</v>
      </c>
      <c r="KO635">
        <v>-1.2759037745775306</v>
      </c>
      <c r="KP635">
        <v>-1.5627289582828985</v>
      </c>
      <c r="KW635">
        <v>-1.2674356666524962</v>
      </c>
      <c r="KX635">
        <v>-0.51907306619745408</v>
      </c>
      <c r="MK635">
        <v>-1.254898856394109</v>
      </c>
      <c r="ML635">
        <v>1.3934710997736801</v>
      </c>
      <c r="NM635">
        <v>-1.2068376753205765</v>
      </c>
      <c r="NN635">
        <v>3.5948792817594137</v>
      </c>
      <c r="NQ635">
        <v>-1.2693251249568605</v>
      </c>
      <c r="NR635">
        <v>-1.5499206208749943</v>
      </c>
      <c r="NY635">
        <v>-1.2614610088945313</v>
      </c>
      <c r="NZ635">
        <v>-0.51831032309271929</v>
      </c>
    </row>
    <row r="636" spans="1:398">
      <c r="A636">
        <v>619</v>
      </c>
      <c r="B636" s="16">
        <f t="shared" si="129"/>
        <v>40986.375</v>
      </c>
      <c r="C636">
        <f t="shared" si="125"/>
        <v>61.160466142690908</v>
      </c>
      <c r="D636">
        <f t="shared" si="126"/>
        <v>0</v>
      </c>
      <c r="E636">
        <f t="shared" si="127"/>
        <v>0</v>
      </c>
      <c r="F636">
        <f t="shared" si="128"/>
        <v>61.160466142690908</v>
      </c>
      <c r="G636">
        <f>F636/'Refrigeration &amp; Weather'!$C$22</f>
        <v>27.487849951771199</v>
      </c>
      <c r="H636">
        <f>G636*3*'Refrigeration &amp; Weather'!$C$23</f>
        <v>20.6158874638284</v>
      </c>
      <c r="AC636">
        <v>-1.24933760124236</v>
      </c>
      <c r="AD636">
        <v>-0.33699215376425551</v>
      </c>
      <c r="BE636">
        <v>-1.2132835362291976</v>
      </c>
      <c r="BF636">
        <v>1.3625630799944335</v>
      </c>
      <c r="BI636">
        <v>-1.2501462884738863</v>
      </c>
      <c r="BJ636">
        <v>5.1215962522668246</v>
      </c>
      <c r="BQ636">
        <v>-1.2617030074944837</v>
      </c>
      <c r="BR636">
        <v>6.1264279482900097</v>
      </c>
      <c r="DE636">
        <v>-1.2622101313396368</v>
      </c>
      <c r="DF636">
        <v>-0.34651856658213531</v>
      </c>
      <c r="EG636">
        <v>-1.2080762660559097</v>
      </c>
      <c r="EH636">
        <v>1.3712182155634076</v>
      </c>
      <c r="EK636">
        <v>-1.2723724094554529</v>
      </c>
      <c r="EL636">
        <v>5.0836431507997037</v>
      </c>
      <c r="ES636">
        <v>-1.2630403092693541</v>
      </c>
      <c r="ET636">
        <v>6.1200647829648789</v>
      </c>
      <c r="GG636">
        <v>-1.2534420880319659</v>
      </c>
      <c r="GH636">
        <v>-0.33961221746838133</v>
      </c>
      <c r="HI636">
        <v>-1.2106465414247356</v>
      </c>
      <c r="HJ636">
        <v>1.3685356329446767</v>
      </c>
      <c r="HM636">
        <v>-1.2800016819862461</v>
      </c>
      <c r="HN636">
        <v>5.0690568972206531</v>
      </c>
      <c r="HU636">
        <v>-1.2610270287806882</v>
      </c>
      <c r="HV636">
        <v>6.1230648283531242</v>
      </c>
      <c r="JI636">
        <v>-1.2584485967358696</v>
      </c>
      <c r="JJ636">
        <v>-0.34650326070761273</v>
      </c>
      <c r="KK636">
        <v>-1.2175852004921639</v>
      </c>
      <c r="KL636">
        <v>1.3564563494677948</v>
      </c>
      <c r="KO636">
        <v>-1.2774559837729902</v>
      </c>
      <c r="KP636">
        <v>5.0738811971054218</v>
      </c>
      <c r="KW636">
        <v>-1.2688725894777462</v>
      </c>
      <c r="KX636">
        <v>6.1193706460527029</v>
      </c>
      <c r="MK636">
        <v>-1.2563734348769373</v>
      </c>
      <c r="ML636">
        <v>-0.33964153146704312</v>
      </c>
      <c r="NM636">
        <v>-1.2103056687459672</v>
      </c>
      <c r="NN636">
        <v>1.3678282490418554</v>
      </c>
      <c r="NQ636">
        <v>-1.2710806688742309</v>
      </c>
      <c r="NR636">
        <v>5.0859048665732312</v>
      </c>
      <c r="NY636">
        <v>-1.2629104106133853</v>
      </c>
      <c r="NZ636">
        <v>6.1201217760416302</v>
      </c>
    </row>
    <row r="637" spans="1:398">
      <c r="A637">
        <v>620</v>
      </c>
      <c r="B637" s="16">
        <f t="shared" si="129"/>
        <v>40986.5</v>
      </c>
      <c r="C637">
        <f t="shared" si="125"/>
        <v>16.554831078105828</v>
      </c>
      <c r="D637">
        <f t="shared" si="126"/>
        <v>0</v>
      </c>
      <c r="E637">
        <f t="shared" si="127"/>
        <v>0</v>
      </c>
      <c r="F637">
        <f t="shared" si="128"/>
        <v>16.554831078105828</v>
      </c>
      <c r="G637">
        <f>F637/'Refrigeration &amp; Weather'!$C$22</f>
        <v>7.4403735182498112</v>
      </c>
      <c r="H637">
        <f>G637*3*'Refrigeration &amp; Weather'!$C$23</f>
        <v>5.5802801386873586</v>
      </c>
      <c r="AC637">
        <v>-1.2506666478840651</v>
      </c>
      <c r="AD637">
        <v>1.8354105278454371</v>
      </c>
      <c r="BE637">
        <v>-1.2164669478546255</v>
      </c>
      <c r="BF637">
        <v>3.5653617773282935</v>
      </c>
      <c r="BI637">
        <v>-1.2523587486246874</v>
      </c>
      <c r="BJ637">
        <v>-1.5299150829275836</v>
      </c>
      <c r="BQ637">
        <v>-1.2631813204021523</v>
      </c>
      <c r="BR637">
        <v>-0.52110947057214552</v>
      </c>
      <c r="DE637">
        <v>-1.2633959926660461</v>
      </c>
      <c r="DF637">
        <v>1.8270036921236283</v>
      </c>
      <c r="EG637">
        <v>-1.2113988972949332</v>
      </c>
      <c r="EH637">
        <v>3.5736592039255517</v>
      </c>
      <c r="EK637">
        <v>-1.2739805363149805</v>
      </c>
      <c r="EL637">
        <v>-1.5657155798415265</v>
      </c>
      <c r="ES637">
        <v>-1.2644170398039649</v>
      </c>
      <c r="ET637">
        <v>-0.52713657732800101</v>
      </c>
      <c r="GG637">
        <v>-1.2547319415381963</v>
      </c>
      <c r="GH637">
        <v>1.8331134327720704</v>
      </c>
      <c r="HI637">
        <v>-1.2139256562218366</v>
      </c>
      <c r="HJ637">
        <v>3.5710526838591723</v>
      </c>
      <c r="HM637">
        <v>-1.2813782793615653</v>
      </c>
      <c r="HN637">
        <v>-1.5794054166565683</v>
      </c>
      <c r="HU637">
        <v>-1.2624517650018297</v>
      </c>
      <c r="HV637">
        <v>-0.5242842890116951</v>
      </c>
      <c r="JI637">
        <v>-1.259633609004966</v>
      </c>
      <c r="JJ637">
        <v>1.8269328538783485</v>
      </c>
      <c r="KK637">
        <v>-1.2206714692749947</v>
      </c>
      <c r="KL637">
        <v>3.5596104997991644</v>
      </c>
      <c r="KO637">
        <v>-1.2789090567451822</v>
      </c>
      <c r="KP637">
        <v>-1.574887187494711</v>
      </c>
      <c r="KW637">
        <v>-1.2702380102669946</v>
      </c>
      <c r="KX637">
        <v>-0.52781569612333246</v>
      </c>
      <c r="MK637">
        <v>-1.2576639118501853</v>
      </c>
      <c r="ML637">
        <v>1.8331745454516521</v>
      </c>
      <c r="NM637">
        <v>-1.2135741112830529</v>
      </c>
      <c r="NN637">
        <v>3.5704416074768575</v>
      </c>
      <c r="NQ637">
        <v>-1.2727248051167779</v>
      </c>
      <c r="NR637">
        <v>-1.5635825477886165</v>
      </c>
      <c r="NY637">
        <v>-1.2642881003261248</v>
      </c>
      <c r="NZ637">
        <v>-0.52707789861016752</v>
      </c>
    </row>
    <row r="638" spans="1:398">
      <c r="A638">
        <v>621</v>
      </c>
      <c r="B638" s="16">
        <f t="shared" si="129"/>
        <v>40986.625</v>
      </c>
      <c r="C638">
        <f t="shared" si="125"/>
        <v>60.272114018442551</v>
      </c>
      <c r="D638">
        <f t="shared" si="126"/>
        <v>0</v>
      </c>
      <c r="E638">
        <f t="shared" si="127"/>
        <v>0</v>
      </c>
      <c r="F638">
        <f t="shared" si="128"/>
        <v>60.272114018442551</v>
      </c>
      <c r="G638">
        <f>F638/'Refrigeration &amp; Weather'!$C$22</f>
        <v>27.088590570086545</v>
      </c>
      <c r="H638">
        <f>G638*3*'Refrigeration &amp; Weather'!$C$23</f>
        <v>20.316442927564907</v>
      </c>
      <c r="AC638">
        <v>-1.2519440089712388</v>
      </c>
      <c r="AD638">
        <v>-0.47215120662866378</v>
      </c>
      <c r="BE638">
        <v>-1.2194695205459336</v>
      </c>
      <c r="BF638">
        <v>1.3404204453382813</v>
      </c>
      <c r="BI638">
        <v>-1.2544377068849883</v>
      </c>
      <c r="BJ638">
        <v>5.1052363201919198</v>
      </c>
      <c r="BQ638">
        <v>-1.2645874937046142</v>
      </c>
      <c r="BR638">
        <v>6.1176092419723531</v>
      </c>
      <c r="DE638">
        <v>-1.2645358398570403</v>
      </c>
      <c r="DF638">
        <v>-0.4803372282897157</v>
      </c>
      <c r="EG638">
        <v>-1.2145349670133092</v>
      </c>
      <c r="EH638">
        <v>1.3483779729653371</v>
      </c>
      <c r="EK638">
        <v>-1.2754889789152744</v>
      </c>
      <c r="EL638">
        <v>5.0714227700152623</v>
      </c>
      <c r="ES638">
        <v>-1.2657269224809073</v>
      </c>
      <c r="ET638">
        <v>6.1118934863870571</v>
      </c>
      <c r="GG638">
        <v>-1.2559716905337988</v>
      </c>
      <c r="GH638">
        <v>-0.47438719461953371</v>
      </c>
      <c r="HI638">
        <v>-1.2170194636244303</v>
      </c>
      <c r="HJ638">
        <v>1.3458472511661201</v>
      </c>
      <c r="HM638">
        <v>-1.2826692082965105</v>
      </c>
      <c r="HN638">
        <v>5.0585540579865844</v>
      </c>
      <c r="HU638">
        <v>-1.2638073174047082</v>
      </c>
      <c r="HV638">
        <v>6.1146079985421187</v>
      </c>
      <c r="JI638">
        <v>-1.2607726966874711</v>
      </c>
      <c r="JJ638">
        <v>-0.48039674169058649</v>
      </c>
      <c r="KK638">
        <v>-1.2235824776081101</v>
      </c>
      <c r="KL638">
        <v>1.3349967291036673</v>
      </c>
      <c r="KO638">
        <v>-1.2802716837105381</v>
      </c>
      <c r="KP638">
        <v>5.0627926738562419</v>
      </c>
      <c r="KW638">
        <v>-1.2715368417999793</v>
      </c>
      <c r="KX638">
        <v>6.1112303829329866</v>
      </c>
      <c r="MK638">
        <v>-1.2589045627100206</v>
      </c>
      <c r="ML638">
        <v>-0.47431449634900102</v>
      </c>
      <c r="NM638">
        <v>-1.2166587168770924</v>
      </c>
      <c r="NN638">
        <v>1.3453210509365994</v>
      </c>
      <c r="NQ638">
        <v>-1.2742672358905602</v>
      </c>
      <c r="NR638">
        <v>5.0734370616245963</v>
      </c>
      <c r="NY638">
        <v>-1.2655989657282654</v>
      </c>
      <c r="NZ638">
        <v>6.1119534430009281</v>
      </c>
    </row>
    <row r="639" spans="1:398">
      <c r="A639">
        <v>622</v>
      </c>
      <c r="B639" s="16">
        <f t="shared" si="129"/>
        <v>40986.75</v>
      </c>
      <c r="C639">
        <f t="shared" si="125"/>
        <v>15.851041092282658</v>
      </c>
      <c r="D639">
        <f t="shared" si="126"/>
        <v>0</v>
      </c>
      <c r="E639">
        <f t="shared" si="127"/>
        <v>0</v>
      </c>
      <c r="F639">
        <f t="shared" si="128"/>
        <v>15.851041092282658</v>
      </c>
      <c r="G639">
        <f>F639/'Refrigeration &amp; Weather'!$C$22</f>
        <v>7.1240634122618705</v>
      </c>
      <c r="H639">
        <f>G639*3*'Refrigeration &amp; Weather'!$C$23</f>
        <v>5.3430475591964033</v>
      </c>
      <c r="AC639">
        <v>-1.253178743926024</v>
      </c>
      <c r="AD639">
        <v>1.7342337683533111</v>
      </c>
      <c r="BE639">
        <v>-1.222305314222041</v>
      </c>
      <c r="BF639">
        <v>3.5449460786515754</v>
      </c>
      <c r="BI639">
        <v>-1.2563942192790585</v>
      </c>
      <c r="BJ639">
        <v>-1.5449154992144816</v>
      </c>
      <c r="BQ639">
        <v>-1.2659263840415249</v>
      </c>
      <c r="BR639">
        <v>-0.5293328505644076</v>
      </c>
      <c r="DE639">
        <v>-1.2656377851289971</v>
      </c>
      <c r="DF639">
        <v>1.7263336232842692</v>
      </c>
      <c r="EG639">
        <v>-1.2174988213603133</v>
      </c>
      <c r="EH639">
        <v>3.5525807486482361</v>
      </c>
      <c r="EK639">
        <v>-1.2769062235516617</v>
      </c>
      <c r="EL639">
        <v>-1.5768919132966659</v>
      </c>
      <c r="ES639">
        <v>-1.2669744294537586</v>
      </c>
      <c r="ET639">
        <v>-0.53475971360381336</v>
      </c>
      <c r="GG639">
        <v>-1.257170137283121</v>
      </c>
      <c r="GH639">
        <v>1.732075609757644</v>
      </c>
      <c r="HI639">
        <v>-1.2199423001710312</v>
      </c>
      <c r="HJ639">
        <v>3.550125068382072</v>
      </c>
      <c r="HM639">
        <v>-1.2838817947905705</v>
      </c>
      <c r="HN639">
        <v>-1.5890068736299587</v>
      </c>
      <c r="HU639">
        <v>-1.2650983141009113</v>
      </c>
      <c r="HV639">
        <v>-0.53217384480051855</v>
      </c>
      <c r="JI639">
        <v>-1.2618739343051146</v>
      </c>
      <c r="JJ639">
        <v>1.7262918229059729</v>
      </c>
      <c r="KK639">
        <v>-1.2263318534885133</v>
      </c>
      <c r="KL639">
        <v>3.5398247694945093</v>
      </c>
      <c r="KO639">
        <v>-1.2815515975442815</v>
      </c>
      <c r="KP639">
        <v>-1.5850242758087869</v>
      </c>
      <c r="KW639">
        <v>-1.2727735704980927</v>
      </c>
      <c r="KX639">
        <v>-0.53540601350412853</v>
      </c>
      <c r="MK639">
        <v>-1.2601041902200567</v>
      </c>
      <c r="ML639">
        <v>1.7321530166788983</v>
      </c>
      <c r="NM639">
        <v>-1.2195736486283852</v>
      </c>
      <c r="NN639">
        <v>3.5496737718179832</v>
      </c>
      <c r="NQ639">
        <v>-1.2757166016998125</v>
      </c>
      <c r="NR639">
        <v>-1.5749873732484636</v>
      </c>
      <c r="NY639">
        <v>-1.2668474728585017</v>
      </c>
      <c r="NZ639">
        <v>-0.5346988280205901</v>
      </c>
    </row>
    <row r="640" spans="1:398">
      <c r="A640">
        <v>623</v>
      </c>
      <c r="B640" s="16">
        <f t="shared" si="129"/>
        <v>40986.875</v>
      </c>
      <c r="C640">
        <f t="shared" si="125"/>
        <v>29.501904093590166</v>
      </c>
      <c r="D640">
        <f t="shared" si="126"/>
        <v>0</v>
      </c>
      <c r="E640">
        <f t="shared" si="127"/>
        <v>0</v>
      </c>
      <c r="F640">
        <f t="shared" si="128"/>
        <v>29.501904093590166</v>
      </c>
      <c r="G640">
        <f>F640/'Refrigeration &amp; Weather'!$C$22</f>
        <v>13.259282738692212</v>
      </c>
      <c r="H640">
        <f>G640*3*'Refrigeration &amp; Weather'!$C$23</f>
        <v>9.9444620540191586</v>
      </c>
      <c r="AC640">
        <v>-1.2543565981085409</v>
      </c>
      <c r="AD640">
        <v>-0.48353711876152516</v>
      </c>
      <c r="BE640">
        <v>-1.2249870178785873</v>
      </c>
      <c r="BF640">
        <v>1.321562780915529</v>
      </c>
      <c r="BI640">
        <v>-1.258238190189175</v>
      </c>
      <c r="BJ640">
        <v>5.0914533261174322</v>
      </c>
      <c r="DE640">
        <v>-1.26668912173927</v>
      </c>
      <c r="DF640">
        <v>-0.49105695024728041</v>
      </c>
      <c r="EG640">
        <v>-1.2203034226218346</v>
      </c>
      <c r="EH640">
        <v>1.3288908446283492</v>
      </c>
      <c r="EK640">
        <v>-1.2782398478855304</v>
      </c>
      <c r="EL640">
        <v>5.0611783033933939</v>
      </c>
      <c r="GG640">
        <v>-1.2583134506231375</v>
      </c>
      <c r="GH640">
        <v>-0.48558933293883116</v>
      </c>
      <c r="HI640">
        <v>-1.2227071116114734</v>
      </c>
      <c r="HJ640">
        <v>1.3265090705712541</v>
      </c>
      <c r="HM640">
        <v>-1.2850225765796315</v>
      </c>
      <c r="HN640">
        <v>5.0497566516754944</v>
      </c>
      <c r="JI640">
        <v>-1.2629246007346819</v>
      </c>
      <c r="JJ640">
        <v>-0.49109698460550882</v>
      </c>
      <c r="KK640">
        <v>-1.2289318958572963</v>
      </c>
      <c r="KL640">
        <v>1.3167211441394999</v>
      </c>
      <c r="KO640">
        <v>-1.2827556994591591</v>
      </c>
      <c r="KP640">
        <v>5.0535043319291484</v>
      </c>
      <c r="MK640">
        <v>-1.2612489354725724</v>
      </c>
      <c r="ML640">
        <v>-0.48549716634182599</v>
      </c>
      <c r="NM640">
        <v>-1.2223317007822005</v>
      </c>
      <c r="NN640">
        <v>1.326123959204669</v>
      </c>
      <c r="NQ640">
        <v>-1.2770806197824986</v>
      </c>
      <c r="NR640">
        <v>5.0629812339103699</v>
      </c>
    </row>
    <row r="641" spans="1:382">
      <c r="A641">
        <v>624</v>
      </c>
      <c r="B641" s="16">
        <f t="shared" si="129"/>
        <v>40987</v>
      </c>
      <c r="C641">
        <f t="shared" si="125"/>
        <v>0.70042087458367175</v>
      </c>
      <c r="D641">
        <f t="shared" si="126"/>
        <v>0</v>
      </c>
      <c r="E641">
        <f t="shared" si="127"/>
        <v>0</v>
      </c>
      <c r="F641">
        <f t="shared" si="128"/>
        <v>0.70042087458367175</v>
      </c>
      <c r="G641">
        <f>F641/'Refrigeration &amp; Weather'!$C$22</f>
        <v>0.3147958986892907</v>
      </c>
      <c r="H641">
        <f>G641*3*'Refrigeration &amp; Weather'!$C$23</f>
        <v>0.23609692401696802</v>
      </c>
      <c r="AC641">
        <v>-1.2554795942109052</v>
      </c>
      <c r="AD641">
        <v>1.7275439663374024</v>
      </c>
      <c r="BI641">
        <v>-1.2599785154090555</v>
      </c>
      <c r="BJ641">
        <v>-1.5576054549678184</v>
      </c>
      <c r="DE641">
        <v>-1.267691666456858</v>
      </c>
      <c r="DF641">
        <v>1.7203832467643527</v>
      </c>
      <c r="EK641">
        <v>-1.2794966369615142</v>
      </c>
      <c r="EL641">
        <v>-1.5863023200682052</v>
      </c>
      <c r="GG641">
        <v>-1.2594035967814317</v>
      </c>
      <c r="GH641">
        <v>1.7255918923160096</v>
      </c>
      <c r="HM641">
        <v>-1.2860974043168614</v>
      </c>
      <c r="HN641">
        <v>-1.5970850234504479</v>
      </c>
      <c r="JI641">
        <v>-1.263926489629241</v>
      </c>
      <c r="JJ641">
        <v>1.7203435618983487</v>
      </c>
      <c r="KO641">
        <v>-1.283890165683168</v>
      </c>
      <c r="KP641">
        <v>-1.5935533417107821</v>
      </c>
      <c r="MK641">
        <v>-1.2623407482030051</v>
      </c>
      <c r="ML641">
        <v>1.7256979575101534</v>
      </c>
      <c r="NQ641">
        <v>-1.2783662017596167</v>
      </c>
      <c r="NR641">
        <v>-1.5845936100453415</v>
      </c>
    </row>
    <row r="642" spans="1:382">
      <c r="A642">
        <v>625</v>
      </c>
      <c r="B642" s="16">
        <f t="shared" si="129"/>
        <v>40987.125</v>
      </c>
      <c r="C642">
        <f t="shared" si="125"/>
        <v>25.274381169217826</v>
      </c>
      <c r="D642">
        <f t="shared" si="126"/>
        <v>0</v>
      </c>
      <c r="E642">
        <f t="shared" si="127"/>
        <v>0</v>
      </c>
      <c r="F642">
        <f t="shared" si="128"/>
        <v>25.274381169217826</v>
      </c>
      <c r="G642">
        <f>F642/'Refrigeration &amp; Weather'!$C$22</f>
        <v>11.359272435603518</v>
      </c>
      <c r="H642">
        <f>G642*3*'Refrigeration &amp; Weather'!$C$23</f>
        <v>8.5194543267026397</v>
      </c>
      <c r="BI642">
        <v>-1.2616232047204983</v>
      </c>
      <c r="BJ642">
        <v>5.0797471910724576</v>
      </c>
      <c r="EK642">
        <v>-1.2806826821539126</v>
      </c>
      <c r="EL642">
        <v>5.0525164007689325</v>
      </c>
      <c r="HM642">
        <v>-1.2871115277820182</v>
      </c>
      <c r="HN642">
        <v>5.0423236399687781</v>
      </c>
      <c r="KO642">
        <v>-1.284960538366809</v>
      </c>
      <c r="KP642">
        <v>5.0456563289829433</v>
      </c>
      <c r="NQ642">
        <v>-1.2795795540078432</v>
      </c>
      <c r="NR642">
        <v>5.054137608424714</v>
      </c>
    </row>
    <row r="643" spans="1:382">
      <c r="A643">
        <v>626</v>
      </c>
      <c r="B643" s="16">
        <f t="shared" si="129"/>
        <v>40987.25</v>
      </c>
      <c r="C643">
        <f t="shared" si="125"/>
        <v>-7.9601924750300208</v>
      </c>
      <c r="D643">
        <f t="shared" si="126"/>
        <v>0</v>
      </c>
      <c r="E643">
        <f t="shared" si="127"/>
        <v>0</v>
      </c>
      <c r="F643">
        <f t="shared" si="128"/>
        <v>-7.9601924750300208</v>
      </c>
      <c r="G643">
        <f>F643/'Refrigeration &amp; Weather'!$C$22</f>
        <v>-3.577614595519111</v>
      </c>
      <c r="H643">
        <f>G643*3*'Refrigeration &amp; Weather'!$C$23</f>
        <v>-2.683210946639333</v>
      </c>
      <c r="BI643">
        <v>-1.2631794872912108</v>
      </c>
      <c r="BJ643">
        <v>-1.5684239530566182</v>
      </c>
      <c r="EK643">
        <v>-1.2818034658686901</v>
      </c>
      <c r="EL643">
        <v>-1.5942907926271834</v>
      </c>
      <c r="HM643">
        <v>-1.2880696696126852</v>
      </c>
      <c r="HN643">
        <v>-1.6039378901272201</v>
      </c>
      <c r="KO643">
        <v>-1.2859718033434577</v>
      </c>
      <c r="KP643">
        <v>-1.6007888710265441</v>
      </c>
      <c r="NQ643">
        <v>-1.2807262636103534</v>
      </c>
      <c r="NR643">
        <v>-1.592750968192455</v>
      </c>
    </row>
    <row r="644" spans="1:382">
      <c r="A644">
        <v>627</v>
      </c>
      <c r="B644" s="16">
        <f t="shared" si="129"/>
        <v>40987.375</v>
      </c>
      <c r="C644">
        <f t="shared" si="125"/>
        <v>25.236432672424669</v>
      </c>
      <c r="D644">
        <f t="shared" si="126"/>
        <v>0</v>
      </c>
      <c r="E644">
        <f t="shared" si="127"/>
        <v>0</v>
      </c>
      <c r="F644">
        <f t="shared" si="128"/>
        <v>25.236432672424669</v>
      </c>
      <c r="G644">
        <f>F644/'Refrigeration &amp; Weather'!$C$22</f>
        <v>11.342216931426819</v>
      </c>
      <c r="H644">
        <f>G644*3*'Refrigeration &amp; Weather'!$C$23</f>
        <v>8.5066626985701141</v>
      </c>
      <c r="BI644">
        <v>-1.2646539026045549</v>
      </c>
      <c r="BJ644">
        <v>5.0697313851974926</v>
      </c>
      <c r="EK644">
        <v>-1.282863934310013</v>
      </c>
      <c r="EL644">
        <v>5.0451352839723569</v>
      </c>
      <c r="HM644">
        <v>-1.2889760885916492</v>
      </c>
      <c r="HN644">
        <v>5.0359937536531332</v>
      </c>
      <c r="KO644">
        <v>-1.2869284568838459</v>
      </c>
      <c r="KP644">
        <v>5.0389729410909485</v>
      </c>
      <c r="NQ644">
        <v>-1.2818113722190703</v>
      </c>
      <c r="NR644">
        <v>5.0465993085107375</v>
      </c>
    </row>
    <row r="645" spans="1:382">
      <c r="A645">
        <v>628</v>
      </c>
      <c r="B645" s="16">
        <f t="shared" si="129"/>
        <v>40987.5</v>
      </c>
      <c r="C645">
        <f t="shared" si="125"/>
        <v>-7.9953332711680325</v>
      </c>
      <c r="D645">
        <f t="shared" si="126"/>
        <v>0</v>
      </c>
      <c r="E645">
        <f t="shared" si="127"/>
        <v>0</v>
      </c>
      <c r="F645">
        <f t="shared" si="128"/>
        <v>-7.9953332711680325</v>
      </c>
      <c r="G645">
        <f>F645/'Refrigeration &amp; Weather'!$C$22</f>
        <v>-3.5934082117609139</v>
      </c>
      <c r="H645">
        <f>G645*3*'Refrigeration &amp; Weather'!$C$23</f>
        <v>-2.6950561588206856</v>
      </c>
      <c r="BI645">
        <v>-1.2660523791587441</v>
      </c>
      <c r="BJ645">
        <v>-1.5777122888481885</v>
      </c>
      <c r="EK645">
        <v>-1.2838685602062236</v>
      </c>
      <c r="EL645">
        <v>-1.6011228739992904</v>
      </c>
      <c r="HM645">
        <v>-1.2898346341576516</v>
      </c>
      <c r="HN645">
        <v>-1.6097952214985123</v>
      </c>
      <c r="KO645">
        <v>-1.287834563199872</v>
      </c>
      <c r="KP645">
        <v>-1.6069733405400271</v>
      </c>
      <c r="NQ645">
        <v>-1.2828394397439637</v>
      </c>
      <c r="NR645">
        <v>-1.5997295462820142</v>
      </c>
    </row>
    <row r="646" spans="1:382">
      <c r="A646">
        <v>629</v>
      </c>
      <c r="B646" s="16">
        <f t="shared" si="129"/>
        <v>40987.625</v>
      </c>
      <c r="C646">
        <f t="shared" si="125"/>
        <v>25.203836958257686</v>
      </c>
      <c r="D646">
        <f t="shared" si="126"/>
        <v>0</v>
      </c>
      <c r="E646">
        <f t="shared" si="127"/>
        <v>0</v>
      </c>
      <c r="F646">
        <f t="shared" si="128"/>
        <v>25.203836958257686</v>
      </c>
      <c r="G646">
        <f>F646/'Refrigeration &amp; Weather'!$C$22</f>
        <v>11.327567172250648</v>
      </c>
      <c r="H646">
        <f>G646*3*'Refrigeration &amp; Weather'!$C$23</f>
        <v>8.4956753791879862</v>
      </c>
      <c r="BI646">
        <v>-1.2673803027899935</v>
      </c>
      <c r="BJ646">
        <v>5.0611037342093672</v>
      </c>
      <c r="EK646">
        <v>-1.2848213970571327</v>
      </c>
      <c r="EL646">
        <v>5.0388006202527311</v>
      </c>
      <c r="HM646">
        <v>-1.290648793512043</v>
      </c>
      <c r="HN646">
        <v>5.0305643727770226</v>
      </c>
      <c r="KO646">
        <v>-1.2886938041430751</v>
      </c>
      <c r="KP646">
        <v>5.0332403080499253</v>
      </c>
      <c r="NQ646">
        <v>-1.2838145994489867</v>
      </c>
      <c r="NR646">
        <v>5.0401279229686393</v>
      </c>
    </row>
    <row r="647" spans="1:382">
      <c r="A647">
        <v>630</v>
      </c>
      <c r="B647" s="16">
        <f t="shared" si="129"/>
        <v>40987.75</v>
      </c>
      <c r="C647">
        <f t="shared" si="125"/>
        <v>-8.0256170972681744</v>
      </c>
      <c r="D647">
        <f t="shared" si="126"/>
        <v>0</v>
      </c>
      <c r="E647">
        <f t="shared" si="127"/>
        <v>0</v>
      </c>
      <c r="F647">
        <f t="shared" si="128"/>
        <v>-8.0256170972681744</v>
      </c>
      <c r="G647">
        <f>F647/'Refrigeration &amp; Weather'!$C$22</f>
        <v>-3.6070189201205283</v>
      </c>
      <c r="H647">
        <f>G647*3*'Refrigeration &amp; Weather'!$C$23</f>
        <v>-2.7052641900903964</v>
      </c>
      <c r="BI647">
        <v>-1.2686425761626874</v>
      </c>
      <c r="BJ647">
        <v>-1.5857386974369947</v>
      </c>
      <c r="EK647">
        <v>-1.2857261261954058</v>
      </c>
      <c r="EL647">
        <v>-1.6070059258601586</v>
      </c>
      <c r="HM647">
        <v>-1.2914217324560777</v>
      </c>
      <c r="HN647">
        <v>-1.6148362124675519</v>
      </c>
      <c r="KO647">
        <v>-1.2895095222929702</v>
      </c>
      <c r="KP647">
        <v>-1.6122958972026094</v>
      </c>
      <c r="NQ647">
        <v>-1.2847406057625683</v>
      </c>
      <c r="NR647">
        <v>-1.6057403643008594</v>
      </c>
    </row>
    <row r="648" spans="1:382">
      <c r="A648">
        <v>631</v>
      </c>
      <c r="B648" s="16">
        <f t="shared" si="129"/>
        <v>40987.875</v>
      </c>
      <c r="C648">
        <f t="shared" si="125"/>
        <v>0</v>
      </c>
      <c r="D648">
        <f t="shared" si="126"/>
        <v>0</v>
      </c>
      <c r="E648">
        <f t="shared" si="127"/>
        <v>0</v>
      </c>
      <c r="F648">
        <f t="shared" si="128"/>
        <v>0</v>
      </c>
      <c r="G648">
        <f>F648/'Refrigeration &amp; Weather'!$C$22</f>
        <v>0</v>
      </c>
      <c r="H648">
        <f>G648*3*'Refrigeration &amp; Weather'!$C$23</f>
        <v>0</v>
      </c>
    </row>
    <row r="649" spans="1:382">
      <c r="A649">
        <v>632</v>
      </c>
      <c r="B649" s="16">
        <f t="shared" si="129"/>
        <v>40988</v>
      </c>
      <c r="C649">
        <f t="shared" si="125"/>
        <v>0</v>
      </c>
      <c r="D649">
        <f t="shared" si="126"/>
        <v>0</v>
      </c>
      <c r="E649">
        <f t="shared" si="127"/>
        <v>0</v>
      </c>
      <c r="F649">
        <f t="shared" si="128"/>
        <v>0</v>
      </c>
      <c r="G649">
        <f>F649/'Refrigeration &amp; Weather'!$C$22</f>
        <v>0</v>
      </c>
      <c r="H649">
        <f>G649*3*'Refrigeration &amp; Weather'!$C$23</f>
        <v>0</v>
      </c>
    </row>
    <row r="650" spans="1:382">
      <c r="A650">
        <v>633</v>
      </c>
      <c r="B650" s="16">
        <f t="shared" si="129"/>
        <v>40988.125</v>
      </c>
      <c r="C650">
        <f t="shared" si="125"/>
        <v>0</v>
      </c>
      <c r="D650">
        <f t="shared" si="126"/>
        <v>0</v>
      </c>
      <c r="E650">
        <f t="shared" si="127"/>
        <v>0</v>
      </c>
      <c r="F650">
        <f t="shared" si="128"/>
        <v>0</v>
      </c>
      <c r="G650">
        <f>F650/'Refrigeration &amp; Weather'!$C$22</f>
        <v>0</v>
      </c>
      <c r="H650">
        <f>G650*3*'Refrigeration &amp; Weather'!$C$23</f>
        <v>0</v>
      </c>
    </row>
    <row r="651" spans="1:382">
      <c r="A651">
        <v>634</v>
      </c>
      <c r="B651" s="16">
        <f t="shared" si="129"/>
        <v>40988.25</v>
      </c>
      <c r="C651">
        <f t="shared" si="125"/>
        <v>0</v>
      </c>
      <c r="D651">
        <f t="shared" si="126"/>
        <v>0</v>
      </c>
      <c r="E651">
        <f t="shared" si="127"/>
        <v>0</v>
      </c>
      <c r="F651">
        <f t="shared" si="128"/>
        <v>0</v>
      </c>
      <c r="G651">
        <f>F651/'Refrigeration &amp; Weather'!$C$22</f>
        <v>0</v>
      </c>
      <c r="H651">
        <f>G651*3*'Refrigeration &amp; Weather'!$C$23</f>
        <v>0</v>
      </c>
    </row>
    <row r="652" spans="1:382">
      <c r="A652">
        <v>635</v>
      </c>
      <c r="B652" s="16">
        <f t="shared" si="129"/>
        <v>40988.375</v>
      </c>
      <c r="C652">
        <f t="shared" si="125"/>
        <v>0</v>
      </c>
      <c r="D652">
        <f t="shared" si="126"/>
        <v>0</v>
      </c>
      <c r="E652">
        <f t="shared" si="127"/>
        <v>0</v>
      </c>
      <c r="F652">
        <f t="shared" si="128"/>
        <v>0</v>
      </c>
      <c r="G652">
        <f>F652/'Refrigeration &amp; Weather'!$C$22</f>
        <v>0</v>
      </c>
      <c r="H652">
        <f>G652*3*'Refrigeration &amp; Weather'!$C$23</f>
        <v>0</v>
      </c>
    </row>
    <row r="653" spans="1:382">
      <c r="A653">
        <v>636</v>
      </c>
      <c r="B653" s="16">
        <f t="shared" si="129"/>
        <v>40988.5</v>
      </c>
      <c r="C653">
        <f t="shared" si="125"/>
        <v>0</v>
      </c>
      <c r="D653">
        <f t="shared" si="126"/>
        <v>0</v>
      </c>
      <c r="E653">
        <f t="shared" si="127"/>
        <v>0</v>
      </c>
      <c r="F653">
        <f t="shared" si="128"/>
        <v>0</v>
      </c>
      <c r="G653">
        <f>F653/'Refrigeration &amp; Weather'!$C$22</f>
        <v>0</v>
      </c>
      <c r="H653">
        <f>G653*3*'Refrigeration &amp; Weather'!$C$23</f>
        <v>0</v>
      </c>
    </row>
    <row r="654" spans="1:382">
      <c r="A654">
        <v>637</v>
      </c>
      <c r="B654" s="16">
        <f t="shared" si="129"/>
        <v>40988.625</v>
      </c>
      <c r="C654">
        <f t="shared" si="125"/>
        <v>0</v>
      </c>
      <c r="D654">
        <f t="shared" si="126"/>
        <v>0</v>
      </c>
      <c r="E654">
        <f t="shared" si="127"/>
        <v>0</v>
      </c>
      <c r="F654">
        <f t="shared" si="128"/>
        <v>0</v>
      </c>
      <c r="G654">
        <f>F654/'Refrigeration &amp; Weather'!$C$22</f>
        <v>0</v>
      </c>
      <c r="H654">
        <f>G654*3*'Refrigeration &amp; Weather'!$C$23</f>
        <v>0</v>
      </c>
    </row>
    <row r="655" spans="1:382">
      <c r="A655">
        <v>638</v>
      </c>
      <c r="B655" s="16">
        <f t="shared" si="129"/>
        <v>40988.75</v>
      </c>
      <c r="C655">
        <f t="shared" si="125"/>
        <v>0</v>
      </c>
      <c r="D655">
        <f t="shared" si="126"/>
        <v>0</v>
      </c>
      <c r="E655">
        <f t="shared" si="127"/>
        <v>0</v>
      </c>
      <c r="F655">
        <f t="shared" si="128"/>
        <v>0</v>
      </c>
      <c r="G655">
        <f>F655/'Refrigeration &amp; Weather'!$C$22</f>
        <v>0</v>
      </c>
      <c r="H655">
        <f>G655*3*'Refrigeration &amp; Weather'!$C$23</f>
        <v>0</v>
      </c>
    </row>
    <row r="656" spans="1:382">
      <c r="A656">
        <v>639</v>
      </c>
      <c r="B656" s="16">
        <f t="shared" si="129"/>
        <v>40988.875</v>
      </c>
      <c r="C656">
        <f t="shared" si="125"/>
        <v>0</v>
      </c>
      <c r="D656">
        <f t="shared" si="126"/>
        <v>0</v>
      </c>
      <c r="E656">
        <f t="shared" si="127"/>
        <v>0</v>
      </c>
      <c r="F656">
        <f t="shared" si="128"/>
        <v>0</v>
      </c>
      <c r="G656">
        <f>F656/'Refrigeration &amp; Weather'!$C$22</f>
        <v>0</v>
      </c>
      <c r="H656">
        <f>G656*3*'Refrigeration &amp; Weather'!$C$23</f>
        <v>0</v>
      </c>
    </row>
    <row r="657" spans="1:8">
      <c r="A657">
        <v>640</v>
      </c>
      <c r="B657" s="16">
        <f t="shared" si="129"/>
        <v>40989</v>
      </c>
      <c r="C657">
        <f t="shared" ref="C657:C720" si="130">J657+N657+R657+V657+Z657+AD657+AH657+AL657+AP657+AT657+AX657+BB657+BF657+BJ657+BN657+BR657+BV657+BZ657+CD657+CH657+CL657+CP657+CT657+CX657+DB657+DF657+DJ657+DN657+DR657+DV657+DZ657+ED657+EH657+EL657+EP657+ET657+EX657+FB657+FF657+FJ657+FN657+FR657+FV657+FZ657+GD657+GH657+GL657+GP657+GT657+GX657+HB657+HF657+HJ657+HN657+HR657+HV657+HZ657+ID657+IH657+IL657+IP657+IT657+IX657+JB657+JF657+JJ657+JN657+JR657+JV657+JZ657+KD657+KH657+KL657+KP657+KT657+KX657+LB657+LF657+LJ657+LN657+LR657+LV657+LZ657+MD657+MH657+ML657+MP657+MT657+MX657+NB657+NF657+NJ657+NN657+NR657+NV657+NZ657+OD657+OH657+OL657+OP657</f>
        <v>0</v>
      </c>
      <c r="D657">
        <f t="shared" si="126"/>
        <v>0</v>
      </c>
      <c r="E657">
        <f t="shared" si="127"/>
        <v>0</v>
      </c>
      <c r="F657">
        <f t="shared" si="128"/>
        <v>0</v>
      </c>
      <c r="G657">
        <f>F657/'Refrigeration &amp; Weather'!$C$22</f>
        <v>0</v>
      </c>
      <c r="H657">
        <f>G657*3*'Refrigeration &amp; Weather'!$C$23</f>
        <v>0</v>
      </c>
    </row>
    <row r="658" spans="1:8">
      <c r="A658">
        <v>641</v>
      </c>
      <c r="B658" s="16">
        <f t="shared" si="129"/>
        <v>40989.125</v>
      </c>
      <c r="C658">
        <f t="shared" si="130"/>
        <v>0</v>
      </c>
      <c r="D658">
        <f t="shared" ref="D658:D721" si="131">K658+O658+S658+W658+AA658+AE658+AI658+AM658+AQ658+AU658+AY658+BC658+BG658+BK658+BO658+BS658+BW658+CA658+CE658+CI658+CM658+CQ658+CU658+CY658+DC658+DG658+DK658+DO658+DS658+DW658+EA658+EE658+EI658+EM658+EQ658+EU658+EY658+FC658+FG658+FK658+FO658+FS658+FW658+GA658+GE658+GI658+GM658+GQ658+GU658+GY658+HC658+HG658+HK658+HO658+HS658+HW658+IA658+IE658+II658+IM658+IQ658+IU658+IY658+JC658+JG658+JK658+JO658+JS658+JW658+KA658+KE658+KI658+KM658+KQ658+KU658+KY658+LC658+LG658+LK658+LO658+LS658+LW658+MA658+ME658+MI658+MM658+MQ658+MU658+MY658+NC658+NG658+NK658+NO658+NS658+NW658+OA658+OE658+OI658+OM658+OQ658</f>
        <v>0</v>
      </c>
      <c r="E658">
        <f t="shared" ref="E658:E721" si="132">L658+P658+T658+X658+AB658+AF658+AJ658+AN658+AR658+AV658+AZ658+BD658+BH658+BL658+BP658+BT658+BX658+CB658+CF658+CJ658+CN658+CR658+CV658+CZ658+DD658+DH658+DL658+DP658+DT658+DX658+EB658+EF658+EJ658+EN658+ER658+EV658+EZ658+FD658+FH658+FL658+FP658+FT658+FX658+GB658+GF658+GJ658+GN658+GR658+GV658+GZ658+HD658+HH658+HL658+HP658+HT658+HX658+IB658+IF658+IJ658+IN658+IR658+IV658+IZ658+JD658+JH658+JL658+JP658+JT658+JX658+KB658+KF658+KJ658+KN658+KR658+KV658+KZ658+LD658+LH658+LL658+LP658+LT658+LX658+MB658+MF658+MJ658+MN658+MR658+MV658+MZ658+ND658+NH658+NL658+NP658+NT658+NX658+OB658+OF658+OJ658+ON658+OR658</f>
        <v>0</v>
      </c>
      <c r="F658">
        <f t="shared" ref="F658:F721" si="133">SUM(C658:E658)</f>
        <v>0</v>
      </c>
      <c r="G658">
        <f>F658/'Refrigeration &amp; Weather'!$C$22</f>
        <v>0</v>
      </c>
      <c r="H658">
        <f>G658*3*'Refrigeration &amp; Weather'!$C$23</f>
        <v>0</v>
      </c>
    </row>
    <row r="659" spans="1:8">
      <c r="A659">
        <v>642</v>
      </c>
      <c r="B659" s="16">
        <f t="shared" si="129"/>
        <v>40989.25</v>
      </c>
      <c r="C659">
        <f t="shared" si="130"/>
        <v>0</v>
      </c>
      <c r="D659">
        <f t="shared" si="131"/>
        <v>0</v>
      </c>
      <c r="E659">
        <f t="shared" si="132"/>
        <v>0</v>
      </c>
      <c r="F659">
        <f t="shared" si="133"/>
        <v>0</v>
      </c>
      <c r="G659">
        <f>F659/'Refrigeration &amp; Weather'!$C$22</f>
        <v>0</v>
      </c>
      <c r="H659">
        <f>G659*3*'Refrigeration &amp; Weather'!$C$23</f>
        <v>0</v>
      </c>
    </row>
    <row r="660" spans="1:8">
      <c r="A660">
        <v>643</v>
      </c>
      <c r="B660" s="16">
        <f t="shared" ref="B660:B723" si="134">B659+1/8</f>
        <v>40989.375</v>
      </c>
      <c r="C660">
        <f t="shared" si="130"/>
        <v>0</v>
      </c>
      <c r="D660">
        <f t="shared" si="131"/>
        <v>0</v>
      </c>
      <c r="E660">
        <f t="shared" si="132"/>
        <v>0</v>
      </c>
      <c r="F660">
        <f t="shared" si="133"/>
        <v>0</v>
      </c>
      <c r="G660">
        <f>F660/'Refrigeration &amp; Weather'!$C$22</f>
        <v>0</v>
      </c>
      <c r="H660">
        <f>G660*3*'Refrigeration &amp; Weather'!$C$23</f>
        <v>0</v>
      </c>
    </row>
    <row r="661" spans="1:8">
      <c r="A661">
        <v>644</v>
      </c>
      <c r="B661" s="16">
        <f t="shared" si="134"/>
        <v>40989.5</v>
      </c>
      <c r="C661">
        <f t="shared" si="130"/>
        <v>0</v>
      </c>
      <c r="D661">
        <f t="shared" si="131"/>
        <v>0</v>
      </c>
      <c r="E661">
        <f t="shared" si="132"/>
        <v>0</v>
      </c>
      <c r="F661">
        <f t="shared" si="133"/>
        <v>0</v>
      </c>
      <c r="G661">
        <f>F661/'Refrigeration &amp; Weather'!$C$22</f>
        <v>0</v>
      </c>
      <c r="H661">
        <f>G661*3*'Refrigeration &amp; Weather'!$C$23</f>
        <v>0</v>
      </c>
    </row>
    <row r="662" spans="1:8">
      <c r="A662">
        <v>645</v>
      </c>
      <c r="B662" s="16">
        <f t="shared" si="134"/>
        <v>40989.625</v>
      </c>
      <c r="C662">
        <f t="shared" si="130"/>
        <v>0</v>
      </c>
      <c r="D662">
        <f t="shared" si="131"/>
        <v>0</v>
      </c>
      <c r="E662">
        <f t="shared" si="132"/>
        <v>0</v>
      </c>
      <c r="F662">
        <f t="shared" si="133"/>
        <v>0</v>
      </c>
      <c r="G662">
        <f>F662/'Refrigeration &amp; Weather'!$C$22</f>
        <v>0</v>
      </c>
      <c r="H662">
        <f>G662*3*'Refrigeration &amp; Weather'!$C$23</f>
        <v>0</v>
      </c>
    </row>
    <row r="663" spans="1:8">
      <c r="A663">
        <v>646</v>
      </c>
      <c r="B663" s="16">
        <f t="shared" si="134"/>
        <v>40989.75</v>
      </c>
      <c r="C663">
        <f t="shared" si="130"/>
        <v>0</v>
      </c>
      <c r="D663">
        <f t="shared" si="131"/>
        <v>0</v>
      </c>
      <c r="E663">
        <f t="shared" si="132"/>
        <v>0</v>
      </c>
      <c r="F663">
        <f t="shared" si="133"/>
        <v>0</v>
      </c>
      <c r="G663">
        <f>F663/'Refrigeration &amp; Weather'!$C$22</f>
        <v>0</v>
      </c>
      <c r="H663">
        <f>G663*3*'Refrigeration &amp; Weather'!$C$23</f>
        <v>0</v>
      </c>
    </row>
    <row r="664" spans="1:8">
      <c r="A664">
        <v>647</v>
      </c>
      <c r="B664" s="16">
        <f t="shared" si="134"/>
        <v>40989.875</v>
      </c>
      <c r="C664">
        <f t="shared" si="130"/>
        <v>0</v>
      </c>
      <c r="D664">
        <f t="shared" si="131"/>
        <v>0</v>
      </c>
      <c r="E664">
        <f t="shared" si="132"/>
        <v>0</v>
      </c>
      <c r="F664">
        <f t="shared" si="133"/>
        <v>0</v>
      </c>
      <c r="G664">
        <f>F664/'Refrigeration &amp; Weather'!$C$22</f>
        <v>0</v>
      </c>
      <c r="H664">
        <f>G664*3*'Refrigeration &amp; Weather'!$C$23</f>
        <v>0</v>
      </c>
    </row>
    <row r="665" spans="1:8">
      <c r="A665">
        <v>648</v>
      </c>
      <c r="B665" s="16">
        <f t="shared" si="134"/>
        <v>40990</v>
      </c>
      <c r="C665">
        <f t="shared" si="130"/>
        <v>0</v>
      </c>
      <c r="D665">
        <f t="shared" si="131"/>
        <v>0</v>
      </c>
      <c r="E665">
        <f t="shared" si="132"/>
        <v>0</v>
      </c>
      <c r="F665">
        <f t="shared" si="133"/>
        <v>0</v>
      </c>
      <c r="G665">
        <f>F665/'Refrigeration &amp; Weather'!$C$22</f>
        <v>0</v>
      </c>
      <c r="H665">
        <f>G665*3*'Refrigeration &amp; Weather'!$C$23</f>
        <v>0</v>
      </c>
    </row>
    <row r="666" spans="1:8">
      <c r="A666">
        <v>649</v>
      </c>
      <c r="B666" s="16">
        <f t="shared" si="134"/>
        <v>40990.125</v>
      </c>
      <c r="C666">
        <f t="shared" si="130"/>
        <v>0</v>
      </c>
      <c r="D666">
        <f t="shared" si="131"/>
        <v>0</v>
      </c>
      <c r="E666">
        <f t="shared" si="132"/>
        <v>0</v>
      </c>
      <c r="F666">
        <f t="shared" si="133"/>
        <v>0</v>
      </c>
      <c r="G666">
        <f>F666/'Refrigeration &amp; Weather'!$C$22</f>
        <v>0</v>
      </c>
      <c r="H666">
        <f>G666*3*'Refrigeration &amp; Weather'!$C$23</f>
        <v>0</v>
      </c>
    </row>
    <row r="667" spans="1:8">
      <c r="A667">
        <v>650</v>
      </c>
      <c r="B667" s="16">
        <f t="shared" si="134"/>
        <v>40990.25</v>
      </c>
      <c r="C667">
        <f t="shared" si="130"/>
        <v>0</v>
      </c>
      <c r="D667">
        <f t="shared" si="131"/>
        <v>0</v>
      </c>
      <c r="E667">
        <f t="shared" si="132"/>
        <v>0</v>
      </c>
      <c r="F667">
        <f t="shared" si="133"/>
        <v>0</v>
      </c>
      <c r="G667">
        <f>F667/'Refrigeration &amp; Weather'!$C$22</f>
        <v>0</v>
      </c>
      <c r="H667">
        <f>G667*3*'Refrigeration &amp; Weather'!$C$23</f>
        <v>0</v>
      </c>
    </row>
    <row r="668" spans="1:8">
      <c r="A668">
        <v>651</v>
      </c>
      <c r="B668" s="16">
        <f t="shared" si="134"/>
        <v>40990.375</v>
      </c>
      <c r="C668">
        <f t="shared" si="130"/>
        <v>0</v>
      </c>
      <c r="D668">
        <f t="shared" si="131"/>
        <v>0</v>
      </c>
      <c r="E668">
        <f t="shared" si="132"/>
        <v>0</v>
      </c>
      <c r="F668">
        <f t="shared" si="133"/>
        <v>0</v>
      </c>
      <c r="G668">
        <f>F668/'Refrigeration &amp; Weather'!$C$22</f>
        <v>0</v>
      </c>
      <c r="H668">
        <f>G668*3*'Refrigeration &amp; Weather'!$C$23</f>
        <v>0</v>
      </c>
    </row>
    <row r="669" spans="1:8">
      <c r="A669">
        <v>652</v>
      </c>
      <c r="B669" s="16">
        <f t="shared" si="134"/>
        <v>40990.5</v>
      </c>
      <c r="C669">
        <f t="shared" si="130"/>
        <v>0</v>
      </c>
      <c r="D669">
        <f t="shared" si="131"/>
        <v>0</v>
      </c>
      <c r="E669">
        <f t="shared" si="132"/>
        <v>0</v>
      </c>
      <c r="F669">
        <f t="shared" si="133"/>
        <v>0</v>
      </c>
      <c r="G669">
        <f>F669/'Refrigeration &amp; Weather'!$C$22</f>
        <v>0</v>
      </c>
      <c r="H669">
        <f>G669*3*'Refrigeration &amp; Weather'!$C$23</f>
        <v>0</v>
      </c>
    </row>
    <row r="670" spans="1:8">
      <c r="A670">
        <v>653</v>
      </c>
      <c r="B670" s="16">
        <f t="shared" si="134"/>
        <v>40990.625</v>
      </c>
      <c r="C670">
        <f t="shared" si="130"/>
        <v>0</v>
      </c>
      <c r="D670">
        <f t="shared" si="131"/>
        <v>0</v>
      </c>
      <c r="E670">
        <f t="shared" si="132"/>
        <v>0</v>
      </c>
      <c r="F670">
        <f t="shared" si="133"/>
        <v>0</v>
      </c>
      <c r="G670">
        <f>F670/'Refrigeration &amp; Weather'!$C$22</f>
        <v>0</v>
      </c>
      <c r="H670">
        <f>G670*3*'Refrigeration &amp; Weather'!$C$23</f>
        <v>0</v>
      </c>
    </row>
    <row r="671" spans="1:8">
      <c r="A671">
        <v>654</v>
      </c>
      <c r="B671" s="16">
        <f t="shared" si="134"/>
        <v>40990.75</v>
      </c>
      <c r="C671">
        <f t="shared" si="130"/>
        <v>0</v>
      </c>
      <c r="D671">
        <f t="shared" si="131"/>
        <v>0</v>
      </c>
      <c r="E671">
        <f t="shared" si="132"/>
        <v>0</v>
      </c>
      <c r="F671">
        <f t="shared" si="133"/>
        <v>0</v>
      </c>
      <c r="G671">
        <f>F671/'Refrigeration &amp; Weather'!$C$22</f>
        <v>0</v>
      </c>
      <c r="H671">
        <f>G671*3*'Refrigeration &amp; Weather'!$C$23</f>
        <v>0</v>
      </c>
    </row>
    <row r="672" spans="1:8">
      <c r="A672">
        <v>655</v>
      </c>
      <c r="B672" s="16">
        <f t="shared" si="134"/>
        <v>40990.875</v>
      </c>
      <c r="C672">
        <f t="shared" si="130"/>
        <v>0</v>
      </c>
      <c r="D672">
        <f t="shared" si="131"/>
        <v>0</v>
      </c>
      <c r="E672">
        <f t="shared" si="132"/>
        <v>0</v>
      </c>
      <c r="F672">
        <f t="shared" si="133"/>
        <v>0</v>
      </c>
      <c r="G672">
        <f>F672/'Refrigeration &amp; Weather'!$C$22</f>
        <v>0</v>
      </c>
      <c r="H672">
        <f>G672*3*'Refrigeration &amp; Weather'!$C$23</f>
        <v>0</v>
      </c>
    </row>
    <row r="673" spans="1:8">
      <c r="A673">
        <v>656</v>
      </c>
      <c r="B673" s="16">
        <f t="shared" si="134"/>
        <v>40991</v>
      </c>
      <c r="C673">
        <f t="shared" si="130"/>
        <v>0</v>
      </c>
      <c r="D673">
        <f t="shared" si="131"/>
        <v>0</v>
      </c>
      <c r="E673">
        <f t="shared" si="132"/>
        <v>0</v>
      </c>
      <c r="F673">
        <f t="shared" si="133"/>
        <v>0</v>
      </c>
      <c r="G673">
        <f>F673/'Refrigeration &amp; Weather'!$C$22</f>
        <v>0</v>
      </c>
      <c r="H673">
        <f>G673*3*'Refrigeration &amp; Weather'!$C$23</f>
        <v>0</v>
      </c>
    </row>
    <row r="674" spans="1:8">
      <c r="A674">
        <v>657</v>
      </c>
      <c r="B674" s="16">
        <f t="shared" si="134"/>
        <v>40991.125</v>
      </c>
      <c r="C674">
        <f t="shared" si="130"/>
        <v>0</v>
      </c>
      <c r="D674">
        <f t="shared" si="131"/>
        <v>0</v>
      </c>
      <c r="E674">
        <f t="shared" si="132"/>
        <v>0</v>
      </c>
      <c r="F674">
        <f t="shared" si="133"/>
        <v>0</v>
      </c>
      <c r="G674">
        <f>F674/'Refrigeration &amp; Weather'!$C$22</f>
        <v>0</v>
      </c>
      <c r="H674">
        <f>G674*3*'Refrigeration &amp; Weather'!$C$23</f>
        <v>0</v>
      </c>
    </row>
    <row r="675" spans="1:8">
      <c r="A675">
        <v>658</v>
      </c>
      <c r="B675" s="16">
        <f t="shared" si="134"/>
        <v>40991.25</v>
      </c>
      <c r="C675">
        <f t="shared" si="130"/>
        <v>0</v>
      </c>
      <c r="D675">
        <f t="shared" si="131"/>
        <v>0</v>
      </c>
      <c r="E675">
        <f t="shared" si="132"/>
        <v>0</v>
      </c>
      <c r="F675">
        <f t="shared" si="133"/>
        <v>0</v>
      </c>
      <c r="G675">
        <f>F675/'Refrigeration &amp; Weather'!$C$22</f>
        <v>0</v>
      </c>
      <c r="H675">
        <f>G675*3*'Refrigeration &amp; Weather'!$C$23</f>
        <v>0</v>
      </c>
    </row>
    <row r="676" spans="1:8">
      <c r="A676">
        <v>659</v>
      </c>
      <c r="B676" s="16">
        <f t="shared" si="134"/>
        <v>40991.375</v>
      </c>
      <c r="C676">
        <f t="shared" si="130"/>
        <v>0</v>
      </c>
      <c r="D676">
        <f t="shared" si="131"/>
        <v>0</v>
      </c>
      <c r="E676">
        <f t="shared" si="132"/>
        <v>0</v>
      </c>
      <c r="F676">
        <f t="shared" si="133"/>
        <v>0</v>
      </c>
      <c r="G676">
        <f>F676/'Refrigeration &amp; Weather'!$C$22</f>
        <v>0</v>
      </c>
      <c r="H676">
        <f>G676*3*'Refrigeration &amp; Weather'!$C$23</f>
        <v>0</v>
      </c>
    </row>
    <row r="677" spans="1:8">
      <c r="A677">
        <v>660</v>
      </c>
      <c r="B677" s="16">
        <f t="shared" si="134"/>
        <v>40991.5</v>
      </c>
      <c r="C677">
        <f t="shared" si="130"/>
        <v>0</v>
      </c>
      <c r="D677">
        <f t="shared" si="131"/>
        <v>0</v>
      </c>
      <c r="E677">
        <f t="shared" si="132"/>
        <v>0</v>
      </c>
      <c r="F677">
        <f t="shared" si="133"/>
        <v>0</v>
      </c>
      <c r="G677">
        <f>F677/'Refrigeration &amp; Weather'!$C$22</f>
        <v>0</v>
      </c>
      <c r="H677">
        <f>G677*3*'Refrigeration &amp; Weather'!$C$23</f>
        <v>0</v>
      </c>
    </row>
    <row r="678" spans="1:8">
      <c r="A678">
        <v>661</v>
      </c>
      <c r="B678" s="16">
        <f t="shared" si="134"/>
        <v>40991.625</v>
      </c>
      <c r="C678">
        <f t="shared" si="130"/>
        <v>0</v>
      </c>
      <c r="D678">
        <f t="shared" si="131"/>
        <v>0</v>
      </c>
      <c r="E678">
        <f t="shared" si="132"/>
        <v>0</v>
      </c>
      <c r="F678">
        <f t="shared" si="133"/>
        <v>0</v>
      </c>
      <c r="G678">
        <f>F678/'Refrigeration &amp; Weather'!$C$22</f>
        <v>0</v>
      </c>
      <c r="H678">
        <f>G678*3*'Refrigeration &amp; Weather'!$C$23</f>
        <v>0</v>
      </c>
    </row>
    <row r="679" spans="1:8">
      <c r="A679">
        <v>662</v>
      </c>
      <c r="B679" s="16">
        <f t="shared" si="134"/>
        <v>40991.75</v>
      </c>
      <c r="C679">
        <f t="shared" si="130"/>
        <v>0</v>
      </c>
      <c r="D679">
        <f t="shared" si="131"/>
        <v>0</v>
      </c>
      <c r="E679">
        <f t="shared" si="132"/>
        <v>0</v>
      </c>
      <c r="F679">
        <f t="shared" si="133"/>
        <v>0</v>
      </c>
      <c r="G679">
        <f>F679/'Refrigeration &amp; Weather'!$C$22</f>
        <v>0</v>
      </c>
      <c r="H679">
        <f>G679*3*'Refrigeration &amp; Weather'!$C$23</f>
        <v>0</v>
      </c>
    </row>
    <row r="680" spans="1:8">
      <c r="A680">
        <v>663</v>
      </c>
      <c r="B680" s="16">
        <f t="shared" si="134"/>
        <v>40991.875</v>
      </c>
      <c r="C680">
        <f t="shared" si="130"/>
        <v>0</v>
      </c>
      <c r="D680">
        <f t="shared" si="131"/>
        <v>0</v>
      </c>
      <c r="E680">
        <f t="shared" si="132"/>
        <v>0</v>
      </c>
      <c r="F680">
        <f t="shared" si="133"/>
        <v>0</v>
      </c>
      <c r="G680">
        <f>F680/'Refrigeration &amp; Weather'!$C$22</f>
        <v>0</v>
      </c>
      <c r="H680">
        <f>G680*3*'Refrigeration &amp; Weather'!$C$23</f>
        <v>0</v>
      </c>
    </row>
    <row r="681" spans="1:8">
      <c r="A681">
        <v>664</v>
      </c>
      <c r="B681" s="16">
        <f t="shared" si="134"/>
        <v>40992</v>
      </c>
      <c r="C681">
        <f t="shared" si="130"/>
        <v>0</v>
      </c>
      <c r="D681">
        <f t="shared" si="131"/>
        <v>0</v>
      </c>
      <c r="E681">
        <f t="shared" si="132"/>
        <v>0</v>
      </c>
      <c r="F681">
        <f t="shared" si="133"/>
        <v>0</v>
      </c>
      <c r="G681">
        <f>F681/'Refrigeration &amp; Weather'!$C$22</f>
        <v>0</v>
      </c>
      <c r="H681">
        <f>G681*3*'Refrigeration &amp; Weather'!$C$23</f>
        <v>0</v>
      </c>
    </row>
    <row r="682" spans="1:8">
      <c r="A682">
        <v>665</v>
      </c>
      <c r="B682" s="16">
        <f t="shared" si="134"/>
        <v>40992.125</v>
      </c>
      <c r="C682">
        <f t="shared" si="130"/>
        <v>0</v>
      </c>
      <c r="D682">
        <f t="shared" si="131"/>
        <v>0</v>
      </c>
      <c r="E682">
        <f t="shared" si="132"/>
        <v>0</v>
      </c>
      <c r="F682">
        <f t="shared" si="133"/>
        <v>0</v>
      </c>
      <c r="G682">
        <f>F682/'Refrigeration &amp; Weather'!$C$22</f>
        <v>0</v>
      </c>
      <c r="H682">
        <f>G682*3*'Refrigeration &amp; Weather'!$C$23</f>
        <v>0</v>
      </c>
    </row>
    <row r="683" spans="1:8">
      <c r="A683">
        <v>666</v>
      </c>
      <c r="B683" s="16">
        <f t="shared" si="134"/>
        <v>40992.25</v>
      </c>
      <c r="C683">
        <f t="shared" si="130"/>
        <v>0</v>
      </c>
      <c r="D683">
        <f t="shared" si="131"/>
        <v>0</v>
      </c>
      <c r="E683">
        <f t="shared" si="132"/>
        <v>0</v>
      </c>
      <c r="F683">
        <f t="shared" si="133"/>
        <v>0</v>
      </c>
      <c r="G683">
        <f>F683/'Refrigeration &amp; Weather'!$C$22</f>
        <v>0</v>
      </c>
      <c r="H683">
        <f>G683*3*'Refrigeration &amp; Weather'!$C$23</f>
        <v>0</v>
      </c>
    </row>
    <row r="684" spans="1:8">
      <c r="A684">
        <v>667</v>
      </c>
      <c r="B684" s="16">
        <f t="shared" si="134"/>
        <v>40992.375</v>
      </c>
      <c r="C684">
        <f t="shared" si="130"/>
        <v>0</v>
      </c>
      <c r="D684">
        <f t="shared" si="131"/>
        <v>0</v>
      </c>
      <c r="E684">
        <f t="shared" si="132"/>
        <v>0</v>
      </c>
      <c r="F684">
        <f t="shared" si="133"/>
        <v>0</v>
      </c>
      <c r="G684">
        <f>F684/'Refrigeration &amp; Weather'!$C$22</f>
        <v>0</v>
      </c>
      <c r="H684">
        <f>G684*3*'Refrigeration &amp; Weather'!$C$23</f>
        <v>0</v>
      </c>
    </row>
    <row r="685" spans="1:8">
      <c r="A685">
        <v>668</v>
      </c>
      <c r="B685" s="16">
        <f t="shared" si="134"/>
        <v>40992.5</v>
      </c>
      <c r="C685">
        <f t="shared" si="130"/>
        <v>0</v>
      </c>
      <c r="D685">
        <f t="shared" si="131"/>
        <v>0</v>
      </c>
      <c r="E685">
        <f t="shared" si="132"/>
        <v>0</v>
      </c>
      <c r="F685">
        <f t="shared" si="133"/>
        <v>0</v>
      </c>
      <c r="G685">
        <f>F685/'Refrigeration &amp; Weather'!$C$22</f>
        <v>0</v>
      </c>
      <c r="H685">
        <f>G685*3*'Refrigeration &amp; Weather'!$C$23</f>
        <v>0</v>
      </c>
    </row>
    <row r="686" spans="1:8">
      <c r="A686">
        <v>669</v>
      </c>
      <c r="B686" s="16">
        <f t="shared" si="134"/>
        <v>40992.625</v>
      </c>
      <c r="C686">
        <f t="shared" si="130"/>
        <v>0</v>
      </c>
      <c r="D686">
        <f t="shared" si="131"/>
        <v>0</v>
      </c>
      <c r="E686">
        <f t="shared" si="132"/>
        <v>0</v>
      </c>
      <c r="F686">
        <f t="shared" si="133"/>
        <v>0</v>
      </c>
      <c r="G686">
        <f>F686/'Refrigeration &amp; Weather'!$C$22</f>
        <v>0</v>
      </c>
      <c r="H686">
        <f>G686*3*'Refrigeration &amp; Weather'!$C$23</f>
        <v>0</v>
      </c>
    </row>
    <row r="687" spans="1:8">
      <c r="A687">
        <v>670</v>
      </c>
      <c r="B687" s="16">
        <f t="shared" si="134"/>
        <v>40992.75</v>
      </c>
      <c r="C687">
        <f t="shared" si="130"/>
        <v>0</v>
      </c>
      <c r="D687">
        <f t="shared" si="131"/>
        <v>0</v>
      </c>
      <c r="E687">
        <f t="shared" si="132"/>
        <v>0</v>
      </c>
      <c r="F687">
        <f t="shared" si="133"/>
        <v>0</v>
      </c>
      <c r="G687">
        <f>F687/'Refrigeration &amp; Weather'!$C$22</f>
        <v>0</v>
      </c>
      <c r="H687">
        <f>G687*3*'Refrigeration &amp; Weather'!$C$23</f>
        <v>0</v>
      </c>
    </row>
    <row r="688" spans="1:8">
      <c r="A688">
        <v>671</v>
      </c>
      <c r="B688" s="16">
        <f t="shared" si="134"/>
        <v>40992.875</v>
      </c>
      <c r="C688">
        <f t="shared" si="130"/>
        <v>0</v>
      </c>
      <c r="D688">
        <f t="shared" si="131"/>
        <v>0</v>
      </c>
      <c r="E688">
        <f t="shared" si="132"/>
        <v>0</v>
      </c>
      <c r="F688">
        <f t="shared" si="133"/>
        <v>0</v>
      </c>
      <c r="G688">
        <f>F688/'Refrigeration &amp; Weather'!$C$22</f>
        <v>0</v>
      </c>
      <c r="H688">
        <f>G688*3*'Refrigeration &amp; Weather'!$C$23</f>
        <v>0</v>
      </c>
    </row>
    <row r="689" spans="1:8">
      <c r="A689">
        <v>672</v>
      </c>
      <c r="B689" s="16">
        <f t="shared" si="134"/>
        <v>40993</v>
      </c>
      <c r="C689">
        <f t="shared" si="130"/>
        <v>0</v>
      </c>
      <c r="D689">
        <f t="shared" si="131"/>
        <v>0</v>
      </c>
      <c r="E689">
        <f t="shared" si="132"/>
        <v>0</v>
      </c>
      <c r="F689">
        <f t="shared" si="133"/>
        <v>0</v>
      </c>
      <c r="G689">
        <f>F689/'Refrigeration &amp; Weather'!$C$22</f>
        <v>0</v>
      </c>
      <c r="H689">
        <f>G689*3*'Refrigeration &amp; Weather'!$C$23</f>
        <v>0</v>
      </c>
    </row>
    <row r="690" spans="1:8">
      <c r="A690">
        <v>673</v>
      </c>
      <c r="B690" s="16">
        <f t="shared" si="134"/>
        <v>40993.125</v>
      </c>
      <c r="C690">
        <f t="shared" si="130"/>
        <v>0</v>
      </c>
      <c r="D690">
        <f t="shared" si="131"/>
        <v>0</v>
      </c>
      <c r="E690">
        <f t="shared" si="132"/>
        <v>0</v>
      </c>
      <c r="F690">
        <f t="shared" si="133"/>
        <v>0</v>
      </c>
      <c r="G690">
        <f>F690/'Refrigeration &amp; Weather'!$C$22</f>
        <v>0</v>
      </c>
      <c r="H690">
        <f>G690*3*'Refrigeration &amp; Weather'!$C$23</f>
        <v>0</v>
      </c>
    </row>
    <row r="691" spans="1:8">
      <c r="A691">
        <v>674</v>
      </c>
      <c r="B691" s="16">
        <f t="shared" si="134"/>
        <v>40993.25</v>
      </c>
      <c r="C691">
        <f t="shared" si="130"/>
        <v>0</v>
      </c>
      <c r="D691">
        <f t="shared" si="131"/>
        <v>0</v>
      </c>
      <c r="E691">
        <f t="shared" si="132"/>
        <v>0</v>
      </c>
      <c r="F691">
        <f t="shared" si="133"/>
        <v>0</v>
      </c>
      <c r="G691">
        <f>F691/'Refrigeration &amp; Weather'!$C$22</f>
        <v>0</v>
      </c>
      <c r="H691">
        <f>G691*3*'Refrigeration &amp; Weather'!$C$23</f>
        <v>0</v>
      </c>
    </row>
    <row r="692" spans="1:8">
      <c r="A692">
        <v>675</v>
      </c>
      <c r="B692" s="16">
        <f t="shared" si="134"/>
        <v>40993.375</v>
      </c>
      <c r="C692">
        <f t="shared" si="130"/>
        <v>0</v>
      </c>
      <c r="D692">
        <f t="shared" si="131"/>
        <v>0</v>
      </c>
      <c r="E692">
        <f t="shared" si="132"/>
        <v>0</v>
      </c>
      <c r="F692">
        <f t="shared" si="133"/>
        <v>0</v>
      </c>
      <c r="G692">
        <f>F692/'Refrigeration &amp; Weather'!$C$22</f>
        <v>0</v>
      </c>
      <c r="H692">
        <f>G692*3*'Refrigeration &amp; Weather'!$C$23</f>
        <v>0</v>
      </c>
    </row>
    <row r="693" spans="1:8">
      <c r="A693">
        <v>676</v>
      </c>
      <c r="B693" s="16">
        <f t="shared" si="134"/>
        <v>40993.5</v>
      </c>
      <c r="C693">
        <f t="shared" si="130"/>
        <v>0</v>
      </c>
      <c r="D693">
        <f t="shared" si="131"/>
        <v>0</v>
      </c>
      <c r="E693">
        <f t="shared" si="132"/>
        <v>0</v>
      </c>
      <c r="F693">
        <f t="shared" si="133"/>
        <v>0</v>
      </c>
      <c r="G693">
        <f>F693/'Refrigeration &amp; Weather'!$C$22</f>
        <v>0</v>
      </c>
      <c r="H693">
        <f>G693*3*'Refrigeration &amp; Weather'!$C$23</f>
        <v>0</v>
      </c>
    </row>
    <row r="694" spans="1:8">
      <c r="A694">
        <v>677</v>
      </c>
      <c r="B694" s="16">
        <f t="shared" si="134"/>
        <v>40993.625</v>
      </c>
      <c r="C694">
        <f t="shared" si="130"/>
        <v>0</v>
      </c>
      <c r="D694">
        <f t="shared" si="131"/>
        <v>0</v>
      </c>
      <c r="E694">
        <f t="shared" si="132"/>
        <v>0</v>
      </c>
      <c r="F694">
        <f t="shared" si="133"/>
        <v>0</v>
      </c>
      <c r="G694">
        <f>F694/'Refrigeration &amp; Weather'!$C$22</f>
        <v>0</v>
      </c>
      <c r="H694">
        <f>G694*3*'Refrigeration &amp; Weather'!$C$23</f>
        <v>0</v>
      </c>
    </row>
    <row r="695" spans="1:8">
      <c r="A695">
        <v>678</v>
      </c>
      <c r="B695" s="16">
        <f t="shared" si="134"/>
        <v>40993.75</v>
      </c>
      <c r="C695">
        <f t="shared" si="130"/>
        <v>0</v>
      </c>
      <c r="D695">
        <f t="shared" si="131"/>
        <v>0</v>
      </c>
      <c r="E695">
        <f t="shared" si="132"/>
        <v>0</v>
      </c>
      <c r="F695">
        <f t="shared" si="133"/>
        <v>0</v>
      </c>
      <c r="G695">
        <f>F695/'Refrigeration &amp; Weather'!$C$22</f>
        <v>0</v>
      </c>
      <c r="H695">
        <f>G695*3*'Refrigeration &amp; Weather'!$C$23</f>
        <v>0</v>
      </c>
    </row>
    <row r="696" spans="1:8">
      <c r="A696">
        <v>679</v>
      </c>
      <c r="B696" s="16">
        <f t="shared" si="134"/>
        <v>40993.875</v>
      </c>
      <c r="C696">
        <f t="shared" si="130"/>
        <v>0</v>
      </c>
      <c r="D696">
        <f t="shared" si="131"/>
        <v>0</v>
      </c>
      <c r="E696">
        <f t="shared" si="132"/>
        <v>0</v>
      </c>
      <c r="F696">
        <f t="shared" si="133"/>
        <v>0</v>
      </c>
      <c r="G696">
        <f>F696/'Refrigeration &amp; Weather'!$C$22</f>
        <v>0</v>
      </c>
      <c r="H696">
        <f>G696*3*'Refrigeration &amp; Weather'!$C$23</f>
        <v>0</v>
      </c>
    </row>
    <row r="697" spans="1:8">
      <c r="A697">
        <v>680</v>
      </c>
      <c r="B697" s="16">
        <f t="shared" si="134"/>
        <v>40994</v>
      </c>
      <c r="C697">
        <f t="shared" si="130"/>
        <v>0</v>
      </c>
      <c r="D697">
        <f t="shared" si="131"/>
        <v>0</v>
      </c>
      <c r="E697">
        <f t="shared" si="132"/>
        <v>0</v>
      </c>
      <c r="F697">
        <f t="shared" si="133"/>
        <v>0</v>
      </c>
      <c r="G697">
        <f>F697/'Refrigeration &amp; Weather'!$C$22</f>
        <v>0</v>
      </c>
      <c r="H697">
        <f>G697*3*'Refrigeration &amp; Weather'!$C$23</f>
        <v>0</v>
      </c>
    </row>
    <row r="698" spans="1:8">
      <c r="A698">
        <v>681</v>
      </c>
      <c r="B698" s="16">
        <f t="shared" si="134"/>
        <v>40994.125</v>
      </c>
      <c r="C698">
        <f t="shared" si="130"/>
        <v>0</v>
      </c>
      <c r="D698">
        <f t="shared" si="131"/>
        <v>0</v>
      </c>
      <c r="E698">
        <f t="shared" si="132"/>
        <v>0</v>
      </c>
      <c r="F698">
        <f t="shared" si="133"/>
        <v>0</v>
      </c>
      <c r="G698">
        <f>F698/'Refrigeration &amp; Weather'!$C$22</f>
        <v>0</v>
      </c>
      <c r="H698">
        <f>G698*3*'Refrigeration &amp; Weather'!$C$23</f>
        <v>0</v>
      </c>
    </row>
    <row r="699" spans="1:8">
      <c r="A699">
        <v>682</v>
      </c>
      <c r="B699" s="16">
        <f t="shared" si="134"/>
        <v>40994.25</v>
      </c>
      <c r="C699">
        <f t="shared" si="130"/>
        <v>0</v>
      </c>
      <c r="D699">
        <f t="shared" si="131"/>
        <v>0</v>
      </c>
      <c r="E699">
        <f t="shared" si="132"/>
        <v>0</v>
      </c>
      <c r="F699">
        <f t="shared" si="133"/>
        <v>0</v>
      </c>
      <c r="G699">
        <f>F699/'Refrigeration &amp; Weather'!$C$22</f>
        <v>0</v>
      </c>
      <c r="H699">
        <f>G699*3*'Refrigeration &amp; Weather'!$C$23</f>
        <v>0</v>
      </c>
    </row>
    <row r="700" spans="1:8">
      <c r="A700">
        <v>683</v>
      </c>
      <c r="B700" s="16">
        <f t="shared" si="134"/>
        <v>40994.375</v>
      </c>
      <c r="C700">
        <f t="shared" si="130"/>
        <v>0</v>
      </c>
      <c r="D700">
        <f t="shared" si="131"/>
        <v>0</v>
      </c>
      <c r="E700">
        <f t="shared" si="132"/>
        <v>0</v>
      </c>
      <c r="F700">
        <f t="shared" si="133"/>
        <v>0</v>
      </c>
      <c r="G700">
        <f>F700/'Refrigeration &amp; Weather'!$C$22</f>
        <v>0</v>
      </c>
      <c r="H700">
        <f>G700*3*'Refrigeration &amp; Weather'!$C$23</f>
        <v>0</v>
      </c>
    </row>
    <row r="701" spans="1:8">
      <c r="A701">
        <v>684</v>
      </c>
      <c r="B701" s="16">
        <f t="shared" si="134"/>
        <v>40994.5</v>
      </c>
      <c r="C701">
        <f t="shared" si="130"/>
        <v>0</v>
      </c>
      <c r="D701">
        <f t="shared" si="131"/>
        <v>0</v>
      </c>
      <c r="E701">
        <f t="shared" si="132"/>
        <v>0</v>
      </c>
      <c r="F701">
        <f t="shared" si="133"/>
        <v>0</v>
      </c>
      <c r="G701">
        <f>F701/'Refrigeration &amp; Weather'!$C$22</f>
        <v>0</v>
      </c>
      <c r="H701">
        <f>G701*3*'Refrigeration &amp; Weather'!$C$23</f>
        <v>0</v>
      </c>
    </row>
    <row r="702" spans="1:8">
      <c r="A702">
        <v>685</v>
      </c>
      <c r="B702" s="16">
        <f t="shared" si="134"/>
        <v>40994.625</v>
      </c>
      <c r="C702">
        <f t="shared" si="130"/>
        <v>0</v>
      </c>
      <c r="D702">
        <f t="shared" si="131"/>
        <v>0</v>
      </c>
      <c r="E702">
        <f t="shared" si="132"/>
        <v>0</v>
      </c>
      <c r="F702">
        <f t="shared" si="133"/>
        <v>0</v>
      </c>
      <c r="G702">
        <f>F702/'Refrigeration &amp; Weather'!$C$22</f>
        <v>0</v>
      </c>
      <c r="H702">
        <f>G702*3*'Refrigeration &amp; Weather'!$C$23</f>
        <v>0</v>
      </c>
    </row>
    <row r="703" spans="1:8">
      <c r="A703">
        <v>686</v>
      </c>
      <c r="B703" s="16">
        <f t="shared" si="134"/>
        <v>40994.75</v>
      </c>
      <c r="C703">
        <f t="shared" si="130"/>
        <v>0</v>
      </c>
      <c r="D703">
        <f t="shared" si="131"/>
        <v>0</v>
      </c>
      <c r="E703">
        <f t="shared" si="132"/>
        <v>0</v>
      </c>
      <c r="F703">
        <f t="shared" si="133"/>
        <v>0</v>
      </c>
      <c r="G703">
        <f>F703/'Refrigeration &amp; Weather'!$C$22</f>
        <v>0</v>
      </c>
      <c r="H703">
        <f>G703*3*'Refrigeration &amp; Weather'!$C$23</f>
        <v>0</v>
      </c>
    </row>
    <row r="704" spans="1:8">
      <c r="A704">
        <v>687</v>
      </c>
      <c r="B704" s="16">
        <f t="shared" si="134"/>
        <v>40994.875</v>
      </c>
      <c r="C704">
        <f t="shared" si="130"/>
        <v>0</v>
      </c>
      <c r="D704">
        <f t="shared" si="131"/>
        <v>0</v>
      </c>
      <c r="E704">
        <f t="shared" si="132"/>
        <v>0</v>
      </c>
      <c r="F704">
        <f t="shared" si="133"/>
        <v>0</v>
      </c>
      <c r="G704">
        <f>F704/'Refrigeration &amp; Weather'!$C$22</f>
        <v>0</v>
      </c>
      <c r="H704">
        <f>G704*3*'Refrigeration &amp; Weather'!$C$23</f>
        <v>0</v>
      </c>
    </row>
    <row r="705" spans="1:8">
      <c r="A705">
        <v>688</v>
      </c>
      <c r="B705" s="16">
        <f t="shared" si="134"/>
        <v>40995</v>
      </c>
      <c r="C705">
        <f t="shared" si="130"/>
        <v>0</v>
      </c>
      <c r="D705">
        <f t="shared" si="131"/>
        <v>0</v>
      </c>
      <c r="E705">
        <f t="shared" si="132"/>
        <v>0</v>
      </c>
      <c r="F705">
        <f t="shared" si="133"/>
        <v>0</v>
      </c>
      <c r="G705">
        <f>F705/'Refrigeration &amp; Weather'!$C$22</f>
        <v>0</v>
      </c>
      <c r="H705">
        <f>G705*3*'Refrigeration &amp; Weather'!$C$23</f>
        <v>0</v>
      </c>
    </row>
    <row r="706" spans="1:8">
      <c r="A706">
        <v>689</v>
      </c>
      <c r="B706" s="16">
        <f t="shared" si="134"/>
        <v>40995.125</v>
      </c>
      <c r="C706">
        <f t="shared" si="130"/>
        <v>0</v>
      </c>
      <c r="D706">
        <f t="shared" si="131"/>
        <v>0</v>
      </c>
      <c r="E706">
        <f t="shared" si="132"/>
        <v>0</v>
      </c>
      <c r="F706">
        <f t="shared" si="133"/>
        <v>0</v>
      </c>
      <c r="G706">
        <f>F706/'Refrigeration &amp; Weather'!$C$22</f>
        <v>0</v>
      </c>
      <c r="H706">
        <f>G706*3*'Refrigeration &amp; Weather'!$C$23</f>
        <v>0</v>
      </c>
    </row>
    <row r="707" spans="1:8">
      <c r="A707">
        <v>690</v>
      </c>
      <c r="B707" s="16">
        <f t="shared" si="134"/>
        <v>40995.25</v>
      </c>
      <c r="C707">
        <f t="shared" si="130"/>
        <v>0</v>
      </c>
      <c r="D707">
        <f t="shared" si="131"/>
        <v>0</v>
      </c>
      <c r="E707">
        <f t="shared" si="132"/>
        <v>0</v>
      </c>
      <c r="F707">
        <f t="shared" si="133"/>
        <v>0</v>
      </c>
      <c r="G707">
        <f>F707/'Refrigeration &amp; Weather'!$C$22</f>
        <v>0</v>
      </c>
      <c r="H707">
        <f>G707*3*'Refrigeration &amp; Weather'!$C$23</f>
        <v>0</v>
      </c>
    </row>
    <row r="708" spans="1:8">
      <c r="A708">
        <v>691</v>
      </c>
      <c r="B708" s="16">
        <f t="shared" si="134"/>
        <v>40995.375</v>
      </c>
      <c r="C708">
        <f t="shared" si="130"/>
        <v>0</v>
      </c>
      <c r="D708">
        <f t="shared" si="131"/>
        <v>0</v>
      </c>
      <c r="E708">
        <f t="shared" si="132"/>
        <v>0</v>
      </c>
      <c r="F708">
        <f t="shared" si="133"/>
        <v>0</v>
      </c>
      <c r="G708">
        <f>F708/'Refrigeration &amp; Weather'!$C$22</f>
        <v>0</v>
      </c>
      <c r="H708">
        <f>G708*3*'Refrigeration &amp; Weather'!$C$23</f>
        <v>0</v>
      </c>
    </row>
    <row r="709" spans="1:8">
      <c r="A709">
        <v>692</v>
      </c>
      <c r="B709" s="16">
        <f t="shared" si="134"/>
        <v>40995.5</v>
      </c>
      <c r="C709">
        <f t="shared" si="130"/>
        <v>0</v>
      </c>
      <c r="D709">
        <f t="shared" si="131"/>
        <v>0</v>
      </c>
      <c r="E709">
        <f t="shared" si="132"/>
        <v>0</v>
      </c>
      <c r="F709">
        <f t="shared" si="133"/>
        <v>0</v>
      </c>
      <c r="G709">
        <f>F709/'Refrigeration &amp; Weather'!$C$22</f>
        <v>0</v>
      </c>
      <c r="H709">
        <f>G709*3*'Refrigeration &amp; Weather'!$C$23</f>
        <v>0</v>
      </c>
    </row>
    <row r="710" spans="1:8">
      <c r="A710">
        <v>693</v>
      </c>
      <c r="B710" s="16">
        <f t="shared" si="134"/>
        <v>40995.625</v>
      </c>
      <c r="C710">
        <f t="shared" si="130"/>
        <v>0</v>
      </c>
      <c r="D710">
        <f t="shared" si="131"/>
        <v>0</v>
      </c>
      <c r="E710">
        <f t="shared" si="132"/>
        <v>0</v>
      </c>
      <c r="F710">
        <f t="shared" si="133"/>
        <v>0</v>
      </c>
      <c r="G710">
        <f>F710/'Refrigeration &amp; Weather'!$C$22</f>
        <v>0</v>
      </c>
      <c r="H710">
        <f>G710*3*'Refrigeration &amp; Weather'!$C$23</f>
        <v>0</v>
      </c>
    </row>
    <row r="711" spans="1:8">
      <c r="A711">
        <v>694</v>
      </c>
      <c r="B711" s="16">
        <f t="shared" si="134"/>
        <v>40995.75</v>
      </c>
      <c r="C711">
        <f t="shared" si="130"/>
        <v>0</v>
      </c>
      <c r="D711">
        <f t="shared" si="131"/>
        <v>0</v>
      </c>
      <c r="E711">
        <f t="shared" si="132"/>
        <v>0</v>
      </c>
      <c r="F711">
        <f t="shared" si="133"/>
        <v>0</v>
      </c>
      <c r="G711">
        <f>F711/'Refrigeration &amp; Weather'!$C$22</f>
        <v>0</v>
      </c>
      <c r="H711">
        <f>G711*3*'Refrigeration &amp; Weather'!$C$23</f>
        <v>0</v>
      </c>
    </row>
    <row r="712" spans="1:8">
      <c r="A712">
        <v>695</v>
      </c>
      <c r="B712" s="16">
        <f t="shared" si="134"/>
        <v>40995.875</v>
      </c>
      <c r="C712">
        <f t="shared" si="130"/>
        <v>0</v>
      </c>
      <c r="D712">
        <f t="shared" si="131"/>
        <v>0</v>
      </c>
      <c r="E712">
        <f t="shared" si="132"/>
        <v>0</v>
      </c>
      <c r="F712">
        <f t="shared" si="133"/>
        <v>0</v>
      </c>
      <c r="G712">
        <f>F712/'Refrigeration &amp; Weather'!$C$22</f>
        <v>0</v>
      </c>
      <c r="H712">
        <f>G712*3*'Refrigeration &amp; Weather'!$C$23</f>
        <v>0</v>
      </c>
    </row>
    <row r="713" spans="1:8">
      <c r="A713">
        <v>696</v>
      </c>
      <c r="B713" s="16">
        <f t="shared" si="134"/>
        <v>40996</v>
      </c>
      <c r="C713">
        <f t="shared" si="130"/>
        <v>0</v>
      </c>
      <c r="D713">
        <f t="shared" si="131"/>
        <v>0</v>
      </c>
      <c r="E713">
        <f t="shared" si="132"/>
        <v>0</v>
      </c>
      <c r="F713">
        <f t="shared" si="133"/>
        <v>0</v>
      </c>
      <c r="G713">
        <f>F713/'Refrigeration &amp; Weather'!$C$22</f>
        <v>0</v>
      </c>
      <c r="H713">
        <f>G713*3*'Refrigeration &amp; Weather'!$C$23</f>
        <v>0</v>
      </c>
    </row>
    <row r="714" spans="1:8">
      <c r="A714">
        <v>697</v>
      </c>
      <c r="B714" s="16">
        <f t="shared" si="134"/>
        <v>40996.125</v>
      </c>
      <c r="C714">
        <f t="shared" si="130"/>
        <v>0</v>
      </c>
      <c r="D714">
        <f t="shared" si="131"/>
        <v>0</v>
      </c>
      <c r="E714">
        <f t="shared" si="132"/>
        <v>0</v>
      </c>
      <c r="F714">
        <f t="shared" si="133"/>
        <v>0</v>
      </c>
      <c r="G714">
        <f>F714/'Refrigeration &amp; Weather'!$C$22</f>
        <v>0</v>
      </c>
      <c r="H714">
        <f>G714*3*'Refrigeration &amp; Weather'!$C$23</f>
        <v>0</v>
      </c>
    </row>
    <row r="715" spans="1:8">
      <c r="A715">
        <v>698</v>
      </c>
      <c r="B715" s="16">
        <f t="shared" si="134"/>
        <v>40996.25</v>
      </c>
      <c r="C715">
        <f t="shared" si="130"/>
        <v>0</v>
      </c>
      <c r="D715">
        <f t="shared" si="131"/>
        <v>0</v>
      </c>
      <c r="E715">
        <f t="shared" si="132"/>
        <v>0</v>
      </c>
      <c r="F715">
        <f t="shared" si="133"/>
        <v>0</v>
      </c>
      <c r="G715">
        <f>F715/'Refrigeration &amp; Weather'!$C$22</f>
        <v>0</v>
      </c>
      <c r="H715">
        <f>G715*3*'Refrigeration &amp; Weather'!$C$23</f>
        <v>0</v>
      </c>
    </row>
    <row r="716" spans="1:8">
      <c r="A716">
        <v>699</v>
      </c>
      <c r="B716" s="16">
        <f t="shared" si="134"/>
        <v>40996.375</v>
      </c>
      <c r="C716">
        <f t="shared" si="130"/>
        <v>0</v>
      </c>
      <c r="D716">
        <f t="shared" si="131"/>
        <v>0</v>
      </c>
      <c r="E716">
        <f t="shared" si="132"/>
        <v>0</v>
      </c>
      <c r="F716">
        <f t="shared" si="133"/>
        <v>0</v>
      </c>
      <c r="G716">
        <f>F716/'Refrigeration &amp; Weather'!$C$22</f>
        <v>0</v>
      </c>
      <c r="H716">
        <f>G716*3*'Refrigeration &amp; Weather'!$C$23</f>
        <v>0</v>
      </c>
    </row>
    <row r="717" spans="1:8">
      <c r="A717">
        <v>700</v>
      </c>
      <c r="B717" s="16">
        <f t="shared" si="134"/>
        <v>40996.5</v>
      </c>
      <c r="C717">
        <f t="shared" si="130"/>
        <v>0</v>
      </c>
      <c r="D717">
        <f t="shared" si="131"/>
        <v>0</v>
      </c>
      <c r="E717">
        <f t="shared" si="132"/>
        <v>0</v>
      </c>
      <c r="F717">
        <f t="shared" si="133"/>
        <v>0</v>
      </c>
      <c r="G717">
        <f>F717/'Refrigeration &amp; Weather'!$C$22</f>
        <v>0</v>
      </c>
      <c r="H717">
        <f>G717*3*'Refrigeration &amp; Weather'!$C$23</f>
        <v>0</v>
      </c>
    </row>
    <row r="718" spans="1:8">
      <c r="A718">
        <v>701</v>
      </c>
      <c r="B718" s="16">
        <f t="shared" si="134"/>
        <v>40996.625</v>
      </c>
      <c r="C718">
        <f t="shared" si="130"/>
        <v>0</v>
      </c>
      <c r="D718">
        <f t="shared" si="131"/>
        <v>0</v>
      </c>
      <c r="E718">
        <f t="shared" si="132"/>
        <v>0</v>
      </c>
      <c r="F718">
        <f t="shared" si="133"/>
        <v>0</v>
      </c>
      <c r="G718">
        <f>F718/'Refrigeration &amp; Weather'!$C$22</f>
        <v>0</v>
      </c>
      <c r="H718">
        <f>G718*3*'Refrigeration &amp; Weather'!$C$23</f>
        <v>0</v>
      </c>
    </row>
    <row r="719" spans="1:8">
      <c r="A719">
        <v>702</v>
      </c>
      <c r="B719" s="16">
        <f t="shared" si="134"/>
        <v>40996.75</v>
      </c>
      <c r="C719">
        <f t="shared" si="130"/>
        <v>0</v>
      </c>
      <c r="D719">
        <f t="shared" si="131"/>
        <v>0</v>
      </c>
      <c r="E719">
        <f t="shared" si="132"/>
        <v>0</v>
      </c>
      <c r="F719">
        <f t="shared" si="133"/>
        <v>0</v>
      </c>
      <c r="G719">
        <f>F719/'Refrigeration &amp; Weather'!$C$22</f>
        <v>0</v>
      </c>
      <c r="H719">
        <f>G719*3*'Refrigeration &amp; Weather'!$C$23</f>
        <v>0</v>
      </c>
    </row>
    <row r="720" spans="1:8">
      <c r="A720">
        <v>703</v>
      </c>
      <c r="B720" s="16">
        <f t="shared" si="134"/>
        <v>40996.875</v>
      </c>
      <c r="C720">
        <f t="shared" si="130"/>
        <v>0</v>
      </c>
      <c r="D720">
        <f t="shared" si="131"/>
        <v>0</v>
      </c>
      <c r="E720">
        <f t="shared" si="132"/>
        <v>0</v>
      </c>
      <c r="F720">
        <f t="shared" si="133"/>
        <v>0</v>
      </c>
      <c r="G720">
        <f>F720/'Refrigeration &amp; Weather'!$C$22</f>
        <v>0</v>
      </c>
      <c r="H720">
        <f>G720*3*'Refrigeration &amp; Weather'!$C$23</f>
        <v>0</v>
      </c>
    </row>
    <row r="721" spans="1:8">
      <c r="A721">
        <v>704</v>
      </c>
      <c r="B721" s="16">
        <f t="shared" si="134"/>
        <v>40997</v>
      </c>
      <c r="C721">
        <f t="shared" ref="C721:C784" si="135">J721+N721+R721+V721+Z721+AD721+AH721+AL721+AP721+AT721+AX721+BB721+BF721+BJ721+BN721+BR721+BV721+BZ721+CD721+CH721+CL721+CP721+CT721+CX721+DB721+DF721+DJ721+DN721+DR721+DV721+DZ721+ED721+EH721+EL721+EP721+ET721+EX721+FB721+FF721+FJ721+FN721+FR721+FV721+FZ721+GD721+GH721+GL721+GP721+GT721+GX721+HB721+HF721+HJ721+HN721+HR721+HV721+HZ721+ID721+IH721+IL721+IP721+IT721+IX721+JB721+JF721+JJ721+JN721+JR721+JV721+JZ721+KD721+KH721+KL721+KP721+KT721+KX721+LB721+LF721+LJ721+LN721+LR721+LV721+LZ721+MD721+MH721+ML721+MP721+MT721+MX721+NB721+NF721+NJ721+NN721+NR721+NV721+NZ721+OD721+OH721+OL721+OP721</f>
        <v>0</v>
      </c>
      <c r="D721">
        <f t="shared" si="131"/>
        <v>0</v>
      </c>
      <c r="E721">
        <f t="shared" si="132"/>
        <v>0</v>
      </c>
      <c r="F721">
        <f t="shared" si="133"/>
        <v>0</v>
      </c>
      <c r="G721">
        <f>F721/'Refrigeration &amp; Weather'!$C$22</f>
        <v>0</v>
      </c>
      <c r="H721">
        <f>G721*3*'Refrigeration &amp; Weather'!$C$23</f>
        <v>0</v>
      </c>
    </row>
    <row r="722" spans="1:8">
      <c r="A722">
        <v>705</v>
      </c>
      <c r="B722" s="16">
        <f t="shared" si="134"/>
        <v>40997.125</v>
      </c>
      <c r="C722">
        <f t="shared" si="135"/>
        <v>0</v>
      </c>
      <c r="D722">
        <f t="shared" ref="D722:D785" si="136">K722+O722+S722+W722+AA722+AE722+AI722+AM722+AQ722+AU722+AY722+BC722+BG722+BK722+BO722+BS722+BW722+CA722+CE722+CI722+CM722+CQ722+CU722+CY722+DC722+DG722+DK722+DO722+DS722+DW722+EA722+EE722+EI722+EM722+EQ722+EU722+EY722+FC722+FG722+FK722+FO722+FS722+FW722+GA722+GE722+GI722+GM722+GQ722+GU722+GY722+HC722+HG722+HK722+HO722+HS722+HW722+IA722+IE722+II722+IM722+IQ722+IU722+IY722+JC722+JG722+JK722+JO722+JS722+JW722+KA722+KE722+KI722+KM722+KQ722+KU722+KY722+LC722+LG722+LK722+LO722+LS722+LW722+MA722+ME722+MI722+MM722+MQ722+MU722+MY722+NC722+NG722+NK722+NO722+NS722+NW722+OA722+OE722+OI722+OM722+OQ722</f>
        <v>0</v>
      </c>
      <c r="E722">
        <f t="shared" ref="E722:E785" si="137">L722+P722+T722+X722+AB722+AF722+AJ722+AN722+AR722+AV722+AZ722+BD722+BH722+BL722+BP722+BT722+BX722+CB722+CF722+CJ722+CN722+CR722+CV722+CZ722+DD722+DH722+DL722+DP722+DT722+DX722+EB722+EF722+EJ722+EN722+ER722+EV722+EZ722+FD722+FH722+FL722+FP722+FT722+FX722+GB722+GF722+GJ722+GN722+GR722+GV722+GZ722+HD722+HH722+HL722+HP722+HT722+HX722+IB722+IF722+IJ722+IN722+IR722+IV722+IZ722+JD722+JH722+JL722+JP722+JT722+JX722+KB722+KF722+KJ722+KN722+KR722+KV722+KZ722+LD722+LH722+LL722+LP722+LT722+LX722+MB722+MF722+MJ722+MN722+MR722+MV722+MZ722+ND722+NH722+NL722+NP722+NT722+NX722+OB722+OF722+OJ722+ON722+OR722</f>
        <v>0</v>
      </c>
      <c r="F722">
        <f t="shared" ref="F722:F785" si="138">SUM(C722:E722)</f>
        <v>0</v>
      </c>
      <c r="G722">
        <f>F722/'Refrigeration &amp; Weather'!$C$22</f>
        <v>0</v>
      </c>
      <c r="H722">
        <f>G722*3*'Refrigeration &amp; Weather'!$C$23</f>
        <v>0</v>
      </c>
    </row>
    <row r="723" spans="1:8">
      <c r="A723">
        <v>706</v>
      </c>
      <c r="B723" s="16">
        <f t="shared" si="134"/>
        <v>40997.25</v>
      </c>
      <c r="C723">
        <f t="shared" si="135"/>
        <v>0</v>
      </c>
      <c r="D723">
        <f t="shared" si="136"/>
        <v>0</v>
      </c>
      <c r="E723">
        <f t="shared" si="137"/>
        <v>0</v>
      </c>
      <c r="F723">
        <f t="shared" si="138"/>
        <v>0</v>
      </c>
      <c r="G723">
        <f>F723/'Refrigeration &amp; Weather'!$C$22</f>
        <v>0</v>
      </c>
      <c r="H723">
        <f>G723*3*'Refrigeration &amp; Weather'!$C$23</f>
        <v>0</v>
      </c>
    </row>
    <row r="724" spans="1:8">
      <c r="A724">
        <v>707</v>
      </c>
      <c r="B724" s="16">
        <f t="shared" ref="B724:B787" si="139">B723+1/8</f>
        <v>40997.375</v>
      </c>
      <c r="C724">
        <f t="shared" si="135"/>
        <v>0</v>
      </c>
      <c r="D724">
        <f t="shared" si="136"/>
        <v>0</v>
      </c>
      <c r="E724">
        <f t="shared" si="137"/>
        <v>0</v>
      </c>
      <c r="F724">
        <f t="shared" si="138"/>
        <v>0</v>
      </c>
      <c r="G724">
        <f>F724/'Refrigeration &amp; Weather'!$C$22</f>
        <v>0</v>
      </c>
      <c r="H724">
        <f>G724*3*'Refrigeration &amp; Weather'!$C$23</f>
        <v>0</v>
      </c>
    </row>
    <row r="725" spans="1:8">
      <c r="A725">
        <v>708</v>
      </c>
      <c r="B725" s="16">
        <f t="shared" si="139"/>
        <v>40997.5</v>
      </c>
      <c r="C725">
        <f t="shared" si="135"/>
        <v>0</v>
      </c>
      <c r="D725">
        <f t="shared" si="136"/>
        <v>0</v>
      </c>
      <c r="E725">
        <f t="shared" si="137"/>
        <v>0</v>
      </c>
      <c r="F725">
        <f t="shared" si="138"/>
        <v>0</v>
      </c>
      <c r="G725">
        <f>F725/'Refrigeration &amp; Weather'!$C$22</f>
        <v>0</v>
      </c>
      <c r="H725">
        <f>G725*3*'Refrigeration &amp; Weather'!$C$23</f>
        <v>0</v>
      </c>
    </row>
    <row r="726" spans="1:8">
      <c r="A726">
        <v>709</v>
      </c>
      <c r="B726" s="16">
        <f t="shared" si="139"/>
        <v>40997.625</v>
      </c>
      <c r="C726">
        <f t="shared" si="135"/>
        <v>0</v>
      </c>
      <c r="D726">
        <f t="shared" si="136"/>
        <v>0</v>
      </c>
      <c r="E726">
        <f t="shared" si="137"/>
        <v>0</v>
      </c>
      <c r="F726">
        <f t="shared" si="138"/>
        <v>0</v>
      </c>
      <c r="G726">
        <f>F726/'Refrigeration &amp; Weather'!$C$22</f>
        <v>0</v>
      </c>
      <c r="H726">
        <f>G726*3*'Refrigeration &amp; Weather'!$C$23</f>
        <v>0</v>
      </c>
    </row>
    <row r="727" spans="1:8">
      <c r="A727">
        <v>710</v>
      </c>
      <c r="B727" s="16">
        <f t="shared" si="139"/>
        <v>40997.75</v>
      </c>
      <c r="C727">
        <f t="shared" si="135"/>
        <v>0</v>
      </c>
      <c r="D727">
        <f t="shared" si="136"/>
        <v>0</v>
      </c>
      <c r="E727">
        <f t="shared" si="137"/>
        <v>0</v>
      </c>
      <c r="F727">
        <f t="shared" si="138"/>
        <v>0</v>
      </c>
      <c r="G727">
        <f>F727/'Refrigeration &amp; Weather'!$C$22</f>
        <v>0</v>
      </c>
      <c r="H727">
        <f>G727*3*'Refrigeration &amp; Weather'!$C$23</f>
        <v>0</v>
      </c>
    </row>
    <row r="728" spans="1:8">
      <c r="A728">
        <v>711</v>
      </c>
      <c r="B728" s="16">
        <f t="shared" si="139"/>
        <v>40997.875</v>
      </c>
      <c r="C728">
        <f t="shared" si="135"/>
        <v>0</v>
      </c>
      <c r="D728">
        <f t="shared" si="136"/>
        <v>0</v>
      </c>
      <c r="E728">
        <f t="shared" si="137"/>
        <v>0</v>
      </c>
      <c r="F728">
        <f t="shared" si="138"/>
        <v>0</v>
      </c>
      <c r="G728">
        <f>F728/'Refrigeration &amp; Weather'!$C$22</f>
        <v>0</v>
      </c>
      <c r="H728">
        <f>G728*3*'Refrigeration &amp; Weather'!$C$23</f>
        <v>0</v>
      </c>
    </row>
    <row r="729" spans="1:8">
      <c r="A729">
        <v>712</v>
      </c>
      <c r="B729" s="16">
        <f t="shared" si="139"/>
        <v>40998</v>
      </c>
      <c r="C729">
        <f t="shared" si="135"/>
        <v>0</v>
      </c>
      <c r="D729">
        <f t="shared" si="136"/>
        <v>0</v>
      </c>
      <c r="E729">
        <f t="shared" si="137"/>
        <v>0</v>
      </c>
      <c r="F729">
        <f t="shared" si="138"/>
        <v>0</v>
      </c>
      <c r="G729">
        <f>F729/'Refrigeration &amp; Weather'!$C$22</f>
        <v>0</v>
      </c>
      <c r="H729">
        <f>G729*3*'Refrigeration &amp; Weather'!$C$23</f>
        <v>0</v>
      </c>
    </row>
    <row r="730" spans="1:8">
      <c r="A730">
        <v>713</v>
      </c>
      <c r="B730" s="16">
        <f t="shared" si="139"/>
        <v>40998.125</v>
      </c>
      <c r="C730">
        <f t="shared" si="135"/>
        <v>0</v>
      </c>
      <c r="D730">
        <f t="shared" si="136"/>
        <v>0</v>
      </c>
      <c r="E730">
        <f t="shared" si="137"/>
        <v>0</v>
      </c>
      <c r="F730">
        <f t="shared" si="138"/>
        <v>0</v>
      </c>
      <c r="G730">
        <f>F730/'Refrigeration &amp; Weather'!$C$22</f>
        <v>0</v>
      </c>
      <c r="H730">
        <f>G730*3*'Refrigeration &amp; Weather'!$C$23</f>
        <v>0</v>
      </c>
    </row>
    <row r="731" spans="1:8">
      <c r="A731">
        <v>714</v>
      </c>
      <c r="B731" s="16">
        <f t="shared" si="139"/>
        <v>40998.25</v>
      </c>
      <c r="C731">
        <f t="shared" si="135"/>
        <v>0</v>
      </c>
      <c r="D731">
        <f t="shared" si="136"/>
        <v>0</v>
      </c>
      <c r="E731">
        <f t="shared" si="137"/>
        <v>0</v>
      </c>
      <c r="F731">
        <f t="shared" si="138"/>
        <v>0</v>
      </c>
      <c r="G731">
        <f>F731/'Refrigeration &amp; Weather'!$C$22</f>
        <v>0</v>
      </c>
      <c r="H731">
        <f>G731*3*'Refrigeration &amp; Weather'!$C$23</f>
        <v>0</v>
      </c>
    </row>
    <row r="732" spans="1:8">
      <c r="A732">
        <v>715</v>
      </c>
      <c r="B732" s="16">
        <f t="shared" si="139"/>
        <v>40998.375</v>
      </c>
      <c r="C732">
        <f t="shared" si="135"/>
        <v>0</v>
      </c>
      <c r="D732">
        <f t="shared" si="136"/>
        <v>0</v>
      </c>
      <c r="E732">
        <f t="shared" si="137"/>
        <v>0</v>
      </c>
      <c r="F732">
        <f t="shared" si="138"/>
        <v>0</v>
      </c>
      <c r="G732">
        <f>F732/'Refrigeration &amp; Weather'!$C$22</f>
        <v>0</v>
      </c>
      <c r="H732">
        <f>G732*3*'Refrigeration &amp; Weather'!$C$23</f>
        <v>0</v>
      </c>
    </row>
    <row r="733" spans="1:8">
      <c r="A733">
        <v>716</v>
      </c>
      <c r="B733" s="16">
        <f t="shared" si="139"/>
        <v>40998.5</v>
      </c>
      <c r="C733">
        <f t="shared" si="135"/>
        <v>0</v>
      </c>
      <c r="D733">
        <f t="shared" si="136"/>
        <v>0</v>
      </c>
      <c r="E733">
        <f t="shared" si="137"/>
        <v>0</v>
      </c>
      <c r="F733">
        <f t="shared" si="138"/>
        <v>0</v>
      </c>
      <c r="G733">
        <f>F733/'Refrigeration &amp; Weather'!$C$22</f>
        <v>0</v>
      </c>
      <c r="H733">
        <f>G733*3*'Refrigeration &amp; Weather'!$C$23</f>
        <v>0</v>
      </c>
    </row>
    <row r="734" spans="1:8">
      <c r="A734">
        <v>717</v>
      </c>
      <c r="B734" s="16">
        <f t="shared" si="139"/>
        <v>40998.625</v>
      </c>
      <c r="C734">
        <f t="shared" si="135"/>
        <v>0</v>
      </c>
      <c r="D734">
        <f t="shared" si="136"/>
        <v>0</v>
      </c>
      <c r="E734">
        <f t="shared" si="137"/>
        <v>0</v>
      </c>
      <c r="F734">
        <f t="shared" si="138"/>
        <v>0</v>
      </c>
      <c r="G734">
        <f>F734/'Refrigeration &amp; Weather'!$C$22</f>
        <v>0</v>
      </c>
      <c r="H734">
        <f>G734*3*'Refrigeration &amp; Weather'!$C$23</f>
        <v>0</v>
      </c>
    </row>
    <row r="735" spans="1:8">
      <c r="A735">
        <v>718</v>
      </c>
      <c r="B735" s="16">
        <f t="shared" si="139"/>
        <v>40998.75</v>
      </c>
      <c r="C735">
        <f t="shared" si="135"/>
        <v>0</v>
      </c>
      <c r="D735">
        <f t="shared" si="136"/>
        <v>0</v>
      </c>
      <c r="E735">
        <f t="shared" si="137"/>
        <v>0</v>
      </c>
      <c r="F735">
        <f t="shared" si="138"/>
        <v>0</v>
      </c>
      <c r="G735">
        <f>F735/'Refrigeration &amp; Weather'!$C$22</f>
        <v>0</v>
      </c>
      <c r="H735">
        <f>G735*3*'Refrigeration &amp; Weather'!$C$23</f>
        <v>0</v>
      </c>
    </row>
    <row r="736" spans="1:8">
      <c r="A736">
        <v>719</v>
      </c>
      <c r="B736" s="16">
        <f t="shared" si="139"/>
        <v>40998.875</v>
      </c>
      <c r="C736">
        <f t="shared" si="135"/>
        <v>0</v>
      </c>
      <c r="D736">
        <f t="shared" si="136"/>
        <v>0</v>
      </c>
      <c r="E736">
        <f t="shared" si="137"/>
        <v>0</v>
      </c>
      <c r="F736">
        <f t="shared" si="138"/>
        <v>0</v>
      </c>
      <c r="G736">
        <f>F736/'Refrigeration &amp; Weather'!$C$22</f>
        <v>0</v>
      </c>
      <c r="H736">
        <f>G736*3*'Refrigeration &amp; Weather'!$C$23</f>
        <v>0</v>
      </c>
    </row>
    <row r="737" spans="1:8">
      <c r="A737">
        <v>720</v>
      </c>
      <c r="B737" s="16">
        <f t="shared" si="139"/>
        <v>40999</v>
      </c>
      <c r="C737">
        <f t="shared" si="135"/>
        <v>0</v>
      </c>
      <c r="D737">
        <f t="shared" si="136"/>
        <v>0</v>
      </c>
      <c r="E737">
        <f t="shared" si="137"/>
        <v>0</v>
      </c>
      <c r="F737">
        <f t="shared" si="138"/>
        <v>0</v>
      </c>
      <c r="G737">
        <f>F737/'Refrigeration &amp; Weather'!$C$22</f>
        <v>0</v>
      </c>
      <c r="H737">
        <f>G737*3*'Refrigeration &amp; Weather'!$C$23</f>
        <v>0</v>
      </c>
    </row>
    <row r="738" spans="1:8">
      <c r="A738">
        <v>721</v>
      </c>
      <c r="B738" s="16">
        <f t="shared" si="139"/>
        <v>40999.125</v>
      </c>
      <c r="C738">
        <f t="shared" si="135"/>
        <v>0</v>
      </c>
      <c r="D738">
        <f t="shared" si="136"/>
        <v>0</v>
      </c>
      <c r="E738">
        <f t="shared" si="137"/>
        <v>0</v>
      </c>
      <c r="F738">
        <f t="shared" si="138"/>
        <v>0</v>
      </c>
      <c r="G738">
        <f>F738/'Refrigeration &amp; Weather'!$C$22</f>
        <v>0</v>
      </c>
      <c r="H738">
        <f>G738*3*'Refrigeration &amp; Weather'!$C$23</f>
        <v>0</v>
      </c>
    </row>
    <row r="739" spans="1:8">
      <c r="A739">
        <v>722</v>
      </c>
      <c r="B739" s="16">
        <f t="shared" si="139"/>
        <v>40999.25</v>
      </c>
      <c r="C739">
        <f t="shared" si="135"/>
        <v>0</v>
      </c>
      <c r="D739">
        <f t="shared" si="136"/>
        <v>0</v>
      </c>
      <c r="E739">
        <f t="shared" si="137"/>
        <v>0</v>
      </c>
      <c r="F739">
        <f t="shared" si="138"/>
        <v>0</v>
      </c>
      <c r="G739">
        <f>F739/'Refrigeration &amp; Weather'!$C$22</f>
        <v>0</v>
      </c>
      <c r="H739">
        <f>G739*3*'Refrigeration &amp; Weather'!$C$23</f>
        <v>0</v>
      </c>
    </row>
    <row r="740" spans="1:8">
      <c r="A740">
        <v>723</v>
      </c>
      <c r="B740" s="16">
        <f t="shared" si="139"/>
        <v>40999.375</v>
      </c>
      <c r="C740">
        <f t="shared" si="135"/>
        <v>0</v>
      </c>
      <c r="D740">
        <f t="shared" si="136"/>
        <v>0</v>
      </c>
      <c r="E740">
        <f t="shared" si="137"/>
        <v>0</v>
      </c>
      <c r="F740">
        <f t="shared" si="138"/>
        <v>0</v>
      </c>
      <c r="G740">
        <f>F740/'Refrigeration &amp; Weather'!$C$22</f>
        <v>0</v>
      </c>
      <c r="H740">
        <f>G740*3*'Refrigeration &amp; Weather'!$C$23</f>
        <v>0</v>
      </c>
    </row>
    <row r="741" spans="1:8">
      <c r="A741">
        <v>724</v>
      </c>
      <c r="B741" s="16">
        <f t="shared" si="139"/>
        <v>40999.5</v>
      </c>
      <c r="C741">
        <f t="shared" si="135"/>
        <v>0</v>
      </c>
      <c r="D741">
        <f t="shared" si="136"/>
        <v>0</v>
      </c>
      <c r="E741">
        <f t="shared" si="137"/>
        <v>0</v>
      </c>
      <c r="F741">
        <f t="shared" si="138"/>
        <v>0</v>
      </c>
      <c r="G741">
        <f>F741/'Refrigeration &amp; Weather'!$C$22</f>
        <v>0</v>
      </c>
      <c r="H741">
        <f>G741*3*'Refrigeration &amp; Weather'!$C$23</f>
        <v>0</v>
      </c>
    </row>
    <row r="742" spans="1:8">
      <c r="A742">
        <v>725</v>
      </c>
      <c r="B742" s="16">
        <f t="shared" si="139"/>
        <v>40999.625</v>
      </c>
      <c r="C742">
        <f t="shared" si="135"/>
        <v>0</v>
      </c>
      <c r="D742">
        <f t="shared" si="136"/>
        <v>0</v>
      </c>
      <c r="E742">
        <f t="shared" si="137"/>
        <v>0</v>
      </c>
      <c r="F742">
        <f t="shared" si="138"/>
        <v>0</v>
      </c>
      <c r="G742">
        <f>F742/'Refrigeration &amp; Weather'!$C$22</f>
        <v>0</v>
      </c>
      <c r="H742">
        <f>G742*3*'Refrigeration &amp; Weather'!$C$23</f>
        <v>0</v>
      </c>
    </row>
    <row r="743" spans="1:8">
      <c r="A743">
        <v>726</v>
      </c>
      <c r="B743" s="16">
        <f t="shared" si="139"/>
        <v>40999.75</v>
      </c>
      <c r="C743">
        <f t="shared" si="135"/>
        <v>0</v>
      </c>
      <c r="D743">
        <f t="shared" si="136"/>
        <v>0</v>
      </c>
      <c r="E743">
        <f t="shared" si="137"/>
        <v>0</v>
      </c>
      <c r="F743">
        <f t="shared" si="138"/>
        <v>0</v>
      </c>
      <c r="G743">
        <f>F743/'Refrigeration &amp; Weather'!$C$22</f>
        <v>0</v>
      </c>
      <c r="H743">
        <f>G743*3*'Refrigeration &amp; Weather'!$C$23</f>
        <v>0</v>
      </c>
    </row>
    <row r="744" spans="1:8">
      <c r="A744">
        <v>727</v>
      </c>
      <c r="B744" s="16">
        <f t="shared" si="139"/>
        <v>40999.875</v>
      </c>
      <c r="C744">
        <f t="shared" si="135"/>
        <v>0</v>
      </c>
      <c r="D744">
        <f t="shared" si="136"/>
        <v>0</v>
      </c>
      <c r="E744">
        <f t="shared" si="137"/>
        <v>0</v>
      </c>
      <c r="F744">
        <f t="shared" si="138"/>
        <v>0</v>
      </c>
      <c r="G744">
        <f>F744/'Refrigeration &amp; Weather'!$C$22</f>
        <v>0</v>
      </c>
      <c r="H744">
        <f>G744*3*'Refrigeration &amp; Weather'!$C$23</f>
        <v>0</v>
      </c>
    </row>
    <row r="745" spans="1:8">
      <c r="A745">
        <v>728</v>
      </c>
      <c r="B745" s="16">
        <f t="shared" si="139"/>
        <v>41000</v>
      </c>
      <c r="C745">
        <f t="shared" si="135"/>
        <v>0</v>
      </c>
      <c r="D745">
        <f t="shared" si="136"/>
        <v>0</v>
      </c>
      <c r="E745">
        <f t="shared" si="137"/>
        <v>0</v>
      </c>
      <c r="F745">
        <f t="shared" si="138"/>
        <v>0</v>
      </c>
      <c r="G745">
        <f>F745/'Refrigeration &amp; Weather'!$C$22</f>
        <v>0</v>
      </c>
      <c r="H745">
        <f>G745*3*'Refrigeration &amp; Weather'!$C$23</f>
        <v>0</v>
      </c>
    </row>
    <row r="746" spans="1:8">
      <c r="A746">
        <v>729</v>
      </c>
      <c r="B746" s="16">
        <f t="shared" si="139"/>
        <v>41000.125</v>
      </c>
      <c r="C746">
        <f t="shared" si="135"/>
        <v>0</v>
      </c>
      <c r="D746">
        <f t="shared" si="136"/>
        <v>0</v>
      </c>
      <c r="E746">
        <f t="shared" si="137"/>
        <v>0</v>
      </c>
      <c r="F746">
        <f t="shared" si="138"/>
        <v>0</v>
      </c>
      <c r="G746">
        <f>F746/'Refrigeration &amp; Weather'!$C$22</f>
        <v>0</v>
      </c>
      <c r="H746">
        <f>G746*3*'Refrigeration &amp; Weather'!$C$23</f>
        <v>0</v>
      </c>
    </row>
    <row r="747" spans="1:8">
      <c r="A747">
        <v>730</v>
      </c>
      <c r="B747" s="16">
        <f t="shared" si="139"/>
        <v>41000.25</v>
      </c>
      <c r="C747">
        <f t="shared" si="135"/>
        <v>0</v>
      </c>
      <c r="D747">
        <f t="shared" si="136"/>
        <v>0</v>
      </c>
      <c r="E747">
        <f t="shared" si="137"/>
        <v>0</v>
      </c>
      <c r="F747">
        <f t="shared" si="138"/>
        <v>0</v>
      </c>
      <c r="G747">
        <f>F747/'Refrigeration &amp; Weather'!$C$22</f>
        <v>0</v>
      </c>
      <c r="H747">
        <f>G747*3*'Refrigeration &amp; Weather'!$C$23</f>
        <v>0</v>
      </c>
    </row>
    <row r="748" spans="1:8">
      <c r="A748">
        <v>731</v>
      </c>
      <c r="B748" s="16">
        <f t="shared" si="139"/>
        <v>41000.375</v>
      </c>
      <c r="C748">
        <f t="shared" si="135"/>
        <v>0</v>
      </c>
      <c r="D748">
        <f t="shared" si="136"/>
        <v>0</v>
      </c>
      <c r="E748">
        <f t="shared" si="137"/>
        <v>0</v>
      </c>
      <c r="F748">
        <f t="shared" si="138"/>
        <v>0</v>
      </c>
      <c r="G748">
        <f>F748/'Refrigeration &amp; Weather'!$C$22</f>
        <v>0</v>
      </c>
      <c r="H748">
        <f>G748*3*'Refrigeration &amp; Weather'!$C$23</f>
        <v>0</v>
      </c>
    </row>
    <row r="749" spans="1:8">
      <c r="A749">
        <v>732</v>
      </c>
      <c r="B749" s="16">
        <f t="shared" si="139"/>
        <v>41000.5</v>
      </c>
      <c r="C749">
        <f t="shared" si="135"/>
        <v>0</v>
      </c>
      <c r="D749">
        <f t="shared" si="136"/>
        <v>0</v>
      </c>
      <c r="E749">
        <f t="shared" si="137"/>
        <v>0</v>
      </c>
      <c r="F749">
        <f t="shared" si="138"/>
        <v>0</v>
      </c>
      <c r="G749">
        <f>F749/'Refrigeration &amp; Weather'!$C$22</f>
        <v>0</v>
      </c>
      <c r="H749">
        <f>G749*3*'Refrigeration &amp; Weather'!$C$23</f>
        <v>0</v>
      </c>
    </row>
    <row r="750" spans="1:8">
      <c r="A750">
        <v>733</v>
      </c>
      <c r="B750" s="16">
        <f t="shared" si="139"/>
        <v>41000.625</v>
      </c>
      <c r="C750">
        <f t="shared" si="135"/>
        <v>0</v>
      </c>
      <c r="D750">
        <f t="shared" si="136"/>
        <v>0</v>
      </c>
      <c r="E750">
        <f t="shared" si="137"/>
        <v>0</v>
      </c>
      <c r="F750">
        <f t="shared" si="138"/>
        <v>0</v>
      </c>
      <c r="G750">
        <f>F750/'Refrigeration &amp; Weather'!$C$22</f>
        <v>0</v>
      </c>
      <c r="H750">
        <f>G750*3*'Refrigeration &amp; Weather'!$C$23</f>
        <v>0</v>
      </c>
    </row>
    <row r="751" spans="1:8">
      <c r="A751">
        <v>734</v>
      </c>
      <c r="B751" s="16">
        <f t="shared" si="139"/>
        <v>41000.75</v>
      </c>
      <c r="C751">
        <f t="shared" si="135"/>
        <v>0</v>
      </c>
      <c r="D751">
        <f t="shared" si="136"/>
        <v>0</v>
      </c>
      <c r="E751">
        <f t="shared" si="137"/>
        <v>0</v>
      </c>
      <c r="F751">
        <f t="shared" si="138"/>
        <v>0</v>
      </c>
      <c r="G751">
        <f>F751/'Refrigeration &amp; Weather'!$C$22</f>
        <v>0</v>
      </c>
      <c r="H751">
        <f>G751*3*'Refrigeration &amp; Weather'!$C$23</f>
        <v>0</v>
      </c>
    </row>
    <row r="752" spans="1:8">
      <c r="A752">
        <v>735</v>
      </c>
      <c r="B752" s="16">
        <f t="shared" si="139"/>
        <v>41000.875</v>
      </c>
      <c r="C752">
        <f t="shared" si="135"/>
        <v>0</v>
      </c>
      <c r="D752">
        <f t="shared" si="136"/>
        <v>0</v>
      </c>
      <c r="E752">
        <f t="shared" si="137"/>
        <v>0</v>
      </c>
      <c r="F752">
        <f t="shared" si="138"/>
        <v>0</v>
      </c>
      <c r="G752">
        <f>F752/'Refrigeration &amp; Weather'!$C$22</f>
        <v>0</v>
      </c>
      <c r="H752">
        <f>G752*3*'Refrigeration &amp; Weather'!$C$23</f>
        <v>0</v>
      </c>
    </row>
    <row r="753" spans="1:8">
      <c r="A753">
        <v>736</v>
      </c>
      <c r="B753" s="16">
        <f t="shared" si="139"/>
        <v>41001</v>
      </c>
      <c r="C753">
        <f t="shared" si="135"/>
        <v>0</v>
      </c>
      <c r="D753">
        <f t="shared" si="136"/>
        <v>0</v>
      </c>
      <c r="E753">
        <f t="shared" si="137"/>
        <v>0</v>
      </c>
      <c r="F753">
        <f t="shared" si="138"/>
        <v>0</v>
      </c>
      <c r="G753">
        <f>F753/'Refrigeration &amp; Weather'!$C$22</f>
        <v>0</v>
      </c>
      <c r="H753">
        <f>G753*3*'Refrigeration &amp; Weather'!$C$23</f>
        <v>0</v>
      </c>
    </row>
    <row r="754" spans="1:8">
      <c r="A754">
        <v>737</v>
      </c>
      <c r="B754" s="16">
        <f t="shared" si="139"/>
        <v>41001.125</v>
      </c>
      <c r="C754">
        <f t="shared" si="135"/>
        <v>0</v>
      </c>
      <c r="D754">
        <f t="shared" si="136"/>
        <v>0</v>
      </c>
      <c r="E754">
        <f t="shared" si="137"/>
        <v>0</v>
      </c>
      <c r="F754">
        <f t="shared" si="138"/>
        <v>0</v>
      </c>
      <c r="G754">
        <f>F754/'Refrigeration &amp; Weather'!$C$22</f>
        <v>0</v>
      </c>
      <c r="H754">
        <f>G754*3*'Refrigeration &amp; Weather'!$C$23</f>
        <v>0</v>
      </c>
    </row>
    <row r="755" spans="1:8">
      <c r="A755">
        <v>738</v>
      </c>
      <c r="B755" s="16">
        <f t="shared" si="139"/>
        <v>41001.25</v>
      </c>
      <c r="C755">
        <f t="shared" si="135"/>
        <v>0</v>
      </c>
      <c r="D755">
        <f t="shared" si="136"/>
        <v>0</v>
      </c>
      <c r="E755">
        <f t="shared" si="137"/>
        <v>0</v>
      </c>
      <c r="F755">
        <f t="shared" si="138"/>
        <v>0</v>
      </c>
      <c r="G755">
        <f>F755/'Refrigeration &amp; Weather'!$C$22</f>
        <v>0</v>
      </c>
      <c r="H755">
        <f>G755*3*'Refrigeration &amp; Weather'!$C$23</f>
        <v>0</v>
      </c>
    </row>
    <row r="756" spans="1:8">
      <c r="A756">
        <v>739</v>
      </c>
      <c r="B756" s="16">
        <f t="shared" si="139"/>
        <v>41001.375</v>
      </c>
      <c r="C756">
        <f t="shared" si="135"/>
        <v>0</v>
      </c>
      <c r="D756">
        <f t="shared" si="136"/>
        <v>0</v>
      </c>
      <c r="E756">
        <f t="shared" si="137"/>
        <v>0</v>
      </c>
      <c r="F756">
        <f t="shared" si="138"/>
        <v>0</v>
      </c>
      <c r="G756">
        <f>F756/'Refrigeration &amp; Weather'!$C$22</f>
        <v>0</v>
      </c>
      <c r="H756">
        <f>G756*3*'Refrigeration &amp; Weather'!$C$23</f>
        <v>0</v>
      </c>
    </row>
    <row r="757" spans="1:8">
      <c r="A757">
        <v>740</v>
      </c>
      <c r="B757" s="16">
        <f t="shared" si="139"/>
        <v>41001.5</v>
      </c>
      <c r="C757">
        <f t="shared" si="135"/>
        <v>0</v>
      </c>
      <c r="D757">
        <f t="shared" si="136"/>
        <v>0</v>
      </c>
      <c r="E757">
        <f t="shared" si="137"/>
        <v>0</v>
      </c>
      <c r="F757">
        <f t="shared" si="138"/>
        <v>0</v>
      </c>
      <c r="G757">
        <f>F757/'Refrigeration &amp; Weather'!$C$22</f>
        <v>0</v>
      </c>
      <c r="H757">
        <f>G757*3*'Refrigeration &amp; Weather'!$C$23</f>
        <v>0</v>
      </c>
    </row>
    <row r="758" spans="1:8">
      <c r="A758">
        <v>741</v>
      </c>
      <c r="B758" s="16">
        <f t="shared" si="139"/>
        <v>41001.625</v>
      </c>
      <c r="C758">
        <f t="shared" si="135"/>
        <v>0</v>
      </c>
      <c r="D758">
        <f t="shared" si="136"/>
        <v>0</v>
      </c>
      <c r="E758">
        <f t="shared" si="137"/>
        <v>0</v>
      </c>
      <c r="F758">
        <f t="shared" si="138"/>
        <v>0</v>
      </c>
      <c r="G758">
        <f>F758/'Refrigeration &amp; Weather'!$C$22</f>
        <v>0</v>
      </c>
      <c r="H758">
        <f>G758*3*'Refrigeration &amp; Weather'!$C$23</f>
        <v>0</v>
      </c>
    </row>
    <row r="759" spans="1:8">
      <c r="A759">
        <v>742</v>
      </c>
      <c r="B759" s="16">
        <f t="shared" si="139"/>
        <v>41001.75</v>
      </c>
      <c r="C759">
        <f t="shared" si="135"/>
        <v>0</v>
      </c>
      <c r="D759">
        <f t="shared" si="136"/>
        <v>0</v>
      </c>
      <c r="E759">
        <f t="shared" si="137"/>
        <v>0</v>
      </c>
      <c r="F759">
        <f t="shared" si="138"/>
        <v>0</v>
      </c>
      <c r="G759">
        <f>F759/'Refrigeration &amp; Weather'!$C$22</f>
        <v>0</v>
      </c>
      <c r="H759">
        <f>G759*3*'Refrigeration &amp; Weather'!$C$23</f>
        <v>0</v>
      </c>
    </row>
    <row r="760" spans="1:8">
      <c r="A760">
        <v>743</v>
      </c>
      <c r="B760" s="16">
        <f t="shared" si="139"/>
        <v>41001.875</v>
      </c>
      <c r="C760">
        <f t="shared" si="135"/>
        <v>0</v>
      </c>
      <c r="D760">
        <f t="shared" si="136"/>
        <v>0</v>
      </c>
      <c r="E760">
        <f t="shared" si="137"/>
        <v>0</v>
      </c>
      <c r="F760">
        <f t="shared" si="138"/>
        <v>0</v>
      </c>
      <c r="G760">
        <f>F760/'Refrigeration &amp; Weather'!$C$22</f>
        <v>0</v>
      </c>
      <c r="H760">
        <f>G760*3*'Refrigeration &amp; Weather'!$C$23</f>
        <v>0</v>
      </c>
    </row>
    <row r="761" spans="1:8">
      <c r="A761">
        <v>744</v>
      </c>
      <c r="B761" s="16">
        <f t="shared" si="139"/>
        <v>41002</v>
      </c>
      <c r="C761">
        <f t="shared" si="135"/>
        <v>0</v>
      </c>
      <c r="D761">
        <f t="shared" si="136"/>
        <v>0</v>
      </c>
      <c r="E761">
        <f t="shared" si="137"/>
        <v>0</v>
      </c>
      <c r="F761">
        <f t="shared" si="138"/>
        <v>0</v>
      </c>
      <c r="G761">
        <f>F761/'Refrigeration &amp; Weather'!$C$22</f>
        <v>0</v>
      </c>
      <c r="H761">
        <f>G761*3*'Refrigeration &amp; Weather'!$C$23</f>
        <v>0</v>
      </c>
    </row>
    <row r="762" spans="1:8">
      <c r="A762">
        <v>745</v>
      </c>
      <c r="B762" s="16">
        <f t="shared" si="139"/>
        <v>41002.125</v>
      </c>
      <c r="C762">
        <f t="shared" si="135"/>
        <v>0</v>
      </c>
      <c r="D762">
        <f t="shared" si="136"/>
        <v>0</v>
      </c>
      <c r="E762">
        <f t="shared" si="137"/>
        <v>0</v>
      </c>
      <c r="F762">
        <f t="shared" si="138"/>
        <v>0</v>
      </c>
      <c r="G762">
        <f>F762/'Refrigeration &amp; Weather'!$C$22</f>
        <v>0</v>
      </c>
      <c r="H762">
        <f>G762*3*'Refrigeration &amp; Weather'!$C$23</f>
        <v>0</v>
      </c>
    </row>
    <row r="763" spans="1:8">
      <c r="A763">
        <v>746</v>
      </c>
      <c r="B763" s="16">
        <f t="shared" si="139"/>
        <v>41002.25</v>
      </c>
      <c r="C763">
        <f t="shared" si="135"/>
        <v>0</v>
      </c>
      <c r="D763">
        <f t="shared" si="136"/>
        <v>0</v>
      </c>
      <c r="E763">
        <f t="shared" si="137"/>
        <v>0</v>
      </c>
      <c r="F763">
        <f t="shared" si="138"/>
        <v>0</v>
      </c>
      <c r="G763">
        <f>F763/'Refrigeration &amp; Weather'!$C$22</f>
        <v>0</v>
      </c>
      <c r="H763">
        <f>G763*3*'Refrigeration &amp; Weather'!$C$23</f>
        <v>0</v>
      </c>
    </row>
    <row r="764" spans="1:8">
      <c r="A764">
        <v>747</v>
      </c>
      <c r="B764" s="16">
        <f t="shared" si="139"/>
        <v>41002.375</v>
      </c>
      <c r="C764">
        <f t="shared" si="135"/>
        <v>0</v>
      </c>
      <c r="D764">
        <f t="shared" si="136"/>
        <v>0</v>
      </c>
      <c r="E764">
        <f t="shared" si="137"/>
        <v>0</v>
      </c>
      <c r="F764">
        <f t="shared" si="138"/>
        <v>0</v>
      </c>
      <c r="G764">
        <f>F764/'Refrigeration &amp; Weather'!$C$22</f>
        <v>0</v>
      </c>
      <c r="H764">
        <f>G764*3*'Refrigeration &amp; Weather'!$C$23</f>
        <v>0</v>
      </c>
    </row>
    <row r="765" spans="1:8">
      <c r="A765">
        <v>748</v>
      </c>
      <c r="B765" s="16">
        <f t="shared" si="139"/>
        <v>41002.5</v>
      </c>
      <c r="C765">
        <f t="shared" si="135"/>
        <v>0</v>
      </c>
      <c r="D765">
        <f t="shared" si="136"/>
        <v>0</v>
      </c>
      <c r="E765">
        <f t="shared" si="137"/>
        <v>0</v>
      </c>
      <c r="F765">
        <f t="shared" si="138"/>
        <v>0</v>
      </c>
      <c r="G765">
        <f>F765/'Refrigeration &amp; Weather'!$C$22</f>
        <v>0</v>
      </c>
      <c r="H765">
        <f>G765*3*'Refrigeration &amp; Weather'!$C$23</f>
        <v>0</v>
      </c>
    </row>
    <row r="766" spans="1:8">
      <c r="A766">
        <v>749</v>
      </c>
      <c r="B766" s="16">
        <f t="shared" si="139"/>
        <v>41002.625</v>
      </c>
      <c r="C766">
        <f t="shared" si="135"/>
        <v>0</v>
      </c>
      <c r="D766">
        <f t="shared" si="136"/>
        <v>0</v>
      </c>
      <c r="E766">
        <f t="shared" si="137"/>
        <v>0</v>
      </c>
      <c r="F766">
        <f t="shared" si="138"/>
        <v>0</v>
      </c>
      <c r="G766">
        <f>F766/'Refrigeration &amp; Weather'!$C$22</f>
        <v>0</v>
      </c>
      <c r="H766">
        <f>G766*3*'Refrigeration &amp; Weather'!$C$23</f>
        <v>0</v>
      </c>
    </row>
    <row r="767" spans="1:8">
      <c r="A767">
        <v>750</v>
      </c>
      <c r="B767" s="16">
        <f t="shared" si="139"/>
        <v>41002.75</v>
      </c>
      <c r="C767">
        <f t="shared" si="135"/>
        <v>0</v>
      </c>
      <c r="D767">
        <f t="shared" si="136"/>
        <v>0</v>
      </c>
      <c r="E767">
        <f t="shared" si="137"/>
        <v>0</v>
      </c>
      <c r="F767">
        <f t="shared" si="138"/>
        <v>0</v>
      </c>
      <c r="G767">
        <f>F767/'Refrigeration &amp; Weather'!$C$22</f>
        <v>0</v>
      </c>
      <c r="H767">
        <f>G767*3*'Refrigeration &amp; Weather'!$C$23</f>
        <v>0</v>
      </c>
    </row>
    <row r="768" spans="1:8">
      <c r="A768">
        <v>751</v>
      </c>
      <c r="B768" s="16">
        <f t="shared" si="139"/>
        <v>41002.875</v>
      </c>
      <c r="C768">
        <f t="shared" si="135"/>
        <v>0</v>
      </c>
      <c r="D768">
        <f t="shared" si="136"/>
        <v>0</v>
      </c>
      <c r="E768">
        <f t="shared" si="137"/>
        <v>0</v>
      </c>
      <c r="F768">
        <f t="shared" si="138"/>
        <v>0</v>
      </c>
      <c r="G768">
        <f>F768/'Refrigeration &amp; Weather'!$C$22</f>
        <v>0</v>
      </c>
      <c r="H768">
        <f>G768*3*'Refrigeration &amp; Weather'!$C$23</f>
        <v>0</v>
      </c>
    </row>
    <row r="769" spans="1:8">
      <c r="A769">
        <v>752</v>
      </c>
      <c r="B769" s="16">
        <f t="shared" si="139"/>
        <v>41003</v>
      </c>
      <c r="C769">
        <f t="shared" si="135"/>
        <v>0</v>
      </c>
      <c r="D769">
        <f t="shared" si="136"/>
        <v>0</v>
      </c>
      <c r="E769">
        <f t="shared" si="137"/>
        <v>0</v>
      </c>
      <c r="F769">
        <f t="shared" si="138"/>
        <v>0</v>
      </c>
      <c r="G769">
        <f>F769/'Refrigeration &amp; Weather'!$C$22</f>
        <v>0</v>
      </c>
      <c r="H769">
        <f>G769*3*'Refrigeration &amp; Weather'!$C$23</f>
        <v>0</v>
      </c>
    </row>
    <row r="770" spans="1:8">
      <c r="A770">
        <v>753</v>
      </c>
      <c r="B770" s="16">
        <f t="shared" si="139"/>
        <v>41003.125</v>
      </c>
      <c r="C770">
        <f t="shared" si="135"/>
        <v>0</v>
      </c>
      <c r="D770">
        <f t="shared" si="136"/>
        <v>0</v>
      </c>
      <c r="E770">
        <f t="shared" si="137"/>
        <v>0</v>
      </c>
      <c r="F770">
        <f t="shared" si="138"/>
        <v>0</v>
      </c>
      <c r="G770">
        <f>F770/'Refrigeration &amp; Weather'!$C$22</f>
        <v>0</v>
      </c>
      <c r="H770">
        <f>G770*3*'Refrigeration &amp; Weather'!$C$23</f>
        <v>0</v>
      </c>
    </row>
    <row r="771" spans="1:8">
      <c r="A771">
        <v>754</v>
      </c>
      <c r="B771" s="16">
        <f t="shared" si="139"/>
        <v>41003.25</v>
      </c>
      <c r="C771">
        <f t="shared" si="135"/>
        <v>0</v>
      </c>
      <c r="D771">
        <f t="shared" si="136"/>
        <v>0</v>
      </c>
      <c r="E771">
        <f t="shared" si="137"/>
        <v>0</v>
      </c>
      <c r="F771">
        <f t="shared" si="138"/>
        <v>0</v>
      </c>
      <c r="G771">
        <f>F771/'Refrigeration &amp; Weather'!$C$22</f>
        <v>0</v>
      </c>
      <c r="H771">
        <f>G771*3*'Refrigeration &amp; Weather'!$C$23</f>
        <v>0</v>
      </c>
    </row>
    <row r="772" spans="1:8">
      <c r="A772">
        <v>755</v>
      </c>
      <c r="B772" s="16">
        <f t="shared" si="139"/>
        <v>41003.375</v>
      </c>
      <c r="C772">
        <f t="shared" si="135"/>
        <v>0</v>
      </c>
      <c r="D772">
        <f t="shared" si="136"/>
        <v>0</v>
      </c>
      <c r="E772">
        <f t="shared" si="137"/>
        <v>0</v>
      </c>
      <c r="F772">
        <f t="shared" si="138"/>
        <v>0</v>
      </c>
      <c r="G772">
        <f>F772/'Refrigeration &amp; Weather'!$C$22</f>
        <v>0</v>
      </c>
      <c r="H772">
        <f>G772*3*'Refrigeration &amp; Weather'!$C$23</f>
        <v>0</v>
      </c>
    </row>
    <row r="773" spans="1:8">
      <c r="A773">
        <v>756</v>
      </c>
      <c r="B773" s="16">
        <f t="shared" si="139"/>
        <v>41003.5</v>
      </c>
      <c r="C773">
        <f t="shared" si="135"/>
        <v>0</v>
      </c>
      <c r="D773">
        <f t="shared" si="136"/>
        <v>0</v>
      </c>
      <c r="E773">
        <f t="shared" si="137"/>
        <v>0</v>
      </c>
      <c r="F773">
        <f t="shared" si="138"/>
        <v>0</v>
      </c>
      <c r="G773">
        <f>F773/'Refrigeration &amp; Weather'!$C$22</f>
        <v>0</v>
      </c>
      <c r="H773">
        <f>G773*3*'Refrigeration &amp; Weather'!$C$23</f>
        <v>0</v>
      </c>
    </row>
    <row r="774" spans="1:8">
      <c r="A774">
        <v>757</v>
      </c>
      <c r="B774" s="16">
        <f t="shared" si="139"/>
        <v>41003.625</v>
      </c>
      <c r="C774">
        <f t="shared" si="135"/>
        <v>0</v>
      </c>
      <c r="D774">
        <f t="shared" si="136"/>
        <v>0</v>
      </c>
      <c r="E774">
        <f t="shared" si="137"/>
        <v>0</v>
      </c>
      <c r="F774">
        <f t="shared" si="138"/>
        <v>0</v>
      </c>
      <c r="G774">
        <f>F774/'Refrigeration &amp; Weather'!$C$22</f>
        <v>0</v>
      </c>
      <c r="H774">
        <f>G774*3*'Refrigeration &amp; Weather'!$C$23</f>
        <v>0</v>
      </c>
    </row>
    <row r="775" spans="1:8">
      <c r="A775">
        <v>758</v>
      </c>
      <c r="B775" s="16">
        <f t="shared" si="139"/>
        <v>41003.75</v>
      </c>
      <c r="C775">
        <f t="shared" si="135"/>
        <v>0</v>
      </c>
      <c r="D775">
        <f t="shared" si="136"/>
        <v>0</v>
      </c>
      <c r="E775">
        <f t="shared" si="137"/>
        <v>0</v>
      </c>
      <c r="F775">
        <f t="shared" si="138"/>
        <v>0</v>
      </c>
      <c r="G775">
        <f>F775/'Refrigeration &amp; Weather'!$C$22</f>
        <v>0</v>
      </c>
      <c r="H775">
        <f>G775*3*'Refrigeration &amp; Weather'!$C$23</f>
        <v>0</v>
      </c>
    </row>
    <row r="776" spans="1:8">
      <c r="A776">
        <v>759</v>
      </c>
      <c r="B776" s="16">
        <f t="shared" si="139"/>
        <v>41003.875</v>
      </c>
      <c r="C776">
        <f t="shared" si="135"/>
        <v>0</v>
      </c>
      <c r="D776">
        <f t="shared" si="136"/>
        <v>0</v>
      </c>
      <c r="E776">
        <f t="shared" si="137"/>
        <v>0</v>
      </c>
      <c r="F776">
        <f t="shared" si="138"/>
        <v>0</v>
      </c>
      <c r="G776">
        <f>F776/'Refrigeration &amp; Weather'!$C$22</f>
        <v>0</v>
      </c>
      <c r="H776">
        <f>G776*3*'Refrigeration &amp; Weather'!$C$23</f>
        <v>0</v>
      </c>
    </row>
    <row r="777" spans="1:8">
      <c r="A777">
        <v>760</v>
      </c>
      <c r="B777" s="16">
        <f t="shared" si="139"/>
        <v>41004</v>
      </c>
      <c r="C777">
        <f t="shared" si="135"/>
        <v>0</v>
      </c>
      <c r="D777">
        <f t="shared" si="136"/>
        <v>0</v>
      </c>
      <c r="E777">
        <f t="shared" si="137"/>
        <v>0</v>
      </c>
      <c r="F777">
        <f t="shared" si="138"/>
        <v>0</v>
      </c>
      <c r="G777">
        <f>F777/'Refrigeration &amp; Weather'!$C$22</f>
        <v>0</v>
      </c>
      <c r="H777">
        <f>G777*3*'Refrigeration &amp; Weather'!$C$23</f>
        <v>0</v>
      </c>
    </row>
    <row r="778" spans="1:8">
      <c r="A778">
        <v>761</v>
      </c>
      <c r="B778" s="16">
        <f t="shared" si="139"/>
        <v>41004.125</v>
      </c>
      <c r="C778">
        <f t="shared" si="135"/>
        <v>0</v>
      </c>
      <c r="D778">
        <f t="shared" si="136"/>
        <v>0</v>
      </c>
      <c r="E778">
        <f t="shared" si="137"/>
        <v>0</v>
      </c>
      <c r="F778">
        <f t="shared" si="138"/>
        <v>0</v>
      </c>
      <c r="G778">
        <f>F778/'Refrigeration &amp; Weather'!$C$22</f>
        <v>0</v>
      </c>
      <c r="H778">
        <f>G778*3*'Refrigeration &amp; Weather'!$C$23</f>
        <v>0</v>
      </c>
    </row>
    <row r="779" spans="1:8">
      <c r="A779">
        <v>762</v>
      </c>
      <c r="B779" s="16">
        <f t="shared" si="139"/>
        <v>41004.25</v>
      </c>
      <c r="C779">
        <f t="shared" si="135"/>
        <v>0</v>
      </c>
      <c r="D779">
        <f t="shared" si="136"/>
        <v>0</v>
      </c>
      <c r="E779">
        <f t="shared" si="137"/>
        <v>0</v>
      </c>
      <c r="F779">
        <f t="shared" si="138"/>
        <v>0</v>
      </c>
      <c r="G779">
        <f>F779/'Refrigeration &amp; Weather'!$C$22</f>
        <v>0</v>
      </c>
      <c r="H779">
        <f>G779*3*'Refrigeration &amp; Weather'!$C$23</f>
        <v>0</v>
      </c>
    </row>
    <row r="780" spans="1:8">
      <c r="A780">
        <v>763</v>
      </c>
      <c r="B780" s="16">
        <f t="shared" si="139"/>
        <v>41004.375</v>
      </c>
      <c r="C780">
        <f t="shared" si="135"/>
        <v>0</v>
      </c>
      <c r="D780">
        <f t="shared" si="136"/>
        <v>0</v>
      </c>
      <c r="E780">
        <f t="shared" si="137"/>
        <v>0</v>
      </c>
      <c r="F780">
        <f t="shared" si="138"/>
        <v>0</v>
      </c>
      <c r="G780">
        <f>F780/'Refrigeration &amp; Weather'!$C$22</f>
        <v>0</v>
      </c>
      <c r="H780">
        <f>G780*3*'Refrigeration &amp; Weather'!$C$23</f>
        <v>0</v>
      </c>
    </row>
    <row r="781" spans="1:8">
      <c r="A781">
        <v>764</v>
      </c>
      <c r="B781" s="16">
        <f t="shared" si="139"/>
        <v>41004.5</v>
      </c>
      <c r="C781">
        <f t="shared" si="135"/>
        <v>0</v>
      </c>
      <c r="D781">
        <f t="shared" si="136"/>
        <v>0</v>
      </c>
      <c r="E781">
        <f t="shared" si="137"/>
        <v>0</v>
      </c>
      <c r="F781">
        <f t="shared" si="138"/>
        <v>0</v>
      </c>
      <c r="G781">
        <f>F781/'Refrigeration &amp; Weather'!$C$22</f>
        <v>0</v>
      </c>
      <c r="H781">
        <f>G781*3*'Refrigeration &amp; Weather'!$C$23</f>
        <v>0</v>
      </c>
    </row>
    <row r="782" spans="1:8">
      <c r="A782">
        <v>765</v>
      </c>
      <c r="B782" s="16">
        <f t="shared" si="139"/>
        <v>41004.625</v>
      </c>
      <c r="C782">
        <f t="shared" si="135"/>
        <v>0</v>
      </c>
      <c r="D782">
        <f t="shared" si="136"/>
        <v>0</v>
      </c>
      <c r="E782">
        <f t="shared" si="137"/>
        <v>0</v>
      </c>
      <c r="F782">
        <f t="shared" si="138"/>
        <v>0</v>
      </c>
      <c r="G782">
        <f>F782/'Refrigeration &amp; Weather'!$C$22</f>
        <v>0</v>
      </c>
      <c r="H782">
        <f>G782*3*'Refrigeration &amp; Weather'!$C$23</f>
        <v>0</v>
      </c>
    </row>
    <row r="783" spans="1:8">
      <c r="A783">
        <v>766</v>
      </c>
      <c r="B783" s="16">
        <f t="shared" si="139"/>
        <v>41004.75</v>
      </c>
      <c r="C783">
        <f t="shared" si="135"/>
        <v>0</v>
      </c>
      <c r="D783">
        <f t="shared" si="136"/>
        <v>0</v>
      </c>
      <c r="E783">
        <f t="shared" si="137"/>
        <v>0</v>
      </c>
      <c r="F783">
        <f t="shared" si="138"/>
        <v>0</v>
      </c>
      <c r="G783">
        <f>F783/'Refrigeration &amp; Weather'!$C$22</f>
        <v>0</v>
      </c>
      <c r="H783">
        <f>G783*3*'Refrigeration &amp; Weather'!$C$23</f>
        <v>0</v>
      </c>
    </row>
    <row r="784" spans="1:8">
      <c r="A784">
        <v>767</v>
      </c>
      <c r="B784" s="16">
        <f t="shared" si="139"/>
        <v>41004.875</v>
      </c>
      <c r="C784">
        <f t="shared" si="135"/>
        <v>0</v>
      </c>
      <c r="D784">
        <f t="shared" si="136"/>
        <v>0</v>
      </c>
      <c r="E784">
        <f t="shared" si="137"/>
        <v>0</v>
      </c>
      <c r="F784">
        <f t="shared" si="138"/>
        <v>0</v>
      </c>
      <c r="G784">
        <f>F784/'Refrigeration &amp; Weather'!$C$22</f>
        <v>0</v>
      </c>
      <c r="H784">
        <f>G784*3*'Refrigeration &amp; Weather'!$C$23</f>
        <v>0</v>
      </c>
    </row>
    <row r="785" spans="1:8">
      <c r="A785">
        <v>768</v>
      </c>
      <c r="B785" s="16">
        <f t="shared" si="139"/>
        <v>41005</v>
      </c>
      <c r="C785">
        <f t="shared" ref="C785:C848" si="140">J785+N785+R785+V785+Z785+AD785+AH785+AL785+AP785+AT785+AX785+BB785+BF785+BJ785+BN785+BR785+BV785+BZ785+CD785+CH785+CL785+CP785+CT785+CX785+DB785+DF785+DJ785+DN785+DR785+DV785+DZ785+ED785+EH785+EL785+EP785+ET785+EX785+FB785+FF785+FJ785+FN785+FR785+FV785+FZ785+GD785+GH785+GL785+GP785+GT785+GX785+HB785+HF785+HJ785+HN785+HR785+HV785+HZ785+ID785+IH785+IL785+IP785+IT785+IX785+JB785+JF785+JJ785+JN785+JR785+JV785+JZ785+KD785+KH785+KL785+KP785+KT785+KX785+LB785+LF785+LJ785+LN785+LR785+LV785+LZ785+MD785+MH785+ML785+MP785+MT785+MX785+NB785+NF785+NJ785+NN785+NR785+NV785+NZ785+OD785+OH785+OL785+OP785</f>
        <v>0</v>
      </c>
      <c r="D785">
        <f t="shared" si="136"/>
        <v>0</v>
      </c>
      <c r="E785">
        <f t="shared" si="137"/>
        <v>0</v>
      </c>
      <c r="F785">
        <f t="shared" si="138"/>
        <v>0</v>
      </c>
      <c r="G785">
        <f>F785/'Refrigeration &amp; Weather'!$C$22</f>
        <v>0</v>
      </c>
      <c r="H785">
        <f>G785*3*'Refrigeration &amp; Weather'!$C$23</f>
        <v>0</v>
      </c>
    </row>
    <row r="786" spans="1:8">
      <c r="A786">
        <v>769</v>
      </c>
      <c r="B786" s="16">
        <f t="shared" si="139"/>
        <v>41005.125</v>
      </c>
      <c r="C786">
        <f t="shared" si="140"/>
        <v>0</v>
      </c>
      <c r="D786">
        <f t="shared" ref="D786:D849" si="141">K786+O786+S786+W786+AA786+AE786+AI786+AM786+AQ786+AU786+AY786+BC786+BG786+BK786+BO786+BS786+BW786+CA786+CE786+CI786+CM786+CQ786+CU786+CY786+DC786+DG786+DK786+DO786+DS786+DW786+EA786+EE786+EI786+EM786+EQ786+EU786+EY786+FC786+FG786+FK786+FO786+FS786+FW786+GA786+GE786+GI786+GM786+GQ786+GU786+GY786+HC786+HG786+HK786+HO786+HS786+HW786+IA786+IE786+II786+IM786+IQ786+IU786+IY786+JC786+JG786+JK786+JO786+JS786+JW786+KA786+KE786+KI786+KM786+KQ786+KU786+KY786+LC786+LG786+LK786+LO786+LS786+LW786+MA786+ME786+MI786+MM786+MQ786+MU786+MY786+NC786+NG786+NK786+NO786+NS786+NW786+OA786+OE786+OI786+OM786+OQ786</f>
        <v>0</v>
      </c>
      <c r="E786">
        <f t="shared" ref="E786:E849" si="142">L786+P786+T786+X786+AB786+AF786+AJ786+AN786+AR786+AV786+AZ786+BD786+BH786+BL786+BP786+BT786+BX786+CB786+CF786+CJ786+CN786+CR786+CV786+CZ786+DD786+DH786+DL786+DP786+DT786+DX786+EB786+EF786+EJ786+EN786+ER786+EV786+EZ786+FD786+FH786+FL786+FP786+FT786+FX786+GB786+GF786+GJ786+GN786+GR786+GV786+GZ786+HD786+HH786+HL786+HP786+HT786+HX786+IB786+IF786+IJ786+IN786+IR786+IV786+IZ786+JD786+JH786+JL786+JP786+JT786+JX786+KB786+KF786+KJ786+KN786+KR786+KV786+KZ786+LD786+LH786+LL786+LP786+LT786+LX786+MB786+MF786+MJ786+MN786+MR786+MV786+MZ786+ND786+NH786+NL786+NP786+NT786+NX786+OB786+OF786+OJ786+ON786+OR786</f>
        <v>0</v>
      </c>
      <c r="F786">
        <f t="shared" ref="F786:F849" si="143">SUM(C786:E786)</f>
        <v>0</v>
      </c>
      <c r="G786">
        <f>F786/'Refrigeration &amp; Weather'!$C$22</f>
        <v>0</v>
      </c>
      <c r="H786">
        <f>G786*3*'Refrigeration &amp; Weather'!$C$23</f>
        <v>0</v>
      </c>
    </row>
    <row r="787" spans="1:8">
      <c r="A787">
        <v>770</v>
      </c>
      <c r="B787" s="16">
        <f t="shared" si="139"/>
        <v>41005.25</v>
      </c>
      <c r="C787">
        <f t="shared" si="140"/>
        <v>0</v>
      </c>
      <c r="D787">
        <f t="shared" si="141"/>
        <v>0</v>
      </c>
      <c r="E787">
        <f t="shared" si="142"/>
        <v>0</v>
      </c>
      <c r="F787">
        <f t="shared" si="143"/>
        <v>0</v>
      </c>
      <c r="G787">
        <f>F787/'Refrigeration &amp; Weather'!$C$22</f>
        <v>0</v>
      </c>
      <c r="H787">
        <f>G787*3*'Refrigeration &amp; Weather'!$C$23</f>
        <v>0</v>
      </c>
    </row>
    <row r="788" spans="1:8">
      <c r="A788">
        <v>771</v>
      </c>
      <c r="B788" s="16">
        <f t="shared" ref="B788:B851" si="144">B787+1/8</f>
        <v>41005.375</v>
      </c>
      <c r="C788">
        <f t="shared" si="140"/>
        <v>0</v>
      </c>
      <c r="D788">
        <f t="shared" si="141"/>
        <v>0</v>
      </c>
      <c r="E788">
        <f t="shared" si="142"/>
        <v>0</v>
      </c>
      <c r="F788">
        <f t="shared" si="143"/>
        <v>0</v>
      </c>
      <c r="G788">
        <f>F788/'Refrigeration &amp; Weather'!$C$22</f>
        <v>0</v>
      </c>
      <c r="H788">
        <f>G788*3*'Refrigeration &amp; Weather'!$C$23</f>
        <v>0</v>
      </c>
    </row>
    <row r="789" spans="1:8">
      <c r="A789">
        <v>772</v>
      </c>
      <c r="B789" s="16">
        <f t="shared" si="144"/>
        <v>41005.5</v>
      </c>
      <c r="C789">
        <f t="shared" si="140"/>
        <v>0</v>
      </c>
      <c r="D789">
        <f t="shared" si="141"/>
        <v>0</v>
      </c>
      <c r="E789">
        <f t="shared" si="142"/>
        <v>0</v>
      </c>
      <c r="F789">
        <f t="shared" si="143"/>
        <v>0</v>
      </c>
      <c r="G789">
        <f>F789/'Refrigeration &amp; Weather'!$C$22</f>
        <v>0</v>
      </c>
      <c r="H789">
        <f>G789*3*'Refrigeration &amp; Weather'!$C$23</f>
        <v>0</v>
      </c>
    </row>
    <row r="790" spans="1:8">
      <c r="A790">
        <v>773</v>
      </c>
      <c r="B790" s="16">
        <f t="shared" si="144"/>
        <v>41005.625</v>
      </c>
      <c r="C790">
        <f t="shared" si="140"/>
        <v>0</v>
      </c>
      <c r="D790">
        <f t="shared" si="141"/>
        <v>0</v>
      </c>
      <c r="E790">
        <f t="shared" si="142"/>
        <v>0</v>
      </c>
      <c r="F790">
        <f t="shared" si="143"/>
        <v>0</v>
      </c>
      <c r="G790">
        <f>F790/'Refrigeration &amp; Weather'!$C$22</f>
        <v>0</v>
      </c>
      <c r="H790">
        <f>G790*3*'Refrigeration &amp; Weather'!$C$23</f>
        <v>0</v>
      </c>
    </row>
    <row r="791" spans="1:8">
      <c r="A791">
        <v>774</v>
      </c>
      <c r="B791" s="16">
        <f t="shared" si="144"/>
        <v>41005.75</v>
      </c>
      <c r="C791">
        <f t="shared" si="140"/>
        <v>0</v>
      </c>
      <c r="D791">
        <f t="shared" si="141"/>
        <v>0</v>
      </c>
      <c r="E791">
        <f t="shared" si="142"/>
        <v>0</v>
      </c>
      <c r="F791">
        <f t="shared" si="143"/>
        <v>0</v>
      </c>
      <c r="G791">
        <f>F791/'Refrigeration &amp; Weather'!$C$22</f>
        <v>0</v>
      </c>
      <c r="H791">
        <f>G791*3*'Refrigeration &amp; Weather'!$C$23</f>
        <v>0</v>
      </c>
    </row>
    <row r="792" spans="1:8">
      <c r="A792">
        <v>775</v>
      </c>
      <c r="B792" s="16">
        <f t="shared" si="144"/>
        <v>41005.875</v>
      </c>
      <c r="C792">
        <f t="shared" si="140"/>
        <v>0</v>
      </c>
      <c r="D792">
        <f t="shared" si="141"/>
        <v>0</v>
      </c>
      <c r="E792">
        <f t="shared" si="142"/>
        <v>0</v>
      </c>
      <c r="F792">
        <f t="shared" si="143"/>
        <v>0</v>
      </c>
      <c r="G792">
        <f>F792/'Refrigeration &amp; Weather'!$C$22</f>
        <v>0</v>
      </c>
      <c r="H792">
        <f>G792*3*'Refrigeration &amp; Weather'!$C$23</f>
        <v>0</v>
      </c>
    </row>
    <row r="793" spans="1:8">
      <c r="A793">
        <v>776</v>
      </c>
      <c r="B793" s="16">
        <f t="shared" si="144"/>
        <v>41006</v>
      </c>
      <c r="C793">
        <f t="shared" si="140"/>
        <v>0</v>
      </c>
      <c r="D793">
        <f t="shared" si="141"/>
        <v>0</v>
      </c>
      <c r="E793">
        <f t="shared" si="142"/>
        <v>0</v>
      </c>
      <c r="F793">
        <f t="shared" si="143"/>
        <v>0</v>
      </c>
      <c r="G793">
        <f>F793/'Refrigeration &amp; Weather'!$C$22</f>
        <v>0</v>
      </c>
      <c r="H793">
        <f>G793*3*'Refrigeration &amp; Weather'!$C$23</f>
        <v>0</v>
      </c>
    </row>
    <row r="794" spans="1:8">
      <c r="A794">
        <v>777</v>
      </c>
      <c r="B794" s="16">
        <f t="shared" si="144"/>
        <v>41006.125</v>
      </c>
      <c r="C794">
        <f t="shared" si="140"/>
        <v>0</v>
      </c>
      <c r="D794">
        <f t="shared" si="141"/>
        <v>0</v>
      </c>
      <c r="E794">
        <f t="shared" si="142"/>
        <v>0</v>
      </c>
      <c r="F794">
        <f t="shared" si="143"/>
        <v>0</v>
      </c>
      <c r="G794">
        <f>F794/'Refrigeration &amp; Weather'!$C$22</f>
        <v>0</v>
      </c>
      <c r="H794">
        <f>G794*3*'Refrigeration &amp; Weather'!$C$23</f>
        <v>0</v>
      </c>
    </row>
    <row r="795" spans="1:8">
      <c r="A795">
        <v>778</v>
      </c>
      <c r="B795" s="16">
        <f t="shared" si="144"/>
        <v>41006.25</v>
      </c>
      <c r="C795">
        <f t="shared" si="140"/>
        <v>0</v>
      </c>
      <c r="D795">
        <f t="shared" si="141"/>
        <v>0</v>
      </c>
      <c r="E795">
        <f t="shared" si="142"/>
        <v>0</v>
      </c>
      <c r="F795">
        <f t="shared" si="143"/>
        <v>0</v>
      </c>
      <c r="G795">
        <f>F795/'Refrigeration &amp; Weather'!$C$22</f>
        <v>0</v>
      </c>
      <c r="H795">
        <f>G795*3*'Refrigeration &amp; Weather'!$C$23</f>
        <v>0</v>
      </c>
    </row>
    <row r="796" spans="1:8">
      <c r="A796">
        <v>779</v>
      </c>
      <c r="B796" s="16">
        <f t="shared" si="144"/>
        <v>41006.375</v>
      </c>
      <c r="C796">
        <f t="shared" si="140"/>
        <v>0</v>
      </c>
      <c r="D796">
        <f t="shared" si="141"/>
        <v>0</v>
      </c>
      <c r="E796">
        <f t="shared" si="142"/>
        <v>0</v>
      </c>
      <c r="F796">
        <f t="shared" si="143"/>
        <v>0</v>
      </c>
      <c r="G796">
        <f>F796/'Refrigeration &amp; Weather'!$C$22</f>
        <v>0</v>
      </c>
      <c r="H796">
        <f>G796*3*'Refrigeration &amp; Weather'!$C$23</f>
        <v>0</v>
      </c>
    </row>
    <row r="797" spans="1:8">
      <c r="A797">
        <v>780</v>
      </c>
      <c r="B797" s="16">
        <f t="shared" si="144"/>
        <v>41006.5</v>
      </c>
      <c r="C797">
        <f t="shared" si="140"/>
        <v>0</v>
      </c>
      <c r="D797">
        <f t="shared" si="141"/>
        <v>0</v>
      </c>
      <c r="E797">
        <f t="shared" si="142"/>
        <v>0</v>
      </c>
      <c r="F797">
        <f t="shared" si="143"/>
        <v>0</v>
      </c>
      <c r="G797">
        <f>F797/'Refrigeration &amp; Weather'!$C$22</f>
        <v>0</v>
      </c>
      <c r="H797">
        <f>G797*3*'Refrigeration &amp; Weather'!$C$23</f>
        <v>0</v>
      </c>
    </row>
    <row r="798" spans="1:8">
      <c r="A798">
        <v>781</v>
      </c>
      <c r="B798" s="16">
        <f t="shared" si="144"/>
        <v>41006.625</v>
      </c>
      <c r="C798">
        <f t="shared" si="140"/>
        <v>0</v>
      </c>
      <c r="D798">
        <f t="shared" si="141"/>
        <v>0</v>
      </c>
      <c r="E798">
        <f t="shared" si="142"/>
        <v>0</v>
      </c>
      <c r="F798">
        <f t="shared" si="143"/>
        <v>0</v>
      </c>
      <c r="G798">
        <f>F798/'Refrigeration &amp; Weather'!$C$22</f>
        <v>0</v>
      </c>
      <c r="H798">
        <f>G798*3*'Refrigeration &amp; Weather'!$C$23</f>
        <v>0</v>
      </c>
    </row>
    <row r="799" spans="1:8">
      <c r="A799">
        <v>782</v>
      </c>
      <c r="B799" s="16">
        <f t="shared" si="144"/>
        <v>41006.75</v>
      </c>
      <c r="C799">
        <f t="shared" si="140"/>
        <v>0</v>
      </c>
      <c r="D799">
        <f t="shared" si="141"/>
        <v>0</v>
      </c>
      <c r="E799">
        <f t="shared" si="142"/>
        <v>0</v>
      </c>
      <c r="F799">
        <f t="shared" si="143"/>
        <v>0</v>
      </c>
      <c r="G799">
        <f>F799/'Refrigeration &amp; Weather'!$C$22</f>
        <v>0</v>
      </c>
      <c r="H799">
        <f>G799*3*'Refrigeration &amp; Weather'!$C$23</f>
        <v>0</v>
      </c>
    </row>
    <row r="800" spans="1:8">
      <c r="A800">
        <v>783</v>
      </c>
      <c r="B800" s="16">
        <f t="shared" si="144"/>
        <v>41006.875</v>
      </c>
      <c r="C800">
        <f t="shared" si="140"/>
        <v>0</v>
      </c>
      <c r="D800">
        <f t="shared" si="141"/>
        <v>0</v>
      </c>
      <c r="E800">
        <f t="shared" si="142"/>
        <v>0</v>
      </c>
      <c r="F800">
        <f t="shared" si="143"/>
        <v>0</v>
      </c>
      <c r="G800">
        <f>F800/'Refrigeration &amp; Weather'!$C$22</f>
        <v>0</v>
      </c>
      <c r="H800">
        <f>G800*3*'Refrigeration &amp; Weather'!$C$23</f>
        <v>0</v>
      </c>
    </row>
    <row r="801" spans="1:8">
      <c r="A801">
        <v>784</v>
      </c>
      <c r="B801" s="16">
        <f t="shared" si="144"/>
        <v>41007</v>
      </c>
      <c r="C801">
        <f t="shared" si="140"/>
        <v>0</v>
      </c>
      <c r="D801">
        <f t="shared" si="141"/>
        <v>0</v>
      </c>
      <c r="E801">
        <f t="shared" si="142"/>
        <v>0</v>
      </c>
      <c r="F801">
        <f t="shared" si="143"/>
        <v>0</v>
      </c>
      <c r="G801">
        <f>F801/'Refrigeration &amp; Weather'!$C$22</f>
        <v>0</v>
      </c>
      <c r="H801">
        <f>G801*3*'Refrigeration &amp; Weather'!$C$23</f>
        <v>0</v>
      </c>
    </row>
    <row r="802" spans="1:8">
      <c r="A802">
        <v>785</v>
      </c>
      <c r="B802" s="16">
        <f t="shared" si="144"/>
        <v>41007.125</v>
      </c>
      <c r="C802">
        <f t="shared" si="140"/>
        <v>0</v>
      </c>
      <c r="D802">
        <f t="shared" si="141"/>
        <v>0</v>
      </c>
      <c r="E802">
        <f t="shared" si="142"/>
        <v>0</v>
      </c>
      <c r="F802">
        <f t="shared" si="143"/>
        <v>0</v>
      </c>
      <c r="G802">
        <f>F802/'Refrigeration &amp; Weather'!$C$22</f>
        <v>0</v>
      </c>
      <c r="H802">
        <f>G802*3*'Refrigeration &amp; Weather'!$C$23</f>
        <v>0</v>
      </c>
    </row>
    <row r="803" spans="1:8">
      <c r="A803">
        <v>786</v>
      </c>
      <c r="B803" s="16">
        <f t="shared" si="144"/>
        <v>41007.25</v>
      </c>
      <c r="C803">
        <f t="shared" si="140"/>
        <v>0</v>
      </c>
      <c r="D803">
        <f t="shared" si="141"/>
        <v>0</v>
      </c>
      <c r="E803">
        <f t="shared" si="142"/>
        <v>0</v>
      </c>
      <c r="F803">
        <f t="shared" si="143"/>
        <v>0</v>
      </c>
      <c r="G803">
        <f>F803/'Refrigeration &amp; Weather'!$C$22</f>
        <v>0</v>
      </c>
      <c r="H803">
        <f>G803*3*'Refrigeration &amp; Weather'!$C$23</f>
        <v>0</v>
      </c>
    </row>
    <row r="804" spans="1:8">
      <c r="A804">
        <v>787</v>
      </c>
      <c r="B804" s="16">
        <f t="shared" si="144"/>
        <v>41007.375</v>
      </c>
      <c r="C804">
        <f t="shared" si="140"/>
        <v>0</v>
      </c>
      <c r="D804">
        <f t="shared" si="141"/>
        <v>0</v>
      </c>
      <c r="E804">
        <f t="shared" si="142"/>
        <v>0</v>
      </c>
      <c r="F804">
        <f t="shared" si="143"/>
        <v>0</v>
      </c>
      <c r="G804">
        <f>F804/'Refrigeration &amp; Weather'!$C$22</f>
        <v>0</v>
      </c>
      <c r="H804">
        <f>G804*3*'Refrigeration &amp; Weather'!$C$23</f>
        <v>0</v>
      </c>
    </row>
    <row r="805" spans="1:8">
      <c r="A805">
        <v>788</v>
      </c>
      <c r="B805" s="16">
        <f t="shared" si="144"/>
        <v>41007.5</v>
      </c>
      <c r="C805">
        <f t="shared" si="140"/>
        <v>0</v>
      </c>
      <c r="D805">
        <f t="shared" si="141"/>
        <v>0</v>
      </c>
      <c r="E805">
        <f t="shared" si="142"/>
        <v>0</v>
      </c>
      <c r="F805">
        <f t="shared" si="143"/>
        <v>0</v>
      </c>
      <c r="G805">
        <f>F805/'Refrigeration &amp; Weather'!$C$22</f>
        <v>0</v>
      </c>
      <c r="H805">
        <f>G805*3*'Refrigeration &amp; Weather'!$C$23</f>
        <v>0</v>
      </c>
    </row>
    <row r="806" spans="1:8">
      <c r="A806">
        <v>789</v>
      </c>
      <c r="B806" s="16">
        <f t="shared" si="144"/>
        <v>41007.625</v>
      </c>
      <c r="C806">
        <f t="shared" si="140"/>
        <v>0</v>
      </c>
      <c r="D806">
        <f t="shared" si="141"/>
        <v>0</v>
      </c>
      <c r="E806">
        <f t="shared" si="142"/>
        <v>0</v>
      </c>
      <c r="F806">
        <f t="shared" si="143"/>
        <v>0</v>
      </c>
      <c r="G806">
        <f>F806/'Refrigeration &amp; Weather'!$C$22</f>
        <v>0</v>
      </c>
      <c r="H806">
        <f>G806*3*'Refrigeration &amp; Weather'!$C$23</f>
        <v>0</v>
      </c>
    </row>
    <row r="807" spans="1:8">
      <c r="A807">
        <v>790</v>
      </c>
      <c r="B807" s="16">
        <f t="shared" si="144"/>
        <v>41007.75</v>
      </c>
      <c r="C807">
        <f t="shared" si="140"/>
        <v>0</v>
      </c>
      <c r="D807">
        <f t="shared" si="141"/>
        <v>0</v>
      </c>
      <c r="E807">
        <f t="shared" si="142"/>
        <v>0</v>
      </c>
      <c r="F807">
        <f t="shared" si="143"/>
        <v>0</v>
      </c>
      <c r="G807">
        <f>F807/'Refrigeration &amp; Weather'!$C$22</f>
        <v>0</v>
      </c>
      <c r="H807">
        <f>G807*3*'Refrigeration &amp; Weather'!$C$23</f>
        <v>0</v>
      </c>
    </row>
    <row r="808" spans="1:8">
      <c r="A808">
        <v>791</v>
      </c>
      <c r="B808" s="16">
        <f t="shared" si="144"/>
        <v>41007.875</v>
      </c>
      <c r="C808">
        <f t="shared" si="140"/>
        <v>0</v>
      </c>
      <c r="D808">
        <f t="shared" si="141"/>
        <v>0</v>
      </c>
      <c r="E808">
        <f t="shared" si="142"/>
        <v>0</v>
      </c>
      <c r="F808">
        <f t="shared" si="143"/>
        <v>0</v>
      </c>
      <c r="G808">
        <f>F808/'Refrigeration &amp; Weather'!$C$22</f>
        <v>0</v>
      </c>
      <c r="H808">
        <f>G808*3*'Refrigeration &amp; Weather'!$C$23</f>
        <v>0</v>
      </c>
    </row>
    <row r="809" spans="1:8">
      <c r="A809">
        <v>792</v>
      </c>
      <c r="B809" s="16">
        <f t="shared" si="144"/>
        <v>41008</v>
      </c>
      <c r="C809">
        <f t="shared" si="140"/>
        <v>0</v>
      </c>
      <c r="D809">
        <f t="shared" si="141"/>
        <v>0</v>
      </c>
      <c r="E809">
        <f t="shared" si="142"/>
        <v>0</v>
      </c>
      <c r="F809">
        <f t="shared" si="143"/>
        <v>0</v>
      </c>
      <c r="G809">
        <f>F809/'Refrigeration &amp; Weather'!$C$22</f>
        <v>0</v>
      </c>
      <c r="H809">
        <f>G809*3*'Refrigeration &amp; Weather'!$C$23</f>
        <v>0</v>
      </c>
    </row>
    <row r="810" spans="1:8">
      <c r="A810">
        <v>793</v>
      </c>
      <c r="B810" s="16">
        <f t="shared" si="144"/>
        <v>41008.125</v>
      </c>
      <c r="C810">
        <f t="shared" si="140"/>
        <v>0</v>
      </c>
      <c r="D810">
        <f t="shared" si="141"/>
        <v>0</v>
      </c>
      <c r="E810">
        <f t="shared" si="142"/>
        <v>0</v>
      </c>
      <c r="F810">
        <f t="shared" si="143"/>
        <v>0</v>
      </c>
      <c r="G810">
        <f>F810/'Refrigeration &amp; Weather'!$C$22</f>
        <v>0</v>
      </c>
      <c r="H810">
        <f>G810*3*'Refrigeration &amp; Weather'!$C$23</f>
        <v>0</v>
      </c>
    </row>
    <row r="811" spans="1:8">
      <c r="A811">
        <v>794</v>
      </c>
      <c r="B811" s="16">
        <f t="shared" si="144"/>
        <v>41008.25</v>
      </c>
      <c r="C811">
        <f t="shared" si="140"/>
        <v>0</v>
      </c>
      <c r="D811">
        <f t="shared" si="141"/>
        <v>0</v>
      </c>
      <c r="E811">
        <f t="shared" si="142"/>
        <v>0</v>
      </c>
      <c r="F811">
        <f t="shared" si="143"/>
        <v>0</v>
      </c>
      <c r="G811">
        <f>F811/'Refrigeration &amp; Weather'!$C$22</f>
        <v>0</v>
      </c>
      <c r="H811">
        <f>G811*3*'Refrigeration &amp; Weather'!$C$23</f>
        <v>0</v>
      </c>
    </row>
    <row r="812" spans="1:8">
      <c r="A812">
        <v>795</v>
      </c>
      <c r="B812" s="16">
        <f t="shared" si="144"/>
        <v>41008.375</v>
      </c>
      <c r="C812">
        <f t="shared" si="140"/>
        <v>0</v>
      </c>
      <c r="D812">
        <f t="shared" si="141"/>
        <v>0</v>
      </c>
      <c r="E812">
        <f t="shared" si="142"/>
        <v>0</v>
      </c>
      <c r="F812">
        <f t="shared" si="143"/>
        <v>0</v>
      </c>
      <c r="G812">
        <f>F812/'Refrigeration &amp; Weather'!$C$22</f>
        <v>0</v>
      </c>
      <c r="H812">
        <f>G812*3*'Refrigeration &amp; Weather'!$C$23</f>
        <v>0</v>
      </c>
    </row>
    <row r="813" spans="1:8">
      <c r="A813">
        <v>796</v>
      </c>
      <c r="B813" s="16">
        <f t="shared" si="144"/>
        <v>41008.5</v>
      </c>
      <c r="C813">
        <f t="shared" si="140"/>
        <v>0</v>
      </c>
      <c r="D813">
        <f t="shared" si="141"/>
        <v>0</v>
      </c>
      <c r="E813">
        <f t="shared" si="142"/>
        <v>0</v>
      </c>
      <c r="F813">
        <f t="shared" si="143"/>
        <v>0</v>
      </c>
      <c r="G813">
        <f>F813/'Refrigeration &amp; Weather'!$C$22</f>
        <v>0</v>
      </c>
      <c r="H813">
        <f>G813*3*'Refrigeration &amp; Weather'!$C$23</f>
        <v>0</v>
      </c>
    </row>
    <row r="814" spans="1:8">
      <c r="A814">
        <v>797</v>
      </c>
      <c r="B814" s="16">
        <f t="shared" si="144"/>
        <v>41008.625</v>
      </c>
      <c r="C814">
        <f t="shared" si="140"/>
        <v>0</v>
      </c>
      <c r="D814">
        <f t="shared" si="141"/>
        <v>0</v>
      </c>
      <c r="E814">
        <f t="shared" si="142"/>
        <v>0</v>
      </c>
      <c r="F814">
        <f t="shared" si="143"/>
        <v>0</v>
      </c>
      <c r="G814">
        <f>F814/'Refrigeration &amp; Weather'!$C$22</f>
        <v>0</v>
      </c>
      <c r="H814">
        <f>G814*3*'Refrigeration &amp; Weather'!$C$23</f>
        <v>0</v>
      </c>
    </row>
    <row r="815" spans="1:8">
      <c r="A815">
        <v>798</v>
      </c>
      <c r="B815" s="16">
        <f t="shared" si="144"/>
        <v>41008.75</v>
      </c>
      <c r="C815">
        <f t="shared" si="140"/>
        <v>0</v>
      </c>
      <c r="D815">
        <f t="shared" si="141"/>
        <v>0</v>
      </c>
      <c r="E815">
        <f t="shared" si="142"/>
        <v>0</v>
      </c>
      <c r="F815">
        <f t="shared" si="143"/>
        <v>0</v>
      </c>
      <c r="G815">
        <f>F815/'Refrigeration &amp; Weather'!$C$22</f>
        <v>0</v>
      </c>
      <c r="H815">
        <f>G815*3*'Refrigeration &amp; Weather'!$C$23</f>
        <v>0</v>
      </c>
    </row>
    <row r="816" spans="1:8">
      <c r="A816">
        <v>799</v>
      </c>
      <c r="B816" s="16">
        <f t="shared" si="144"/>
        <v>41008.875</v>
      </c>
      <c r="C816">
        <f t="shared" si="140"/>
        <v>0</v>
      </c>
      <c r="D816">
        <f t="shared" si="141"/>
        <v>0</v>
      </c>
      <c r="E816">
        <f t="shared" si="142"/>
        <v>0</v>
      </c>
      <c r="F816">
        <f t="shared" si="143"/>
        <v>0</v>
      </c>
      <c r="G816">
        <f>F816/'Refrigeration &amp; Weather'!$C$22</f>
        <v>0</v>
      </c>
      <c r="H816">
        <f>G816*3*'Refrigeration &amp; Weather'!$C$23</f>
        <v>0</v>
      </c>
    </row>
    <row r="817" spans="1:8">
      <c r="A817">
        <v>800</v>
      </c>
      <c r="B817" s="16">
        <f t="shared" si="144"/>
        <v>41009</v>
      </c>
      <c r="C817">
        <f t="shared" si="140"/>
        <v>0</v>
      </c>
      <c r="D817">
        <f t="shared" si="141"/>
        <v>0</v>
      </c>
      <c r="E817">
        <f t="shared" si="142"/>
        <v>0</v>
      </c>
      <c r="F817">
        <f t="shared" si="143"/>
        <v>0</v>
      </c>
      <c r="G817">
        <f>F817/'Refrigeration &amp; Weather'!$C$22</f>
        <v>0</v>
      </c>
      <c r="H817">
        <f>G817*3*'Refrigeration &amp; Weather'!$C$23</f>
        <v>0</v>
      </c>
    </row>
    <row r="818" spans="1:8">
      <c r="A818">
        <v>801</v>
      </c>
      <c r="B818" s="16">
        <f t="shared" si="144"/>
        <v>41009.125</v>
      </c>
      <c r="C818">
        <f t="shared" si="140"/>
        <v>0</v>
      </c>
      <c r="D818">
        <f t="shared" si="141"/>
        <v>0</v>
      </c>
      <c r="E818">
        <f t="shared" si="142"/>
        <v>0</v>
      </c>
      <c r="F818">
        <f t="shared" si="143"/>
        <v>0</v>
      </c>
      <c r="G818">
        <f>F818/'Refrigeration &amp; Weather'!$C$22</f>
        <v>0</v>
      </c>
      <c r="H818">
        <f>G818*3*'Refrigeration &amp; Weather'!$C$23</f>
        <v>0</v>
      </c>
    </row>
    <row r="819" spans="1:8">
      <c r="A819">
        <v>802</v>
      </c>
      <c r="B819" s="16">
        <f t="shared" si="144"/>
        <v>41009.25</v>
      </c>
      <c r="C819">
        <f t="shared" si="140"/>
        <v>0</v>
      </c>
      <c r="D819">
        <f t="shared" si="141"/>
        <v>0</v>
      </c>
      <c r="E819">
        <f t="shared" si="142"/>
        <v>0</v>
      </c>
      <c r="F819">
        <f t="shared" si="143"/>
        <v>0</v>
      </c>
      <c r="G819">
        <f>F819/'Refrigeration &amp; Weather'!$C$22</f>
        <v>0</v>
      </c>
      <c r="H819">
        <f>G819*3*'Refrigeration &amp; Weather'!$C$23</f>
        <v>0</v>
      </c>
    </row>
    <row r="820" spans="1:8">
      <c r="A820">
        <v>803</v>
      </c>
      <c r="B820" s="16">
        <f t="shared" si="144"/>
        <v>41009.375</v>
      </c>
      <c r="C820">
        <f t="shared" si="140"/>
        <v>0</v>
      </c>
      <c r="D820">
        <f t="shared" si="141"/>
        <v>0</v>
      </c>
      <c r="E820">
        <f t="shared" si="142"/>
        <v>0</v>
      </c>
      <c r="F820">
        <f t="shared" si="143"/>
        <v>0</v>
      </c>
      <c r="G820">
        <f>F820/'Refrigeration &amp; Weather'!$C$22</f>
        <v>0</v>
      </c>
      <c r="H820">
        <f>G820*3*'Refrigeration &amp; Weather'!$C$23</f>
        <v>0</v>
      </c>
    </row>
    <row r="821" spans="1:8">
      <c r="A821">
        <v>804</v>
      </c>
      <c r="B821" s="16">
        <f t="shared" si="144"/>
        <v>41009.5</v>
      </c>
      <c r="C821">
        <f t="shared" si="140"/>
        <v>0</v>
      </c>
      <c r="D821">
        <f t="shared" si="141"/>
        <v>0</v>
      </c>
      <c r="E821">
        <f t="shared" si="142"/>
        <v>0</v>
      </c>
      <c r="F821">
        <f t="shared" si="143"/>
        <v>0</v>
      </c>
      <c r="G821">
        <f>F821/'Refrigeration &amp; Weather'!$C$22</f>
        <v>0</v>
      </c>
      <c r="H821">
        <f>G821*3*'Refrigeration &amp; Weather'!$C$23</f>
        <v>0</v>
      </c>
    </row>
    <row r="822" spans="1:8">
      <c r="A822">
        <v>805</v>
      </c>
      <c r="B822" s="16">
        <f t="shared" si="144"/>
        <v>41009.625</v>
      </c>
      <c r="C822">
        <f t="shared" si="140"/>
        <v>0</v>
      </c>
      <c r="D822">
        <f t="shared" si="141"/>
        <v>0</v>
      </c>
      <c r="E822">
        <f t="shared" si="142"/>
        <v>0</v>
      </c>
      <c r="F822">
        <f t="shared" si="143"/>
        <v>0</v>
      </c>
      <c r="G822">
        <f>F822/'Refrigeration &amp; Weather'!$C$22</f>
        <v>0</v>
      </c>
      <c r="H822">
        <f>G822*3*'Refrigeration &amp; Weather'!$C$23</f>
        <v>0</v>
      </c>
    </row>
    <row r="823" spans="1:8">
      <c r="A823">
        <v>806</v>
      </c>
      <c r="B823" s="16">
        <f t="shared" si="144"/>
        <v>41009.75</v>
      </c>
      <c r="C823">
        <f t="shared" si="140"/>
        <v>0</v>
      </c>
      <c r="D823">
        <f t="shared" si="141"/>
        <v>0</v>
      </c>
      <c r="E823">
        <f t="shared" si="142"/>
        <v>0</v>
      </c>
      <c r="F823">
        <f t="shared" si="143"/>
        <v>0</v>
      </c>
      <c r="G823">
        <f>F823/'Refrigeration &amp; Weather'!$C$22</f>
        <v>0</v>
      </c>
      <c r="H823">
        <f>G823*3*'Refrigeration &amp; Weather'!$C$23</f>
        <v>0</v>
      </c>
    </row>
    <row r="824" spans="1:8">
      <c r="A824">
        <v>807</v>
      </c>
      <c r="B824" s="16">
        <f t="shared" si="144"/>
        <v>41009.875</v>
      </c>
      <c r="C824">
        <f t="shared" si="140"/>
        <v>0</v>
      </c>
      <c r="D824">
        <f t="shared" si="141"/>
        <v>0</v>
      </c>
      <c r="E824">
        <f t="shared" si="142"/>
        <v>0</v>
      </c>
      <c r="F824">
        <f t="shared" si="143"/>
        <v>0</v>
      </c>
      <c r="G824">
        <f>F824/'Refrigeration &amp; Weather'!$C$22</f>
        <v>0</v>
      </c>
      <c r="H824">
        <f>G824*3*'Refrigeration &amp; Weather'!$C$23</f>
        <v>0</v>
      </c>
    </row>
    <row r="825" spans="1:8">
      <c r="A825">
        <v>808</v>
      </c>
      <c r="B825" s="16">
        <f t="shared" si="144"/>
        <v>41010</v>
      </c>
      <c r="C825">
        <f t="shared" si="140"/>
        <v>0</v>
      </c>
      <c r="D825">
        <f t="shared" si="141"/>
        <v>0</v>
      </c>
      <c r="E825">
        <f t="shared" si="142"/>
        <v>0</v>
      </c>
      <c r="F825">
        <f t="shared" si="143"/>
        <v>0</v>
      </c>
      <c r="G825">
        <f>F825/'Refrigeration &amp; Weather'!$C$22</f>
        <v>0</v>
      </c>
      <c r="H825">
        <f>G825*3*'Refrigeration &amp; Weather'!$C$23</f>
        <v>0</v>
      </c>
    </row>
    <row r="826" spans="1:8">
      <c r="A826">
        <v>809</v>
      </c>
      <c r="B826" s="16">
        <f t="shared" si="144"/>
        <v>41010.125</v>
      </c>
      <c r="C826">
        <f t="shared" si="140"/>
        <v>0</v>
      </c>
      <c r="D826">
        <f t="shared" si="141"/>
        <v>0</v>
      </c>
      <c r="E826">
        <f t="shared" si="142"/>
        <v>0</v>
      </c>
      <c r="F826">
        <f t="shared" si="143"/>
        <v>0</v>
      </c>
      <c r="G826">
        <f>F826/'Refrigeration &amp; Weather'!$C$22</f>
        <v>0</v>
      </c>
      <c r="H826">
        <f>G826*3*'Refrigeration &amp; Weather'!$C$23</f>
        <v>0</v>
      </c>
    </row>
    <row r="827" spans="1:8">
      <c r="A827">
        <v>810</v>
      </c>
      <c r="B827" s="16">
        <f t="shared" si="144"/>
        <v>41010.25</v>
      </c>
      <c r="C827">
        <f t="shared" si="140"/>
        <v>0</v>
      </c>
      <c r="D827">
        <f t="shared" si="141"/>
        <v>0</v>
      </c>
      <c r="E827">
        <f t="shared" si="142"/>
        <v>0</v>
      </c>
      <c r="F827">
        <f t="shared" si="143"/>
        <v>0</v>
      </c>
      <c r="G827">
        <f>F827/'Refrigeration &amp; Weather'!$C$22</f>
        <v>0</v>
      </c>
      <c r="H827">
        <f>G827*3*'Refrigeration &amp; Weather'!$C$23</f>
        <v>0</v>
      </c>
    </row>
    <row r="828" spans="1:8">
      <c r="A828">
        <v>811</v>
      </c>
      <c r="B828" s="16">
        <f t="shared" si="144"/>
        <v>41010.375</v>
      </c>
      <c r="C828">
        <f t="shared" si="140"/>
        <v>0</v>
      </c>
      <c r="D828">
        <f t="shared" si="141"/>
        <v>0</v>
      </c>
      <c r="E828">
        <f t="shared" si="142"/>
        <v>0</v>
      </c>
      <c r="F828">
        <f t="shared" si="143"/>
        <v>0</v>
      </c>
      <c r="G828">
        <f>F828/'Refrigeration &amp; Weather'!$C$22</f>
        <v>0</v>
      </c>
      <c r="H828">
        <f>G828*3*'Refrigeration &amp; Weather'!$C$23</f>
        <v>0</v>
      </c>
    </row>
    <row r="829" spans="1:8">
      <c r="A829">
        <v>812</v>
      </c>
      <c r="B829" s="16">
        <f t="shared" si="144"/>
        <v>41010.5</v>
      </c>
      <c r="C829">
        <f t="shared" si="140"/>
        <v>0</v>
      </c>
      <c r="D829">
        <f t="shared" si="141"/>
        <v>0</v>
      </c>
      <c r="E829">
        <f t="shared" si="142"/>
        <v>0</v>
      </c>
      <c r="F829">
        <f t="shared" si="143"/>
        <v>0</v>
      </c>
      <c r="G829">
        <f>F829/'Refrigeration &amp; Weather'!$C$22</f>
        <v>0</v>
      </c>
      <c r="H829">
        <f>G829*3*'Refrigeration &amp; Weather'!$C$23</f>
        <v>0</v>
      </c>
    </row>
    <row r="830" spans="1:8">
      <c r="A830">
        <v>813</v>
      </c>
      <c r="B830" s="16">
        <f t="shared" si="144"/>
        <v>41010.625</v>
      </c>
      <c r="C830">
        <f t="shared" si="140"/>
        <v>0</v>
      </c>
      <c r="D830">
        <f t="shared" si="141"/>
        <v>0</v>
      </c>
      <c r="E830">
        <f t="shared" si="142"/>
        <v>0</v>
      </c>
      <c r="F830">
        <f t="shared" si="143"/>
        <v>0</v>
      </c>
      <c r="G830">
        <f>F830/'Refrigeration &amp; Weather'!$C$22</f>
        <v>0</v>
      </c>
      <c r="H830">
        <f>G830*3*'Refrigeration &amp; Weather'!$C$23</f>
        <v>0</v>
      </c>
    </row>
    <row r="831" spans="1:8">
      <c r="A831">
        <v>814</v>
      </c>
      <c r="B831" s="16">
        <f t="shared" si="144"/>
        <v>41010.75</v>
      </c>
      <c r="C831">
        <f t="shared" si="140"/>
        <v>0</v>
      </c>
      <c r="D831">
        <f t="shared" si="141"/>
        <v>0</v>
      </c>
      <c r="E831">
        <f t="shared" si="142"/>
        <v>0</v>
      </c>
      <c r="F831">
        <f t="shared" si="143"/>
        <v>0</v>
      </c>
      <c r="G831">
        <f>F831/'Refrigeration &amp; Weather'!$C$22</f>
        <v>0</v>
      </c>
      <c r="H831">
        <f>G831*3*'Refrigeration &amp; Weather'!$C$23</f>
        <v>0</v>
      </c>
    </row>
    <row r="832" spans="1:8">
      <c r="A832">
        <v>815</v>
      </c>
      <c r="B832" s="16">
        <f t="shared" si="144"/>
        <v>41010.875</v>
      </c>
      <c r="C832">
        <f t="shared" si="140"/>
        <v>0</v>
      </c>
      <c r="D832">
        <f t="shared" si="141"/>
        <v>0</v>
      </c>
      <c r="E832">
        <f t="shared" si="142"/>
        <v>0</v>
      </c>
      <c r="F832">
        <f t="shared" si="143"/>
        <v>0</v>
      </c>
      <c r="G832">
        <f>F832/'Refrigeration &amp; Weather'!$C$22</f>
        <v>0</v>
      </c>
      <c r="H832">
        <f>G832*3*'Refrigeration &amp; Weather'!$C$23</f>
        <v>0</v>
      </c>
    </row>
    <row r="833" spans="1:8">
      <c r="A833">
        <v>816</v>
      </c>
      <c r="B833" s="16">
        <f t="shared" si="144"/>
        <v>41011</v>
      </c>
      <c r="C833">
        <f t="shared" si="140"/>
        <v>0</v>
      </c>
      <c r="D833">
        <f t="shared" si="141"/>
        <v>0</v>
      </c>
      <c r="E833">
        <f t="shared" si="142"/>
        <v>0</v>
      </c>
      <c r="F833">
        <f t="shared" si="143"/>
        <v>0</v>
      </c>
      <c r="G833">
        <f>F833/'Refrigeration &amp; Weather'!$C$22</f>
        <v>0</v>
      </c>
      <c r="H833">
        <f>G833*3*'Refrigeration &amp; Weather'!$C$23</f>
        <v>0</v>
      </c>
    </row>
    <row r="834" spans="1:8">
      <c r="A834">
        <v>817</v>
      </c>
      <c r="B834" s="16">
        <f t="shared" si="144"/>
        <v>41011.125</v>
      </c>
      <c r="C834">
        <f t="shared" si="140"/>
        <v>0</v>
      </c>
      <c r="D834">
        <f t="shared" si="141"/>
        <v>0</v>
      </c>
      <c r="E834">
        <f t="shared" si="142"/>
        <v>0</v>
      </c>
      <c r="F834">
        <f t="shared" si="143"/>
        <v>0</v>
      </c>
      <c r="G834">
        <f>F834/'Refrigeration &amp; Weather'!$C$22</f>
        <v>0</v>
      </c>
      <c r="H834">
        <f>G834*3*'Refrigeration &amp; Weather'!$C$23</f>
        <v>0</v>
      </c>
    </row>
    <row r="835" spans="1:8">
      <c r="A835">
        <v>818</v>
      </c>
      <c r="B835" s="16">
        <f t="shared" si="144"/>
        <v>41011.25</v>
      </c>
      <c r="C835">
        <f t="shared" si="140"/>
        <v>0</v>
      </c>
      <c r="D835">
        <f t="shared" si="141"/>
        <v>0</v>
      </c>
      <c r="E835">
        <f t="shared" si="142"/>
        <v>0</v>
      </c>
      <c r="F835">
        <f t="shared" si="143"/>
        <v>0</v>
      </c>
      <c r="G835">
        <f>F835/'Refrigeration &amp; Weather'!$C$22</f>
        <v>0</v>
      </c>
      <c r="H835">
        <f>G835*3*'Refrigeration &amp; Weather'!$C$23</f>
        <v>0</v>
      </c>
    </row>
    <row r="836" spans="1:8">
      <c r="A836">
        <v>819</v>
      </c>
      <c r="B836" s="16">
        <f t="shared" si="144"/>
        <v>41011.375</v>
      </c>
      <c r="C836">
        <f t="shared" si="140"/>
        <v>0</v>
      </c>
      <c r="D836">
        <f t="shared" si="141"/>
        <v>0</v>
      </c>
      <c r="E836">
        <f t="shared" si="142"/>
        <v>0</v>
      </c>
      <c r="F836">
        <f t="shared" si="143"/>
        <v>0</v>
      </c>
      <c r="G836">
        <f>F836/'Refrigeration &amp; Weather'!$C$22</f>
        <v>0</v>
      </c>
      <c r="H836">
        <f>G836*3*'Refrigeration &amp; Weather'!$C$23</f>
        <v>0</v>
      </c>
    </row>
    <row r="837" spans="1:8">
      <c r="A837">
        <v>820</v>
      </c>
      <c r="B837" s="16">
        <f t="shared" si="144"/>
        <v>41011.5</v>
      </c>
      <c r="C837">
        <f t="shared" si="140"/>
        <v>0</v>
      </c>
      <c r="D837">
        <f t="shared" si="141"/>
        <v>0</v>
      </c>
      <c r="E837">
        <f t="shared" si="142"/>
        <v>0</v>
      </c>
      <c r="F837">
        <f t="shared" si="143"/>
        <v>0</v>
      </c>
      <c r="G837">
        <f>F837/'Refrigeration &amp; Weather'!$C$22</f>
        <v>0</v>
      </c>
      <c r="H837">
        <f>G837*3*'Refrigeration &amp; Weather'!$C$23</f>
        <v>0</v>
      </c>
    </row>
    <row r="838" spans="1:8">
      <c r="A838">
        <v>821</v>
      </c>
      <c r="B838" s="16">
        <f t="shared" si="144"/>
        <v>41011.625</v>
      </c>
      <c r="C838">
        <f t="shared" si="140"/>
        <v>0</v>
      </c>
      <c r="D838">
        <f t="shared" si="141"/>
        <v>0</v>
      </c>
      <c r="E838">
        <f t="shared" si="142"/>
        <v>0</v>
      </c>
      <c r="F838">
        <f t="shared" si="143"/>
        <v>0</v>
      </c>
      <c r="G838">
        <f>F838/'Refrigeration &amp; Weather'!$C$22</f>
        <v>0</v>
      </c>
      <c r="H838">
        <f>G838*3*'Refrigeration &amp; Weather'!$C$23</f>
        <v>0</v>
      </c>
    </row>
    <row r="839" spans="1:8">
      <c r="A839">
        <v>822</v>
      </c>
      <c r="B839" s="16">
        <f t="shared" si="144"/>
        <v>41011.75</v>
      </c>
      <c r="C839">
        <f t="shared" si="140"/>
        <v>0</v>
      </c>
      <c r="D839">
        <f t="shared" si="141"/>
        <v>0</v>
      </c>
      <c r="E839">
        <f t="shared" si="142"/>
        <v>0</v>
      </c>
      <c r="F839">
        <f t="shared" si="143"/>
        <v>0</v>
      </c>
      <c r="G839">
        <f>F839/'Refrigeration &amp; Weather'!$C$22</f>
        <v>0</v>
      </c>
      <c r="H839">
        <f>G839*3*'Refrigeration &amp; Weather'!$C$23</f>
        <v>0</v>
      </c>
    </row>
    <row r="840" spans="1:8">
      <c r="A840">
        <v>823</v>
      </c>
      <c r="B840" s="16">
        <f t="shared" si="144"/>
        <v>41011.875</v>
      </c>
      <c r="C840">
        <f t="shared" si="140"/>
        <v>0</v>
      </c>
      <c r="D840">
        <f t="shared" si="141"/>
        <v>0</v>
      </c>
      <c r="E840">
        <f t="shared" si="142"/>
        <v>0</v>
      </c>
      <c r="F840">
        <f t="shared" si="143"/>
        <v>0</v>
      </c>
      <c r="G840">
        <f>F840/'Refrigeration &amp; Weather'!$C$22</f>
        <v>0</v>
      </c>
      <c r="H840">
        <f>G840*3*'Refrigeration &amp; Weather'!$C$23</f>
        <v>0</v>
      </c>
    </row>
    <row r="841" spans="1:8">
      <c r="A841">
        <v>824</v>
      </c>
      <c r="B841" s="16">
        <f t="shared" si="144"/>
        <v>41012</v>
      </c>
      <c r="C841">
        <f t="shared" si="140"/>
        <v>0</v>
      </c>
      <c r="D841">
        <f t="shared" si="141"/>
        <v>0</v>
      </c>
      <c r="E841">
        <f t="shared" si="142"/>
        <v>0</v>
      </c>
      <c r="F841">
        <f t="shared" si="143"/>
        <v>0</v>
      </c>
      <c r="G841">
        <f>F841/'Refrigeration &amp; Weather'!$C$22</f>
        <v>0</v>
      </c>
      <c r="H841">
        <f>G841*3*'Refrigeration &amp; Weather'!$C$23</f>
        <v>0</v>
      </c>
    </row>
    <row r="842" spans="1:8">
      <c r="A842">
        <v>825</v>
      </c>
      <c r="B842" s="16">
        <f t="shared" si="144"/>
        <v>41012.125</v>
      </c>
      <c r="C842">
        <f t="shared" si="140"/>
        <v>0</v>
      </c>
      <c r="D842">
        <f t="shared" si="141"/>
        <v>0</v>
      </c>
      <c r="E842">
        <f t="shared" si="142"/>
        <v>0</v>
      </c>
      <c r="F842">
        <f t="shared" si="143"/>
        <v>0</v>
      </c>
      <c r="G842">
        <f>F842/'Refrigeration &amp; Weather'!$C$22</f>
        <v>0</v>
      </c>
      <c r="H842">
        <f>G842*3*'Refrigeration &amp; Weather'!$C$23</f>
        <v>0</v>
      </c>
    </row>
    <row r="843" spans="1:8">
      <c r="A843">
        <v>826</v>
      </c>
      <c r="B843" s="16">
        <f t="shared" si="144"/>
        <v>41012.25</v>
      </c>
      <c r="C843">
        <f t="shared" si="140"/>
        <v>0</v>
      </c>
      <c r="D843">
        <f t="shared" si="141"/>
        <v>0</v>
      </c>
      <c r="E843">
        <f t="shared" si="142"/>
        <v>0</v>
      </c>
      <c r="F843">
        <f t="shared" si="143"/>
        <v>0</v>
      </c>
      <c r="G843">
        <f>F843/'Refrigeration &amp; Weather'!$C$22</f>
        <v>0</v>
      </c>
      <c r="H843">
        <f>G843*3*'Refrigeration &amp; Weather'!$C$23</f>
        <v>0</v>
      </c>
    </row>
    <row r="844" spans="1:8">
      <c r="A844">
        <v>827</v>
      </c>
      <c r="B844" s="16">
        <f t="shared" si="144"/>
        <v>41012.375</v>
      </c>
      <c r="C844">
        <f t="shared" si="140"/>
        <v>0</v>
      </c>
      <c r="D844">
        <f t="shared" si="141"/>
        <v>0</v>
      </c>
      <c r="E844">
        <f t="shared" si="142"/>
        <v>0</v>
      </c>
      <c r="F844">
        <f t="shared" si="143"/>
        <v>0</v>
      </c>
      <c r="G844">
        <f>F844/'Refrigeration &amp; Weather'!$C$22</f>
        <v>0</v>
      </c>
      <c r="H844">
        <f>G844*3*'Refrigeration &amp; Weather'!$C$23</f>
        <v>0</v>
      </c>
    </row>
    <row r="845" spans="1:8">
      <c r="A845">
        <v>828</v>
      </c>
      <c r="B845" s="16">
        <f t="shared" si="144"/>
        <v>41012.5</v>
      </c>
      <c r="C845">
        <f t="shared" si="140"/>
        <v>0</v>
      </c>
      <c r="D845">
        <f t="shared" si="141"/>
        <v>0</v>
      </c>
      <c r="E845">
        <f t="shared" si="142"/>
        <v>0</v>
      </c>
      <c r="F845">
        <f t="shared" si="143"/>
        <v>0</v>
      </c>
      <c r="G845">
        <f>F845/'Refrigeration &amp; Weather'!$C$22</f>
        <v>0</v>
      </c>
      <c r="H845">
        <f>G845*3*'Refrigeration &amp; Weather'!$C$23</f>
        <v>0</v>
      </c>
    </row>
    <row r="846" spans="1:8">
      <c r="A846">
        <v>829</v>
      </c>
      <c r="B846" s="16">
        <f t="shared" si="144"/>
        <v>41012.625</v>
      </c>
      <c r="C846">
        <f t="shared" si="140"/>
        <v>0</v>
      </c>
      <c r="D846">
        <f t="shared" si="141"/>
        <v>0</v>
      </c>
      <c r="E846">
        <f t="shared" si="142"/>
        <v>0</v>
      </c>
      <c r="F846">
        <f t="shared" si="143"/>
        <v>0</v>
      </c>
      <c r="G846">
        <f>F846/'Refrigeration &amp; Weather'!$C$22</f>
        <v>0</v>
      </c>
      <c r="H846">
        <f>G846*3*'Refrigeration &amp; Weather'!$C$23</f>
        <v>0</v>
      </c>
    </row>
    <row r="847" spans="1:8">
      <c r="A847">
        <v>830</v>
      </c>
      <c r="B847" s="16">
        <f t="shared" si="144"/>
        <v>41012.75</v>
      </c>
      <c r="C847">
        <f t="shared" si="140"/>
        <v>0</v>
      </c>
      <c r="D847">
        <f t="shared" si="141"/>
        <v>0</v>
      </c>
      <c r="E847">
        <f t="shared" si="142"/>
        <v>0</v>
      </c>
      <c r="F847">
        <f t="shared" si="143"/>
        <v>0</v>
      </c>
      <c r="G847">
        <f>F847/'Refrigeration &amp; Weather'!$C$22</f>
        <v>0</v>
      </c>
      <c r="H847">
        <f>G847*3*'Refrigeration &amp; Weather'!$C$23</f>
        <v>0</v>
      </c>
    </row>
    <row r="848" spans="1:8">
      <c r="A848">
        <v>831</v>
      </c>
      <c r="B848" s="16">
        <f t="shared" si="144"/>
        <v>41012.875</v>
      </c>
      <c r="C848">
        <f t="shared" si="140"/>
        <v>0</v>
      </c>
      <c r="D848">
        <f t="shared" si="141"/>
        <v>0</v>
      </c>
      <c r="E848">
        <f t="shared" si="142"/>
        <v>0</v>
      </c>
      <c r="F848">
        <f t="shared" si="143"/>
        <v>0</v>
      </c>
      <c r="G848">
        <f>F848/'Refrigeration &amp; Weather'!$C$22</f>
        <v>0</v>
      </c>
      <c r="H848">
        <f>G848*3*'Refrigeration &amp; Weather'!$C$23</f>
        <v>0</v>
      </c>
    </row>
    <row r="849" spans="1:8">
      <c r="A849">
        <v>832</v>
      </c>
      <c r="B849" s="16">
        <f t="shared" si="144"/>
        <v>41013</v>
      </c>
      <c r="C849">
        <f t="shared" ref="C849:C912" si="145">J849+N849+R849+V849+Z849+AD849+AH849+AL849+AP849+AT849+AX849+BB849+BF849+BJ849+BN849+BR849+BV849+BZ849+CD849+CH849+CL849+CP849+CT849+CX849+DB849+DF849+DJ849+DN849+DR849+DV849+DZ849+ED849+EH849+EL849+EP849+ET849+EX849+FB849+FF849+FJ849+FN849+FR849+FV849+FZ849+GD849+GH849+GL849+GP849+GT849+GX849+HB849+HF849+HJ849+HN849+HR849+HV849+HZ849+ID849+IH849+IL849+IP849+IT849+IX849+JB849+JF849+JJ849+JN849+JR849+JV849+JZ849+KD849+KH849+KL849+KP849+KT849+KX849+LB849+LF849+LJ849+LN849+LR849+LV849+LZ849+MD849+MH849+ML849+MP849+MT849+MX849+NB849+NF849+NJ849+NN849+NR849+NV849+NZ849+OD849+OH849+OL849+OP849</f>
        <v>0</v>
      </c>
      <c r="D849">
        <f t="shared" si="141"/>
        <v>0</v>
      </c>
      <c r="E849">
        <f t="shared" si="142"/>
        <v>0</v>
      </c>
      <c r="F849">
        <f t="shared" si="143"/>
        <v>0</v>
      </c>
      <c r="G849">
        <f>F849/'Refrigeration &amp; Weather'!$C$22</f>
        <v>0</v>
      </c>
      <c r="H849">
        <f>G849*3*'Refrigeration &amp; Weather'!$C$23</f>
        <v>0</v>
      </c>
    </row>
    <row r="850" spans="1:8">
      <c r="A850">
        <v>833</v>
      </c>
      <c r="B850" s="16">
        <f t="shared" si="144"/>
        <v>41013.125</v>
      </c>
      <c r="C850">
        <f t="shared" si="145"/>
        <v>0</v>
      </c>
      <c r="D850">
        <f t="shared" ref="D850:D913" si="146">K850+O850+S850+W850+AA850+AE850+AI850+AM850+AQ850+AU850+AY850+BC850+BG850+BK850+BO850+BS850+BW850+CA850+CE850+CI850+CM850+CQ850+CU850+CY850+DC850+DG850+DK850+DO850+DS850+DW850+EA850+EE850+EI850+EM850+EQ850+EU850+EY850+FC850+FG850+FK850+FO850+FS850+FW850+GA850+GE850+GI850+GM850+GQ850+GU850+GY850+HC850+HG850+HK850+HO850+HS850+HW850+IA850+IE850+II850+IM850+IQ850+IU850+IY850+JC850+JG850+JK850+JO850+JS850+JW850+KA850+KE850+KI850+KM850+KQ850+KU850+KY850+LC850+LG850+LK850+LO850+LS850+LW850+MA850+ME850+MI850+MM850+MQ850+MU850+MY850+NC850+NG850+NK850+NO850+NS850+NW850+OA850+OE850+OI850+OM850+OQ850</f>
        <v>0</v>
      </c>
      <c r="E850">
        <f t="shared" ref="E850:E913" si="147">L850+P850+T850+X850+AB850+AF850+AJ850+AN850+AR850+AV850+AZ850+BD850+BH850+BL850+BP850+BT850+BX850+CB850+CF850+CJ850+CN850+CR850+CV850+CZ850+DD850+DH850+DL850+DP850+DT850+DX850+EB850+EF850+EJ850+EN850+ER850+EV850+EZ850+FD850+FH850+FL850+FP850+FT850+FX850+GB850+GF850+GJ850+GN850+GR850+GV850+GZ850+HD850+HH850+HL850+HP850+HT850+HX850+IB850+IF850+IJ850+IN850+IR850+IV850+IZ850+JD850+JH850+JL850+JP850+JT850+JX850+KB850+KF850+KJ850+KN850+KR850+KV850+KZ850+LD850+LH850+LL850+LP850+LT850+LX850+MB850+MF850+MJ850+MN850+MR850+MV850+MZ850+ND850+NH850+NL850+NP850+NT850+NX850+OB850+OF850+OJ850+ON850+OR850</f>
        <v>0</v>
      </c>
      <c r="F850">
        <f t="shared" ref="F850:F913" si="148">SUM(C850:E850)</f>
        <v>0</v>
      </c>
      <c r="G850">
        <f>F850/'Refrigeration &amp; Weather'!$C$22</f>
        <v>0</v>
      </c>
      <c r="H850">
        <f>G850*3*'Refrigeration &amp; Weather'!$C$23</f>
        <v>0</v>
      </c>
    </row>
    <row r="851" spans="1:8">
      <c r="A851">
        <v>834</v>
      </c>
      <c r="B851" s="16">
        <f t="shared" si="144"/>
        <v>41013.25</v>
      </c>
      <c r="C851">
        <f t="shared" si="145"/>
        <v>0</v>
      </c>
      <c r="D851">
        <f t="shared" si="146"/>
        <v>0</v>
      </c>
      <c r="E851">
        <f t="shared" si="147"/>
        <v>0</v>
      </c>
      <c r="F851">
        <f t="shared" si="148"/>
        <v>0</v>
      </c>
      <c r="G851">
        <f>F851/'Refrigeration &amp; Weather'!$C$22</f>
        <v>0</v>
      </c>
      <c r="H851">
        <f>G851*3*'Refrigeration &amp; Weather'!$C$23</f>
        <v>0</v>
      </c>
    </row>
    <row r="852" spans="1:8">
      <c r="A852">
        <v>835</v>
      </c>
      <c r="B852" s="16">
        <f t="shared" ref="B852:B915" si="149">B851+1/8</f>
        <v>41013.375</v>
      </c>
      <c r="C852">
        <f t="shared" si="145"/>
        <v>0</v>
      </c>
      <c r="D852">
        <f t="shared" si="146"/>
        <v>0</v>
      </c>
      <c r="E852">
        <f t="shared" si="147"/>
        <v>0</v>
      </c>
      <c r="F852">
        <f t="shared" si="148"/>
        <v>0</v>
      </c>
      <c r="G852">
        <f>F852/'Refrigeration &amp; Weather'!$C$22</f>
        <v>0</v>
      </c>
      <c r="H852">
        <f>G852*3*'Refrigeration &amp; Weather'!$C$23</f>
        <v>0</v>
      </c>
    </row>
    <row r="853" spans="1:8">
      <c r="A853">
        <v>836</v>
      </c>
      <c r="B853" s="16">
        <f t="shared" si="149"/>
        <v>41013.5</v>
      </c>
      <c r="C853">
        <f t="shared" si="145"/>
        <v>0</v>
      </c>
      <c r="D853">
        <f t="shared" si="146"/>
        <v>0</v>
      </c>
      <c r="E853">
        <f t="shared" si="147"/>
        <v>0</v>
      </c>
      <c r="F853">
        <f t="shared" si="148"/>
        <v>0</v>
      </c>
      <c r="G853">
        <f>F853/'Refrigeration &amp; Weather'!$C$22</f>
        <v>0</v>
      </c>
      <c r="H853">
        <f>G853*3*'Refrigeration &amp; Weather'!$C$23</f>
        <v>0</v>
      </c>
    </row>
    <row r="854" spans="1:8">
      <c r="A854">
        <v>837</v>
      </c>
      <c r="B854" s="16">
        <f t="shared" si="149"/>
        <v>41013.625</v>
      </c>
      <c r="C854">
        <f t="shared" si="145"/>
        <v>0</v>
      </c>
      <c r="D854">
        <f t="shared" si="146"/>
        <v>0</v>
      </c>
      <c r="E854">
        <f t="shared" si="147"/>
        <v>0</v>
      </c>
      <c r="F854">
        <f t="shared" si="148"/>
        <v>0</v>
      </c>
      <c r="G854">
        <f>F854/'Refrigeration &amp; Weather'!$C$22</f>
        <v>0</v>
      </c>
      <c r="H854">
        <f>G854*3*'Refrigeration &amp; Weather'!$C$23</f>
        <v>0</v>
      </c>
    </row>
    <row r="855" spans="1:8">
      <c r="A855">
        <v>838</v>
      </c>
      <c r="B855" s="16">
        <f t="shared" si="149"/>
        <v>41013.75</v>
      </c>
      <c r="C855">
        <f t="shared" si="145"/>
        <v>0</v>
      </c>
      <c r="D855">
        <f t="shared" si="146"/>
        <v>0</v>
      </c>
      <c r="E855">
        <f t="shared" si="147"/>
        <v>0</v>
      </c>
      <c r="F855">
        <f t="shared" si="148"/>
        <v>0</v>
      </c>
      <c r="G855">
        <f>F855/'Refrigeration &amp; Weather'!$C$22</f>
        <v>0</v>
      </c>
      <c r="H855">
        <f>G855*3*'Refrigeration &amp; Weather'!$C$23</f>
        <v>0</v>
      </c>
    </row>
    <row r="856" spans="1:8">
      <c r="A856">
        <v>839</v>
      </c>
      <c r="B856" s="16">
        <f t="shared" si="149"/>
        <v>41013.875</v>
      </c>
      <c r="C856">
        <f t="shared" si="145"/>
        <v>0</v>
      </c>
      <c r="D856">
        <f t="shared" si="146"/>
        <v>0</v>
      </c>
      <c r="E856">
        <f t="shared" si="147"/>
        <v>0</v>
      </c>
      <c r="F856">
        <f t="shared" si="148"/>
        <v>0</v>
      </c>
      <c r="G856">
        <f>F856/'Refrigeration &amp; Weather'!$C$22</f>
        <v>0</v>
      </c>
      <c r="H856">
        <f>G856*3*'Refrigeration &amp; Weather'!$C$23</f>
        <v>0</v>
      </c>
    </row>
    <row r="857" spans="1:8">
      <c r="A857">
        <v>840</v>
      </c>
      <c r="B857" s="16">
        <f t="shared" si="149"/>
        <v>41014</v>
      </c>
      <c r="C857">
        <f t="shared" si="145"/>
        <v>0</v>
      </c>
      <c r="D857">
        <f t="shared" si="146"/>
        <v>0</v>
      </c>
      <c r="E857">
        <f t="shared" si="147"/>
        <v>0</v>
      </c>
      <c r="F857">
        <f t="shared" si="148"/>
        <v>0</v>
      </c>
      <c r="G857">
        <f>F857/'Refrigeration &amp; Weather'!$C$22</f>
        <v>0</v>
      </c>
      <c r="H857">
        <f>G857*3*'Refrigeration &amp; Weather'!$C$23</f>
        <v>0</v>
      </c>
    </row>
    <row r="858" spans="1:8">
      <c r="A858">
        <v>841</v>
      </c>
      <c r="B858" s="16">
        <f t="shared" si="149"/>
        <v>41014.125</v>
      </c>
      <c r="C858">
        <f t="shared" si="145"/>
        <v>0</v>
      </c>
      <c r="D858">
        <f t="shared" si="146"/>
        <v>0</v>
      </c>
      <c r="E858">
        <f t="shared" si="147"/>
        <v>0</v>
      </c>
      <c r="F858">
        <f t="shared" si="148"/>
        <v>0</v>
      </c>
      <c r="G858">
        <f>F858/'Refrigeration &amp; Weather'!$C$22</f>
        <v>0</v>
      </c>
      <c r="H858">
        <f>G858*3*'Refrigeration &amp; Weather'!$C$23</f>
        <v>0</v>
      </c>
    </row>
    <row r="859" spans="1:8">
      <c r="A859">
        <v>842</v>
      </c>
      <c r="B859" s="16">
        <f t="shared" si="149"/>
        <v>41014.25</v>
      </c>
      <c r="C859">
        <f t="shared" si="145"/>
        <v>0</v>
      </c>
      <c r="D859">
        <f t="shared" si="146"/>
        <v>0</v>
      </c>
      <c r="E859">
        <f t="shared" si="147"/>
        <v>0</v>
      </c>
      <c r="F859">
        <f t="shared" si="148"/>
        <v>0</v>
      </c>
      <c r="G859">
        <f>F859/'Refrigeration &amp; Weather'!$C$22</f>
        <v>0</v>
      </c>
      <c r="H859">
        <f>G859*3*'Refrigeration &amp; Weather'!$C$23</f>
        <v>0</v>
      </c>
    </row>
    <row r="860" spans="1:8">
      <c r="A860">
        <v>843</v>
      </c>
      <c r="B860" s="16">
        <f t="shared" si="149"/>
        <v>41014.375</v>
      </c>
      <c r="C860">
        <f t="shared" si="145"/>
        <v>0</v>
      </c>
      <c r="D860">
        <f t="shared" si="146"/>
        <v>0</v>
      </c>
      <c r="E860">
        <f t="shared" si="147"/>
        <v>0</v>
      </c>
      <c r="F860">
        <f t="shared" si="148"/>
        <v>0</v>
      </c>
      <c r="G860">
        <f>F860/'Refrigeration &amp; Weather'!$C$22</f>
        <v>0</v>
      </c>
      <c r="H860">
        <f>G860*3*'Refrigeration &amp; Weather'!$C$23</f>
        <v>0</v>
      </c>
    </row>
    <row r="861" spans="1:8">
      <c r="A861">
        <v>844</v>
      </c>
      <c r="B861" s="16">
        <f t="shared" si="149"/>
        <v>41014.5</v>
      </c>
      <c r="C861">
        <f t="shared" si="145"/>
        <v>0</v>
      </c>
      <c r="D861">
        <f t="shared" si="146"/>
        <v>0</v>
      </c>
      <c r="E861">
        <f t="shared" si="147"/>
        <v>0</v>
      </c>
      <c r="F861">
        <f t="shared" si="148"/>
        <v>0</v>
      </c>
      <c r="G861">
        <f>F861/'Refrigeration &amp; Weather'!$C$22</f>
        <v>0</v>
      </c>
      <c r="H861">
        <f>G861*3*'Refrigeration &amp; Weather'!$C$23</f>
        <v>0</v>
      </c>
    </row>
    <row r="862" spans="1:8">
      <c r="A862">
        <v>845</v>
      </c>
      <c r="B862" s="16">
        <f t="shared" si="149"/>
        <v>41014.625</v>
      </c>
      <c r="C862">
        <f t="shared" si="145"/>
        <v>0</v>
      </c>
      <c r="D862">
        <f t="shared" si="146"/>
        <v>0</v>
      </c>
      <c r="E862">
        <f t="shared" si="147"/>
        <v>0</v>
      </c>
      <c r="F862">
        <f t="shared" si="148"/>
        <v>0</v>
      </c>
      <c r="G862">
        <f>F862/'Refrigeration &amp; Weather'!$C$22</f>
        <v>0</v>
      </c>
      <c r="H862">
        <f>G862*3*'Refrigeration &amp; Weather'!$C$23</f>
        <v>0</v>
      </c>
    </row>
    <row r="863" spans="1:8">
      <c r="A863">
        <v>846</v>
      </c>
      <c r="B863" s="16">
        <f t="shared" si="149"/>
        <v>41014.75</v>
      </c>
      <c r="C863">
        <f t="shared" si="145"/>
        <v>0</v>
      </c>
      <c r="D863">
        <f t="shared" si="146"/>
        <v>0</v>
      </c>
      <c r="E863">
        <f t="shared" si="147"/>
        <v>0</v>
      </c>
      <c r="F863">
        <f t="shared" si="148"/>
        <v>0</v>
      </c>
      <c r="G863">
        <f>F863/'Refrigeration &amp; Weather'!$C$22</f>
        <v>0</v>
      </c>
      <c r="H863">
        <f>G863*3*'Refrigeration &amp; Weather'!$C$23</f>
        <v>0</v>
      </c>
    </row>
    <row r="864" spans="1:8">
      <c r="A864">
        <v>847</v>
      </c>
      <c r="B864" s="16">
        <f t="shared" si="149"/>
        <v>41014.875</v>
      </c>
      <c r="C864">
        <f t="shared" si="145"/>
        <v>0</v>
      </c>
      <c r="D864">
        <f t="shared" si="146"/>
        <v>0</v>
      </c>
      <c r="E864">
        <f t="shared" si="147"/>
        <v>0</v>
      </c>
      <c r="F864">
        <f t="shared" si="148"/>
        <v>0</v>
      </c>
      <c r="G864">
        <f>F864/'Refrigeration &amp; Weather'!$C$22</f>
        <v>0</v>
      </c>
      <c r="H864">
        <f>G864*3*'Refrigeration &amp; Weather'!$C$23</f>
        <v>0</v>
      </c>
    </row>
    <row r="865" spans="1:8">
      <c r="A865">
        <v>848</v>
      </c>
      <c r="B865" s="16">
        <f t="shared" si="149"/>
        <v>41015</v>
      </c>
      <c r="C865">
        <f t="shared" si="145"/>
        <v>0</v>
      </c>
      <c r="D865">
        <f t="shared" si="146"/>
        <v>0</v>
      </c>
      <c r="E865">
        <f t="shared" si="147"/>
        <v>0</v>
      </c>
      <c r="F865">
        <f t="shared" si="148"/>
        <v>0</v>
      </c>
      <c r="G865">
        <f>F865/'Refrigeration &amp; Weather'!$C$22</f>
        <v>0</v>
      </c>
      <c r="H865">
        <f>G865*3*'Refrigeration &amp; Weather'!$C$23</f>
        <v>0</v>
      </c>
    </row>
    <row r="866" spans="1:8">
      <c r="A866">
        <v>849</v>
      </c>
      <c r="B866" s="16">
        <f t="shared" si="149"/>
        <v>41015.125</v>
      </c>
      <c r="C866">
        <f t="shared" si="145"/>
        <v>0</v>
      </c>
      <c r="D866">
        <f t="shared" si="146"/>
        <v>0</v>
      </c>
      <c r="E866">
        <f t="shared" si="147"/>
        <v>0</v>
      </c>
      <c r="F866">
        <f t="shared" si="148"/>
        <v>0</v>
      </c>
      <c r="G866">
        <f>F866/'Refrigeration &amp; Weather'!$C$22</f>
        <v>0</v>
      </c>
      <c r="H866">
        <f>G866*3*'Refrigeration &amp; Weather'!$C$23</f>
        <v>0</v>
      </c>
    </row>
    <row r="867" spans="1:8">
      <c r="A867">
        <v>850</v>
      </c>
      <c r="B867" s="16">
        <f t="shared" si="149"/>
        <v>41015.25</v>
      </c>
      <c r="C867">
        <f t="shared" si="145"/>
        <v>0</v>
      </c>
      <c r="D867">
        <f t="shared" si="146"/>
        <v>0</v>
      </c>
      <c r="E867">
        <f t="shared" si="147"/>
        <v>0</v>
      </c>
      <c r="F867">
        <f t="shared" si="148"/>
        <v>0</v>
      </c>
      <c r="G867">
        <f>F867/'Refrigeration &amp; Weather'!$C$22</f>
        <v>0</v>
      </c>
      <c r="H867">
        <f>G867*3*'Refrigeration &amp; Weather'!$C$23</f>
        <v>0</v>
      </c>
    </row>
    <row r="868" spans="1:8">
      <c r="A868">
        <v>851</v>
      </c>
      <c r="B868" s="16">
        <f t="shared" si="149"/>
        <v>41015.375</v>
      </c>
      <c r="C868">
        <f t="shared" si="145"/>
        <v>0</v>
      </c>
      <c r="D868">
        <f t="shared" si="146"/>
        <v>0</v>
      </c>
      <c r="E868">
        <f t="shared" si="147"/>
        <v>0</v>
      </c>
      <c r="F868">
        <f t="shared" si="148"/>
        <v>0</v>
      </c>
      <c r="G868">
        <f>F868/'Refrigeration &amp; Weather'!$C$22</f>
        <v>0</v>
      </c>
      <c r="H868">
        <f>G868*3*'Refrigeration &amp; Weather'!$C$23</f>
        <v>0</v>
      </c>
    </row>
    <row r="869" spans="1:8">
      <c r="A869">
        <v>852</v>
      </c>
      <c r="B869" s="16">
        <f t="shared" si="149"/>
        <v>41015.5</v>
      </c>
      <c r="C869">
        <f t="shared" si="145"/>
        <v>0</v>
      </c>
      <c r="D869">
        <f t="shared" si="146"/>
        <v>0</v>
      </c>
      <c r="E869">
        <f t="shared" si="147"/>
        <v>0</v>
      </c>
      <c r="F869">
        <f t="shared" si="148"/>
        <v>0</v>
      </c>
      <c r="G869">
        <f>F869/'Refrigeration &amp; Weather'!$C$22</f>
        <v>0</v>
      </c>
      <c r="H869">
        <f>G869*3*'Refrigeration &amp; Weather'!$C$23</f>
        <v>0</v>
      </c>
    </row>
    <row r="870" spans="1:8">
      <c r="A870">
        <v>853</v>
      </c>
      <c r="B870" s="16">
        <f t="shared" si="149"/>
        <v>41015.625</v>
      </c>
      <c r="C870">
        <f t="shared" si="145"/>
        <v>0</v>
      </c>
      <c r="D870">
        <f t="shared" si="146"/>
        <v>0</v>
      </c>
      <c r="E870">
        <f t="shared" si="147"/>
        <v>0</v>
      </c>
      <c r="F870">
        <f t="shared" si="148"/>
        <v>0</v>
      </c>
      <c r="G870">
        <f>F870/'Refrigeration &amp; Weather'!$C$22</f>
        <v>0</v>
      </c>
      <c r="H870">
        <f>G870*3*'Refrigeration &amp; Weather'!$C$23</f>
        <v>0</v>
      </c>
    </row>
    <row r="871" spans="1:8">
      <c r="A871">
        <v>854</v>
      </c>
      <c r="B871" s="16">
        <f t="shared" si="149"/>
        <v>41015.75</v>
      </c>
      <c r="C871">
        <f t="shared" si="145"/>
        <v>0</v>
      </c>
      <c r="D871">
        <f t="shared" si="146"/>
        <v>0</v>
      </c>
      <c r="E871">
        <f t="shared" si="147"/>
        <v>0</v>
      </c>
      <c r="F871">
        <f t="shared" si="148"/>
        <v>0</v>
      </c>
      <c r="G871">
        <f>F871/'Refrigeration &amp; Weather'!$C$22</f>
        <v>0</v>
      </c>
      <c r="H871">
        <f>G871*3*'Refrigeration &amp; Weather'!$C$23</f>
        <v>0</v>
      </c>
    </row>
    <row r="872" spans="1:8">
      <c r="A872">
        <v>855</v>
      </c>
      <c r="B872" s="16">
        <f t="shared" si="149"/>
        <v>41015.875</v>
      </c>
      <c r="C872">
        <f t="shared" si="145"/>
        <v>0</v>
      </c>
      <c r="D872">
        <f t="shared" si="146"/>
        <v>0</v>
      </c>
      <c r="E872">
        <f t="shared" si="147"/>
        <v>0</v>
      </c>
      <c r="F872">
        <f t="shared" si="148"/>
        <v>0</v>
      </c>
      <c r="G872">
        <f>F872/'Refrigeration &amp; Weather'!$C$22</f>
        <v>0</v>
      </c>
      <c r="H872">
        <f>G872*3*'Refrigeration &amp; Weather'!$C$23</f>
        <v>0</v>
      </c>
    </row>
    <row r="873" spans="1:8">
      <c r="A873">
        <v>856</v>
      </c>
      <c r="B873" s="16">
        <f t="shared" si="149"/>
        <v>41016</v>
      </c>
      <c r="C873">
        <f t="shared" si="145"/>
        <v>0</v>
      </c>
      <c r="D873">
        <f t="shared" si="146"/>
        <v>0</v>
      </c>
      <c r="E873">
        <f t="shared" si="147"/>
        <v>0</v>
      </c>
      <c r="F873">
        <f t="shared" si="148"/>
        <v>0</v>
      </c>
      <c r="G873">
        <f>F873/'Refrigeration &amp; Weather'!$C$22</f>
        <v>0</v>
      </c>
      <c r="H873">
        <f>G873*3*'Refrigeration &amp; Weather'!$C$23</f>
        <v>0</v>
      </c>
    </row>
    <row r="874" spans="1:8">
      <c r="A874">
        <v>857</v>
      </c>
      <c r="B874" s="16">
        <f t="shared" si="149"/>
        <v>41016.125</v>
      </c>
      <c r="C874">
        <f t="shared" si="145"/>
        <v>0</v>
      </c>
      <c r="D874">
        <f t="shared" si="146"/>
        <v>0</v>
      </c>
      <c r="E874">
        <f t="shared" si="147"/>
        <v>0</v>
      </c>
      <c r="F874">
        <f t="shared" si="148"/>
        <v>0</v>
      </c>
      <c r="G874">
        <f>F874/'Refrigeration &amp; Weather'!$C$22</f>
        <v>0</v>
      </c>
      <c r="H874">
        <f>G874*3*'Refrigeration &amp; Weather'!$C$23</f>
        <v>0</v>
      </c>
    </row>
    <row r="875" spans="1:8">
      <c r="A875">
        <v>858</v>
      </c>
      <c r="B875" s="16">
        <f t="shared" si="149"/>
        <v>41016.25</v>
      </c>
      <c r="C875">
        <f t="shared" si="145"/>
        <v>0</v>
      </c>
      <c r="D875">
        <f t="shared" si="146"/>
        <v>0</v>
      </c>
      <c r="E875">
        <f t="shared" si="147"/>
        <v>0</v>
      </c>
      <c r="F875">
        <f t="shared" si="148"/>
        <v>0</v>
      </c>
      <c r="G875">
        <f>F875/'Refrigeration &amp; Weather'!$C$22</f>
        <v>0</v>
      </c>
      <c r="H875">
        <f>G875*3*'Refrigeration &amp; Weather'!$C$23</f>
        <v>0</v>
      </c>
    </row>
    <row r="876" spans="1:8">
      <c r="A876">
        <v>859</v>
      </c>
      <c r="B876" s="16">
        <f t="shared" si="149"/>
        <v>41016.375</v>
      </c>
      <c r="C876">
        <f t="shared" si="145"/>
        <v>0</v>
      </c>
      <c r="D876">
        <f t="shared" si="146"/>
        <v>0</v>
      </c>
      <c r="E876">
        <f t="shared" si="147"/>
        <v>0</v>
      </c>
      <c r="F876">
        <f t="shared" si="148"/>
        <v>0</v>
      </c>
      <c r="G876">
        <f>F876/'Refrigeration &amp; Weather'!$C$22</f>
        <v>0</v>
      </c>
      <c r="H876">
        <f>G876*3*'Refrigeration &amp; Weather'!$C$23</f>
        <v>0</v>
      </c>
    </row>
    <row r="877" spans="1:8">
      <c r="A877">
        <v>860</v>
      </c>
      <c r="B877" s="16">
        <f t="shared" si="149"/>
        <v>41016.5</v>
      </c>
      <c r="C877">
        <f t="shared" si="145"/>
        <v>0</v>
      </c>
      <c r="D877">
        <f t="shared" si="146"/>
        <v>0</v>
      </c>
      <c r="E877">
        <f t="shared" si="147"/>
        <v>0</v>
      </c>
      <c r="F877">
        <f t="shared" si="148"/>
        <v>0</v>
      </c>
      <c r="G877">
        <f>F877/'Refrigeration &amp; Weather'!$C$22</f>
        <v>0</v>
      </c>
      <c r="H877">
        <f>G877*3*'Refrigeration &amp; Weather'!$C$23</f>
        <v>0</v>
      </c>
    </row>
    <row r="878" spans="1:8">
      <c r="A878">
        <v>861</v>
      </c>
      <c r="B878" s="16">
        <f t="shared" si="149"/>
        <v>41016.625</v>
      </c>
      <c r="C878">
        <f t="shared" si="145"/>
        <v>0</v>
      </c>
      <c r="D878">
        <f t="shared" si="146"/>
        <v>0</v>
      </c>
      <c r="E878">
        <f t="shared" si="147"/>
        <v>0</v>
      </c>
      <c r="F878">
        <f t="shared" si="148"/>
        <v>0</v>
      </c>
      <c r="G878">
        <f>F878/'Refrigeration &amp; Weather'!$C$22</f>
        <v>0</v>
      </c>
      <c r="H878">
        <f>G878*3*'Refrigeration &amp; Weather'!$C$23</f>
        <v>0</v>
      </c>
    </row>
    <row r="879" spans="1:8">
      <c r="A879">
        <v>862</v>
      </c>
      <c r="B879" s="16">
        <f t="shared" si="149"/>
        <v>41016.75</v>
      </c>
      <c r="C879">
        <f t="shared" si="145"/>
        <v>0</v>
      </c>
      <c r="D879">
        <f t="shared" si="146"/>
        <v>0</v>
      </c>
      <c r="E879">
        <f t="shared" si="147"/>
        <v>0</v>
      </c>
      <c r="F879">
        <f t="shared" si="148"/>
        <v>0</v>
      </c>
      <c r="G879">
        <f>F879/'Refrigeration &amp; Weather'!$C$22</f>
        <v>0</v>
      </c>
      <c r="H879">
        <f>G879*3*'Refrigeration &amp; Weather'!$C$23</f>
        <v>0</v>
      </c>
    </row>
    <row r="880" spans="1:8">
      <c r="A880">
        <v>863</v>
      </c>
      <c r="B880" s="16">
        <f t="shared" si="149"/>
        <v>41016.875</v>
      </c>
      <c r="C880">
        <f t="shared" si="145"/>
        <v>0</v>
      </c>
      <c r="D880">
        <f t="shared" si="146"/>
        <v>0</v>
      </c>
      <c r="E880">
        <f t="shared" si="147"/>
        <v>0</v>
      </c>
      <c r="F880">
        <f t="shared" si="148"/>
        <v>0</v>
      </c>
      <c r="G880">
        <f>F880/'Refrigeration &amp; Weather'!$C$22</f>
        <v>0</v>
      </c>
      <c r="H880">
        <f>G880*3*'Refrigeration &amp; Weather'!$C$23</f>
        <v>0</v>
      </c>
    </row>
    <row r="881" spans="1:8">
      <c r="A881">
        <v>864</v>
      </c>
      <c r="B881" s="16">
        <f t="shared" si="149"/>
        <v>41017</v>
      </c>
      <c r="C881">
        <f t="shared" si="145"/>
        <v>0</v>
      </c>
      <c r="D881">
        <f t="shared" si="146"/>
        <v>0</v>
      </c>
      <c r="E881">
        <f t="shared" si="147"/>
        <v>0</v>
      </c>
      <c r="F881">
        <f t="shared" si="148"/>
        <v>0</v>
      </c>
      <c r="G881">
        <f>F881/'Refrigeration &amp; Weather'!$C$22</f>
        <v>0</v>
      </c>
      <c r="H881">
        <f>G881*3*'Refrigeration &amp; Weather'!$C$23</f>
        <v>0</v>
      </c>
    </row>
    <row r="882" spans="1:8">
      <c r="A882">
        <v>865</v>
      </c>
      <c r="B882" s="16">
        <f t="shared" si="149"/>
        <v>41017.125</v>
      </c>
      <c r="C882">
        <f t="shared" si="145"/>
        <v>0</v>
      </c>
      <c r="D882">
        <f t="shared" si="146"/>
        <v>0</v>
      </c>
      <c r="E882">
        <f t="shared" si="147"/>
        <v>0</v>
      </c>
      <c r="F882">
        <f t="shared" si="148"/>
        <v>0</v>
      </c>
      <c r="G882">
        <f>F882/'Refrigeration &amp; Weather'!$C$22</f>
        <v>0</v>
      </c>
      <c r="H882">
        <f>G882*3*'Refrigeration &amp; Weather'!$C$23</f>
        <v>0</v>
      </c>
    </row>
    <row r="883" spans="1:8">
      <c r="A883">
        <v>866</v>
      </c>
      <c r="B883" s="16">
        <f t="shared" si="149"/>
        <v>41017.25</v>
      </c>
      <c r="C883">
        <f t="shared" si="145"/>
        <v>0</v>
      </c>
      <c r="D883">
        <f t="shared" si="146"/>
        <v>0</v>
      </c>
      <c r="E883">
        <f t="shared" si="147"/>
        <v>0</v>
      </c>
      <c r="F883">
        <f t="shared" si="148"/>
        <v>0</v>
      </c>
      <c r="G883">
        <f>F883/'Refrigeration &amp; Weather'!$C$22</f>
        <v>0</v>
      </c>
      <c r="H883">
        <f>G883*3*'Refrigeration &amp; Weather'!$C$23</f>
        <v>0</v>
      </c>
    </row>
    <row r="884" spans="1:8">
      <c r="A884">
        <v>867</v>
      </c>
      <c r="B884" s="16">
        <f t="shared" si="149"/>
        <v>41017.375</v>
      </c>
      <c r="C884">
        <f t="shared" si="145"/>
        <v>0</v>
      </c>
      <c r="D884">
        <f t="shared" si="146"/>
        <v>0</v>
      </c>
      <c r="E884">
        <f t="shared" si="147"/>
        <v>0</v>
      </c>
      <c r="F884">
        <f t="shared" si="148"/>
        <v>0</v>
      </c>
      <c r="G884">
        <f>F884/'Refrigeration &amp; Weather'!$C$22</f>
        <v>0</v>
      </c>
      <c r="H884">
        <f>G884*3*'Refrigeration &amp; Weather'!$C$23</f>
        <v>0</v>
      </c>
    </row>
    <row r="885" spans="1:8">
      <c r="A885">
        <v>868</v>
      </c>
      <c r="B885" s="16">
        <f t="shared" si="149"/>
        <v>41017.5</v>
      </c>
      <c r="C885">
        <f t="shared" si="145"/>
        <v>0</v>
      </c>
      <c r="D885">
        <f t="shared" si="146"/>
        <v>0</v>
      </c>
      <c r="E885">
        <f t="shared" si="147"/>
        <v>0</v>
      </c>
      <c r="F885">
        <f t="shared" si="148"/>
        <v>0</v>
      </c>
      <c r="G885">
        <f>F885/'Refrigeration &amp; Weather'!$C$22</f>
        <v>0</v>
      </c>
      <c r="H885">
        <f>G885*3*'Refrigeration &amp; Weather'!$C$23</f>
        <v>0</v>
      </c>
    </row>
    <row r="886" spans="1:8">
      <c r="A886">
        <v>869</v>
      </c>
      <c r="B886" s="16">
        <f t="shared" si="149"/>
        <v>41017.625</v>
      </c>
      <c r="C886">
        <f t="shared" si="145"/>
        <v>0</v>
      </c>
      <c r="D886">
        <f t="shared" si="146"/>
        <v>0</v>
      </c>
      <c r="E886">
        <f t="shared" si="147"/>
        <v>0</v>
      </c>
      <c r="F886">
        <f t="shared" si="148"/>
        <v>0</v>
      </c>
      <c r="G886">
        <f>F886/'Refrigeration &amp; Weather'!$C$22</f>
        <v>0</v>
      </c>
      <c r="H886">
        <f>G886*3*'Refrigeration &amp; Weather'!$C$23</f>
        <v>0</v>
      </c>
    </row>
    <row r="887" spans="1:8">
      <c r="A887">
        <v>870</v>
      </c>
      <c r="B887" s="16">
        <f t="shared" si="149"/>
        <v>41017.75</v>
      </c>
      <c r="C887">
        <f t="shared" si="145"/>
        <v>0</v>
      </c>
      <c r="D887">
        <f t="shared" si="146"/>
        <v>0</v>
      </c>
      <c r="E887">
        <f t="shared" si="147"/>
        <v>0</v>
      </c>
      <c r="F887">
        <f t="shared" si="148"/>
        <v>0</v>
      </c>
      <c r="G887">
        <f>F887/'Refrigeration &amp; Weather'!$C$22</f>
        <v>0</v>
      </c>
      <c r="H887">
        <f>G887*3*'Refrigeration &amp; Weather'!$C$23</f>
        <v>0</v>
      </c>
    </row>
    <row r="888" spans="1:8">
      <c r="A888">
        <v>871</v>
      </c>
      <c r="B888" s="16">
        <f t="shared" si="149"/>
        <v>41017.875</v>
      </c>
      <c r="C888">
        <f t="shared" si="145"/>
        <v>0</v>
      </c>
      <c r="D888">
        <f t="shared" si="146"/>
        <v>0</v>
      </c>
      <c r="E888">
        <f t="shared" si="147"/>
        <v>0</v>
      </c>
      <c r="F888">
        <f t="shared" si="148"/>
        <v>0</v>
      </c>
      <c r="G888">
        <f>F888/'Refrigeration &amp; Weather'!$C$22</f>
        <v>0</v>
      </c>
      <c r="H888">
        <f>G888*3*'Refrigeration &amp; Weather'!$C$23</f>
        <v>0</v>
      </c>
    </row>
    <row r="889" spans="1:8">
      <c r="A889">
        <v>872</v>
      </c>
      <c r="B889" s="16">
        <f t="shared" si="149"/>
        <v>41018</v>
      </c>
      <c r="C889">
        <f t="shared" si="145"/>
        <v>0</v>
      </c>
      <c r="D889">
        <f t="shared" si="146"/>
        <v>0</v>
      </c>
      <c r="E889">
        <f t="shared" si="147"/>
        <v>0</v>
      </c>
      <c r="F889">
        <f t="shared" si="148"/>
        <v>0</v>
      </c>
      <c r="G889">
        <f>F889/'Refrigeration &amp; Weather'!$C$22</f>
        <v>0</v>
      </c>
      <c r="H889">
        <f>G889*3*'Refrigeration &amp; Weather'!$C$23</f>
        <v>0</v>
      </c>
    </row>
    <row r="890" spans="1:8">
      <c r="A890">
        <v>873</v>
      </c>
      <c r="B890" s="16">
        <f t="shared" si="149"/>
        <v>41018.125</v>
      </c>
      <c r="C890">
        <f t="shared" si="145"/>
        <v>0</v>
      </c>
      <c r="D890">
        <f t="shared" si="146"/>
        <v>0</v>
      </c>
      <c r="E890">
        <f t="shared" si="147"/>
        <v>0</v>
      </c>
      <c r="F890">
        <f t="shared" si="148"/>
        <v>0</v>
      </c>
      <c r="G890">
        <f>F890/'Refrigeration &amp; Weather'!$C$22</f>
        <v>0</v>
      </c>
      <c r="H890">
        <f>G890*3*'Refrigeration &amp; Weather'!$C$23</f>
        <v>0</v>
      </c>
    </row>
    <row r="891" spans="1:8">
      <c r="A891">
        <v>874</v>
      </c>
      <c r="B891" s="16">
        <f t="shared" si="149"/>
        <v>41018.25</v>
      </c>
      <c r="C891">
        <f t="shared" si="145"/>
        <v>0</v>
      </c>
      <c r="D891">
        <f t="shared" si="146"/>
        <v>0</v>
      </c>
      <c r="E891">
        <f t="shared" si="147"/>
        <v>0</v>
      </c>
      <c r="F891">
        <f t="shared" si="148"/>
        <v>0</v>
      </c>
      <c r="G891">
        <f>F891/'Refrigeration &amp; Weather'!$C$22</f>
        <v>0</v>
      </c>
      <c r="H891">
        <f>G891*3*'Refrigeration &amp; Weather'!$C$23</f>
        <v>0</v>
      </c>
    </row>
    <row r="892" spans="1:8">
      <c r="A892">
        <v>875</v>
      </c>
      <c r="B892" s="16">
        <f t="shared" si="149"/>
        <v>41018.375</v>
      </c>
      <c r="C892">
        <f t="shared" si="145"/>
        <v>0</v>
      </c>
      <c r="D892">
        <f t="shared" si="146"/>
        <v>0</v>
      </c>
      <c r="E892">
        <f t="shared" si="147"/>
        <v>0</v>
      </c>
      <c r="F892">
        <f t="shared" si="148"/>
        <v>0</v>
      </c>
      <c r="G892">
        <f>F892/'Refrigeration &amp; Weather'!$C$22</f>
        <v>0</v>
      </c>
      <c r="H892">
        <f>G892*3*'Refrigeration &amp; Weather'!$C$23</f>
        <v>0</v>
      </c>
    </row>
    <row r="893" spans="1:8">
      <c r="A893">
        <v>876</v>
      </c>
      <c r="B893" s="16">
        <f t="shared" si="149"/>
        <v>41018.5</v>
      </c>
      <c r="C893">
        <f t="shared" si="145"/>
        <v>0</v>
      </c>
      <c r="D893">
        <f t="shared" si="146"/>
        <v>0</v>
      </c>
      <c r="E893">
        <f t="shared" si="147"/>
        <v>0</v>
      </c>
      <c r="F893">
        <f t="shared" si="148"/>
        <v>0</v>
      </c>
      <c r="G893">
        <f>F893/'Refrigeration &amp; Weather'!$C$22</f>
        <v>0</v>
      </c>
      <c r="H893">
        <f>G893*3*'Refrigeration &amp; Weather'!$C$23</f>
        <v>0</v>
      </c>
    </row>
    <row r="894" spans="1:8">
      <c r="A894">
        <v>877</v>
      </c>
      <c r="B894" s="16">
        <f t="shared" si="149"/>
        <v>41018.625</v>
      </c>
      <c r="C894">
        <f t="shared" si="145"/>
        <v>0</v>
      </c>
      <c r="D894">
        <f t="shared" si="146"/>
        <v>0</v>
      </c>
      <c r="E894">
        <f t="shared" si="147"/>
        <v>0</v>
      </c>
      <c r="F894">
        <f t="shared" si="148"/>
        <v>0</v>
      </c>
      <c r="G894">
        <f>F894/'Refrigeration &amp; Weather'!$C$22</f>
        <v>0</v>
      </c>
      <c r="H894">
        <f>G894*3*'Refrigeration &amp; Weather'!$C$23</f>
        <v>0</v>
      </c>
    </row>
    <row r="895" spans="1:8">
      <c r="A895">
        <v>878</v>
      </c>
      <c r="B895" s="16">
        <f t="shared" si="149"/>
        <v>41018.75</v>
      </c>
      <c r="C895">
        <f t="shared" si="145"/>
        <v>0</v>
      </c>
      <c r="D895">
        <f t="shared" si="146"/>
        <v>0</v>
      </c>
      <c r="E895">
        <f t="shared" si="147"/>
        <v>0</v>
      </c>
      <c r="F895">
        <f t="shared" si="148"/>
        <v>0</v>
      </c>
      <c r="G895">
        <f>F895/'Refrigeration &amp; Weather'!$C$22</f>
        <v>0</v>
      </c>
      <c r="H895">
        <f>G895*3*'Refrigeration &amp; Weather'!$C$23</f>
        <v>0</v>
      </c>
    </row>
    <row r="896" spans="1:8">
      <c r="A896">
        <v>879</v>
      </c>
      <c r="B896" s="16">
        <f t="shared" si="149"/>
        <v>41018.875</v>
      </c>
      <c r="C896">
        <f t="shared" si="145"/>
        <v>0</v>
      </c>
      <c r="D896">
        <f t="shared" si="146"/>
        <v>0</v>
      </c>
      <c r="E896">
        <f t="shared" si="147"/>
        <v>0</v>
      </c>
      <c r="F896">
        <f t="shared" si="148"/>
        <v>0</v>
      </c>
      <c r="G896">
        <f>F896/'Refrigeration &amp; Weather'!$C$22</f>
        <v>0</v>
      </c>
      <c r="H896">
        <f>G896*3*'Refrigeration &amp; Weather'!$C$23</f>
        <v>0</v>
      </c>
    </row>
    <row r="897" spans="1:8">
      <c r="A897">
        <v>880</v>
      </c>
      <c r="B897" s="16">
        <f t="shared" si="149"/>
        <v>41019</v>
      </c>
      <c r="C897">
        <f t="shared" si="145"/>
        <v>0</v>
      </c>
      <c r="D897">
        <f t="shared" si="146"/>
        <v>0</v>
      </c>
      <c r="E897">
        <f t="shared" si="147"/>
        <v>0</v>
      </c>
      <c r="F897">
        <f t="shared" si="148"/>
        <v>0</v>
      </c>
      <c r="G897">
        <f>F897/'Refrigeration &amp; Weather'!$C$22</f>
        <v>0</v>
      </c>
      <c r="H897">
        <f>G897*3*'Refrigeration &amp; Weather'!$C$23</f>
        <v>0</v>
      </c>
    </row>
    <row r="898" spans="1:8">
      <c r="A898">
        <v>881</v>
      </c>
      <c r="B898" s="16">
        <f t="shared" si="149"/>
        <v>41019.125</v>
      </c>
      <c r="C898">
        <f t="shared" si="145"/>
        <v>0</v>
      </c>
      <c r="D898">
        <f t="shared" si="146"/>
        <v>0</v>
      </c>
      <c r="E898">
        <f t="shared" si="147"/>
        <v>0</v>
      </c>
      <c r="F898">
        <f t="shared" si="148"/>
        <v>0</v>
      </c>
      <c r="G898">
        <f>F898/'Refrigeration &amp; Weather'!$C$22</f>
        <v>0</v>
      </c>
      <c r="H898">
        <f>G898*3*'Refrigeration &amp; Weather'!$C$23</f>
        <v>0</v>
      </c>
    </row>
    <row r="899" spans="1:8">
      <c r="A899">
        <v>882</v>
      </c>
      <c r="B899" s="16">
        <f t="shared" si="149"/>
        <v>41019.25</v>
      </c>
      <c r="C899">
        <f t="shared" si="145"/>
        <v>0</v>
      </c>
      <c r="D899">
        <f t="shared" si="146"/>
        <v>0</v>
      </c>
      <c r="E899">
        <f t="shared" si="147"/>
        <v>0</v>
      </c>
      <c r="F899">
        <f t="shared" si="148"/>
        <v>0</v>
      </c>
      <c r="G899">
        <f>F899/'Refrigeration &amp; Weather'!$C$22</f>
        <v>0</v>
      </c>
      <c r="H899">
        <f>G899*3*'Refrigeration &amp; Weather'!$C$23</f>
        <v>0</v>
      </c>
    </row>
    <row r="900" spans="1:8">
      <c r="A900">
        <v>883</v>
      </c>
      <c r="B900" s="16">
        <f t="shared" si="149"/>
        <v>41019.375</v>
      </c>
      <c r="C900">
        <f t="shared" si="145"/>
        <v>0</v>
      </c>
      <c r="D900">
        <f t="shared" si="146"/>
        <v>0</v>
      </c>
      <c r="E900">
        <f t="shared" si="147"/>
        <v>0</v>
      </c>
      <c r="F900">
        <f t="shared" si="148"/>
        <v>0</v>
      </c>
      <c r="G900">
        <f>F900/'Refrigeration &amp; Weather'!$C$22</f>
        <v>0</v>
      </c>
      <c r="H900">
        <f>G900*3*'Refrigeration &amp; Weather'!$C$23</f>
        <v>0</v>
      </c>
    </row>
    <row r="901" spans="1:8">
      <c r="A901">
        <v>884</v>
      </c>
      <c r="B901" s="16">
        <f t="shared" si="149"/>
        <v>41019.5</v>
      </c>
      <c r="C901">
        <f t="shared" si="145"/>
        <v>0</v>
      </c>
      <c r="D901">
        <f t="shared" si="146"/>
        <v>0</v>
      </c>
      <c r="E901">
        <f t="shared" si="147"/>
        <v>0</v>
      </c>
      <c r="F901">
        <f t="shared" si="148"/>
        <v>0</v>
      </c>
      <c r="G901">
        <f>F901/'Refrigeration &amp; Weather'!$C$22</f>
        <v>0</v>
      </c>
      <c r="H901">
        <f>G901*3*'Refrigeration &amp; Weather'!$C$23</f>
        <v>0</v>
      </c>
    </row>
    <row r="902" spans="1:8">
      <c r="A902">
        <v>885</v>
      </c>
      <c r="B902" s="16">
        <f t="shared" si="149"/>
        <v>41019.625</v>
      </c>
      <c r="C902">
        <f t="shared" si="145"/>
        <v>0</v>
      </c>
      <c r="D902">
        <f t="shared" si="146"/>
        <v>0</v>
      </c>
      <c r="E902">
        <f t="shared" si="147"/>
        <v>0</v>
      </c>
      <c r="F902">
        <f t="shared" si="148"/>
        <v>0</v>
      </c>
      <c r="G902">
        <f>F902/'Refrigeration &amp; Weather'!$C$22</f>
        <v>0</v>
      </c>
      <c r="H902">
        <f>G902*3*'Refrigeration &amp; Weather'!$C$23</f>
        <v>0</v>
      </c>
    </row>
    <row r="903" spans="1:8">
      <c r="A903">
        <v>886</v>
      </c>
      <c r="B903" s="16">
        <f t="shared" si="149"/>
        <v>41019.75</v>
      </c>
      <c r="C903">
        <f t="shared" si="145"/>
        <v>0</v>
      </c>
      <c r="D903">
        <f t="shared" si="146"/>
        <v>0</v>
      </c>
      <c r="E903">
        <f t="shared" si="147"/>
        <v>0</v>
      </c>
      <c r="F903">
        <f t="shared" si="148"/>
        <v>0</v>
      </c>
      <c r="G903">
        <f>F903/'Refrigeration &amp; Weather'!$C$22</f>
        <v>0</v>
      </c>
      <c r="H903">
        <f>G903*3*'Refrigeration &amp; Weather'!$C$23</f>
        <v>0</v>
      </c>
    </row>
    <row r="904" spans="1:8">
      <c r="A904">
        <v>887</v>
      </c>
      <c r="B904" s="16">
        <f t="shared" si="149"/>
        <v>41019.875</v>
      </c>
      <c r="C904">
        <f t="shared" si="145"/>
        <v>0</v>
      </c>
      <c r="D904">
        <f t="shared" si="146"/>
        <v>0</v>
      </c>
      <c r="E904">
        <f t="shared" si="147"/>
        <v>0</v>
      </c>
      <c r="F904">
        <f t="shared" si="148"/>
        <v>0</v>
      </c>
      <c r="G904">
        <f>F904/'Refrigeration &amp; Weather'!$C$22</f>
        <v>0</v>
      </c>
      <c r="H904">
        <f>G904*3*'Refrigeration &amp; Weather'!$C$23</f>
        <v>0</v>
      </c>
    </row>
    <row r="905" spans="1:8">
      <c r="A905">
        <v>888</v>
      </c>
      <c r="B905" s="16">
        <f t="shared" si="149"/>
        <v>41020</v>
      </c>
      <c r="C905">
        <f t="shared" si="145"/>
        <v>0</v>
      </c>
      <c r="D905">
        <f t="shared" si="146"/>
        <v>0</v>
      </c>
      <c r="E905">
        <f t="shared" si="147"/>
        <v>0</v>
      </c>
      <c r="F905">
        <f t="shared" si="148"/>
        <v>0</v>
      </c>
      <c r="G905">
        <f>F905/'Refrigeration &amp; Weather'!$C$22</f>
        <v>0</v>
      </c>
      <c r="H905">
        <f>G905*3*'Refrigeration &amp; Weather'!$C$23</f>
        <v>0</v>
      </c>
    </row>
    <row r="906" spans="1:8">
      <c r="A906">
        <v>889</v>
      </c>
      <c r="B906" s="16">
        <f t="shared" si="149"/>
        <v>41020.125</v>
      </c>
      <c r="C906">
        <f t="shared" si="145"/>
        <v>0</v>
      </c>
      <c r="D906">
        <f t="shared" si="146"/>
        <v>0</v>
      </c>
      <c r="E906">
        <f t="shared" si="147"/>
        <v>0</v>
      </c>
      <c r="F906">
        <f t="shared" si="148"/>
        <v>0</v>
      </c>
      <c r="G906">
        <f>F906/'Refrigeration &amp; Weather'!$C$22</f>
        <v>0</v>
      </c>
      <c r="H906">
        <f>G906*3*'Refrigeration &amp; Weather'!$C$23</f>
        <v>0</v>
      </c>
    </row>
    <row r="907" spans="1:8">
      <c r="A907">
        <v>890</v>
      </c>
      <c r="B907" s="16">
        <f t="shared" si="149"/>
        <v>41020.25</v>
      </c>
      <c r="C907">
        <f t="shared" si="145"/>
        <v>0</v>
      </c>
      <c r="D907">
        <f t="shared" si="146"/>
        <v>0</v>
      </c>
      <c r="E907">
        <f t="shared" si="147"/>
        <v>0</v>
      </c>
      <c r="F907">
        <f t="shared" si="148"/>
        <v>0</v>
      </c>
      <c r="G907">
        <f>F907/'Refrigeration &amp; Weather'!$C$22</f>
        <v>0</v>
      </c>
      <c r="H907">
        <f>G907*3*'Refrigeration &amp; Weather'!$C$23</f>
        <v>0</v>
      </c>
    </row>
    <row r="908" spans="1:8">
      <c r="A908">
        <v>891</v>
      </c>
      <c r="B908" s="16">
        <f t="shared" si="149"/>
        <v>41020.375</v>
      </c>
      <c r="C908">
        <f t="shared" si="145"/>
        <v>0</v>
      </c>
      <c r="D908">
        <f t="shared" si="146"/>
        <v>0</v>
      </c>
      <c r="E908">
        <f t="shared" si="147"/>
        <v>0</v>
      </c>
      <c r="F908">
        <f t="shared" si="148"/>
        <v>0</v>
      </c>
      <c r="G908">
        <f>F908/'Refrigeration &amp; Weather'!$C$22</f>
        <v>0</v>
      </c>
      <c r="H908">
        <f>G908*3*'Refrigeration &amp; Weather'!$C$23</f>
        <v>0</v>
      </c>
    </row>
    <row r="909" spans="1:8">
      <c r="A909">
        <v>892</v>
      </c>
      <c r="B909" s="16">
        <f t="shared" si="149"/>
        <v>41020.5</v>
      </c>
      <c r="C909">
        <f t="shared" si="145"/>
        <v>0</v>
      </c>
      <c r="D909">
        <f t="shared" si="146"/>
        <v>0</v>
      </c>
      <c r="E909">
        <f t="shared" si="147"/>
        <v>0</v>
      </c>
      <c r="F909">
        <f t="shared" si="148"/>
        <v>0</v>
      </c>
      <c r="G909">
        <f>F909/'Refrigeration &amp; Weather'!$C$22</f>
        <v>0</v>
      </c>
      <c r="H909">
        <f>G909*3*'Refrigeration &amp; Weather'!$C$23</f>
        <v>0</v>
      </c>
    </row>
    <row r="910" spans="1:8">
      <c r="A910">
        <v>893</v>
      </c>
      <c r="B910" s="16">
        <f t="shared" si="149"/>
        <v>41020.625</v>
      </c>
      <c r="C910">
        <f t="shared" si="145"/>
        <v>0</v>
      </c>
      <c r="D910">
        <f t="shared" si="146"/>
        <v>0</v>
      </c>
      <c r="E910">
        <f t="shared" si="147"/>
        <v>0</v>
      </c>
      <c r="F910">
        <f t="shared" si="148"/>
        <v>0</v>
      </c>
      <c r="G910">
        <f>F910/'Refrigeration &amp; Weather'!$C$22</f>
        <v>0</v>
      </c>
      <c r="H910">
        <f>G910*3*'Refrigeration &amp; Weather'!$C$23</f>
        <v>0</v>
      </c>
    </row>
    <row r="911" spans="1:8">
      <c r="A911">
        <v>894</v>
      </c>
      <c r="B911" s="16">
        <f t="shared" si="149"/>
        <v>41020.75</v>
      </c>
      <c r="C911">
        <f t="shared" si="145"/>
        <v>0</v>
      </c>
      <c r="D911">
        <f t="shared" si="146"/>
        <v>0</v>
      </c>
      <c r="E911">
        <f t="shared" si="147"/>
        <v>0</v>
      </c>
      <c r="F911">
        <f t="shared" si="148"/>
        <v>0</v>
      </c>
      <c r="G911">
        <f>F911/'Refrigeration &amp; Weather'!$C$22</f>
        <v>0</v>
      </c>
      <c r="H911">
        <f>G911*3*'Refrigeration &amp; Weather'!$C$23</f>
        <v>0</v>
      </c>
    </row>
    <row r="912" spans="1:8">
      <c r="A912">
        <v>895</v>
      </c>
      <c r="B912" s="16">
        <f t="shared" si="149"/>
        <v>41020.875</v>
      </c>
      <c r="C912">
        <f t="shared" si="145"/>
        <v>0</v>
      </c>
      <c r="D912">
        <f t="shared" si="146"/>
        <v>0</v>
      </c>
      <c r="E912">
        <f t="shared" si="147"/>
        <v>0</v>
      </c>
      <c r="F912">
        <f t="shared" si="148"/>
        <v>0</v>
      </c>
      <c r="G912">
        <f>F912/'Refrigeration &amp; Weather'!$C$22</f>
        <v>0</v>
      </c>
      <c r="H912">
        <f>G912*3*'Refrigeration &amp; Weather'!$C$23</f>
        <v>0</v>
      </c>
    </row>
    <row r="913" spans="1:8">
      <c r="A913">
        <v>896</v>
      </c>
      <c r="B913" s="16">
        <f t="shared" si="149"/>
        <v>41021</v>
      </c>
      <c r="C913">
        <f t="shared" ref="C913:C976" si="150">J913+N913+R913+V913+Z913+AD913+AH913+AL913+AP913+AT913+AX913+BB913+BF913+BJ913+BN913+BR913+BV913+BZ913+CD913+CH913+CL913+CP913+CT913+CX913+DB913+DF913+DJ913+DN913+DR913+DV913+DZ913+ED913+EH913+EL913+EP913+ET913+EX913+FB913+FF913+FJ913+FN913+FR913+FV913+FZ913+GD913+GH913+GL913+GP913+GT913+GX913+HB913+HF913+HJ913+HN913+HR913+HV913+HZ913+ID913+IH913+IL913+IP913+IT913+IX913+JB913+JF913+JJ913+JN913+JR913+JV913+JZ913+KD913+KH913+KL913+KP913+KT913+KX913+LB913+LF913+LJ913+LN913+LR913+LV913+LZ913+MD913+MH913+ML913+MP913+MT913+MX913+NB913+NF913+NJ913+NN913+NR913+NV913+NZ913+OD913+OH913+OL913+OP913</f>
        <v>0</v>
      </c>
      <c r="D913">
        <f t="shared" si="146"/>
        <v>0</v>
      </c>
      <c r="E913">
        <f t="shared" si="147"/>
        <v>0</v>
      </c>
      <c r="F913">
        <f t="shared" si="148"/>
        <v>0</v>
      </c>
      <c r="G913">
        <f>F913/'Refrigeration &amp; Weather'!$C$22</f>
        <v>0</v>
      </c>
      <c r="H913">
        <f>G913*3*'Refrigeration &amp; Weather'!$C$23</f>
        <v>0</v>
      </c>
    </row>
    <row r="914" spans="1:8">
      <c r="A914">
        <v>897</v>
      </c>
      <c r="B914" s="16">
        <f t="shared" si="149"/>
        <v>41021.125</v>
      </c>
      <c r="C914">
        <f t="shared" si="150"/>
        <v>0</v>
      </c>
      <c r="D914">
        <f t="shared" ref="D914:D977" si="151">K914+O914+S914+W914+AA914+AE914+AI914+AM914+AQ914+AU914+AY914+BC914+BG914+BK914+BO914+BS914+BW914+CA914+CE914+CI914+CM914+CQ914+CU914+CY914+DC914+DG914+DK914+DO914+DS914+DW914+EA914+EE914+EI914+EM914+EQ914+EU914+EY914+FC914+FG914+FK914+FO914+FS914+FW914+GA914+GE914+GI914+GM914+GQ914+GU914+GY914+HC914+HG914+HK914+HO914+HS914+HW914+IA914+IE914+II914+IM914+IQ914+IU914+IY914+JC914+JG914+JK914+JO914+JS914+JW914+KA914+KE914+KI914+KM914+KQ914+KU914+KY914+LC914+LG914+LK914+LO914+LS914+LW914+MA914+ME914+MI914+MM914+MQ914+MU914+MY914+NC914+NG914+NK914+NO914+NS914+NW914+OA914+OE914+OI914+OM914+OQ914</f>
        <v>0</v>
      </c>
      <c r="E914">
        <f t="shared" ref="E914:E977" si="152">L914+P914+T914+X914+AB914+AF914+AJ914+AN914+AR914+AV914+AZ914+BD914+BH914+BL914+BP914+BT914+BX914+CB914+CF914+CJ914+CN914+CR914+CV914+CZ914+DD914+DH914+DL914+DP914+DT914+DX914+EB914+EF914+EJ914+EN914+ER914+EV914+EZ914+FD914+FH914+FL914+FP914+FT914+FX914+GB914+GF914+GJ914+GN914+GR914+GV914+GZ914+HD914+HH914+HL914+HP914+HT914+HX914+IB914+IF914+IJ914+IN914+IR914+IV914+IZ914+JD914+JH914+JL914+JP914+JT914+JX914+KB914+KF914+KJ914+KN914+KR914+KV914+KZ914+LD914+LH914+LL914+LP914+LT914+LX914+MB914+MF914+MJ914+MN914+MR914+MV914+MZ914+ND914+NH914+NL914+NP914+NT914+NX914+OB914+OF914+OJ914+ON914+OR914</f>
        <v>0</v>
      </c>
      <c r="F914">
        <f t="shared" ref="F914:F977" si="153">SUM(C914:E914)</f>
        <v>0</v>
      </c>
      <c r="G914">
        <f>F914/'Refrigeration &amp; Weather'!$C$22</f>
        <v>0</v>
      </c>
      <c r="H914">
        <f>G914*3*'Refrigeration &amp; Weather'!$C$23</f>
        <v>0</v>
      </c>
    </row>
    <row r="915" spans="1:8">
      <c r="A915">
        <v>898</v>
      </c>
      <c r="B915" s="16">
        <f t="shared" si="149"/>
        <v>41021.25</v>
      </c>
      <c r="C915">
        <f t="shared" si="150"/>
        <v>0</v>
      </c>
      <c r="D915">
        <f t="shared" si="151"/>
        <v>0</v>
      </c>
      <c r="E915">
        <f t="shared" si="152"/>
        <v>0</v>
      </c>
      <c r="F915">
        <f t="shared" si="153"/>
        <v>0</v>
      </c>
      <c r="G915">
        <f>F915/'Refrigeration &amp; Weather'!$C$22</f>
        <v>0</v>
      </c>
      <c r="H915">
        <f>G915*3*'Refrigeration &amp; Weather'!$C$23</f>
        <v>0</v>
      </c>
    </row>
    <row r="916" spans="1:8">
      <c r="A916">
        <v>899</v>
      </c>
      <c r="B916" s="16">
        <f t="shared" ref="B916:B979" si="154">B915+1/8</f>
        <v>41021.375</v>
      </c>
      <c r="C916">
        <f t="shared" si="150"/>
        <v>0</v>
      </c>
      <c r="D916">
        <f t="shared" si="151"/>
        <v>0</v>
      </c>
      <c r="E916">
        <f t="shared" si="152"/>
        <v>0</v>
      </c>
      <c r="F916">
        <f t="shared" si="153"/>
        <v>0</v>
      </c>
      <c r="G916">
        <f>F916/'Refrigeration &amp; Weather'!$C$22</f>
        <v>0</v>
      </c>
      <c r="H916">
        <f>G916*3*'Refrigeration &amp; Weather'!$C$23</f>
        <v>0</v>
      </c>
    </row>
    <row r="917" spans="1:8">
      <c r="A917">
        <v>900</v>
      </c>
      <c r="B917" s="16">
        <f t="shared" si="154"/>
        <v>41021.5</v>
      </c>
      <c r="C917">
        <f t="shared" si="150"/>
        <v>0</v>
      </c>
      <c r="D917">
        <f t="shared" si="151"/>
        <v>0</v>
      </c>
      <c r="E917">
        <f t="shared" si="152"/>
        <v>0</v>
      </c>
      <c r="F917">
        <f t="shared" si="153"/>
        <v>0</v>
      </c>
      <c r="G917">
        <f>F917/'Refrigeration &amp; Weather'!$C$22</f>
        <v>0</v>
      </c>
      <c r="H917">
        <f>G917*3*'Refrigeration &amp; Weather'!$C$23</f>
        <v>0</v>
      </c>
    </row>
    <row r="918" spans="1:8">
      <c r="A918">
        <v>901</v>
      </c>
      <c r="B918" s="16">
        <f t="shared" si="154"/>
        <v>41021.625</v>
      </c>
      <c r="C918">
        <f t="shared" si="150"/>
        <v>0</v>
      </c>
      <c r="D918">
        <f t="shared" si="151"/>
        <v>0</v>
      </c>
      <c r="E918">
        <f t="shared" si="152"/>
        <v>0</v>
      </c>
      <c r="F918">
        <f t="shared" si="153"/>
        <v>0</v>
      </c>
      <c r="G918">
        <f>F918/'Refrigeration &amp; Weather'!$C$22</f>
        <v>0</v>
      </c>
      <c r="H918">
        <f>G918*3*'Refrigeration &amp; Weather'!$C$23</f>
        <v>0</v>
      </c>
    </row>
    <row r="919" spans="1:8">
      <c r="A919">
        <v>902</v>
      </c>
      <c r="B919" s="16">
        <f t="shared" si="154"/>
        <v>41021.75</v>
      </c>
      <c r="C919">
        <f t="shared" si="150"/>
        <v>0</v>
      </c>
      <c r="D919">
        <f t="shared" si="151"/>
        <v>0</v>
      </c>
      <c r="E919">
        <f t="shared" si="152"/>
        <v>0</v>
      </c>
      <c r="F919">
        <f t="shared" si="153"/>
        <v>0</v>
      </c>
      <c r="G919">
        <f>F919/'Refrigeration &amp; Weather'!$C$22</f>
        <v>0</v>
      </c>
      <c r="H919">
        <f>G919*3*'Refrigeration &amp; Weather'!$C$23</f>
        <v>0</v>
      </c>
    </row>
    <row r="920" spans="1:8">
      <c r="A920">
        <v>903</v>
      </c>
      <c r="B920" s="16">
        <f t="shared" si="154"/>
        <v>41021.875</v>
      </c>
      <c r="C920">
        <f t="shared" si="150"/>
        <v>0</v>
      </c>
      <c r="D920">
        <f t="shared" si="151"/>
        <v>0</v>
      </c>
      <c r="E920">
        <f t="shared" si="152"/>
        <v>0</v>
      </c>
      <c r="F920">
        <f t="shared" si="153"/>
        <v>0</v>
      </c>
      <c r="G920">
        <f>F920/'Refrigeration &amp; Weather'!$C$22</f>
        <v>0</v>
      </c>
      <c r="H920">
        <f>G920*3*'Refrigeration &amp; Weather'!$C$23</f>
        <v>0</v>
      </c>
    </row>
    <row r="921" spans="1:8">
      <c r="A921">
        <v>904</v>
      </c>
      <c r="B921" s="16">
        <f t="shared" si="154"/>
        <v>41022</v>
      </c>
      <c r="C921">
        <f t="shared" si="150"/>
        <v>0</v>
      </c>
      <c r="D921">
        <f t="shared" si="151"/>
        <v>0</v>
      </c>
      <c r="E921">
        <f t="shared" si="152"/>
        <v>0</v>
      </c>
      <c r="F921">
        <f t="shared" si="153"/>
        <v>0</v>
      </c>
      <c r="G921">
        <f>F921/'Refrigeration &amp; Weather'!$C$22</f>
        <v>0</v>
      </c>
      <c r="H921">
        <f>G921*3*'Refrigeration &amp; Weather'!$C$23</f>
        <v>0</v>
      </c>
    </row>
    <row r="922" spans="1:8">
      <c r="A922">
        <v>905</v>
      </c>
      <c r="B922" s="16">
        <f t="shared" si="154"/>
        <v>41022.125</v>
      </c>
      <c r="C922">
        <f t="shared" si="150"/>
        <v>0</v>
      </c>
      <c r="D922">
        <f t="shared" si="151"/>
        <v>0</v>
      </c>
      <c r="E922">
        <f t="shared" si="152"/>
        <v>0</v>
      </c>
      <c r="F922">
        <f t="shared" si="153"/>
        <v>0</v>
      </c>
      <c r="G922">
        <f>F922/'Refrigeration &amp; Weather'!$C$22</f>
        <v>0</v>
      </c>
      <c r="H922">
        <f>G922*3*'Refrigeration &amp; Weather'!$C$23</f>
        <v>0</v>
      </c>
    </row>
    <row r="923" spans="1:8">
      <c r="A923">
        <v>906</v>
      </c>
      <c r="B923" s="16">
        <f t="shared" si="154"/>
        <v>41022.25</v>
      </c>
      <c r="C923">
        <f t="shared" si="150"/>
        <v>0</v>
      </c>
      <c r="D923">
        <f t="shared" si="151"/>
        <v>0</v>
      </c>
      <c r="E923">
        <f t="shared" si="152"/>
        <v>0</v>
      </c>
      <c r="F923">
        <f t="shared" si="153"/>
        <v>0</v>
      </c>
      <c r="G923">
        <f>F923/'Refrigeration &amp; Weather'!$C$22</f>
        <v>0</v>
      </c>
      <c r="H923">
        <f>G923*3*'Refrigeration &amp; Weather'!$C$23</f>
        <v>0</v>
      </c>
    </row>
    <row r="924" spans="1:8">
      <c r="A924">
        <v>907</v>
      </c>
      <c r="B924" s="16">
        <f t="shared" si="154"/>
        <v>41022.375</v>
      </c>
      <c r="C924">
        <f t="shared" si="150"/>
        <v>0</v>
      </c>
      <c r="D924">
        <f t="shared" si="151"/>
        <v>0</v>
      </c>
      <c r="E924">
        <f t="shared" si="152"/>
        <v>0</v>
      </c>
      <c r="F924">
        <f t="shared" si="153"/>
        <v>0</v>
      </c>
      <c r="G924">
        <f>F924/'Refrigeration &amp; Weather'!$C$22</f>
        <v>0</v>
      </c>
      <c r="H924">
        <f>G924*3*'Refrigeration &amp; Weather'!$C$23</f>
        <v>0</v>
      </c>
    </row>
    <row r="925" spans="1:8">
      <c r="A925">
        <v>908</v>
      </c>
      <c r="B925" s="16">
        <f t="shared" si="154"/>
        <v>41022.5</v>
      </c>
      <c r="C925">
        <f t="shared" si="150"/>
        <v>0</v>
      </c>
      <c r="D925">
        <f t="shared" si="151"/>
        <v>0</v>
      </c>
      <c r="E925">
        <f t="shared" si="152"/>
        <v>0</v>
      </c>
      <c r="F925">
        <f t="shared" si="153"/>
        <v>0</v>
      </c>
      <c r="G925">
        <f>F925/'Refrigeration &amp; Weather'!$C$22</f>
        <v>0</v>
      </c>
      <c r="H925">
        <f>G925*3*'Refrigeration &amp; Weather'!$C$23</f>
        <v>0</v>
      </c>
    </row>
    <row r="926" spans="1:8">
      <c r="A926">
        <v>909</v>
      </c>
      <c r="B926" s="16">
        <f t="shared" si="154"/>
        <v>41022.625</v>
      </c>
      <c r="C926">
        <f t="shared" si="150"/>
        <v>0</v>
      </c>
      <c r="D926">
        <f t="shared" si="151"/>
        <v>0</v>
      </c>
      <c r="E926">
        <f t="shared" si="152"/>
        <v>0</v>
      </c>
      <c r="F926">
        <f t="shared" si="153"/>
        <v>0</v>
      </c>
      <c r="G926">
        <f>F926/'Refrigeration &amp; Weather'!$C$22</f>
        <v>0</v>
      </c>
      <c r="H926">
        <f>G926*3*'Refrigeration &amp; Weather'!$C$23</f>
        <v>0</v>
      </c>
    </row>
    <row r="927" spans="1:8">
      <c r="A927">
        <v>910</v>
      </c>
      <c r="B927" s="16">
        <f t="shared" si="154"/>
        <v>41022.75</v>
      </c>
      <c r="C927">
        <f t="shared" si="150"/>
        <v>0</v>
      </c>
      <c r="D927">
        <f t="shared" si="151"/>
        <v>0</v>
      </c>
      <c r="E927">
        <f t="shared" si="152"/>
        <v>0</v>
      </c>
      <c r="F927">
        <f t="shared" si="153"/>
        <v>0</v>
      </c>
      <c r="G927">
        <f>F927/'Refrigeration &amp; Weather'!$C$22</f>
        <v>0</v>
      </c>
      <c r="H927">
        <f>G927*3*'Refrigeration &amp; Weather'!$C$23</f>
        <v>0</v>
      </c>
    </row>
    <row r="928" spans="1:8">
      <c r="A928">
        <v>911</v>
      </c>
      <c r="B928" s="16">
        <f t="shared" si="154"/>
        <v>41022.875</v>
      </c>
      <c r="C928">
        <f t="shared" si="150"/>
        <v>0</v>
      </c>
      <c r="D928">
        <f t="shared" si="151"/>
        <v>0</v>
      </c>
      <c r="E928">
        <f t="shared" si="152"/>
        <v>0</v>
      </c>
      <c r="F928">
        <f t="shared" si="153"/>
        <v>0</v>
      </c>
      <c r="G928">
        <f>F928/'Refrigeration &amp; Weather'!$C$22</f>
        <v>0</v>
      </c>
      <c r="H928">
        <f>G928*3*'Refrigeration &amp; Weather'!$C$23</f>
        <v>0</v>
      </c>
    </row>
    <row r="929" spans="1:8">
      <c r="A929">
        <v>912</v>
      </c>
      <c r="B929" s="16">
        <f t="shared" si="154"/>
        <v>41023</v>
      </c>
      <c r="C929">
        <f t="shared" si="150"/>
        <v>0</v>
      </c>
      <c r="D929">
        <f t="shared" si="151"/>
        <v>0</v>
      </c>
      <c r="E929">
        <f t="shared" si="152"/>
        <v>0</v>
      </c>
      <c r="F929">
        <f t="shared" si="153"/>
        <v>0</v>
      </c>
      <c r="G929">
        <f>F929/'Refrigeration &amp; Weather'!$C$22</f>
        <v>0</v>
      </c>
      <c r="H929">
        <f>G929*3*'Refrigeration &amp; Weather'!$C$23</f>
        <v>0</v>
      </c>
    </row>
    <row r="930" spans="1:8">
      <c r="A930">
        <v>913</v>
      </c>
      <c r="B930" s="16">
        <f t="shared" si="154"/>
        <v>41023.125</v>
      </c>
      <c r="C930">
        <f t="shared" si="150"/>
        <v>0</v>
      </c>
      <c r="D930">
        <f t="shared" si="151"/>
        <v>0</v>
      </c>
      <c r="E930">
        <f t="shared" si="152"/>
        <v>0</v>
      </c>
      <c r="F930">
        <f t="shared" si="153"/>
        <v>0</v>
      </c>
      <c r="G930">
        <f>F930/'Refrigeration &amp; Weather'!$C$22</f>
        <v>0</v>
      </c>
      <c r="H930">
        <f>G930*3*'Refrigeration &amp; Weather'!$C$23</f>
        <v>0</v>
      </c>
    </row>
    <row r="931" spans="1:8">
      <c r="A931">
        <v>914</v>
      </c>
      <c r="B931" s="16">
        <f t="shared" si="154"/>
        <v>41023.25</v>
      </c>
      <c r="C931">
        <f t="shared" si="150"/>
        <v>0</v>
      </c>
      <c r="D931">
        <f t="shared" si="151"/>
        <v>0</v>
      </c>
      <c r="E931">
        <f t="shared" si="152"/>
        <v>0</v>
      </c>
      <c r="F931">
        <f t="shared" si="153"/>
        <v>0</v>
      </c>
      <c r="G931">
        <f>F931/'Refrigeration &amp; Weather'!$C$22</f>
        <v>0</v>
      </c>
      <c r="H931">
        <f>G931*3*'Refrigeration &amp; Weather'!$C$23</f>
        <v>0</v>
      </c>
    </row>
    <row r="932" spans="1:8">
      <c r="A932">
        <v>915</v>
      </c>
      <c r="B932" s="16">
        <f t="shared" si="154"/>
        <v>41023.375</v>
      </c>
      <c r="C932">
        <f t="shared" si="150"/>
        <v>0</v>
      </c>
      <c r="D932">
        <f t="shared" si="151"/>
        <v>0</v>
      </c>
      <c r="E932">
        <f t="shared" si="152"/>
        <v>0</v>
      </c>
      <c r="F932">
        <f t="shared" si="153"/>
        <v>0</v>
      </c>
      <c r="G932">
        <f>F932/'Refrigeration &amp; Weather'!$C$22</f>
        <v>0</v>
      </c>
      <c r="H932">
        <f>G932*3*'Refrigeration &amp; Weather'!$C$23</f>
        <v>0</v>
      </c>
    </row>
    <row r="933" spans="1:8">
      <c r="A933">
        <v>916</v>
      </c>
      <c r="B933" s="16">
        <f t="shared" si="154"/>
        <v>41023.5</v>
      </c>
      <c r="C933">
        <f t="shared" si="150"/>
        <v>0</v>
      </c>
      <c r="D933">
        <f t="shared" si="151"/>
        <v>0</v>
      </c>
      <c r="E933">
        <f t="shared" si="152"/>
        <v>0</v>
      </c>
      <c r="F933">
        <f t="shared" si="153"/>
        <v>0</v>
      </c>
      <c r="G933">
        <f>F933/'Refrigeration &amp; Weather'!$C$22</f>
        <v>0</v>
      </c>
      <c r="H933">
        <f>G933*3*'Refrigeration &amp; Weather'!$C$23</f>
        <v>0</v>
      </c>
    </row>
    <row r="934" spans="1:8">
      <c r="A934">
        <v>917</v>
      </c>
      <c r="B934" s="16">
        <f t="shared" si="154"/>
        <v>41023.625</v>
      </c>
      <c r="C934">
        <f t="shared" si="150"/>
        <v>0</v>
      </c>
      <c r="D934">
        <f t="shared" si="151"/>
        <v>0</v>
      </c>
      <c r="E934">
        <f t="shared" si="152"/>
        <v>0</v>
      </c>
      <c r="F934">
        <f t="shared" si="153"/>
        <v>0</v>
      </c>
      <c r="G934">
        <f>F934/'Refrigeration &amp; Weather'!$C$22</f>
        <v>0</v>
      </c>
      <c r="H934">
        <f>G934*3*'Refrigeration &amp; Weather'!$C$23</f>
        <v>0</v>
      </c>
    </row>
    <row r="935" spans="1:8">
      <c r="A935">
        <v>918</v>
      </c>
      <c r="B935" s="16">
        <f t="shared" si="154"/>
        <v>41023.75</v>
      </c>
      <c r="C935">
        <f t="shared" si="150"/>
        <v>0</v>
      </c>
      <c r="D935">
        <f t="shared" si="151"/>
        <v>0</v>
      </c>
      <c r="E935">
        <f t="shared" si="152"/>
        <v>0</v>
      </c>
      <c r="F935">
        <f t="shared" si="153"/>
        <v>0</v>
      </c>
      <c r="G935">
        <f>F935/'Refrigeration &amp; Weather'!$C$22</f>
        <v>0</v>
      </c>
      <c r="H935">
        <f>G935*3*'Refrigeration &amp; Weather'!$C$23</f>
        <v>0</v>
      </c>
    </row>
    <row r="936" spans="1:8">
      <c r="A936">
        <v>919</v>
      </c>
      <c r="B936" s="16">
        <f t="shared" si="154"/>
        <v>41023.875</v>
      </c>
      <c r="C936">
        <f t="shared" si="150"/>
        <v>0</v>
      </c>
      <c r="D936">
        <f t="shared" si="151"/>
        <v>0</v>
      </c>
      <c r="E936">
        <f t="shared" si="152"/>
        <v>0</v>
      </c>
      <c r="F936">
        <f t="shared" si="153"/>
        <v>0</v>
      </c>
      <c r="G936">
        <f>F936/'Refrigeration &amp; Weather'!$C$22</f>
        <v>0</v>
      </c>
      <c r="H936">
        <f>G936*3*'Refrigeration &amp; Weather'!$C$23</f>
        <v>0</v>
      </c>
    </row>
    <row r="937" spans="1:8">
      <c r="A937">
        <v>920</v>
      </c>
      <c r="B937" s="16">
        <f t="shared" si="154"/>
        <v>41024</v>
      </c>
      <c r="C937">
        <f t="shared" si="150"/>
        <v>0</v>
      </c>
      <c r="D937">
        <f t="shared" si="151"/>
        <v>0</v>
      </c>
      <c r="E937">
        <f t="shared" si="152"/>
        <v>0</v>
      </c>
      <c r="F937">
        <f t="shared" si="153"/>
        <v>0</v>
      </c>
      <c r="G937">
        <f>F937/'Refrigeration &amp; Weather'!$C$22</f>
        <v>0</v>
      </c>
      <c r="H937">
        <f>G937*3*'Refrigeration &amp; Weather'!$C$23</f>
        <v>0</v>
      </c>
    </row>
    <row r="938" spans="1:8">
      <c r="A938">
        <v>921</v>
      </c>
      <c r="B938" s="16">
        <f t="shared" si="154"/>
        <v>41024.125</v>
      </c>
      <c r="C938">
        <f t="shared" si="150"/>
        <v>0</v>
      </c>
      <c r="D938">
        <f t="shared" si="151"/>
        <v>0</v>
      </c>
      <c r="E938">
        <f t="shared" si="152"/>
        <v>0</v>
      </c>
      <c r="F938">
        <f t="shared" si="153"/>
        <v>0</v>
      </c>
      <c r="G938">
        <f>F938/'Refrigeration &amp; Weather'!$C$22</f>
        <v>0</v>
      </c>
      <c r="H938">
        <f>G938*3*'Refrigeration &amp; Weather'!$C$23</f>
        <v>0</v>
      </c>
    </row>
    <row r="939" spans="1:8">
      <c r="A939">
        <v>922</v>
      </c>
      <c r="B939" s="16">
        <f t="shared" si="154"/>
        <v>41024.25</v>
      </c>
      <c r="C939">
        <f t="shared" si="150"/>
        <v>0</v>
      </c>
      <c r="D939">
        <f t="shared" si="151"/>
        <v>0</v>
      </c>
      <c r="E939">
        <f t="shared" si="152"/>
        <v>0</v>
      </c>
      <c r="F939">
        <f t="shared" si="153"/>
        <v>0</v>
      </c>
      <c r="G939">
        <f>F939/'Refrigeration &amp; Weather'!$C$22</f>
        <v>0</v>
      </c>
      <c r="H939">
        <f>G939*3*'Refrigeration &amp; Weather'!$C$23</f>
        <v>0</v>
      </c>
    </row>
    <row r="940" spans="1:8">
      <c r="A940">
        <v>923</v>
      </c>
      <c r="B940" s="16">
        <f t="shared" si="154"/>
        <v>41024.375</v>
      </c>
      <c r="C940">
        <f t="shared" si="150"/>
        <v>0</v>
      </c>
      <c r="D940">
        <f t="shared" si="151"/>
        <v>0</v>
      </c>
      <c r="E940">
        <f t="shared" si="152"/>
        <v>0</v>
      </c>
      <c r="F940">
        <f t="shared" si="153"/>
        <v>0</v>
      </c>
      <c r="G940">
        <f>F940/'Refrigeration &amp; Weather'!$C$22</f>
        <v>0</v>
      </c>
      <c r="H940">
        <f>G940*3*'Refrigeration &amp; Weather'!$C$23</f>
        <v>0</v>
      </c>
    </row>
    <row r="941" spans="1:8">
      <c r="A941">
        <v>924</v>
      </c>
      <c r="B941" s="16">
        <f t="shared" si="154"/>
        <v>41024.5</v>
      </c>
      <c r="C941">
        <f t="shared" si="150"/>
        <v>0</v>
      </c>
      <c r="D941">
        <f t="shared" si="151"/>
        <v>0</v>
      </c>
      <c r="E941">
        <f t="shared" si="152"/>
        <v>0</v>
      </c>
      <c r="F941">
        <f t="shared" si="153"/>
        <v>0</v>
      </c>
      <c r="G941">
        <f>F941/'Refrigeration &amp; Weather'!$C$22</f>
        <v>0</v>
      </c>
      <c r="H941">
        <f>G941*3*'Refrigeration &amp; Weather'!$C$23</f>
        <v>0</v>
      </c>
    </row>
    <row r="942" spans="1:8">
      <c r="A942">
        <v>925</v>
      </c>
      <c r="B942" s="16">
        <f t="shared" si="154"/>
        <v>41024.625</v>
      </c>
      <c r="C942">
        <f t="shared" si="150"/>
        <v>0</v>
      </c>
      <c r="D942">
        <f t="shared" si="151"/>
        <v>0</v>
      </c>
      <c r="E942">
        <f t="shared" si="152"/>
        <v>0</v>
      </c>
      <c r="F942">
        <f t="shared" si="153"/>
        <v>0</v>
      </c>
      <c r="G942">
        <f>F942/'Refrigeration &amp; Weather'!$C$22</f>
        <v>0</v>
      </c>
      <c r="H942">
        <f>G942*3*'Refrigeration &amp; Weather'!$C$23</f>
        <v>0</v>
      </c>
    </row>
    <row r="943" spans="1:8">
      <c r="A943">
        <v>926</v>
      </c>
      <c r="B943" s="16">
        <f t="shared" si="154"/>
        <v>41024.75</v>
      </c>
      <c r="C943">
        <f t="shared" si="150"/>
        <v>0</v>
      </c>
      <c r="D943">
        <f t="shared" si="151"/>
        <v>0</v>
      </c>
      <c r="E943">
        <f t="shared" si="152"/>
        <v>0</v>
      </c>
      <c r="F943">
        <f t="shared" si="153"/>
        <v>0</v>
      </c>
      <c r="G943">
        <f>F943/'Refrigeration &amp; Weather'!$C$22</f>
        <v>0</v>
      </c>
      <c r="H943">
        <f>G943*3*'Refrigeration &amp; Weather'!$C$23</f>
        <v>0</v>
      </c>
    </row>
    <row r="944" spans="1:8">
      <c r="A944">
        <v>927</v>
      </c>
      <c r="B944" s="16">
        <f t="shared" si="154"/>
        <v>41024.875</v>
      </c>
      <c r="C944">
        <f t="shared" si="150"/>
        <v>0</v>
      </c>
      <c r="D944">
        <f t="shared" si="151"/>
        <v>0</v>
      </c>
      <c r="E944">
        <f t="shared" si="152"/>
        <v>0</v>
      </c>
      <c r="F944">
        <f t="shared" si="153"/>
        <v>0</v>
      </c>
      <c r="G944">
        <f>F944/'Refrigeration &amp; Weather'!$C$22</f>
        <v>0</v>
      </c>
      <c r="H944">
        <f>G944*3*'Refrigeration &amp; Weather'!$C$23</f>
        <v>0</v>
      </c>
    </row>
    <row r="945" spans="1:8">
      <c r="A945">
        <v>928</v>
      </c>
      <c r="B945" s="16">
        <f t="shared" si="154"/>
        <v>41025</v>
      </c>
      <c r="C945">
        <f t="shared" si="150"/>
        <v>0</v>
      </c>
      <c r="D945">
        <f t="shared" si="151"/>
        <v>0</v>
      </c>
      <c r="E945">
        <f t="shared" si="152"/>
        <v>0</v>
      </c>
      <c r="F945">
        <f t="shared" si="153"/>
        <v>0</v>
      </c>
      <c r="G945">
        <f>F945/'Refrigeration &amp; Weather'!$C$22</f>
        <v>0</v>
      </c>
      <c r="H945">
        <f>G945*3*'Refrigeration &amp; Weather'!$C$23</f>
        <v>0</v>
      </c>
    </row>
    <row r="946" spans="1:8">
      <c r="A946">
        <v>929</v>
      </c>
      <c r="B946" s="16">
        <f t="shared" si="154"/>
        <v>41025.125</v>
      </c>
      <c r="C946">
        <f t="shared" si="150"/>
        <v>0</v>
      </c>
      <c r="D946">
        <f t="shared" si="151"/>
        <v>0</v>
      </c>
      <c r="E946">
        <f t="shared" si="152"/>
        <v>0</v>
      </c>
      <c r="F946">
        <f t="shared" si="153"/>
        <v>0</v>
      </c>
      <c r="G946">
        <f>F946/'Refrigeration &amp; Weather'!$C$22</f>
        <v>0</v>
      </c>
      <c r="H946">
        <f>G946*3*'Refrigeration &amp; Weather'!$C$23</f>
        <v>0</v>
      </c>
    </row>
    <row r="947" spans="1:8">
      <c r="A947">
        <v>930</v>
      </c>
      <c r="B947" s="16">
        <f t="shared" si="154"/>
        <v>41025.25</v>
      </c>
      <c r="C947">
        <f t="shared" si="150"/>
        <v>0</v>
      </c>
      <c r="D947">
        <f t="shared" si="151"/>
        <v>0</v>
      </c>
      <c r="E947">
        <f t="shared" si="152"/>
        <v>0</v>
      </c>
      <c r="F947">
        <f t="shared" si="153"/>
        <v>0</v>
      </c>
      <c r="G947">
        <f>F947/'Refrigeration &amp; Weather'!$C$22</f>
        <v>0</v>
      </c>
      <c r="H947">
        <f>G947*3*'Refrigeration &amp; Weather'!$C$23</f>
        <v>0</v>
      </c>
    </row>
    <row r="948" spans="1:8">
      <c r="A948">
        <v>931</v>
      </c>
      <c r="B948" s="16">
        <f t="shared" si="154"/>
        <v>41025.375</v>
      </c>
      <c r="C948">
        <f t="shared" si="150"/>
        <v>0</v>
      </c>
      <c r="D948">
        <f t="shared" si="151"/>
        <v>0</v>
      </c>
      <c r="E948">
        <f t="shared" si="152"/>
        <v>0</v>
      </c>
      <c r="F948">
        <f t="shared" si="153"/>
        <v>0</v>
      </c>
      <c r="G948">
        <f>F948/'Refrigeration &amp; Weather'!$C$22</f>
        <v>0</v>
      </c>
      <c r="H948">
        <f>G948*3*'Refrigeration &amp; Weather'!$C$23</f>
        <v>0</v>
      </c>
    </row>
    <row r="949" spans="1:8">
      <c r="A949">
        <v>932</v>
      </c>
      <c r="B949" s="16">
        <f t="shared" si="154"/>
        <v>41025.5</v>
      </c>
      <c r="C949">
        <f t="shared" si="150"/>
        <v>0</v>
      </c>
      <c r="D949">
        <f t="shared" si="151"/>
        <v>0</v>
      </c>
      <c r="E949">
        <f t="shared" si="152"/>
        <v>0</v>
      </c>
      <c r="F949">
        <f t="shared" si="153"/>
        <v>0</v>
      </c>
      <c r="G949">
        <f>F949/'Refrigeration &amp; Weather'!$C$22</f>
        <v>0</v>
      </c>
      <c r="H949">
        <f>G949*3*'Refrigeration &amp; Weather'!$C$23</f>
        <v>0</v>
      </c>
    </row>
    <row r="950" spans="1:8">
      <c r="A950">
        <v>933</v>
      </c>
      <c r="B950" s="16">
        <f t="shared" si="154"/>
        <v>41025.625</v>
      </c>
      <c r="C950">
        <f t="shared" si="150"/>
        <v>0</v>
      </c>
      <c r="D950">
        <f t="shared" si="151"/>
        <v>0</v>
      </c>
      <c r="E950">
        <f t="shared" si="152"/>
        <v>0</v>
      </c>
      <c r="F950">
        <f t="shared" si="153"/>
        <v>0</v>
      </c>
      <c r="G950">
        <f>F950/'Refrigeration &amp; Weather'!$C$22</f>
        <v>0</v>
      </c>
      <c r="H950">
        <f>G950*3*'Refrigeration &amp; Weather'!$C$23</f>
        <v>0</v>
      </c>
    </row>
    <row r="951" spans="1:8">
      <c r="A951">
        <v>934</v>
      </c>
      <c r="B951" s="16">
        <f t="shared" si="154"/>
        <v>41025.75</v>
      </c>
      <c r="C951">
        <f t="shared" si="150"/>
        <v>0</v>
      </c>
      <c r="D951">
        <f t="shared" si="151"/>
        <v>0</v>
      </c>
      <c r="E951">
        <f t="shared" si="152"/>
        <v>0</v>
      </c>
      <c r="F951">
        <f t="shared" si="153"/>
        <v>0</v>
      </c>
      <c r="G951">
        <f>F951/'Refrigeration &amp; Weather'!$C$22</f>
        <v>0</v>
      </c>
      <c r="H951">
        <f>G951*3*'Refrigeration &amp; Weather'!$C$23</f>
        <v>0</v>
      </c>
    </row>
    <row r="952" spans="1:8">
      <c r="A952">
        <v>935</v>
      </c>
      <c r="B952" s="16">
        <f t="shared" si="154"/>
        <v>41025.875</v>
      </c>
      <c r="C952">
        <f t="shared" si="150"/>
        <v>0</v>
      </c>
      <c r="D952">
        <f t="shared" si="151"/>
        <v>0</v>
      </c>
      <c r="E952">
        <f t="shared" si="152"/>
        <v>0</v>
      </c>
      <c r="F952">
        <f t="shared" si="153"/>
        <v>0</v>
      </c>
      <c r="G952">
        <f>F952/'Refrigeration &amp; Weather'!$C$22</f>
        <v>0</v>
      </c>
      <c r="H952">
        <f>G952*3*'Refrigeration &amp; Weather'!$C$23</f>
        <v>0</v>
      </c>
    </row>
    <row r="953" spans="1:8">
      <c r="A953">
        <v>936</v>
      </c>
      <c r="B953" s="16">
        <f t="shared" si="154"/>
        <v>41026</v>
      </c>
      <c r="C953">
        <f t="shared" si="150"/>
        <v>0</v>
      </c>
      <c r="D953">
        <f t="shared" si="151"/>
        <v>0</v>
      </c>
      <c r="E953">
        <f t="shared" si="152"/>
        <v>0</v>
      </c>
      <c r="F953">
        <f t="shared" si="153"/>
        <v>0</v>
      </c>
      <c r="G953">
        <f>F953/'Refrigeration &amp; Weather'!$C$22</f>
        <v>0</v>
      </c>
      <c r="H953">
        <f>G953*3*'Refrigeration &amp; Weather'!$C$23</f>
        <v>0</v>
      </c>
    </row>
    <row r="954" spans="1:8">
      <c r="A954">
        <v>937</v>
      </c>
      <c r="B954" s="16">
        <f t="shared" si="154"/>
        <v>41026.125</v>
      </c>
      <c r="C954">
        <f t="shared" si="150"/>
        <v>0</v>
      </c>
      <c r="D954">
        <f t="shared" si="151"/>
        <v>0</v>
      </c>
      <c r="E954">
        <f t="shared" si="152"/>
        <v>0</v>
      </c>
      <c r="F954">
        <f t="shared" si="153"/>
        <v>0</v>
      </c>
      <c r="G954">
        <f>F954/'Refrigeration &amp; Weather'!$C$22</f>
        <v>0</v>
      </c>
      <c r="H954">
        <f>G954*3*'Refrigeration &amp; Weather'!$C$23</f>
        <v>0</v>
      </c>
    </row>
    <row r="955" spans="1:8">
      <c r="A955">
        <v>938</v>
      </c>
      <c r="B955" s="16">
        <f t="shared" si="154"/>
        <v>41026.25</v>
      </c>
      <c r="C955">
        <f t="shared" si="150"/>
        <v>0</v>
      </c>
      <c r="D955">
        <f t="shared" si="151"/>
        <v>0</v>
      </c>
      <c r="E955">
        <f t="shared" si="152"/>
        <v>0</v>
      </c>
      <c r="F955">
        <f t="shared" si="153"/>
        <v>0</v>
      </c>
      <c r="G955">
        <f>F955/'Refrigeration &amp; Weather'!$C$22</f>
        <v>0</v>
      </c>
      <c r="H955">
        <f>G955*3*'Refrigeration &amp; Weather'!$C$23</f>
        <v>0</v>
      </c>
    </row>
    <row r="956" spans="1:8">
      <c r="A956">
        <v>939</v>
      </c>
      <c r="B956" s="16">
        <f t="shared" si="154"/>
        <v>41026.375</v>
      </c>
      <c r="C956">
        <f t="shared" si="150"/>
        <v>0</v>
      </c>
      <c r="D956">
        <f t="shared" si="151"/>
        <v>0</v>
      </c>
      <c r="E956">
        <f t="shared" si="152"/>
        <v>0</v>
      </c>
      <c r="F956">
        <f t="shared" si="153"/>
        <v>0</v>
      </c>
      <c r="G956">
        <f>F956/'Refrigeration &amp; Weather'!$C$22</f>
        <v>0</v>
      </c>
      <c r="H956">
        <f>G956*3*'Refrigeration &amp; Weather'!$C$23</f>
        <v>0</v>
      </c>
    </row>
    <row r="957" spans="1:8">
      <c r="A957">
        <v>940</v>
      </c>
      <c r="B957" s="16">
        <f t="shared" si="154"/>
        <v>41026.5</v>
      </c>
      <c r="C957">
        <f t="shared" si="150"/>
        <v>0</v>
      </c>
      <c r="D957">
        <f t="shared" si="151"/>
        <v>0</v>
      </c>
      <c r="E957">
        <f t="shared" si="152"/>
        <v>0</v>
      </c>
      <c r="F957">
        <f t="shared" si="153"/>
        <v>0</v>
      </c>
      <c r="G957">
        <f>F957/'Refrigeration &amp; Weather'!$C$22</f>
        <v>0</v>
      </c>
      <c r="H957">
        <f>G957*3*'Refrigeration &amp; Weather'!$C$23</f>
        <v>0</v>
      </c>
    </row>
    <row r="958" spans="1:8">
      <c r="A958">
        <v>941</v>
      </c>
      <c r="B958" s="16">
        <f t="shared" si="154"/>
        <v>41026.625</v>
      </c>
      <c r="C958">
        <f t="shared" si="150"/>
        <v>0</v>
      </c>
      <c r="D958">
        <f t="shared" si="151"/>
        <v>0</v>
      </c>
      <c r="E958">
        <f t="shared" si="152"/>
        <v>0</v>
      </c>
      <c r="F958">
        <f t="shared" si="153"/>
        <v>0</v>
      </c>
      <c r="G958">
        <f>F958/'Refrigeration &amp; Weather'!$C$22</f>
        <v>0</v>
      </c>
      <c r="H958">
        <f>G958*3*'Refrigeration &amp; Weather'!$C$23</f>
        <v>0</v>
      </c>
    </row>
    <row r="959" spans="1:8">
      <c r="A959">
        <v>942</v>
      </c>
      <c r="B959" s="16">
        <f t="shared" si="154"/>
        <v>41026.75</v>
      </c>
      <c r="C959">
        <f t="shared" si="150"/>
        <v>0</v>
      </c>
      <c r="D959">
        <f t="shared" si="151"/>
        <v>0</v>
      </c>
      <c r="E959">
        <f t="shared" si="152"/>
        <v>0</v>
      </c>
      <c r="F959">
        <f t="shared" si="153"/>
        <v>0</v>
      </c>
      <c r="G959">
        <f>F959/'Refrigeration &amp; Weather'!$C$22</f>
        <v>0</v>
      </c>
      <c r="H959">
        <f>G959*3*'Refrigeration &amp; Weather'!$C$23</f>
        <v>0</v>
      </c>
    </row>
    <row r="960" spans="1:8">
      <c r="A960">
        <v>943</v>
      </c>
      <c r="B960" s="16">
        <f t="shared" si="154"/>
        <v>41026.875</v>
      </c>
      <c r="C960">
        <f t="shared" si="150"/>
        <v>0</v>
      </c>
      <c r="D960">
        <f t="shared" si="151"/>
        <v>0</v>
      </c>
      <c r="E960">
        <f t="shared" si="152"/>
        <v>0</v>
      </c>
      <c r="F960">
        <f t="shared" si="153"/>
        <v>0</v>
      </c>
      <c r="G960">
        <f>F960/'Refrigeration &amp; Weather'!$C$22</f>
        <v>0</v>
      </c>
      <c r="H960">
        <f>G960*3*'Refrigeration &amp; Weather'!$C$23</f>
        <v>0</v>
      </c>
    </row>
    <row r="961" spans="1:8">
      <c r="A961">
        <v>944</v>
      </c>
      <c r="B961" s="16">
        <f t="shared" si="154"/>
        <v>41027</v>
      </c>
      <c r="C961">
        <f t="shared" si="150"/>
        <v>0</v>
      </c>
      <c r="D961">
        <f t="shared" si="151"/>
        <v>0</v>
      </c>
      <c r="E961">
        <f t="shared" si="152"/>
        <v>0</v>
      </c>
      <c r="F961">
        <f t="shared" si="153"/>
        <v>0</v>
      </c>
      <c r="G961">
        <f>F961/'Refrigeration &amp; Weather'!$C$22</f>
        <v>0</v>
      </c>
      <c r="H961">
        <f>G961*3*'Refrigeration &amp; Weather'!$C$23</f>
        <v>0</v>
      </c>
    </row>
    <row r="962" spans="1:8">
      <c r="A962">
        <v>945</v>
      </c>
      <c r="B962" s="16">
        <f t="shared" si="154"/>
        <v>41027.125</v>
      </c>
      <c r="C962">
        <f t="shared" si="150"/>
        <v>0</v>
      </c>
      <c r="D962">
        <f t="shared" si="151"/>
        <v>0</v>
      </c>
      <c r="E962">
        <f t="shared" si="152"/>
        <v>0</v>
      </c>
      <c r="F962">
        <f t="shared" si="153"/>
        <v>0</v>
      </c>
      <c r="G962">
        <f>F962/'Refrigeration &amp; Weather'!$C$22</f>
        <v>0</v>
      </c>
      <c r="H962">
        <f>G962*3*'Refrigeration &amp; Weather'!$C$23</f>
        <v>0</v>
      </c>
    </row>
    <row r="963" spans="1:8">
      <c r="A963">
        <v>946</v>
      </c>
      <c r="B963" s="16">
        <f t="shared" si="154"/>
        <v>41027.25</v>
      </c>
      <c r="C963">
        <f t="shared" si="150"/>
        <v>0</v>
      </c>
      <c r="D963">
        <f t="shared" si="151"/>
        <v>0</v>
      </c>
      <c r="E963">
        <f t="shared" si="152"/>
        <v>0</v>
      </c>
      <c r="F963">
        <f t="shared" si="153"/>
        <v>0</v>
      </c>
      <c r="G963">
        <f>F963/'Refrigeration &amp; Weather'!$C$22</f>
        <v>0</v>
      </c>
      <c r="H963">
        <f>G963*3*'Refrigeration &amp; Weather'!$C$23</f>
        <v>0</v>
      </c>
    </row>
    <row r="964" spans="1:8">
      <c r="A964">
        <v>947</v>
      </c>
      <c r="B964" s="16">
        <f t="shared" si="154"/>
        <v>41027.375</v>
      </c>
      <c r="C964">
        <f t="shared" si="150"/>
        <v>0</v>
      </c>
      <c r="D964">
        <f t="shared" si="151"/>
        <v>0</v>
      </c>
      <c r="E964">
        <f t="shared" si="152"/>
        <v>0</v>
      </c>
      <c r="F964">
        <f t="shared" si="153"/>
        <v>0</v>
      </c>
      <c r="G964">
        <f>F964/'Refrigeration &amp; Weather'!$C$22</f>
        <v>0</v>
      </c>
      <c r="H964">
        <f>G964*3*'Refrigeration &amp; Weather'!$C$23</f>
        <v>0</v>
      </c>
    </row>
    <row r="965" spans="1:8">
      <c r="A965">
        <v>948</v>
      </c>
      <c r="B965" s="16">
        <f t="shared" si="154"/>
        <v>41027.5</v>
      </c>
      <c r="C965">
        <f t="shared" si="150"/>
        <v>0</v>
      </c>
      <c r="D965">
        <f t="shared" si="151"/>
        <v>0</v>
      </c>
      <c r="E965">
        <f t="shared" si="152"/>
        <v>0</v>
      </c>
      <c r="F965">
        <f t="shared" si="153"/>
        <v>0</v>
      </c>
      <c r="G965">
        <f>F965/'Refrigeration &amp; Weather'!$C$22</f>
        <v>0</v>
      </c>
      <c r="H965">
        <f>G965*3*'Refrigeration &amp; Weather'!$C$23</f>
        <v>0</v>
      </c>
    </row>
    <row r="966" spans="1:8">
      <c r="A966">
        <v>949</v>
      </c>
      <c r="B966" s="16">
        <f t="shared" si="154"/>
        <v>41027.625</v>
      </c>
      <c r="C966">
        <f t="shared" si="150"/>
        <v>0</v>
      </c>
      <c r="D966">
        <f t="shared" si="151"/>
        <v>0</v>
      </c>
      <c r="E966">
        <f t="shared" si="152"/>
        <v>0</v>
      </c>
      <c r="F966">
        <f t="shared" si="153"/>
        <v>0</v>
      </c>
      <c r="G966">
        <f>F966/'Refrigeration &amp; Weather'!$C$22</f>
        <v>0</v>
      </c>
      <c r="H966">
        <f>G966*3*'Refrigeration &amp; Weather'!$C$23</f>
        <v>0</v>
      </c>
    </row>
    <row r="967" spans="1:8">
      <c r="A967">
        <v>950</v>
      </c>
      <c r="B967" s="16">
        <f t="shared" si="154"/>
        <v>41027.75</v>
      </c>
      <c r="C967">
        <f t="shared" si="150"/>
        <v>0</v>
      </c>
      <c r="D967">
        <f t="shared" si="151"/>
        <v>0</v>
      </c>
      <c r="E967">
        <f t="shared" si="152"/>
        <v>0</v>
      </c>
      <c r="F967">
        <f t="shared" si="153"/>
        <v>0</v>
      </c>
      <c r="G967">
        <f>F967/'Refrigeration &amp; Weather'!$C$22</f>
        <v>0</v>
      </c>
      <c r="H967">
        <f>G967*3*'Refrigeration &amp; Weather'!$C$23</f>
        <v>0</v>
      </c>
    </row>
    <row r="968" spans="1:8">
      <c r="A968">
        <v>951</v>
      </c>
      <c r="B968" s="16">
        <f t="shared" si="154"/>
        <v>41027.875</v>
      </c>
      <c r="C968">
        <f t="shared" si="150"/>
        <v>0</v>
      </c>
      <c r="D968">
        <f t="shared" si="151"/>
        <v>0</v>
      </c>
      <c r="E968">
        <f t="shared" si="152"/>
        <v>0</v>
      </c>
      <c r="F968">
        <f t="shared" si="153"/>
        <v>0</v>
      </c>
      <c r="G968">
        <f>F968/'Refrigeration &amp; Weather'!$C$22</f>
        <v>0</v>
      </c>
      <c r="H968">
        <f>G968*3*'Refrigeration &amp; Weather'!$C$23</f>
        <v>0</v>
      </c>
    </row>
    <row r="969" spans="1:8">
      <c r="A969">
        <v>952</v>
      </c>
      <c r="B969" s="16">
        <f t="shared" si="154"/>
        <v>41028</v>
      </c>
      <c r="C969">
        <f t="shared" si="150"/>
        <v>0</v>
      </c>
      <c r="D969">
        <f t="shared" si="151"/>
        <v>0</v>
      </c>
      <c r="E969">
        <f t="shared" si="152"/>
        <v>0</v>
      </c>
      <c r="F969">
        <f t="shared" si="153"/>
        <v>0</v>
      </c>
      <c r="G969">
        <f>F969/'Refrigeration &amp; Weather'!$C$22</f>
        <v>0</v>
      </c>
      <c r="H969">
        <f>G969*3*'Refrigeration &amp; Weather'!$C$23</f>
        <v>0</v>
      </c>
    </row>
    <row r="970" spans="1:8">
      <c r="A970">
        <v>953</v>
      </c>
      <c r="B970" s="16">
        <f t="shared" si="154"/>
        <v>41028.125</v>
      </c>
      <c r="C970">
        <f t="shared" si="150"/>
        <v>0</v>
      </c>
      <c r="D970">
        <f t="shared" si="151"/>
        <v>0</v>
      </c>
      <c r="E970">
        <f t="shared" si="152"/>
        <v>0</v>
      </c>
      <c r="F970">
        <f t="shared" si="153"/>
        <v>0</v>
      </c>
      <c r="G970">
        <f>F970/'Refrigeration &amp; Weather'!$C$22</f>
        <v>0</v>
      </c>
      <c r="H970">
        <f>G970*3*'Refrigeration &amp; Weather'!$C$23</f>
        <v>0</v>
      </c>
    </row>
    <row r="971" spans="1:8">
      <c r="A971">
        <v>954</v>
      </c>
      <c r="B971" s="16">
        <f t="shared" si="154"/>
        <v>41028.25</v>
      </c>
      <c r="C971">
        <f t="shared" si="150"/>
        <v>0</v>
      </c>
      <c r="D971">
        <f t="shared" si="151"/>
        <v>0</v>
      </c>
      <c r="E971">
        <f t="shared" si="152"/>
        <v>0</v>
      </c>
      <c r="F971">
        <f t="shared" si="153"/>
        <v>0</v>
      </c>
      <c r="G971">
        <f>F971/'Refrigeration &amp; Weather'!$C$22</f>
        <v>0</v>
      </c>
      <c r="H971">
        <f>G971*3*'Refrigeration &amp; Weather'!$C$23</f>
        <v>0</v>
      </c>
    </row>
    <row r="972" spans="1:8">
      <c r="A972">
        <v>955</v>
      </c>
      <c r="B972" s="16">
        <f t="shared" si="154"/>
        <v>41028.375</v>
      </c>
      <c r="C972">
        <f t="shared" si="150"/>
        <v>0</v>
      </c>
      <c r="D972">
        <f t="shared" si="151"/>
        <v>0</v>
      </c>
      <c r="E972">
        <f t="shared" si="152"/>
        <v>0</v>
      </c>
      <c r="F972">
        <f t="shared" si="153"/>
        <v>0</v>
      </c>
      <c r="G972">
        <f>F972/'Refrigeration &amp; Weather'!$C$22</f>
        <v>0</v>
      </c>
      <c r="H972">
        <f>G972*3*'Refrigeration &amp; Weather'!$C$23</f>
        <v>0</v>
      </c>
    </row>
    <row r="973" spans="1:8">
      <c r="A973">
        <v>956</v>
      </c>
      <c r="B973" s="16">
        <f t="shared" si="154"/>
        <v>41028.5</v>
      </c>
      <c r="C973">
        <f t="shared" si="150"/>
        <v>0</v>
      </c>
      <c r="D973">
        <f t="shared" si="151"/>
        <v>0</v>
      </c>
      <c r="E973">
        <f t="shared" si="152"/>
        <v>0</v>
      </c>
      <c r="F973">
        <f t="shared" si="153"/>
        <v>0</v>
      </c>
      <c r="G973">
        <f>F973/'Refrigeration &amp; Weather'!$C$22</f>
        <v>0</v>
      </c>
      <c r="H973">
        <f>G973*3*'Refrigeration &amp; Weather'!$C$23</f>
        <v>0</v>
      </c>
    </row>
    <row r="974" spans="1:8">
      <c r="A974">
        <v>957</v>
      </c>
      <c r="B974" s="16">
        <f t="shared" si="154"/>
        <v>41028.625</v>
      </c>
      <c r="C974">
        <f t="shared" si="150"/>
        <v>0</v>
      </c>
      <c r="D974">
        <f t="shared" si="151"/>
        <v>0</v>
      </c>
      <c r="E974">
        <f t="shared" si="152"/>
        <v>0</v>
      </c>
      <c r="F974">
        <f t="shared" si="153"/>
        <v>0</v>
      </c>
      <c r="G974">
        <f>F974/'Refrigeration &amp; Weather'!$C$22</f>
        <v>0</v>
      </c>
      <c r="H974">
        <f>G974*3*'Refrigeration &amp; Weather'!$C$23</f>
        <v>0</v>
      </c>
    </row>
    <row r="975" spans="1:8">
      <c r="A975">
        <v>958</v>
      </c>
      <c r="B975" s="16">
        <f t="shared" si="154"/>
        <v>41028.75</v>
      </c>
      <c r="C975">
        <f t="shared" si="150"/>
        <v>0</v>
      </c>
      <c r="D975">
        <f t="shared" si="151"/>
        <v>0</v>
      </c>
      <c r="E975">
        <f t="shared" si="152"/>
        <v>0</v>
      </c>
      <c r="F975">
        <f t="shared" si="153"/>
        <v>0</v>
      </c>
      <c r="G975">
        <f>F975/'Refrigeration &amp; Weather'!$C$22</f>
        <v>0</v>
      </c>
      <c r="H975">
        <f>G975*3*'Refrigeration &amp; Weather'!$C$23</f>
        <v>0</v>
      </c>
    </row>
    <row r="976" spans="1:8">
      <c r="A976">
        <v>959</v>
      </c>
      <c r="B976" s="16">
        <f t="shared" si="154"/>
        <v>41028.875</v>
      </c>
      <c r="C976">
        <f t="shared" si="150"/>
        <v>0</v>
      </c>
      <c r="D976">
        <f t="shared" si="151"/>
        <v>0</v>
      </c>
      <c r="E976">
        <f t="shared" si="152"/>
        <v>0</v>
      </c>
      <c r="F976">
        <f t="shared" si="153"/>
        <v>0</v>
      </c>
      <c r="G976">
        <f>F976/'Refrigeration &amp; Weather'!$C$22</f>
        <v>0</v>
      </c>
      <c r="H976">
        <f>G976*3*'Refrigeration &amp; Weather'!$C$23</f>
        <v>0</v>
      </c>
    </row>
    <row r="977" spans="1:8">
      <c r="A977">
        <v>960</v>
      </c>
      <c r="B977" s="16">
        <f t="shared" si="154"/>
        <v>41029</v>
      </c>
      <c r="C977">
        <f t="shared" ref="C977:C985" si="155">J977+N977+R977+V977+Z977+AD977+AH977+AL977+AP977+AT977+AX977+BB977+BF977+BJ977+BN977+BR977+BV977+BZ977+CD977+CH977+CL977+CP977+CT977+CX977+DB977+DF977+DJ977+DN977+DR977+DV977+DZ977+ED977+EH977+EL977+EP977+ET977+EX977+FB977+FF977+FJ977+FN977+FR977+FV977+FZ977+GD977+GH977+GL977+GP977+GT977+GX977+HB977+HF977+HJ977+HN977+HR977+HV977+HZ977+ID977+IH977+IL977+IP977+IT977+IX977+JB977+JF977+JJ977+JN977+JR977+JV977+JZ977+KD977+KH977+KL977+KP977+KT977+KX977+LB977+LF977+LJ977+LN977+LR977+LV977+LZ977+MD977+MH977+ML977+MP977+MT977+MX977+NB977+NF977+NJ977+NN977+NR977+NV977+NZ977+OD977+OH977+OL977+OP977</f>
        <v>0</v>
      </c>
      <c r="D977">
        <f t="shared" si="151"/>
        <v>0</v>
      </c>
      <c r="E977">
        <f t="shared" si="152"/>
        <v>0</v>
      </c>
      <c r="F977">
        <f t="shared" si="153"/>
        <v>0</v>
      </c>
      <c r="G977">
        <f>F977/'Refrigeration &amp; Weather'!$C$22</f>
        <v>0</v>
      </c>
      <c r="H977">
        <f>G977*3*'Refrigeration &amp; Weather'!$C$23</f>
        <v>0</v>
      </c>
    </row>
    <row r="978" spans="1:8">
      <c r="A978">
        <v>961</v>
      </c>
      <c r="B978" s="16">
        <f t="shared" si="154"/>
        <v>41029.125</v>
      </c>
      <c r="C978">
        <f t="shared" si="155"/>
        <v>0</v>
      </c>
      <c r="D978">
        <f t="shared" ref="D978:D985" si="156">K978+O978+S978+W978+AA978+AE978+AI978+AM978+AQ978+AU978+AY978+BC978+BG978+BK978+BO978+BS978+BW978+CA978+CE978+CI978+CM978+CQ978+CU978+CY978+DC978+DG978+DK978+DO978+DS978+DW978+EA978+EE978+EI978+EM978+EQ978+EU978+EY978+FC978+FG978+FK978+FO978+FS978+FW978+GA978+GE978+GI978+GM978+GQ978+GU978+GY978+HC978+HG978+HK978+HO978+HS978+HW978+IA978+IE978+II978+IM978+IQ978+IU978+IY978+JC978+JG978+JK978+JO978+JS978+JW978+KA978+KE978+KI978+KM978+KQ978+KU978+KY978+LC978+LG978+LK978+LO978+LS978+LW978+MA978+ME978+MI978+MM978+MQ978+MU978+MY978+NC978+NG978+NK978+NO978+NS978+NW978+OA978+OE978+OI978+OM978+OQ978</f>
        <v>0</v>
      </c>
      <c r="E978">
        <f t="shared" ref="E978:E985" si="157">L978+P978+T978+X978+AB978+AF978+AJ978+AN978+AR978+AV978+AZ978+BD978+BH978+BL978+BP978+BT978+BX978+CB978+CF978+CJ978+CN978+CR978+CV978+CZ978+DD978+DH978+DL978+DP978+DT978+DX978+EB978+EF978+EJ978+EN978+ER978+EV978+EZ978+FD978+FH978+FL978+FP978+FT978+FX978+GB978+GF978+GJ978+GN978+GR978+GV978+GZ978+HD978+HH978+HL978+HP978+HT978+HX978+IB978+IF978+IJ978+IN978+IR978+IV978+IZ978+JD978+JH978+JL978+JP978+JT978+JX978+KB978+KF978+KJ978+KN978+KR978+KV978+KZ978+LD978+LH978+LL978+LP978+LT978+LX978+MB978+MF978+MJ978+MN978+MR978+MV978+MZ978+ND978+NH978+NL978+NP978+NT978+NX978+OB978+OF978+OJ978+ON978+OR978</f>
        <v>0</v>
      </c>
      <c r="F978">
        <f t="shared" ref="F978:F985" si="158">SUM(C978:E978)</f>
        <v>0</v>
      </c>
      <c r="G978">
        <f>F978/'Refrigeration &amp; Weather'!$C$22</f>
        <v>0</v>
      </c>
      <c r="H978">
        <f>G978*3*'Refrigeration &amp; Weather'!$C$23</f>
        <v>0</v>
      </c>
    </row>
    <row r="979" spans="1:8">
      <c r="A979">
        <v>962</v>
      </c>
      <c r="B979" s="16">
        <f t="shared" si="154"/>
        <v>41029.25</v>
      </c>
      <c r="C979">
        <f t="shared" si="155"/>
        <v>0</v>
      </c>
      <c r="D979">
        <f t="shared" si="156"/>
        <v>0</v>
      </c>
      <c r="E979">
        <f t="shared" si="157"/>
        <v>0</v>
      </c>
      <c r="F979">
        <f t="shared" si="158"/>
        <v>0</v>
      </c>
      <c r="G979">
        <f>F979/'Refrigeration &amp; Weather'!$C$22</f>
        <v>0</v>
      </c>
      <c r="H979">
        <f>G979*3*'Refrigeration &amp; Weather'!$C$23</f>
        <v>0</v>
      </c>
    </row>
    <row r="980" spans="1:8">
      <c r="A980">
        <v>963</v>
      </c>
      <c r="B980" s="16">
        <f t="shared" ref="B980:B985" si="159">B979+1/8</f>
        <v>41029.375</v>
      </c>
      <c r="C980">
        <f t="shared" si="155"/>
        <v>0</v>
      </c>
      <c r="D980">
        <f t="shared" si="156"/>
        <v>0</v>
      </c>
      <c r="E980">
        <f t="shared" si="157"/>
        <v>0</v>
      </c>
      <c r="F980">
        <f t="shared" si="158"/>
        <v>0</v>
      </c>
      <c r="G980">
        <f>F980/'Refrigeration &amp; Weather'!$C$22</f>
        <v>0</v>
      </c>
      <c r="H980">
        <f>G980*3*'Refrigeration &amp; Weather'!$C$23</f>
        <v>0</v>
      </c>
    </row>
    <row r="981" spans="1:8">
      <c r="A981">
        <v>964</v>
      </c>
      <c r="B981" s="16">
        <f t="shared" si="159"/>
        <v>41029.5</v>
      </c>
      <c r="C981">
        <f t="shared" si="155"/>
        <v>0</v>
      </c>
      <c r="D981">
        <f t="shared" si="156"/>
        <v>0</v>
      </c>
      <c r="E981">
        <f t="shared" si="157"/>
        <v>0</v>
      </c>
      <c r="F981">
        <f t="shared" si="158"/>
        <v>0</v>
      </c>
      <c r="G981">
        <f>F981/'Refrigeration &amp; Weather'!$C$22</f>
        <v>0</v>
      </c>
      <c r="H981">
        <f>G981*3*'Refrigeration &amp; Weather'!$C$23</f>
        <v>0</v>
      </c>
    </row>
    <row r="982" spans="1:8">
      <c r="A982">
        <v>965</v>
      </c>
      <c r="B982" s="16">
        <f t="shared" si="159"/>
        <v>41029.625</v>
      </c>
      <c r="C982">
        <f t="shared" si="155"/>
        <v>0</v>
      </c>
      <c r="D982">
        <f t="shared" si="156"/>
        <v>0</v>
      </c>
      <c r="E982">
        <f t="shared" si="157"/>
        <v>0</v>
      </c>
      <c r="F982">
        <f t="shared" si="158"/>
        <v>0</v>
      </c>
      <c r="G982">
        <f>F982/'Refrigeration &amp; Weather'!$C$22</f>
        <v>0</v>
      </c>
      <c r="H982">
        <f>G982*3*'Refrigeration &amp; Weather'!$C$23</f>
        <v>0</v>
      </c>
    </row>
    <row r="983" spans="1:8">
      <c r="A983">
        <v>966</v>
      </c>
      <c r="B983" s="16">
        <f t="shared" si="159"/>
        <v>41029.75</v>
      </c>
      <c r="C983">
        <f t="shared" si="155"/>
        <v>0</v>
      </c>
      <c r="D983">
        <f t="shared" si="156"/>
        <v>0</v>
      </c>
      <c r="E983">
        <f t="shared" si="157"/>
        <v>0</v>
      </c>
      <c r="F983">
        <f t="shared" si="158"/>
        <v>0</v>
      </c>
      <c r="G983">
        <f>F983/'Refrigeration &amp; Weather'!$C$22</f>
        <v>0</v>
      </c>
      <c r="H983">
        <f>G983*3*'Refrigeration &amp; Weather'!$C$23</f>
        <v>0</v>
      </c>
    </row>
    <row r="984" spans="1:8">
      <c r="A984">
        <v>967</v>
      </c>
      <c r="B984" s="16">
        <f t="shared" si="159"/>
        <v>41029.875</v>
      </c>
      <c r="C984">
        <f t="shared" si="155"/>
        <v>0</v>
      </c>
      <c r="D984">
        <f t="shared" si="156"/>
        <v>0</v>
      </c>
      <c r="E984">
        <f t="shared" si="157"/>
        <v>0</v>
      </c>
      <c r="F984">
        <f t="shared" si="158"/>
        <v>0</v>
      </c>
      <c r="G984">
        <f>F984/'Refrigeration &amp; Weather'!$C$22</f>
        <v>0</v>
      </c>
      <c r="H984">
        <f>G984*3*'Refrigeration &amp; Weather'!$C$23</f>
        <v>0</v>
      </c>
    </row>
    <row r="985" spans="1:8">
      <c r="A985">
        <v>968</v>
      </c>
      <c r="B985" s="16">
        <f t="shared" si="159"/>
        <v>41030</v>
      </c>
      <c r="C985">
        <f t="shared" si="155"/>
        <v>0</v>
      </c>
      <c r="D985">
        <f t="shared" si="156"/>
        <v>0</v>
      </c>
      <c r="E985">
        <f t="shared" si="157"/>
        <v>0</v>
      </c>
      <c r="F985">
        <f t="shared" si="158"/>
        <v>0</v>
      </c>
      <c r="G985">
        <f>F985/'Refrigeration &amp; Weather'!$C$22</f>
        <v>0</v>
      </c>
      <c r="H985">
        <f>G985*3*'Refrigeration &amp; Weather'!$C$23</f>
        <v>0</v>
      </c>
    </row>
  </sheetData>
  <mergeCells count="163">
    <mergeCell ref="VT15:VV15"/>
    <mergeCell ref="VB15:VD15"/>
    <mergeCell ref="VE15:VG15"/>
    <mergeCell ref="VH15:VJ15"/>
    <mergeCell ref="VK15:VM15"/>
    <mergeCell ref="VN15:VP15"/>
    <mergeCell ref="VQ15:VS15"/>
    <mergeCell ref="UJ15:UL15"/>
    <mergeCell ref="UM15:UO15"/>
    <mergeCell ref="UP15:UR15"/>
    <mergeCell ref="US15:UU15"/>
    <mergeCell ref="UV15:UX15"/>
    <mergeCell ref="UY15:VA15"/>
    <mergeCell ref="TR15:TT15"/>
    <mergeCell ref="TU15:TW15"/>
    <mergeCell ref="TX15:TZ15"/>
    <mergeCell ref="UA15:UC15"/>
    <mergeCell ref="UD15:UF15"/>
    <mergeCell ref="UG15:UI15"/>
    <mergeCell ref="SZ15:TB15"/>
    <mergeCell ref="TC15:TE15"/>
    <mergeCell ref="TF15:TH15"/>
    <mergeCell ref="TI15:TK15"/>
    <mergeCell ref="TL15:TN15"/>
    <mergeCell ref="TO15:TQ15"/>
    <mergeCell ref="SH15:SJ15"/>
    <mergeCell ref="SK15:SM15"/>
    <mergeCell ref="SN15:SP15"/>
    <mergeCell ref="SQ15:SS15"/>
    <mergeCell ref="ST15:SV15"/>
    <mergeCell ref="SW15:SY15"/>
    <mergeCell ref="RP15:RR15"/>
    <mergeCell ref="RS15:RU15"/>
    <mergeCell ref="RV15:RX15"/>
    <mergeCell ref="RY15:SA15"/>
    <mergeCell ref="SB15:SD15"/>
    <mergeCell ref="SE15:SG15"/>
    <mergeCell ref="QX15:QZ15"/>
    <mergeCell ref="RA15:RC15"/>
    <mergeCell ref="RD15:RF15"/>
    <mergeCell ref="RG15:RI15"/>
    <mergeCell ref="RJ15:RL15"/>
    <mergeCell ref="RM15:RO15"/>
    <mergeCell ref="QF15:QH15"/>
    <mergeCell ref="QI15:QK15"/>
    <mergeCell ref="QL15:QN15"/>
    <mergeCell ref="QO15:QQ15"/>
    <mergeCell ref="QR15:QT15"/>
    <mergeCell ref="QU15:QW15"/>
    <mergeCell ref="PN15:PP15"/>
    <mergeCell ref="PQ15:PS15"/>
    <mergeCell ref="PT15:PV15"/>
    <mergeCell ref="PW15:PY15"/>
    <mergeCell ref="PZ15:QB15"/>
    <mergeCell ref="QC15:QE15"/>
    <mergeCell ref="OV15:OX15"/>
    <mergeCell ref="OY15:PA15"/>
    <mergeCell ref="PB15:PD15"/>
    <mergeCell ref="PE15:PG15"/>
    <mergeCell ref="PH15:PJ15"/>
    <mergeCell ref="PK15:PM15"/>
    <mergeCell ref="NY15:OA15"/>
    <mergeCell ref="OC15:OE15"/>
    <mergeCell ref="OG15:OI15"/>
    <mergeCell ref="OK15:OM15"/>
    <mergeCell ref="OO15:OQ15"/>
    <mergeCell ref="OS15:OU15"/>
    <mergeCell ref="NA15:NC15"/>
    <mergeCell ref="NE15:NG15"/>
    <mergeCell ref="NI15:NK15"/>
    <mergeCell ref="NM15:NO15"/>
    <mergeCell ref="NQ15:NS15"/>
    <mergeCell ref="NU15:NW15"/>
    <mergeCell ref="MC15:ME15"/>
    <mergeCell ref="MG15:MI15"/>
    <mergeCell ref="MK15:MM15"/>
    <mergeCell ref="MO15:MQ15"/>
    <mergeCell ref="MS15:MU15"/>
    <mergeCell ref="MW15:MY15"/>
    <mergeCell ref="LE15:LG15"/>
    <mergeCell ref="LI15:LK15"/>
    <mergeCell ref="LM15:LO15"/>
    <mergeCell ref="LQ15:LS15"/>
    <mergeCell ref="LU15:LW15"/>
    <mergeCell ref="LY15:MA15"/>
    <mergeCell ref="KG15:KI15"/>
    <mergeCell ref="KK15:KM15"/>
    <mergeCell ref="KO15:KQ15"/>
    <mergeCell ref="KS15:KU15"/>
    <mergeCell ref="KW15:KY15"/>
    <mergeCell ref="LA15:LC15"/>
    <mergeCell ref="JI15:JK15"/>
    <mergeCell ref="JM15:JO15"/>
    <mergeCell ref="JQ15:JS15"/>
    <mergeCell ref="JU15:JW15"/>
    <mergeCell ref="JY15:KA15"/>
    <mergeCell ref="KC15:KE15"/>
    <mergeCell ref="IK15:IM15"/>
    <mergeCell ref="IO15:IQ15"/>
    <mergeCell ref="IS15:IU15"/>
    <mergeCell ref="IW15:IY15"/>
    <mergeCell ref="JA15:JC15"/>
    <mergeCell ref="JE15:JG15"/>
    <mergeCell ref="HM15:HO15"/>
    <mergeCell ref="HQ15:HS15"/>
    <mergeCell ref="HU15:HW15"/>
    <mergeCell ref="HY15:IA15"/>
    <mergeCell ref="IC15:IE15"/>
    <mergeCell ref="IG15:II15"/>
    <mergeCell ref="GO15:GQ15"/>
    <mergeCell ref="GS15:GU15"/>
    <mergeCell ref="GW15:GY15"/>
    <mergeCell ref="HA15:HC15"/>
    <mergeCell ref="HE15:HG15"/>
    <mergeCell ref="HI15:HK15"/>
    <mergeCell ref="FQ15:FS15"/>
    <mergeCell ref="FU15:FW15"/>
    <mergeCell ref="FY15:GA15"/>
    <mergeCell ref="GC15:GE15"/>
    <mergeCell ref="GG15:GI15"/>
    <mergeCell ref="GK15:GM15"/>
    <mergeCell ref="ES15:EU15"/>
    <mergeCell ref="EW15:EY15"/>
    <mergeCell ref="FA15:FC15"/>
    <mergeCell ref="FE15:FG15"/>
    <mergeCell ref="FI15:FK15"/>
    <mergeCell ref="FM15:FO15"/>
    <mergeCell ref="DU15:DW15"/>
    <mergeCell ref="DY15:EA15"/>
    <mergeCell ref="EC15:EE15"/>
    <mergeCell ref="EG15:EI15"/>
    <mergeCell ref="EK15:EM15"/>
    <mergeCell ref="EO15:EQ15"/>
    <mergeCell ref="CW15:CY15"/>
    <mergeCell ref="DA15:DC15"/>
    <mergeCell ref="DE15:DG15"/>
    <mergeCell ref="DI15:DK15"/>
    <mergeCell ref="DM15:DO15"/>
    <mergeCell ref="DQ15:DS15"/>
    <mergeCell ref="BY15:CA15"/>
    <mergeCell ref="CC15:CE15"/>
    <mergeCell ref="CG15:CI15"/>
    <mergeCell ref="CK15:CM15"/>
    <mergeCell ref="CO15:CQ15"/>
    <mergeCell ref="CS15:CU15"/>
    <mergeCell ref="BM15:BO15"/>
    <mergeCell ref="BQ15:BS15"/>
    <mergeCell ref="BU15:BW15"/>
    <mergeCell ref="AC15:AE15"/>
    <mergeCell ref="AG15:AI15"/>
    <mergeCell ref="AK15:AM15"/>
    <mergeCell ref="AO15:AQ15"/>
    <mergeCell ref="AS15:AU15"/>
    <mergeCell ref="AW15:AY15"/>
    <mergeCell ref="C15:H15"/>
    <mergeCell ref="I15:K15"/>
    <mergeCell ref="M15:O15"/>
    <mergeCell ref="Q15:S15"/>
    <mergeCell ref="U15:W15"/>
    <mergeCell ref="Y15:AA15"/>
    <mergeCell ref="BA15:BC15"/>
    <mergeCell ref="BE15:BG15"/>
    <mergeCell ref="BI15:BK15"/>
  </mergeCells>
  <conditionalFormatting sqref="F17:F985">
    <cfRule type="cellIs" dxfId="4" priority="1" operator="greaterThan">
      <formula>$C$9</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codeName="Sheet8"/>
  <dimension ref="B2:H977"/>
  <sheetViews>
    <sheetView zoomScale="85" zoomScaleNormal="85" workbookViewId="0">
      <selection activeCell="G3" sqref="G3"/>
    </sheetView>
  </sheetViews>
  <sheetFormatPr defaultRowHeight="13.2"/>
  <cols>
    <col min="1" max="1" width="2.44140625" customWidth="1"/>
    <col min="2" max="2" width="19.109375" customWidth="1"/>
    <col min="3" max="3" width="16.5546875" bestFit="1" customWidth="1"/>
    <col min="4" max="4" width="17" bestFit="1" customWidth="1"/>
    <col min="5" max="5" width="14.109375" bestFit="1" customWidth="1"/>
    <col min="7" max="7" width="12" bestFit="1" customWidth="1"/>
    <col min="10" max="10" width="12" bestFit="1" customWidth="1"/>
    <col min="11" max="11" width="12" customWidth="1"/>
  </cols>
  <sheetData>
    <row r="2" spans="2:8">
      <c r="F2" s="23" t="s">
        <v>138</v>
      </c>
    </row>
    <row r="3" spans="2:8">
      <c r="F3" t="s">
        <v>137</v>
      </c>
      <c r="G3" s="81">
        <v>40941</v>
      </c>
    </row>
    <row r="4" spans="2:8">
      <c r="F4" t="s">
        <v>26</v>
      </c>
      <c r="G4" s="18">
        <f>(G3-'Full Vintage Planner'!C8)*8</f>
        <v>256</v>
      </c>
    </row>
    <row r="6" spans="2:8">
      <c r="B6" s="69" t="s">
        <v>31</v>
      </c>
      <c r="C6" s="69"/>
      <c r="D6" s="69"/>
      <c r="F6" s="65" t="s">
        <v>8</v>
      </c>
      <c r="G6" s="65" t="s">
        <v>139</v>
      </c>
      <c r="H6" s="65" t="s">
        <v>140</v>
      </c>
    </row>
    <row r="7" spans="2:8">
      <c r="B7" s="20" t="s">
        <v>36</v>
      </c>
      <c r="C7" s="20" t="s">
        <v>37</v>
      </c>
      <c r="D7" s="20" t="s">
        <v>38</v>
      </c>
      <c r="F7" s="65">
        <v>0</v>
      </c>
      <c r="G7" s="73">
        <f>LOOKUP($G$4+F7*8,'Full Vintage Planner'!A17:A985,'Full Vintage Planner'!G17:G985)</f>
        <v>180.487591474959</v>
      </c>
      <c r="H7" s="74">
        <f>C25</f>
        <v>1123.5955056179778</v>
      </c>
    </row>
    <row r="8" spans="2:8">
      <c r="B8" s="20">
        <v>0</v>
      </c>
      <c r="C8" s="102">
        <v>16</v>
      </c>
      <c r="D8" s="21">
        <v>28</v>
      </c>
      <c r="F8" s="65">
        <v>0.5</v>
      </c>
      <c r="G8" s="73">
        <f>LOOKUP($G$4+F8*8,'Full Vintage Planner'!A18:A986,'Full Vintage Planner'!G18:G986)</f>
        <v>228.54780376157447</v>
      </c>
      <c r="H8" s="74">
        <f t="shared" ref="H8:H27" si="0">H7</f>
        <v>1123.5955056179778</v>
      </c>
    </row>
    <row r="9" spans="2:8">
      <c r="B9" s="20">
        <v>1</v>
      </c>
      <c r="C9" s="102">
        <v>18</v>
      </c>
      <c r="D9" s="21">
        <v>32</v>
      </c>
      <c r="F9" s="65">
        <v>1</v>
      </c>
      <c r="G9" s="73">
        <f>LOOKUP($G$4+F9*8,'Full Vintage Planner'!A19:A987,'Full Vintage Planner'!G19:G987)</f>
        <v>376.50603912215109</v>
      </c>
      <c r="H9" s="74">
        <f t="shared" si="0"/>
        <v>1123.5955056179778</v>
      </c>
    </row>
    <row r="10" spans="2:8">
      <c r="B10" s="20">
        <v>2</v>
      </c>
      <c r="C10" s="102">
        <v>17</v>
      </c>
      <c r="D10" s="21">
        <v>31</v>
      </c>
      <c r="F10" s="65">
        <v>1.5</v>
      </c>
      <c r="G10" s="73">
        <f>LOOKUP($G$4+F10*8,'Full Vintage Planner'!A20:A988,'Full Vintage Planner'!G20:G988)</f>
        <v>328.64655542231884</v>
      </c>
      <c r="H10" s="74">
        <f t="shared" si="0"/>
        <v>1123.5955056179778</v>
      </c>
    </row>
    <row r="11" spans="2:8">
      <c r="B11" s="20">
        <v>3</v>
      </c>
      <c r="C11" s="102">
        <v>22</v>
      </c>
      <c r="D11" s="21">
        <v>30</v>
      </c>
      <c r="F11" s="65">
        <v>2</v>
      </c>
      <c r="G11" s="73">
        <f>LOOKUP($G$4+F11*8,'Full Vintage Planner'!A21:A989,'Full Vintage Planner'!G21:G989)</f>
        <v>858.94514846295874</v>
      </c>
      <c r="H11" s="74">
        <f t="shared" si="0"/>
        <v>1123.5955056179778</v>
      </c>
    </row>
    <row r="12" spans="2:8">
      <c r="B12" s="20">
        <v>4</v>
      </c>
      <c r="C12" s="102">
        <v>20</v>
      </c>
      <c r="D12" s="21">
        <v>26</v>
      </c>
      <c r="F12" s="65">
        <v>2.5</v>
      </c>
      <c r="G12" s="73">
        <f>LOOKUP($G$4+F12*8,'Full Vintage Planner'!A22:A990,'Full Vintage Planner'!G22:G990)</f>
        <v>1165.3705864750802</v>
      </c>
      <c r="H12" s="74">
        <f t="shared" si="0"/>
        <v>1123.5955056179778</v>
      </c>
    </row>
    <row r="13" spans="2:8">
      <c r="B13" s="22">
        <v>5</v>
      </c>
      <c r="C13" s="102">
        <v>16</v>
      </c>
      <c r="D13" s="21">
        <v>27</v>
      </c>
      <c r="F13" s="65">
        <v>3</v>
      </c>
      <c r="G13" s="73">
        <f>LOOKUP($G$4+F13*8,'Full Vintage Planner'!A23:A991,'Full Vintage Planner'!G23:G991)</f>
        <v>1130.6630149109828</v>
      </c>
      <c r="H13" s="74">
        <f t="shared" si="0"/>
        <v>1123.5955056179778</v>
      </c>
    </row>
    <row r="14" spans="2:8">
      <c r="B14" s="22">
        <v>6</v>
      </c>
      <c r="C14" s="102">
        <v>24</v>
      </c>
      <c r="D14" s="21">
        <v>35</v>
      </c>
      <c r="F14" s="65">
        <v>3.5</v>
      </c>
      <c r="G14" s="73">
        <f>LOOKUP($G$4+F14*8,'Full Vintage Planner'!A24:A992,'Full Vintage Planner'!G24:G992)</f>
        <v>957.16814848989225</v>
      </c>
      <c r="H14" s="74">
        <f t="shared" si="0"/>
        <v>1123.5955056179778</v>
      </c>
    </row>
    <row r="15" spans="2:8">
      <c r="B15" s="22">
        <v>7</v>
      </c>
      <c r="C15" s="102">
        <v>18</v>
      </c>
      <c r="D15" s="21">
        <v>38</v>
      </c>
      <c r="F15" s="65">
        <v>4</v>
      </c>
      <c r="G15" s="73">
        <f>LOOKUP($G$4+F15*8,'Full Vintage Planner'!A25:A993,'Full Vintage Planner'!G25:G993)</f>
        <v>762.43413970644178</v>
      </c>
      <c r="H15" s="74">
        <f t="shared" si="0"/>
        <v>1123.5955056179778</v>
      </c>
    </row>
    <row r="16" spans="2:8">
      <c r="B16" s="22">
        <v>8</v>
      </c>
      <c r="C16" s="102">
        <v>17</v>
      </c>
      <c r="D16" s="21">
        <v>39</v>
      </c>
      <c r="F16" s="65">
        <v>4.5</v>
      </c>
      <c r="G16" s="73">
        <f>LOOKUP($G$4+F16*8,'Full Vintage Planner'!A26:A994,'Full Vintage Planner'!G26:G994)</f>
        <v>587.98510802251394</v>
      </c>
      <c r="H16" s="74">
        <f t="shared" si="0"/>
        <v>1123.5955056179778</v>
      </c>
    </row>
    <row r="17" spans="2:8">
      <c r="B17" s="22">
        <v>9</v>
      </c>
      <c r="C17" s="102">
        <v>18</v>
      </c>
      <c r="D17" s="21">
        <v>31</v>
      </c>
      <c r="F17" s="65">
        <v>5</v>
      </c>
      <c r="G17" s="73">
        <f>LOOKUP($G$4+F17*8,'Full Vintage Planner'!A27:A995,'Full Vintage Planner'!G27:G995)</f>
        <v>510.72596881606552</v>
      </c>
      <c r="H17" s="74">
        <f t="shared" si="0"/>
        <v>1123.5955056179778</v>
      </c>
    </row>
    <row r="18" spans="2:8">
      <c r="B18" s="22">
        <v>10</v>
      </c>
      <c r="C18" s="102">
        <v>22</v>
      </c>
      <c r="D18" s="21">
        <v>32</v>
      </c>
      <c r="F18" s="65">
        <v>5.5</v>
      </c>
      <c r="G18" s="73">
        <f>LOOKUP($G$4+F18*8,'Full Vintage Planner'!A28:A996,'Full Vintage Planner'!G28:G996)</f>
        <v>312.1951406207304</v>
      </c>
      <c r="H18" s="74">
        <f t="shared" si="0"/>
        <v>1123.5955056179778</v>
      </c>
    </row>
    <row r="19" spans="2:8">
      <c r="F19" s="65">
        <v>6</v>
      </c>
      <c r="G19" s="73">
        <f>LOOKUP($G$4+F19*8,'Full Vintage Planner'!A29:A997,'Full Vintage Planner'!G29:G997)</f>
        <v>154.25586816518495</v>
      </c>
      <c r="H19" s="74">
        <f t="shared" si="0"/>
        <v>1123.5955056179778</v>
      </c>
    </row>
    <row r="20" spans="2:8">
      <c r="B20" s="111" t="s">
        <v>429</v>
      </c>
      <c r="C20" s="112"/>
      <c r="D20" s="112"/>
      <c r="F20" s="65">
        <v>6.5</v>
      </c>
      <c r="G20" s="73">
        <f>LOOKUP($G$4+F20*8,'Full Vintage Planner'!A30:A998,'Full Vintage Planner'!G30:G998)</f>
        <v>84.167099835769889</v>
      </c>
      <c r="H20" s="74">
        <f t="shared" si="0"/>
        <v>1123.5955056179778</v>
      </c>
    </row>
    <row r="21" spans="2:8">
      <c r="B21" s="112" t="s">
        <v>434</v>
      </c>
      <c r="C21" s="110">
        <v>-5</v>
      </c>
      <c r="D21" s="112"/>
      <c r="F21" s="65">
        <v>7</v>
      </c>
      <c r="G21" s="73">
        <f>LOOKUP($G$4+F21*8,'Full Vintage Planner'!A31:A999,'Full Vintage Planner'!G31:G999)</f>
        <v>61.389804646643164</v>
      </c>
      <c r="H21" s="74">
        <f t="shared" si="0"/>
        <v>1123.5955056179778</v>
      </c>
    </row>
    <row r="22" spans="2:8">
      <c r="B22" s="112" t="s">
        <v>16</v>
      </c>
      <c r="C22" s="112">
        <f>C36*C21+C37</f>
        <v>2.2249999999999996</v>
      </c>
      <c r="D22" s="112"/>
      <c r="F22" s="65">
        <v>7.5</v>
      </c>
      <c r="G22" s="73">
        <f>LOOKUP($G$4+F22*8,'Full Vintage Planner'!A32:A1000,'Full Vintage Planner'!G32:G1000)</f>
        <v>50.66701606034303</v>
      </c>
      <c r="H22" s="74">
        <f t="shared" si="0"/>
        <v>1123.5955056179778</v>
      </c>
    </row>
    <row r="23" spans="2:8">
      <c r="B23" s="112" t="s">
        <v>17</v>
      </c>
      <c r="C23" s="34">
        <v>0.25</v>
      </c>
      <c r="D23" s="112"/>
      <c r="F23" s="65">
        <v>8</v>
      </c>
      <c r="G23" s="73">
        <f>LOOKUP($G$4+F23*8,'Full Vintage Planner'!A33:A1001,'Full Vintage Planner'!G33:G1001)</f>
        <v>49.862401317805976</v>
      </c>
      <c r="H23" s="74">
        <f t="shared" si="0"/>
        <v>1123.5955056179778</v>
      </c>
    </row>
    <row r="24" spans="2:8">
      <c r="B24" s="112" t="s">
        <v>53</v>
      </c>
      <c r="C24" s="39">
        <v>2500</v>
      </c>
      <c r="D24" s="112" t="s">
        <v>54</v>
      </c>
      <c r="F24" s="65">
        <v>8.5</v>
      </c>
      <c r="G24" s="73">
        <f>LOOKUP($G$4+F24*8,'Full Vintage Planner'!A34:A1002,'Full Vintage Planner'!G34:G1002)</f>
        <v>28.229751623175066</v>
      </c>
      <c r="H24" s="74">
        <f t="shared" si="0"/>
        <v>1123.5955056179778</v>
      </c>
    </row>
    <row r="25" spans="2:8">
      <c r="B25" s="112" t="s">
        <v>53</v>
      </c>
      <c r="C25" s="113">
        <f>C24/C22</f>
        <v>1123.5955056179778</v>
      </c>
      <c r="D25" s="112" t="s">
        <v>27</v>
      </c>
      <c r="F25" s="65">
        <v>9</v>
      </c>
      <c r="G25" s="73">
        <f>LOOKUP($G$4+F25*8,'Full Vintage Planner'!A35:A1003,'Full Vintage Planner'!G35:G1003)</f>
        <v>25.430005586778837</v>
      </c>
      <c r="H25" s="74">
        <f t="shared" si="0"/>
        <v>1123.5955056179778</v>
      </c>
    </row>
    <row r="26" spans="2:8">
      <c r="B26" s="112"/>
      <c r="C26" s="112"/>
      <c r="D26" s="112"/>
      <c r="F26" s="65">
        <v>9.5</v>
      </c>
      <c r="G26" s="73">
        <f>LOOKUP($G$4+F26*8,'Full Vintage Planner'!A36:A1004,'Full Vintage Planner'!G36:G1004)</f>
        <v>0.75592623148742777</v>
      </c>
      <c r="H26" s="74">
        <f t="shared" si="0"/>
        <v>1123.5955056179778</v>
      </c>
    </row>
    <row r="27" spans="2:8">
      <c r="B27" s="112" t="s">
        <v>430</v>
      </c>
      <c r="C27" s="114">
        <v>0.85</v>
      </c>
      <c r="D27" s="112"/>
      <c r="F27" s="65">
        <v>10</v>
      </c>
      <c r="G27" s="73">
        <f>LOOKUP($G$4+F27*8,'Full Vintage Planner'!A37:A1005,'Full Vintage Planner'!G37:G1005)</f>
        <v>6.1458671029337539</v>
      </c>
      <c r="H27" s="74">
        <f t="shared" si="0"/>
        <v>1123.5955056179778</v>
      </c>
    </row>
    <row r="28" spans="2:8">
      <c r="B28" s="112"/>
      <c r="C28" s="112"/>
      <c r="D28" s="112"/>
    </row>
    <row r="29" spans="2:8">
      <c r="B29" s="112"/>
      <c r="C29" s="112"/>
      <c r="D29" s="112"/>
    </row>
    <row r="31" spans="2:8">
      <c r="B31" s="115" t="s">
        <v>433</v>
      </c>
      <c r="C31" s="116"/>
      <c r="D31" s="116"/>
      <c r="E31" s="116"/>
    </row>
    <row r="32" spans="2:8">
      <c r="B32" s="117" t="s">
        <v>21</v>
      </c>
      <c r="C32" s="117" t="s">
        <v>16</v>
      </c>
      <c r="D32" s="116"/>
      <c r="E32" s="116"/>
    </row>
    <row r="33" spans="2:5">
      <c r="B33" s="116">
        <v>-8</v>
      </c>
      <c r="C33" s="116">
        <v>2.0499999999999998</v>
      </c>
      <c r="D33" s="116"/>
      <c r="E33" s="116"/>
    </row>
    <row r="34" spans="2:5">
      <c r="B34" s="116">
        <v>4</v>
      </c>
      <c r="C34" s="116">
        <v>2.75</v>
      </c>
      <c r="D34" s="116"/>
      <c r="E34" s="116"/>
    </row>
    <row r="35" spans="2:5">
      <c r="B35" s="116"/>
      <c r="C35" s="116"/>
      <c r="D35" s="116"/>
      <c r="E35" s="116"/>
    </row>
    <row r="36" spans="2:5">
      <c r="B36" s="117" t="s">
        <v>431</v>
      </c>
      <c r="C36" s="116">
        <f>SLOPE(C33:C34,B33:B34)</f>
        <v>5.8333333333333348E-2</v>
      </c>
      <c r="D36" s="116"/>
      <c r="E36" s="116"/>
    </row>
    <row r="37" spans="2:5">
      <c r="B37" s="117" t="s">
        <v>432</v>
      </c>
      <c r="C37" s="116">
        <f>INTERCEPT(C33:C34,B33:B34)</f>
        <v>2.5166666666666666</v>
      </c>
      <c r="D37" s="116"/>
      <c r="E37" s="116"/>
    </row>
    <row r="38" spans="2:5">
      <c r="B38" s="16"/>
    </row>
    <row r="39" spans="2:5">
      <c r="B39" s="16"/>
    </row>
    <row r="40" spans="2:5">
      <c r="B40" s="16"/>
    </row>
    <row r="41" spans="2:5">
      <c r="B41" s="16"/>
    </row>
    <row r="42" spans="2:5">
      <c r="B42" s="16"/>
    </row>
    <row r="43" spans="2:5">
      <c r="B43" s="16"/>
    </row>
    <row r="44" spans="2:5">
      <c r="B44" s="16"/>
    </row>
    <row r="45" spans="2:5">
      <c r="B45" s="16"/>
    </row>
    <row r="46" spans="2:5">
      <c r="B46" s="16"/>
    </row>
    <row r="47" spans="2:5">
      <c r="B47" s="16"/>
    </row>
    <row r="48" spans="2:5">
      <c r="B48" s="16"/>
    </row>
    <row r="49" spans="2:2">
      <c r="B49" s="16"/>
    </row>
    <row r="50" spans="2:2">
      <c r="B50" s="16"/>
    </row>
    <row r="51" spans="2:2">
      <c r="B51" s="16"/>
    </row>
    <row r="52" spans="2:2">
      <c r="B52" s="16"/>
    </row>
    <row r="53" spans="2:2">
      <c r="B53" s="16"/>
    </row>
    <row r="54" spans="2:2">
      <c r="B54" s="16"/>
    </row>
    <row r="55" spans="2:2">
      <c r="B55" s="16"/>
    </row>
    <row r="56" spans="2:2">
      <c r="B56" s="16"/>
    </row>
    <row r="57" spans="2:2">
      <c r="B57" s="16"/>
    </row>
    <row r="58" spans="2:2">
      <c r="B58" s="16"/>
    </row>
    <row r="59" spans="2:2">
      <c r="B59" s="16"/>
    </row>
    <row r="60" spans="2:2">
      <c r="B60" s="16"/>
    </row>
    <row r="61" spans="2:2">
      <c r="B61" s="16"/>
    </row>
    <row r="62" spans="2:2">
      <c r="B62" s="16"/>
    </row>
    <row r="63" spans="2:2">
      <c r="B63" s="16"/>
    </row>
    <row r="64" spans="2:2">
      <c r="B64" s="16"/>
    </row>
    <row r="65" spans="2:2">
      <c r="B65" s="16"/>
    </row>
    <row r="66" spans="2:2">
      <c r="B66" s="16"/>
    </row>
    <row r="67" spans="2:2">
      <c r="B67" s="16"/>
    </row>
    <row r="68" spans="2:2">
      <c r="B68" s="16"/>
    </row>
    <row r="69" spans="2:2">
      <c r="B69" s="16"/>
    </row>
    <row r="70" spans="2:2">
      <c r="B70" s="16"/>
    </row>
    <row r="71" spans="2:2">
      <c r="B71" s="16"/>
    </row>
    <row r="72" spans="2:2">
      <c r="B72" s="16"/>
    </row>
    <row r="73" spans="2:2">
      <c r="B73" s="16"/>
    </row>
    <row r="74" spans="2:2">
      <c r="B74" s="16"/>
    </row>
    <row r="75" spans="2:2">
      <c r="B75" s="16"/>
    </row>
    <row r="76" spans="2:2">
      <c r="B76" s="16"/>
    </row>
    <row r="77" spans="2:2">
      <c r="B77" s="16"/>
    </row>
    <row r="78" spans="2:2">
      <c r="B78" s="16"/>
    </row>
    <row r="79" spans="2:2">
      <c r="B79" s="16"/>
    </row>
    <row r="80" spans="2:2">
      <c r="B80" s="16"/>
    </row>
    <row r="81" spans="2:2">
      <c r="B81" s="16"/>
    </row>
    <row r="82" spans="2:2">
      <c r="B82" s="16"/>
    </row>
    <row r="83" spans="2:2">
      <c r="B83" s="16"/>
    </row>
    <row r="84" spans="2:2">
      <c r="B84" s="16"/>
    </row>
    <row r="85" spans="2:2">
      <c r="B85" s="16"/>
    </row>
    <row r="86" spans="2:2">
      <c r="B86" s="16"/>
    </row>
    <row r="87" spans="2:2">
      <c r="B87" s="16"/>
    </row>
    <row r="88" spans="2:2">
      <c r="B88" s="16"/>
    </row>
    <row r="89" spans="2:2">
      <c r="B89" s="16"/>
    </row>
    <row r="90" spans="2:2">
      <c r="B90" s="16"/>
    </row>
    <row r="91" spans="2:2">
      <c r="B91" s="16"/>
    </row>
    <row r="92" spans="2:2">
      <c r="B92" s="16"/>
    </row>
    <row r="93" spans="2:2">
      <c r="B93" s="16"/>
    </row>
    <row r="94" spans="2:2">
      <c r="B94" s="16"/>
    </row>
    <row r="95" spans="2:2">
      <c r="B95" s="16"/>
    </row>
    <row r="96" spans="2:2">
      <c r="B96" s="16"/>
    </row>
    <row r="97" spans="2:2">
      <c r="B97" s="16"/>
    </row>
    <row r="98" spans="2:2">
      <c r="B98" s="16"/>
    </row>
    <row r="99" spans="2:2">
      <c r="B99" s="16"/>
    </row>
    <row r="100" spans="2:2">
      <c r="B100" s="16"/>
    </row>
    <row r="101" spans="2:2">
      <c r="B101" s="16"/>
    </row>
    <row r="102" spans="2:2">
      <c r="B102" s="16"/>
    </row>
    <row r="103" spans="2:2">
      <c r="B103" s="16"/>
    </row>
    <row r="104" spans="2:2">
      <c r="B104" s="16"/>
    </row>
    <row r="105" spans="2:2">
      <c r="B105" s="16"/>
    </row>
    <row r="106" spans="2:2">
      <c r="B106" s="16"/>
    </row>
    <row r="107" spans="2:2">
      <c r="B107" s="16"/>
    </row>
    <row r="108" spans="2:2">
      <c r="B108" s="16"/>
    </row>
    <row r="109" spans="2:2">
      <c r="B109" s="16"/>
    </row>
    <row r="110" spans="2:2">
      <c r="B110" s="16"/>
    </row>
    <row r="111" spans="2:2">
      <c r="B111" s="16"/>
    </row>
    <row r="112" spans="2:2">
      <c r="B112" s="16"/>
    </row>
    <row r="113" spans="2:2">
      <c r="B113" s="16"/>
    </row>
    <row r="114" spans="2:2">
      <c r="B114" s="16"/>
    </row>
    <row r="115" spans="2:2">
      <c r="B115" s="16"/>
    </row>
    <row r="116" spans="2:2">
      <c r="B116" s="16"/>
    </row>
    <row r="117" spans="2:2">
      <c r="B117" s="16"/>
    </row>
    <row r="118" spans="2:2">
      <c r="B118" s="16"/>
    </row>
    <row r="119" spans="2:2">
      <c r="B119" s="16"/>
    </row>
    <row r="120" spans="2:2">
      <c r="B120" s="16"/>
    </row>
    <row r="121" spans="2:2">
      <c r="B121" s="16"/>
    </row>
    <row r="122" spans="2:2">
      <c r="B122" s="16"/>
    </row>
    <row r="123" spans="2:2">
      <c r="B123" s="16"/>
    </row>
    <row r="124" spans="2:2">
      <c r="B124" s="16"/>
    </row>
    <row r="125" spans="2:2">
      <c r="B125" s="16"/>
    </row>
    <row r="126" spans="2:2">
      <c r="B126" s="16"/>
    </row>
    <row r="127" spans="2:2">
      <c r="B127" s="16"/>
    </row>
    <row r="128" spans="2:2">
      <c r="B128" s="16"/>
    </row>
    <row r="129" spans="2:2">
      <c r="B129" s="16"/>
    </row>
    <row r="130" spans="2:2">
      <c r="B130" s="16"/>
    </row>
    <row r="131" spans="2:2">
      <c r="B131" s="16"/>
    </row>
    <row r="132" spans="2:2">
      <c r="B132" s="16"/>
    </row>
    <row r="133" spans="2:2">
      <c r="B133" s="16"/>
    </row>
    <row r="134" spans="2:2">
      <c r="B134" s="16"/>
    </row>
    <row r="135" spans="2:2">
      <c r="B135" s="16"/>
    </row>
    <row r="136" spans="2:2">
      <c r="B136" s="16"/>
    </row>
    <row r="137" spans="2:2">
      <c r="B137" s="16"/>
    </row>
    <row r="138" spans="2:2">
      <c r="B138" s="16"/>
    </row>
    <row r="139" spans="2:2">
      <c r="B139" s="16"/>
    </row>
    <row r="140" spans="2:2">
      <c r="B140" s="16"/>
    </row>
    <row r="141" spans="2:2">
      <c r="B141" s="16"/>
    </row>
    <row r="142" spans="2:2">
      <c r="B142" s="16"/>
    </row>
    <row r="143" spans="2:2">
      <c r="B143" s="16"/>
    </row>
    <row r="144" spans="2:2">
      <c r="B144" s="16"/>
    </row>
    <row r="145" spans="2:2">
      <c r="B145" s="16"/>
    </row>
    <row r="146" spans="2:2">
      <c r="B146" s="16"/>
    </row>
    <row r="147" spans="2:2">
      <c r="B147" s="16"/>
    </row>
    <row r="148" spans="2:2">
      <c r="B148" s="16"/>
    </row>
    <row r="149" spans="2:2">
      <c r="B149" s="16"/>
    </row>
    <row r="150" spans="2:2">
      <c r="B150" s="16"/>
    </row>
    <row r="151" spans="2:2">
      <c r="B151" s="16"/>
    </row>
    <row r="152" spans="2:2">
      <c r="B152" s="16"/>
    </row>
    <row r="153" spans="2:2">
      <c r="B153" s="16"/>
    </row>
    <row r="154" spans="2:2">
      <c r="B154" s="16"/>
    </row>
    <row r="155" spans="2:2">
      <c r="B155" s="16"/>
    </row>
    <row r="156" spans="2:2">
      <c r="B156" s="16"/>
    </row>
    <row r="157" spans="2:2">
      <c r="B157" s="16"/>
    </row>
    <row r="158" spans="2:2">
      <c r="B158" s="16"/>
    </row>
    <row r="159" spans="2:2">
      <c r="B159" s="16"/>
    </row>
    <row r="160" spans="2:2">
      <c r="B160" s="16"/>
    </row>
    <row r="161" spans="2:2">
      <c r="B161" s="16"/>
    </row>
    <row r="162" spans="2:2">
      <c r="B162" s="16"/>
    </row>
    <row r="163" spans="2:2">
      <c r="B163" s="16"/>
    </row>
    <row r="164" spans="2:2">
      <c r="B164" s="16"/>
    </row>
    <row r="165" spans="2:2">
      <c r="B165" s="16"/>
    </row>
    <row r="166" spans="2:2">
      <c r="B166" s="16"/>
    </row>
    <row r="167" spans="2:2">
      <c r="B167" s="16"/>
    </row>
    <row r="168" spans="2:2">
      <c r="B168" s="16"/>
    </row>
    <row r="169" spans="2:2">
      <c r="B169" s="16"/>
    </row>
    <row r="170" spans="2:2">
      <c r="B170" s="16"/>
    </row>
    <row r="171" spans="2:2">
      <c r="B171" s="16"/>
    </row>
    <row r="172" spans="2:2">
      <c r="B172" s="16"/>
    </row>
    <row r="173" spans="2:2">
      <c r="B173" s="16"/>
    </row>
    <row r="174" spans="2:2">
      <c r="B174" s="16"/>
    </row>
    <row r="175" spans="2:2">
      <c r="B175" s="16"/>
    </row>
    <row r="176" spans="2:2">
      <c r="B176" s="16"/>
    </row>
    <row r="177" spans="2:2">
      <c r="B177" s="16"/>
    </row>
    <row r="178" spans="2:2">
      <c r="B178" s="16"/>
    </row>
    <row r="179" spans="2:2">
      <c r="B179" s="16"/>
    </row>
    <row r="180" spans="2:2">
      <c r="B180" s="16"/>
    </row>
    <row r="181" spans="2:2">
      <c r="B181" s="16"/>
    </row>
    <row r="182" spans="2:2">
      <c r="B182" s="16"/>
    </row>
    <row r="183" spans="2:2">
      <c r="B183" s="16"/>
    </row>
    <row r="184" spans="2:2">
      <c r="B184" s="16"/>
    </row>
    <row r="185" spans="2:2">
      <c r="B185" s="16"/>
    </row>
    <row r="186" spans="2:2">
      <c r="B186" s="16"/>
    </row>
    <row r="187" spans="2:2">
      <c r="B187" s="16"/>
    </row>
    <row r="188" spans="2:2">
      <c r="B188" s="16"/>
    </row>
    <row r="189" spans="2:2">
      <c r="B189" s="16"/>
    </row>
    <row r="190" spans="2:2">
      <c r="B190" s="16"/>
    </row>
    <row r="191" spans="2:2">
      <c r="B191" s="16"/>
    </row>
    <row r="192" spans="2:2">
      <c r="B192" s="16"/>
    </row>
    <row r="193" spans="2:2">
      <c r="B193" s="16"/>
    </row>
    <row r="194" spans="2:2">
      <c r="B194" s="16"/>
    </row>
    <row r="195" spans="2:2">
      <c r="B195" s="16"/>
    </row>
    <row r="196" spans="2:2">
      <c r="B196" s="16"/>
    </row>
    <row r="197" spans="2:2">
      <c r="B197" s="16"/>
    </row>
    <row r="198" spans="2:2">
      <c r="B198" s="16"/>
    </row>
    <row r="199" spans="2:2">
      <c r="B199" s="16"/>
    </row>
    <row r="200" spans="2:2">
      <c r="B200" s="16"/>
    </row>
    <row r="201" spans="2:2">
      <c r="B201" s="16"/>
    </row>
    <row r="202" spans="2:2">
      <c r="B202" s="16"/>
    </row>
    <row r="203" spans="2:2">
      <c r="B203" s="16"/>
    </row>
    <row r="204" spans="2:2">
      <c r="B204" s="16"/>
    </row>
    <row r="205" spans="2:2">
      <c r="B205" s="16"/>
    </row>
    <row r="206" spans="2:2">
      <c r="B206" s="16"/>
    </row>
    <row r="207" spans="2:2">
      <c r="B207" s="16"/>
    </row>
    <row r="208" spans="2:2">
      <c r="B208" s="16"/>
    </row>
    <row r="209" spans="2:2">
      <c r="B209" s="16"/>
    </row>
    <row r="210" spans="2:2">
      <c r="B210" s="16"/>
    </row>
    <row r="211" spans="2:2">
      <c r="B211" s="16"/>
    </row>
    <row r="212" spans="2:2">
      <c r="B212" s="16"/>
    </row>
    <row r="213" spans="2:2">
      <c r="B213" s="16"/>
    </row>
    <row r="214" spans="2:2">
      <c r="B214" s="16"/>
    </row>
    <row r="215" spans="2:2">
      <c r="B215" s="16"/>
    </row>
    <row r="216" spans="2:2">
      <c r="B216" s="16"/>
    </row>
    <row r="217" spans="2:2">
      <c r="B217" s="16"/>
    </row>
    <row r="218" spans="2:2">
      <c r="B218" s="16"/>
    </row>
    <row r="219" spans="2:2">
      <c r="B219" s="16"/>
    </row>
    <row r="220" spans="2:2">
      <c r="B220" s="16"/>
    </row>
    <row r="221" spans="2:2">
      <c r="B221" s="16"/>
    </row>
    <row r="222" spans="2:2">
      <c r="B222" s="16"/>
    </row>
    <row r="223" spans="2:2">
      <c r="B223" s="16"/>
    </row>
    <row r="224" spans="2:2">
      <c r="B224" s="16"/>
    </row>
    <row r="225" spans="2:2">
      <c r="B225" s="16"/>
    </row>
    <row r="226" spans="2:2">
      <c r="B226" s="16"/>
    </row>
    <row r="227" spans="2:2">
      <c r="B227" s="16"/>
    </row>
    <row r="228" spans="2:2">
      <c r="B228" s="16"/>
    </row>
    <row r="229" spans="2:2">
      <c r="B229" s="16"/>
    </row>
    <row r="230" spans="2:2">
      <c r="B230" s="16"/>
    </row>
    <row r="231" spans="2:2">
      <c r="B231" s="16"/>
    </row>
    <row r="232" spans="2:2">
      <c r="B232" s="16"/>
    </row>
    <row r="233" spans="2:2">
      <c r="B233" s="16"/>
    </row>
    <row r="234" spans="2:2">
      <c r="B234" s="16"/>
    </row>
    <row r="235" spans="2:2">
      <c r="B235" s="16"/>
    </row>
    <row r="236" spans="2:2">
      <c r="B236" s="16"/>
    </row>
    <row r="237" spans="2:2">
      <c r="B237" s="16"/>
    </row>
    <row r="238" spans="2:2">
      <c r="B238" s="16"/>
    </row>
    <row r="239" spans="2:2">
      <c r="B239" s="16"/>
    </row>
    <row r="240" spans="2:2">
      <c r="B240" s="16"/>
    </row>
    <row r="241" spans="2:2">
      <c r="B241" s="16"/>
    </row>
    <row r="242" spans="2:2">
      <c r="B242" s="16"/>
    </row>
    <row r="243" spans="2:2">
      <c r="B243" s="16"/>
    </row>
    <row r="244" spans="2:2">
      <c r="B244" s="16"/>
    </row>
    <row r="245" spans="2:2">
      <c r="B245" s="16"/>
    </row>
    <row r="246" spans="2:2">
      <c r="B246" s="16"/>
    </row>
    <row r="247" spans="2:2">
      <c r="B247" s="16"/>
    </row>
    <row r="248" spans="2:2">
      <c r="B248" s="16"/>
    </row>
    <row r="249" spans="2:2">
      <c r="B249" s="16"/>
    </row>
    <row r="250" spans="2:2">
      <c r="B250" s="16"/>
    </row>
    <row r="251" spans="2:2">
      <c r="B251" s="16"/>
    </row>
    <row r="252" spans="2:2">
      <c r="B252" s="16"/>
    </row>
    <row r="253" spans="2:2">
      <c r="B253" s="16"/>
    </row>
    <row r="254" spans="2:2">
      <c r="B254" s="16"/>
    </row>
    <row r="255" spans="2:2">
      <c r="B255" s="16"/>
    </row>
    <row r="256" spans="2:2">
      <c r="B256" s="16"/>
    </row>
    <row r="257" spans="2:2">
      <c r="B257" s="16"/>
    </row>
    <row r="258" spans="2:2">
      <c r="B258" s="16"/>
    </row>
    <row r="259" spans="2:2">
      <c r="B259" s="16"/>
    </row>
    <row r="260" spans="2:2">
      <c r="B260" s="16"/>
    </row>
    <row r="261" spans="2:2">
      <c r="B261" s="16"/>
    </row>
    <row r="262" spans="2:2">
      <c r="B262" s="16"/>
    </row>
    <row r="263" spans="2:2">
      <c r="B263" s="16"/>
    </row>
    <row r="264" spans="2:2">
      <c r="B264" s="16"/>
    </row>
    <row r="265" spans="2:2">
      <c r="B265" s="16"/>
    </row>
    <row r="266" spans="2:2">
      <c r="B266" s="16"/>
    </row>
    <row r="267" spans="2:2">
      <c r="B267" s="16"/>
    </row>
    <row r="268" spans="2:2">
      <c r="B268" s="16"/>
    </row>
    <row r="269" spans="2:2">
      <c r="B269" s="16"/>
    </row>
    <row r="270" spans="2:2">
      <c r="B270" s="16"/>
    </row>
    <row r="271" spans="2:2">
      <c r="B271" s="16"/>
    </row>
    <row r="272" spans="2:2">
      <c r="B272" s="16"/>
    </row>
    <row r="273" spans="2:2">
      <c r="B273" s="16"/>
    </row>
    <row r="274" spans="2:2">
      <c r="B274" s="16"/>
    </row>
    <row r="275" spans="2:2">
      <c r="B275" s="16"/>
    </row>
    <row r="276" spans="2:2">
      <c r="B276" s="16"/>
    </row>
    <row r="277" spans="2:2">
      <c r="B277" s="16"/>
    </row>
    <row r="278" spans="2:2">
      <c r="B278" s="16"/>
    </row>
    <row r="279" spans="2:2">
      <c r="B279" s="16"/>
    </row>
    <row r="280" spans="2:2">
      <c r="B280" s="16"/>
    </row>
    <row r="281" spans="2:2">
      <c r="B281" s="16"/>
    </row>
    <row r="282" spans="2:2">
      <c r="B282" s="16"/>
    </row>
    <row r="283" spans="2:2">
      <c r="B283" s="16"/>
    </row>
    <row r="284" spans="2:2">
      <c r="B284" s="16"/>
    </row>
    <row r="285" spans="2:2">
      <c r="B285" s="16"/>
    </row>
    <row r="286" spans="2:2">
      <c r="B286" s="16"/>
    </row>
    <row r="287" spans="2:2">
      <c r="B287" s="16"/>
    </row>
    <row r="288" spans="2:2">
      <c r="B288" s="16"/>
    </row>
    <row r="289" spans="2:2">
      <c r="B289" s="16"/>
    </row>
    <row r="290" spans="2:2">
      <c r="B290" s="16"/>
    </row>
    <row r="291" spans="2:2">
      <c r="B291" s="16"/>
    </row>
    <row r="292" spans="2:2">
      <c r="B292" s="16"/>
    </row>
    <row r="293" spans="2:2">
      <c r="B293" s="16"/>
    </row>
    <row r="294" spans="2:2">
      <c r="B294" s="16"/>
    </row>
    <row r="295" spans="2:2">
      <c r="B295" s="16"/>
    </row>
    <row r="296" spans="2:2">
      <c r="B296" s="16"/>
    </row>
    <row r="297" spans="2:2">
      <c r="B297" s="16"/>
    </row>
    <row r="298" spans="2:2">
      <c r="B298" s="16"/>
    </row>
    <row r="299" spans="2:2">
      <c r="B299" s="16"/>
    </row>
    <row r="300" spans="2:2">
      <c r="B300" s="16"/>
    </row>
    <row r="301" spans="2:2">
      <c r="B301" s="16"/>
    </row>
    <row r="302" spans="2:2">
      <c r="B302" s="16"/>
    </row>
    <row r="303" spans="2:2">
      <c r="B303" s="16"/>
    </row>
    <row r="304" spans="2:2">
      <c r="B304" s="16"/>
    </row>
    <row r="305" spans="2:2">
      <c r="B305" s="16"/>
    </row>
    <row r="306" spans="2:2">
      <c r="B306" s="16"/>
    </row>
    <row r="307" spans="2:2">
      <c r="B307" s="16"/>
    </row>
    <row r="308" spans="2:2">
      <c r="B308" s="16"/>
    </row>
    <row r="309" spans="2:2">
      <c r="B309" s="16"/>
    </row>
    <row r="310" spans="2:2">
      <c r="B310" s="16"/>
    </row>
    <row r="311" spans="2:2">
      <c r="B311" s="16"/>
    </row>
    <row r="312" spans="2:2">
      <c r="B312" s="16"/>
    </row>
    <row r="313" spans="2:2">
      <c r="B313" s="16"/>
    </row>
    <row r="314" spans="2:2">
      <c r="B314" s="16"/>
    </row>
    <row r="315" spans="2:2">
      <c r="B315" s="16"/>
    </row>
    <row r="316" spans="2:2">
      <c r="B316" s="16"/>
    </row>
    <row r="317" spans="2:2">
      <c r="B317" s="16"/>
    </row>
    <row r="318" spans="2:2">
      <c r="B318" s="16"/>
    </row>
    <row r="319" spans="2:2">
      <c r="B319" s="16"/>
    </row>
    <row r="320" spans="2:2">
      <c r="B320" s="16"/>
    </row>
    <row r="321" spans="2:2">
      <c r="B321" s="16"/>
    </row>
    <row r="322" spans="2:2">
      <c r="B322" s="16"/>
    </row>
    <row r="323" spans="2:2">
      <c r="B323" s="16"/>
    </row>
    <row r="324" spans="2:2">
      <c r="B324" s="16"/>
    </row>
    <row r="325" spans="2:2">
      <c r="B325" s="16"/>
    </row>
    <row r="326" spans="2:2">
      <c r="B326" s="16"/>
    </row>
    <row r="327" spans="2:2">
      <c r="B327" s="16"/>
    </row>
    <row r="328" spans="2:2">
      <c r="B328" s="16"/>
    </row>
    <row r="329" spans="2:2">
      <c r="B329" s="16"/>
    </row>
    <row r="330" spans="2:2">
      <c r="B330" s="16"/>
    </row>
    <row r="331" spans="2:2">
      <c r="B331" s="16"/>
    </row>
    <row r="332" spans="2:2">
      <c r="B332" s="16"/>
    </row>
    <row r="333" spans="2:2">
      <c r="B333" s="16"/>
    </row>
    <row r="334" spans="2:2">
      <c r="B334" s="16"/>
    </row>
    <row r="335" spans="2:2">
      <c r="B335" s="16"/>
    </row>
    <row r="336" spans="2:2">
      <c r="B336" s="16"/>
    </row>
    <row r="337" spans="2:2">
      <c r="B337" s="16"/>
    </row>
    <row r="338" spans="2:2">
      <c r="B338" s="16"/>
    </row>
    <row r="339" spans="2:2">
      <c r="B339" s="16"/>
    </row>
    <row r="340" spans="2:2">
      <c r="B340" s="16"/>
    </row>
    <row r="341" spans="2:2">
      <c r="B341" s="16"/>
    </row>
    <row r="342" spans="2:2">
      <c r="B342" s="16"/>
    </row>
    <row r="343" spans="2:2">
      <c r="B343" s="16"/>
    </row>
    <row r="344" spans="2:2">
      <c r="B344" s="16"/>
    </row>
    <row r="345" spans="2:2">
      <c r="B345" s="16"/>
    </row>
    <row r="346" spans="2:2">
      <c r="B346" s="16"/>
    </row>
    <row r="347" spans="2:2">
      <c r="B347" s="16"/>
    </row>
    <row r="348" spans="2:2">
      <c r="B348" s="16"/>
    </row>
    <row r="349" spans="2:2">
      <c r="B349" s="16"/>
    </row>
    <row r="350" spans="2:2">
      <c r="B350" s="16"/>
    </row>
    <row r="351" spans="2:2">
      <c r="B351" s="16"/>
    </row>
    <row r="352" spans="2:2">
      <c r="B352" s="16"/>
    </row>
    <row r="353" spans="2:2">
      <c r="B353" s="16"/>
    </row>
    <row r="354" spans="2:2">
      <c r="B354" s="16"/>
    </row>
    <row r="355" spans="2:2">
      <c r="B355" s="16"/>
    </row>
    <row r="356" spans="2:2">
      <c r="B356" s="16"/>
    </row>
    <row r="357" spans="2:2">
      <c r="B357" s="16"/>
    </row>
    <row r="358" spans="2:2">
      <c r="B358" s="16"/>
    </row>
    <row r="359" spans="2:2">
      <c r="B359" s="16"/>
    </row>
    <row r="360" spans="2:2">
      <c r="B360" s="16"/>
    </row>
    <row r="361" spans="2:2">
      <c r="B361" s="16"/>
    </row>
    <row r="362" spans="2:2">
      <c r="B362" s="16"/>
    </row>
    <row r="363" spans="2:2">
      <c r="B363" s="16"/>
    </row>
    <row r="364" spans="2:2">
      <c r="B364" s="16"/>
    </row>
    <row r="365" spans="2:2">
      <c r="B365" s="16"/>
    </row>
    <row r="366" spans="2:2">
      <c r="B366" s="16"/>
    </row>
    <row r="367" spans="2:2">
      <c r="B367" s="16"/>
    </row>
    <row r="368" spans="2:2">
      <c r="B368" s="16"/>
    </row>
    <row r="369" spans="2:2">
      <c r="B369" s="16"/>
    </row>
    <row r="370" spans="2:2">
      <c r="B370" s="16"/>
    </row>
    <row r="371" spans="2:2">
      <c r="B371" s="16"/>
    </row>
    <row r="372" spans="2:2">
      <c r="B372" s="16"/>
    </row>
    <row r="373" spans="2:2">
      <c r="B373" s="16"/>
    </row>
    <row r="374" spans="2:2">
      <c r="B374" s="16"/>
    </row>
    <row r="375" spans="2:2">
      <c r="B375" s="16"/>
    </row>
    <row r="376" spans="2:2">
      <c r="B376" s="16"/>
    </row>
    <row r="377" spans="2:2">
      <c r="B377" s="16"/>
    </row>
    <row r="378" spans="2:2">
      <c r="B378" s="16"/>
    </row>
    <row r="379" spans="2:2">
      <c r="B379" s="16"/>
    </row>
    <row r="380" spans="2:2">
      <c r="B380" s="16"/>
    </row>
    <row r="381" spans="2:2">
      <c r="B381" s="16"/>
    </row>
    <row r="382" spans="2:2">
      <c r="B382" s="16"/>
    </row>
    <row r="383" spans="2:2">
      <c r="B383" s="16"/>
    </row>
    <row r="384" spans="2:2">
      <c r="B384" s="16"/>
    </row>
    <row r="385" spans="2:2">
      <c r="B385" s="16"/>
    </row>
    <row r="386" spans="2:2">
      <c r="B386" s="16"/>
    </row>
    <row r="387" spans="2:2">
      <c r="B387" s="16"/>
    </row>
    <row r="388" spans="2:2">
      <c r="B388" s="16"/>
    </row>
    <row r="389" spans="2:2">
      <c r="B389" s="16"/>
    </row>
    <row r="390" spans="2:2">
      <c r="B390" s="16"/>
    </row>
    <row r="391" spans="2:2">
      <c r="B391" s="16"/>
    </row>
    <row r="392" spans="2:2">
      <c r="B392" s="16"/>
    </row>
    <row r="393" spans="2:2">
      <c r="B393" s="16"/>
    </row>
    <row r="394" spans="2:2">
      <c r="B394" s="16"/>
    </row>
    <row r="395" spans="2:2">
      <c r="B395" s="16"/>
    </row>
    <row r="396" spans="2:2">
      <c r="B396" s="16"/>
    </row>
    <row r="397" spans="2:2">
      <c r="B397" s="16"/>
    </row>
    <row r="398" spans="2:2">
      <c r="B398" s="16"/>
    </row>
    <row r="399" spans="2:2">
      <c r="B399" s="16"/>
    </row>
    <row r="400" spans="2:2">
      <c r="B400" s="16"/>
    </row>
    <row r="401" spans="2:2">
      <c r="B401" s="16"/>
    </row>
    <row r="402" spans="2:2">
      <c r="B402" s="16"/>
    </row>
    <row r="403" spans="2:2">
      <c r="B403" s="16"/>
    </row>
    <row r="404" spans="2:2">
      <c r="B404" s="16"/>
    </row>
    <row r="405" spans="2:2">
      <c r="B405" s="16"/>
    </row>
    <row r="406" spans="2:2">
      <c r="B406" s="16"/>
    </row>
    <row r="407" spans="2:2">
      <c r="B407" s="16"/>
    </row>
    <row r="408" spans="2:2">
      <c r="B408" s="16"/>
    </row>
    <row r="409" spans="2:2">
      <c r="B409" s="16"/>
    </row>
    <row r="410" spans="2:2">
      <c r="B410" s="16"/>
    </row>
    <row r="411" spans="2:2">
      <c r="B411" s="16"/>
    </row>
    <row r="412" spans="2:2">
      <c r="B412" s="16"/>
    </row>
    <row r="413" spans="2:2">
      <c r="B413" s="16"/>
    </row>
    <row r="414" spans="2:2">
      <c r="B414" s="16"/>
    </row>
    <row r="415" spans="2:2">
      <c r="B415" s="16"/>
    </row>
    <row r="416" spans="2:2">
      <c r="B416" s="16"/>
    </row>
    <row r="417" spans="2:2">
      <c r="B417" s="16"/>
    </row>
    <row r="418" spans="2:2">
      <c r="B418" s="16"/>
    </row>
    <row r="419" spans="2:2">
      <c r="B419" s="16"/>
    </row>
    <row r="420" spans="2:2">
      <c r="B420" s="16"/>
    </row>
    <row r="421" spans="2:2">
      <c r="B421" s="16"/>
    </row>
    <row r="422" spans="2:2">
      <c r="B422" s="16"/>
    </row>
    <row r="423" spans="2:2">
      <c r="B423" s="16"/>
    </row>
    <row r="424" spans="2:2">
      <c r="B424" s="16"/>
    </row>
    <row r="425" spans="2:2">
      <c r="B425" s="16"/>
    </row>
    <row r="426" spans="2:2">
      <c r="B426" s="16"/>
    </row>
    <row r="427" spans="2:2">
      <c r="B427" s="16"/>
    </row>
    <row r="428" spans="2:2">
      <c r="B428" s="16"/>
    </row>
    <row r="429" spans="2:2">
      <c r="B429" s="16"/>
    </row>
    <row r="430" spans="2:2">
      <c r="B430" s="16"/>
    </row>
    <row r="431" spans="2:2">
      <c r="B431" s="16"/>
    </row>
    <row r="432" spans="2:2">
      <c r="B432" s="16"/>
    </row>
    <row r="433" spans="2:2">
      <c r="B433" s="16"/>
    </row>
    <row r="434" spans="2:2">
      <c r="B434" s="16"/>
    </row>
    <row r="435" spans="2:2">
      <c r="B435" s="16"/>
    </row>
    <row r="436" spans="2:2">
      <c r="B436" s="16"/>
    </row>
    <row r="437" spans="2:2">
      <c r="B437" s="16"/>
    </row>
    <row r="438" spans="2:2">
      <c r="B438" s="16"/>
    </row>
    <row r="439" spans="2:2">
      <c r="B439" s="16"/>
    </row>
    <row r="440" spans="2:2">
      <c r="B440" s="16"/>
    </row>
    <row r="441" spans="2:2">
      <c r="B441" s="16"/>
    </row>
    <row r="442" spans="2:2">
      <c r="B442" s="16"/>
    </row>
    <row r="443" spans="2:2">
      <c r="B443" s="16"/>
    </row>
    <row r="444" spans="2:2">
      <c r="B444" s="16"/>
    </row>
    <row r="445" spans="2:2">
      <c r="B445" s="16"/>
    </row>
    <row r="446" spans="2:2">
      <c r="B446" s="16"/>
    </row>
    <row r="447" spans="2:2">
      <c r="B447" s="16"/>
    </row>
    <row r="448" spans="2:2">
      <c r="B448" s="16"/>
    </row>
    <row r="449" spans="2:2">
      <c r="B449" s="16"/>
    </row>
    <row r="450" spans="2:2">
      <c r="B450" s="16"/>
    </row>
    <row r="451" spans="2:2">
      <c r="B451" s="16"/>
    </row>
    <row r="452" spans="2:2">
      <c r="B452" s="16"/>
    </row>
    <row r="453" spans="2:2">
      <c r="B453" s="16"/>
    </row>
    <row r="454" spans="2:2">
      <c r="B454" s="16"/>
    </row>
    <row r="455" spans="2:2">
      <c r="B455" s="16"/>
    </row>
    <row r="456" spans="2:2">
      <c r="B456" s="16"/>
    </row>
    <row r="457" spans="2:2">
      <c r="B457" s="16"/>
    </row>
    <row r="458" spans="2:2">
      <c r="B458" s="16"/>
    </row>
    <row r="459" spans="2:2">
      <c r="B459" s="16"/>
    </row>
    <row r="460" spans="2:2">
      <c r="B460" s="16"/>
    </row>
    <row r="461" spans="2:2">
      <c r="B461" s="16"/>
    </row>
    <row r="462" spans="2:2">
      <c r="B462" s="16"/>
    </row>
    <row r="463" spans="2:2">
      <c r="B463" s="16"/>
    </row>
    <row r="464" spans="2:2">
      <c r="B464" s="16"/>
    </row>
    <row r="465" spans="2:2">
      <c r="B465" s="16"/>
    </row>
    <row r="466" spans="2:2">
      <c r="B466" s="16"/>
    </row>
    <row r="467" spans="2:2">
      <c r="B467" s="16"/>
    </row>
    <row r="468" spans="2:2">
      <c r="B468" s="16"/>
    </row>
    <row r="469" spans="2:2">
      <c r="B469" s="16"/>
    </row>
    <row r="470" spans="2:2">
      <c r="B470" s="16"/>
    </row>
    <row r="471" spans="2:2">
      <c r="B471" s="16"/>
    </row>
    <row r="472" spans="2:2">
      <c r="B472" s="16"/>
    </row>
    <row r="473" spans="2:2">
      <c r="B473" s="16"/>
    </row>
    <row r="474" spans="2:2">
      <c r="B474" s="16"/>
    </row>
    <row r="475" spans="2:2">
      <c r="B475" s="16"/>
    </row>
    <row r="476" spans="2:2">
      <c r="B476" s="16"/>
    </row>
    <row r="477" spans="2:2">
      <c r="B477" s="16"/>
    </row>
    <row r="478" spans="2:2">
      <c r="B478" s="16"/>
    </row>
    <row r="479" spans="2:2">
      <c r="B479" s="16"/>
    </row>
    <row r="480" spans="2:2">
      <c r="B480" s="16"/>
    </row>
    <row r="481" spans="2:2">
      <c r="B481" s="16"/>
    </row>
    <row r="482" spans="2:2">
      <c r="B482" s="16"/>
    </row>
    <row r="483" spans="2:2">
      <c r="B483" s="16"/>
    </row>
    <row r="484" spans="2:2">
      <c r="B484" s="16"/>
    </row>
    <row r="485" spans="2:2">
      <c r="B485" s="16"/>
    </row>
    <row r="486" spans="2:2">
      <c r="B486" s="16"/>
    </row>
    <row r="487" spans="2:2">
      <c r="B487" s="16"/>
    </row>
    <row r="488" spans="2:2">
      <c r="B488" s="16"/>
    </row>
    <row r="489" spans="2:2">
      <c r="B489" s="16"/>
    </row>
    <row r="490" spans="2:2">
      <c r="B490" s="16"/>
    </row>
    <row r="491" spans="2:2">
      <c r="B491" s="16"/>
    </row>
    <row r="492" spans="2:2">
      <c r="B492" s="16"/>
    </row>
    <row r="493" spans="2:2">
      <c r="B493" s="16"/>
    </row>
    <row r="494" spans="2:2">
      <c r="B494" s="16"/>
    </row>
    <row r="495" spans="2:2">
      <c r="B495" s="16"/>
    </row>
    <row r="496" spans="2:2">
      <c r="B496" s="16"/>
    </row>
    <row r="497" spans="2:2">
      <c r="B497" s="16"/>
    </row>
    <row r="498" spans="2:2">
      <c r="B498" s="16"/>
    </row>
    <row r="499" spans="2:2">
      <c r="B499" s="16"/>
    </row>
    <row r="500" spans="2:2">
      <c r="B500" s="16"/>
    </row>
    <row r="501" spans="2:2">
      <c r="B501" s="16"/>
    </row>
    <row r="502" spans="2:2">
      <c r="B502" s="16"/>
    </row>
    <row r="503" spans="2:2">
      <c r="B503" s="16"/>
    </row>
    <row r="504" spans="2:2">
      <c r="B504" s="16"/>
    </row>
    <row r="505" spans="2:2">
      <c r="B505" s="16"/>
    </row>
    <row r="506" spans="2:2">
      <c r="B506" s="16"/>
    </row>
    <row r="507" spans="2:2">
      <c r="B507" s="16"/>
    </row>
    <row r="508" spans="2:2">
      <c r="B508" s="16"/>
    </row>
    <row r="509" spans="2:2">
      <c r="B509" s="16"/>
    </row>
    <row r="510" spans="2:2">
      <c r="B510" s="16"/>
    </row>
    <row r="511" spans="2:2">
      <c r="B511" s="16"/>
    </row>
    <row r="512" spans="2:2">
      <c r="B512" s="16"/>
    </row>
    <row r="513" spans="2:2">
      <c r="B513" s="16"/>
    </row>
    <row r="514" spans="2:2">
      <c r="B514" s="16"/>
    </row>
    <row r="515" spans="2:2">
      <c r="B515" s="16"/>
    </row>
    <row r="516" spans="2:2">
      <c r="B516" s="16"/>
    </row>
    <row r="517" spans="2:2">
      <c r="B517" s="16"/>
    </row>
    <row r="518" spans="2:2">
      <c r="B518" s="16"/>
    </row>
    <row r="519" spans="2:2">
      <c r="B519" s="16"/>
    </row>
    <row r="520" spans="2:2">
      <c r="B520" s="16"/>
    </row>
    <row r="521" spans="2:2">
      <c r="B521" s="16"/>
    </row>
    <row r="522" spans="2:2">
      <c r="B522" s="16"/>
    </row>
    <row r="523" spans="2:2">
      <c r="B523" s="16"/>
    </row>
    <row r="524" spans="2:2">
      <c r="B524" s="16"/>
    </row>
    <row r="525" spans="2:2">
      <c r="B525" s="16"/>
    </row>
    <row r="526" spans="2:2">
      <c r="B526" s="16"/>
    </row>
    <row r="527" spans="2:2">
      <c r="B527" s="16"/>
    </row>
    <row r="528" spans="2:2">
      <c r="B528" s="16"/>
    </row>
    <row r="529" spans="2:2">
      <c r="B529" s="16"/>
    </row>
    <row r="530" spans="2:2">
      <c r="B530" s="16"/>
    </row>
    <row r="531" spans="2:2">
      <c r="B531" s="16"/>
    </row>
    <row r="532" spans="2:2">
      <c r="B532" s="16"/>
    </row>
    <row r="533" spans="2:2">
      <c r="B533" s="16"/>
    </row>
    <row r="534" spans="2:2">
      <c r="B534" s="16"/>
    </row>
    <row r="535" spans="2:2">
      <c r="B535" s="16"/>
    </row>
    <row r="536" spans="2:2">
      <c r="B536" s="16"/>
    </row>
    <row r="537" spans="2:2">
      <c r="B537" s="16"/>
    </row>
    <row r="538" spans="2:2">
      <c r="B538" s="16"/>
    </row>
    <row r="539" spans="2:2">
      <c r="B539" s="16"/>
    </row>
    <row r="540" spans="2:2">
      <c r="B540" s="16"/>
    </row>
    <row r="541" spans="2:2">
      <c r="B541" s="16"/>
    </row>
    <row r="542" spans="2:2">
      <c r="B542" s="16"/>
    </row>
    <row r="543" spans="2:2">
      <c r="B543" s="16"/>
    </row>
    <row r="544" spans="2:2">
      <c r="B544" s="16"/>
    </row>
    <row r="545" spans="2:2">
      <c r="B545" s="16"/>
    </row>
    <row r="546" spans="2:2">
      <c r="B546" s="16"/>
    </row>
    <row r="547" spans="2:2">
      <c r="B547" s="16"/>
    </row>
    <row r="548" spans="2:2">
      <c r="B548" s="16"/>
    </row>
    <row r="549" spans="2:2">
      <c r="B549" s="16"/>
    </row>
    <row r="550" spans="2:2">
      <c r="B550" s="16"/>
    </row>
    <row r="551" spans="2:2">
      <c r="B551" s="16"/>
    </row>
    <row r="552" spans="2:2">
      <c r="B552" s="16"/>
    </row>
    <row r="553" spans="2:2">
      <c r="B553" s="16"/>
    </row>
    <row r="554" spans="2:2">
      <c r="B554" s="16"/>
    </row>
    <row r="555" spans="2:2">
      <c r="B555" s="16"/>
    </row>
    <row r="556" spans="2:2">
      <c r="B556" s="16"/>
    </row>
    <row r="557" spans="2:2">
      <c r="B557" s="16"/>
    </row>
    <row r="558" spans="2:2">
      <c r="B558" s="16"/>
    </row>
    <row r="559" spans="2:2">
      <c r="B559" s="16"/>
    </row>
    <row r="560" spans="2:2">
      <c r="B560" s="16"/>
    </row>
    <row r="561" spans="2:2">
      <c r="B561" s="16"/>
    </row>
    <row r="562" spans="2:2">
      <c r="B562" s="16"/>
    </row>
    <row r="563" spans="2:2">
      <c r="B563" s="16"/>
    </row>
    <row r="564" spans="2:2">
      <c r="B564" s="16"/>
    </row>
    <row r="565" spans="2:2">
      <c r="B565" s="16"/>
    </row>
    <row r="566" spans="2:2">
      <c r="B566" s="16"/>
    </row>
    <row r="567" spans="2:2">
      <c r="B567" s="16"/>
    </row>
    <row r="568" spans="2:2">
      <c r="B568" s="16"/>
    </row>
    <row r="569" spans="2:2">
      <c r="B569" s="16"/>
    </row>
    <row r="570" spans="2:2">
      <c r="B570" s="16"/>
    </row>
    <row r="571" spans="2:2">
      <c r="B571" s="16"/>
    </row>
    <row r="572" spans="2:2">
      <c r="B572" s="16"/>
    </row>
    <row r="573" spans="2:2">
      <c r="B573" s="16"/>
    </row>
    <row r="574" spans="2:2">
      <c r="B574" s="16"/>
    </row>
    <row r="575" spans="2:2">
      <c r="B575" s="16"/>
    </row>
    <row r="576" spans="2:2">
      <c r="B576" s="16"/>
    </row>
    <row r="577" spans="2:2">
      <c r="B577" s="16"/>
    </row>
    <row r="578" spans="2:2">
      <c r="B578" s="16"/>
    </row>
    <row r="579" spans="2:2">
      <c r="B579" s="16"/>
    </row>
    <row r="580" spans="2:2">
      <c r="B580" s="16"/>
    </row>
    <row r="581" spans="2:2">
      <c r="B581" s="16"/>
    </row>
    <row r="582" spans="2:2">
      <c r="B582" s="16"/>
    </row>
    <row r="583" spans="2:2">
      <c r="B583" s="16"/>
    </row>
    <row r="584" spans="2:2">
      <c r="B584" s="16"/>
    </row>
    <row r="585" spans="2:2">
      <c r="B585" s="16"/>
    </row>
    <row r="586" spans="2:2">
      <c r="B586" s="16"/>
    </row>
    <row r="587" spans="2:2">
      <c r="B587" s="16"/>
    </row>
    <row r="588" spans="2:2">
      <c r="B588" s="16"/>
    </row>
    <row r="589" spans="2:2">
      <c r="B589" s="16"/>
    </row>
    <row r="590" spans="2:2">
      <c r="B590" s="16"/>
    </row>
    <row r="591" spans="2:2">
      <c r="B591" s="16"/>
    </row>
    <row r="592" spans="2:2">
      <c r="B592" s="16"/>
    </row>
    <row r="593" spans="2:2">
      <c r="B593" s="16"/>
    </row>
    <row r="594" spans="2:2">
      <c r="B594" s="16"/>
    </row>
    <row r="595" spans="2:2">
      <c r="B595" s="16"/>
    </row>
    <row r="596" spans="2:2">
      <c r="B596" s="16"/>
    </row>
    <row r="597" spans="2:2">
      <c r="B597" s="16"/>
    </row>
    <row r="598" spans="2:2">
      <c r="B598" s="16"/>
    </row>
    <row r="599" spans="2:2">
      <c r="B599" s="16"/>
    </row>
    <row r="600" spans="2:2">
      <c r="B600" s="16"/>
    </row>
    <row r="601" spans="2:2">
      <c r="B601" s="16"/>
    </row>
    <row r="602" spans="2:2">
      <c r="B602" s="16"/>
    </row>
    <row r="603" spans="2:2">
      <c r="B603" s="16"/>
    </row>
    <row r="604" spans="2:2">
      <c r="B604" s="16"/>
    </row>
    <row r="605" spans="2:2">
      <c r="B605" s="16"/>
    </row>
    <row r="606" spans="2:2">
      <c r="B606" s="16"/>
    </row>
    <row r="607" spans="2:2">
      <c r="B607" s="16"/>
    </row>
    <row r="608" spans="2:2">
      <c r="B608" s="16"/>
    </row>
    <row r="609" spans="2:2">
      <c r="B609" s="16"/>
    </row>
    <row r="610" spans="2:2">
      <c r="B610" s="16"/>
    </row>
    <row r="611" spans="2:2">
      <c r="B611" s="16"/>
    </row>
    <row r="612" spans="2:2">
      <c r="B612" s="16"/>
    </row>
    <row r="613" spans="2:2">
      <c r="B613" s="16"/>
    </row>
    <row r="614" spans="2:2">
      <c r="B614" s="16"/>
    </row>
    <row r="615" spans="2:2">
      <c r="B615" s="16"/>
    </row>
    <row r="616" spans="2:2">
      <c r="B616" s="16"/>
    </row>
    <row r="617" spans="2:2">
      <c r="B617" s="16"/>
    </row>
    <row r="618" spans="2:2">
      <c r="B618" s="16"/>
    </row>
    <row r="619" spans="2:2">
      <c r="B619" s="16"/>
    </row>
    <row r="620" spans="2:2">
      <c r="B620" s="16"/>
    </row>
    <row r="621" spans="2:2">
      <c r="B621" s="16"/>
    </row>
    <row r="622" spans="2:2">
      <c r="B622" s="16"/>
    </row>
    <row r="623" spans="2:2">
      <c r="B623" s="16"/>
    </row>
    <row r="624" spans="2:2">
      <c r="B624" s="16"/>
    </row>
    <row r="625" spans="2:2">
      <c r="B625" s="16"/>
    </row>
    <row r="626" spans="2:2">
      <c r="B626" s="16"/>
    </row>
    <row r="627" spans="2:2">
      <c r="B627" s="16"/>
    </row>
    <row r="628" spans="2:2">
      <c r="B628" s="16"/>
    </row>
    <row r="629" spans="2:2">
      <c r="B629" s="16"/>
    </row>
    <row r="630" spans="2:2">
      <c r="B630" s="16"/>
    </row>
    <row r="631" spans="2:2">
      <c r="B631" s="16"/>
    </row>
    <row r="632" spans="2:2">
      <c r="B632" s="16"/>
    </row>
    <row r="633" spans="2:2">
      <c r="B633" s="16"/>
    </row>
    <row r="634" spans="2:2">
      <c r="B634" s="16"/>
    </row>
    <row r="635" spans="2:2">
      <c r="B635" s="16"/>
    </row>
    <row r="636" spans="2:2">
      <c r="B636" s="16"/>
    </row>
    <row r="637" spans="2:2">
      <c r="B637" s="16"/>
    </row>
    <row r="638" spans="2:2">
      <c r="B638" s="16"/>
    </row>
    <row r="639" spans="2:2">
      <c r="B639" s="16"/>
    </row>
    <row r="640" spans="2:2">
      <c r="B640" s="16"/>
    </row>
    <row r="641" spans="2:2">
      <c r="B641" s="16"/>
    </row>
    <row r="642" spans="2:2">
      <c r="B642" s="16"/>
    </row>
    <row r="643" spans="2:2">
      <c r="B643" s="16"/>
    </row>
    <row r="644" spans="2:2">
      <c r="B644" s="16"/>
    </row>
    <row r="645" spans="2:2">
      <c r="B645" s="16"/>
    </row>
    <row r="646" spans="2:2">
      <c r="B646" s="16"/>
    </row>
    <row r="647" spans="2:2">
      <c r="B647" s="16"/>
    </row>
    <row r="648" spans="2:2">
      <c r="B648" s="16"/>
    </row>
    <row r="649" spans="2:2">
      <c r="B649" s="16"/>
    </row>
    <row r="650" spans="2:2">
      <c r="B650" s="16"/>
    </row>
    <row r="651" spans="2:2">
      <c r="B651" s="16"/>
    </row>
    <row r="652" spans="2:2">
      <c r="B652" s="16"/>
    </row>
    <row r="653" spans="2:2">
      <c r="B653" s="16"/>
    </row>
    <row r="654" spans="2:2">
      <c r="B654" s="16"/>
    </row>
    <row r="655" spans="2:2">
      <c r="B655" s="16"/>
    </row>
    <row r="656" spans="2:2">
      <c r="B656" s="16"/>
    </row>
    <row r="657" spans="2:2">
      <c r="B657" s="16"/>
    </row>
    <row r="658" spans="2:2">
      <c r="B658" s="16"/>
    </row>
    <row r="659" spans="2:2">
      <c r="B659" s="16"/>
    </row>
    <row r="660" spans="2:2">
      <c r="B660" s="16"/>
    </row>
    <row r="661" spans="2:2">
      <c r="B661" s="16"/>
    </row>
    <row r="662" spans="2:2">
      <c r="B662" s="16"/>
    </row>
    <row r="663" spans="2:2">
      <c r="B663" s="16"/>
    </row>
    <row r="664" spans="2:2">
      <c r="B664" s="16"/>
    </row>
    <row r="665" spans="2:2">
      <c r="B665" s="16"/>
    </row>
    <row r="666" spans="2:2">
      <c r="B666" s="16"/>
    </row>
    <row r="667" spans="2:2">
      <c r="B667" s="16"/>
    </row>
    <row r="668" spans="2:2">
      <c r="B668" s="16"/>
    </row>
    <row r="669" spans="2:2">
      <c r="B669" s="16"/>
    </row>
    <row r="670" spans="2:2">
      <c r="B670" s="16"/>
    </row>
    <row r="671" spans="2:2">
      <c r="B671" s="16"/>
    </row>
    <row r="672" spans="2:2">
      <c r="B672" s="16"/>
    </row>
    <row r="673" spans="2:2">
      <c r="B673" s="16"/>
    </row>
    <row r="674" spans="2:2">
      <c r="B674" s="16"/>
    </row>
    <row r="675" spans="2:2">
      <c r="B675" s="16"/>
    </row>
    <row r="676" spans="2:2">
      <c r="B676" s="16"/>
    </row>
    <row r="677" spans="2:2">
      <c r="B677" s="16"/>
    </row>
    <row r="678" spans="2:2">
      <c r="B678" s="16"/>
    </row>
    <row r="679" spans="2:2">
      <c r="B679" s="16"/>
    </row>
    <row r="680" spans="2:2">
      <c r="B680" s="16"/>
    </row>
    <row r="681" spans="2:2">
      <c r="B681" s="16"/>
    </row>
    <row r="682" spans="2:2">
      <c r="B682" s="16"/>
    </row>
    <row r="683" spans="2:2">
      <c r="B683" s="16"/>
    </row>
    <row r="684" spans="2:2">
      <c r="B684" s="16"/>
    </row>
    <row r="685" spans="2:2">
      <c r="B685" s="16"/>
    </row>
    <row r="686" spans="2:2">
      <c r="B686" s="16"/>
    </row>
    <row r="687" spans="2:2">
      <c r="B687" s="16"/>
    </row>
    <row r="688" spans="2:2">
      <c r="B688" s="16"/>
    </row>
    <row r="689" spans="2:2">
      <c r="B689" s="16"/>
    </row>
    <row r="690" spans="2:2">
      <c r="B690" s="16"/>
    </row>
    <row r="691" spans="2:2">
      <c r="B691" s="16"/>
    </row>
    <row r="692" spans="2:2">
      <c r="B692" s="16"/>
    </row>
    <row r="693" spans="2:2">
      <c r="B693" s="16"/>
    </row>
    <row r="694" spans="2:2">
      <c r="B694" s="16"/>
    </row>
    <row r="695" spans="2:2">
      <c r="B695" s="16"/>
    </row>
    <row r="696" spans="2:2">
      <c r="B696" s="16"/>
    </row>
    <row r="697" spans="2:2">
      <c r="B697" s="16"/>
    </row>
    <row r="698" spans="2:2">
      <c r="B698" s="16"/>
    </row>
    <row r="699" spans="2:2">
      <c r="B699" s="16"/>
    </row>
    <row r="700" spans="2:2">
      <c r="B700" s="16"/>
    </row>
    <row r="701" spans="2:2">
      <c r="B701" s="16"/>
    </row>
    <row r="702" spans="2:2">
      <c r="B702" s="16"/>
    </row>
    <row r="703" spans="2:2">
      <c r="B703" s="16"/>
    </row>
    <row r="704" spans="2:2">
      <c r="B704" s="16"/>
    </row>
    <row r="705" spans="2:2">
      <c r="B705" s="16"/>
    </row>
    <row r="706" spans="2:2">
      <c r="B706" s="16"/>
    </row>
    <row r="707" spans="2:2">
      <c r="B707" s="16"/>
    </row>
    <row r="708" spans="2:2">
      <c r="B708" s="16"/>
    </row>
    <row r="709" spans="2:2">
      <c r="B709" s="16"/>
    </row>
    <row r="710" spans="2:2">
      <c r="B710" s="16"/>
    </row>
    <row r="711" spans="2:2">
      <c r="B711" s="16"/>
    </row>
    <row r="712" spans="2:2">
      <c r="B712" s="16"/>
    </row>
    <row r="713" spans="2:2">
      <c r="B713" s="16"/>
    </row>
    <row r="714" spans="2:2">
      <c r="B714" s="16"/>
    </row>
    <row r="715" spans="2:2">
      <c r="B715" s="16"/>
    </row>
    <row r="716" spans="2:2">
      <c r="B716" s="16"/>
    </row>
    <row r="717" spans="2:2">
      <c r="B717" s="16"/>
    </row>
    <row r="718" spans="2:2">
      <c r="B718" s="16"/>
    </row>
    <row r="719" spans="2:2">
      <c r="B719" s="16"/>
    </row>
    <row r="720" spans="2:2">
      <c r="B720" s="16"/>
    </row>
    <row r="721" spans="2:2">
      <c r="B721" s="16"/>
    </row>
    <row r="722" spans="2:2">
      <c r="B722" s="16"/>
    </row>
    <row r="723" spans="2:2">
      <c r="B723" s="16"/>
    </row>
    <row r="724" spans="2:2">
      <c r="B724" s="16"/>
    </row>
    <row r="725" spans="2:2">
      <c r="B725" s="16"/>
    </row>
    <row r="726" spans="2:2">
      <c r="B726" s="16"/>
    </row>
    <row r="727" spans="2:2">
      <c r="B727" s="16"/>
    </row>
    <row r="728" spans="2:2">
      <c r="B728" s="16"/>
    </row>
    <row r="729" spans="2:2">
      <c r="B729" s="16"/>
    </row>
    <row r="730" spans="2:2">
      <c r="B730" s="16"/>
    </row>
    <row r="731" spans="2:2">
      <c r="B731" s="16"/>
    </row>
    <row r="732" spans="2:2">
      <c r="B732" s="16"/>
    </row>
    <row r="733" spans="2:2">
      <c r="B733" s="16"/>
    </row>
    <row r="734" spans="2:2">
      <c r="B734" s="16"/>
    </row>
    <row r="735" spans="2:2">
      <c r="B735" s="16"/>
    </row>
    <row r="736" spans="2:2">
      <c r="B736" s="16"/>
    </row>
    <row r="737" spans="2:2">
      <c r="B737" s="16"/>
    </row>
    <row r="738" spans="2:2">
      <c r="B738" s="16"/>
    </row>
    <row r="739" spans="2:2">
      <c r="B739" s="16"/>
    </row>
    <row r="740" spans="2:2">
      <c r="B740" s="16"/>
    </row>
    <row r="741" spans="2:2">
      <c r="B741" s="16"/>
    </row>
    <row r="742" spans="2:2">
      <c r="B742" s="16"/>
    </row>
    <row r="743" spans="2:2">
      <c r="B743" s="16"/>
    </row>
    <row r="744" spans="2:2">
      <c r="B744" s="16"/>
    </row>
    <row r="745" spans="2:2">
      <c r="B745" s="16"/>
    </row>
    <row r="746" spans="2:2">
      <c r="B746" s="16"/>
    </row>
    <row r="747" spans="2:2">
      <c r="B747" s="16"/>
    </row>
    <row r="748" spans="2:2">
      <c r="B748" s="16"/>
    </row>
    <row r="749" spans="2:2">
      <c r="B749" s="16"/>
    </row>
    <row r="750" spans="2:2">
      <c r="B750" s="16"/>
    </row>
    <row r="751" spans="2:2">
      <c r="B751" s="16"/>
    </row>
    <row r="752" spans="2:2">
      <c r="B752" s="16"/>
    </row>
    <row r="753" spans="2:2">
      <c r="B753" s="16"/>
    </row>
    <row r="754" spans="2:2">
      <c r="B754" s="16"/>
    </row>
    <row r="755" spans="2:2">
      <c r="B755" s="16"/>
    </row>
    <row r="756" spans="2:2">
      <c r="B756" s="16"/>
    </row>
    <row r="757" spans="2:2">
      <c r="B757" s="16"/>
    </row>
    <row r="758" spans="2:2">
      <c r="B758" s="16"/>
    </row>
    <row r="759" spans="2:2">
      <c r="B759" s="16"/>
    </row>
    <row r="760" spans="2:2">
      <c r="B760" s="16"/>
    </row>
    <row r="761" spans="2:2">
      <c r="B761" s="16"/>
    </row>
    <row r="762" spans="2:2">
      <c r="B762" s="16"/>
    </row>
    <row r="763" spans="2:2">
      <c r="B763" s="16"/>
    </row>
    <row r="764" spans="2:2">
      <c r="B764" s="16"/>
    </row>
    <row r="765" spans="2:2">
      <c r="B765" s="16"/>
    </row>
    <row r="766" spans="2:2">
      <c r="B766" s="16"/>
    </row>
    <row r="767" spans="2:2">
      <c r="B767" s="16"/>
    </row>
    <row r="768" spans="2:2">
      <c r="B768" s="16"/>
    </row>
    <row r="769" spans="2:2">
      <c r="B769" s="16"/>
    </row>
    <row r="770" spans="2:2">
      <c r="B770" s="16"/>
    </row>
    <row r="771" spans="2:2">
      <c r="B771" s="16"/>
    </row>
    <row r="772" spans="2:2">
      <c r="B772" s="16"/>
    </row>
    <row r="773" spans="2:2">
      <c r="B773" s="16"/>
    </row>
    <row r="774" spans="2:2">
      <c r="B774" s="16"/>
    </row>
    <row r="775" spans="2:2">
      <c r="B775" s="16"/>
    </row>
    <row r="776" spans="2:2">
      <c r="B776" s="16"/>
    </row>
    <row r="777" spans="2:2">
      <c r="B777" s="16"/>
    </row>
    <row r="778" spans="2:2">
      <c r="B778" s="16"/>
    </row>
    <row r="779" spans="2:2">
      <c r="B779" s="16"/>
    </row>
    <row r="780" spans="2:2">
      <c r="B780" s="16"/>
    </row>
    <row r="781" spans="2:2">
      <c r="B781" s="16"/>
    </row>
    <row r="782" spans="2:2">
      <c r="B782" s="16"/>
    </row>
    <row r="783" spans="2:2">
      <c r="B783" s="16"/>
    </row>
    <row r="784" spans="2:2">
      <c r="B784" s="16"/>
    </row>
    <row r="785" spans="2:2">
      <c r="B785" s="16"/>
    </row>
    <row r="786" spans="2:2">
      <c r="B786" s="16"/>
    </row>
    <row r="787" spans="2:2">
      <c r="B787" s="16"/>
    </row>
    <row r="788" spans="2:2">
      <c r="B788" s="16"/>
    </row>
    <row r="789" spans="2:2">
      <c r="B789" s="16"/>
    </row>
    <row r="790" spans="2:2">
      <c r="B790" s="16"/>
    </row>
    <row r="791" spans="2:2">
      <c r="B791" s="16"/>
    </row>
    <row r="792" spans="2:2">
      <c r="B792" s="16"/>
    </row>
    <row r="793" spans="2:2">
      <c r="B793" s="16"/>
    </row>
    <row r="794" spans="2:2">
      <c r="B794" s="16"/>
    </row>
    <row r="795" spans="2:2">
      <c r="B795" s="16"/>
    </row>
    <row r="796" spans="2:2">
      <c r="B796" s="16"/>
    </row>
    <row r="797" spans="2:2">
      <c r="B797" s="16"/>
    </row>
    <row r="798" spans="2:2">
      <c r="B798" s="16"/>
    </row>
    <row r="799" spans="2:2">
      <c r="B799" s="16"/>
    </row>
    <row r="800" spans="2:2">
      <c r="B800" s="16"/>
    </row>
    <row r="801" spans="2:2">
      <c r="B801" s="16"/>
    </row>
    <row r="802" spans="2:2">
      <c r="B802" s="16"/>
    </row>
    <row r="803" spans="2:2">
      <c r="B803" s="16"/>
    </row>
    <row r="804" spans="2:2">
      <c r="B804" s="16"/>
    </row>
    <row r="805" spans="2:2">
      <c r="B805" s="16"/>
    </row>
    <row r="806" spans="2:2">
      <c r="B806" s="16"/>
    </row>
    <row r="807" spans="2:2">
      <c r="B807" s="16"/>
    </row>
    <row r="808" spans="2:2">
      <c r="B808" s="16"/>
    </row>
    <row r="809" spans="2:2">
      <c r="B809" s="16"/>
    </row>
    <row r="810" spans="2:2">
      <c r="B810" s="16"/>
    </row>
    <row r="811" spans="2:2">
      <c r="B811" s="16"/>
    </row>
    <row r="812" spans="2:2">
      <c r="B812" s="16"/>
    </row>
    <row r="813" spans="2:2">
      <c r="B813" s="16"/>
    </row>
    <row r="814" spans="2:2">
      <c r="B814" s="16"/>
    </row>
    <row r="815" spans="2:2">
      <c r="B815" s="16"/>
    </row>
    <row r="816" spans="2:2">
      <c r="B816" s="16"/>
    </row>
    <row r="817" spans="2:2">
      <c r="B817" s="16"/>
    </row>
    <row r="818" spans="2:2">
      <c r="B818" s="16"/>
    </row>
    <row r="819" spans="2:2">
      <c r="B819" s="16"/>
    </row>
    <row r="820" spans="2:2">
      <c r="B820" s="16"/>
    </row>
    <row r="821" spans="2:2">
      <c r="B821" s="16"/>
    </row>
    <row r="822" spans="2:2">
      <c r="B822" s="16"/>
    </row>
    <row r="823" spans="2:2">
      <c r="B823" s="16"/>
    </row>
    <row r="824" spans="2:2">
      <c r="B824" s="16"/>
    </row>
    <row r="825" spans="2:2">
      <c r="B825" s="16"/>
    </row>
    <row r="826" spans="2:2">
      <c r="B826" s="16"/>
    </row>
    <row r="827" spans="2:2">
      <c r="B827" s="16"/>
    </row>
    <row r="828" spans="2:2">
      <c r="B828" s="16"/>
    </row>
    <row r="829" spans="2:2">
      <c r="B829" s="16"/>
    </row>
    <row r="830" spans="2:2">
      <c r="B830" s="16"/>
    </row>
    <row r="831" spans="2:2">
      <c r="B831" s="16"/>
    </row>
    <row r="832" spans="2:2">
      <c r="B832" s="16"/>
    </row>
    <row r="833" spans="2:2">
      <c r="B833" s="16"/>
    </row>
    <row r="834" spans="2:2">
      <c r="B834" s="16"/>
    </row>
    <row r="835" spans="2:2">
      <c r="B835" s="16"/>
    </row>
    <row r="836" spans="2:2">
      <c r="B836" s="16"/>
    </row>
    <row r="837" spans="2:2">
      <c r="B837" s="16"/>
    </row>
    <row r="838" spans="2:2">
      <c r="B838" s="16"/>
    </row>
    <row r="839" spans="2:2">
      <c r="B839" s="16"/>
    </row>
    <row r="840" spans="2:2">
      <c r="B840" s="16"/>
    </row>
    <row r="841" spans="2:2">
      <c r="B841" s="16"/>
    </row>
    <row r="842" spans="2:2">
      <c r="B842" s="16"/>
    </row>
    <row r="843" spans="2:2">
      <c r="B843" s="16"/>
    </row>
    <row r="844" spans="2:2">
      <c r="B844" s="16"/>
    </row>
    <row r="845" spans="2:2">
      <c r="B845" s="16"/>
    </row>
    <row r="846" spans="2:2">
      <c r="B846" s="16"/>
    </row>
    <row r="847" spans="2:2">
      <c r="B847" s="16"/>
    </row>
    <row r="848" spans="2:2">
      <c r="B848" s="16"/>
    </row>
    <row r="849" spans="2:2">
      <c r="B849" s="16"/>
    </row>
    <row r="850" spans="2:2">
      <c r="B850" s="16"/>
    </row>
    <row r="851" spans="2:2">
      <c r="B851" s="16"/>
    </row>
    <row r="852" spans="2:2">
      <c r="B852" s="16"/>
    </row>
    <row r="853" spans="2:2">
      <c r="B853" s="16"/>
    </row>
    <row r="854" spans="2:2">
      <c r="B854" s="16"/>
    </row>
    <row r="855" spans="2:2">
      <c r="B855" s="16"/>
    </row>
    <row r="856" spans="2:2">
      <c r="B856" s="16"/>
    </row>
    <row r="857" spans="2:2">
      <c r="B857" s="16"/>
    </row>
    <row r="858" spans="2:2">
      <c r="B858" s="16"/>
    </row>
    <row r="859" spans="2:2">
      <c r="B859" s="16"/>
    </row>
    <row r="860" spans="2:2">
      <c r="B860" s="16"/>
    </row>
    <row r="861" spans="2:2">
      <c r="B861" s="16"/>
    </row>
    <row r="862" spans="2:2">
      <c r="B862" s="16"/>
    </row>
    <row r="863" spans="2:2">
      <c r="B863" s="16"/>
    </row>
    <row r="864" spans="2:2">
      <c r="B864" s="16"/>
    </row>
    <row r="865" spans="2:2">
      <c r="B865" s="16"/>
    </row>
    <row r="866" spans="2:2">
      <c r="B866" s="16"/>
    </row>
    <row r="867" spans="2:2">
      <c r="B867" s="16"/>
    </row>
    <row r="868" spans="2:2">
      <c r="B868" s="16"/>
    </row>
    <row r="869" spans="2:2">
      <c r="B869" s="16"/>
    </row>
    <row r="870" spans="2:2">
      <c r="B870" s="16"/>
    </row>
    <row r="871" spans="2:2">
      <c r="B871" s="16"/>
    </row>
    <row r="872" spans="2:2">
      <c r="B872" s="16"/>
    </row>
    <row r="873" spans="2:2">
      <c r="B873" s="16"/>
    </row>
    <row r="874" spans="2:2">
      <c r="B874" s="16"/>
    </row>
    <row r="875" spans="2:2">
      <c r="B875" s="16"/>
    </row>
    <row r="876" spans="2:2">
      <c r="B876" s="16"/>
    </row>
    <row r="877" spans="2:2">
      <c r="B877" s="16"/>
    </row>
    <row r="878" spans="2:2">
      <c r="B878" s="16"/>
    </row>
    <row r="879" spans="2:2">
      <c r="B879" s="16"/>
    </row>
    <row r="880" spans="2:2">
      <c r="B880" s="16"/>
    </row>
    <row r="881" spans="2:2">
      <c r="B881" s="16"/>
    </row>
    <row r="882" spans="2:2">
      <c r="B882" s="16"/>
    </row>
    <row r="883" spans="2:2">
      <c r="B883" s="16"/>
    </row>
    <row r="884" spans="2:2">
      <c r="B884" s="16"/>
    </row>
    <row r="885" spans="2:2">
      <c r="B885" s="16"/>
    </row>
    <row r="886" spans="2:2">
      <c r="B886" s="16"/>
    </row>
    <row r="887" spans="2:2">
      <c r="B887" s="16"/>
    </row>
    <row r="888" spans="2:2">
      <c r="B888" s="16"/>
    </row>
    <row r="889" spans="2:2">
      <c r="B889" s="16"/>
    </row>
    <row r="890" spans="2:2">
      <c r="B890" s="16"/>
    </row>
    <row r="891" spans="2:2">
      <c r="B891" s="16"/>
    </row>
    <row r="892" spans="2:2">
      <c r="B892" s="16"/>
    </row>
    <row r="893" spans="2:2">
      <c r="B893" s="16"/>
    </row>
    <row r="894" spans="2:2">
      <c r="B894" s="16"/>
    </row>
    <row r="895" spans="2:2">
      <c r="B895" s="16"/>
    </row>
    <row r="896" spans="2:2">
      <c r="B896" s="16"/>
    </row>
    <row r="897" spans="2:2">
      <c r="B897" s="16"/>
    </row>
    <row r="898" spans="2:2">
      <c r="B898" s="16"/>
    </row>
    <row r="899" spans="2:2">
      <c r="B899" s="16"/>
    </row>
    <row r="900" spans="2:2">
      <c r="B900" s="16"/>
    </row>
    <row r="901" spans="2:2">
      <c r="B901" s="16"/>
    </row>
    <row r="902" spans="2:2">
      <c r="B902" s="16"/>
    </row>
    <row r="903" spans="2:2">
      <c r="B903" s="16"/>
    </row>
    <row r="904" spans="2:2">
      <c r="B904" s="16"/>
    </row>
    <row r="905" spans="2:2">
      <c r="B905" s="16"/>
    </row>
    <row r="906" spans="2:2">
      <c r="B906" s="16"/>
    </row>
    <row r="907" spans="2:2">
      <c r="B907" s="16"/>
    </row>
    <row r="908" spans="2:2">
      <c r="B908" s="16"/>
    </row>
    <row r="909" spans="2:2">
      <c r="B909" s="16"/>
    </row>
    <row r="910" spans="2:2">
      <c r="B910" s="16"/>
    </row>
    <row r="911" spans="2:2">
      <c r="B911" s="16"/>
    </row>
    <row r="912" spans="2:2">
      <c r="B912" s="16"/>
    </row>
    <row r="913" spans="2:2">
      <c r="B913" s="16"/>
    </row>
    <row r="914" spans="2:2">
      <c r="B914" s="16"/>
    </row>
    <row r="915" spans="2:2">
      <c r="B915" s="16"/>
    </row>
    <row r="916" spans="2:2">
      <c r="B916" s="16"/>
    </row>
    <row r="917" spans="2:2">
      <c r="B917" s="16"/>
    </row>
    <row r="918" spans="2:2">
      <c r="B918" s="16"/>
    </row>
    <row r="919" spans="2:2">
      <c r="B919" s="16"/>
    </row>
    <row r="920" spans="2:2">
      <c r="B920" s="16"/>
    </row>
    <row r="921" spans="2:2">
      <c r="B921" s="16"/>
    </row>
    <row r="922" spans="2:2">
      <c r="B922" s="16"/>
    </row>
    <row r="923" spans="2:2">
      <c r="B923" s="16"/>
    </row>
    <row r="924" spans="2:2">
      <c r="B924" s="16"/>
    </row>
    <row r="925" spans="2:2">
      <c r="B925" s="16"/>
    </row>
    <row r="926" spans="2:2">
      <c r="B926" s="16"/>
    </row>
    <row r="927" spans="2:2">
      <c r="B927" s="16"/>
    </row>
    <row r="928" spans="2:2">
      <c r="B928" s="16"/>
    </row>
    <row r="929" spans="2:2">
      <c r="B929" s="16"/>
    </row>
    <row r="930" spans="2:2">
      <c r="B930" s="16"/>
    </row>
    <row r="931" spans="2:2">
      <c r="B931" s="16"/>
    </row>
    <row r="932" spans="2:2">
      <c r="B932" s="16"/>
    </row>
    <row r="933" spans="2:2">
      <c r="B933" s="16"/>
    </row>
    <row r="934" spans="2:2">
      <c r="B934" s="16"/>
    </row>
    <row r="935" spans="2:2">
      <c r="B935" s="16"/>
    </row>
    <row r="936" spans="2:2">
      <c r="B936" s="16"/>
    </row>
    <row r="937" spans="2:2">
      <c r="B937" s="16"/>
    </row>
    <row r="938" spans="2:2">
      <c r="B938" s="16"/>
    </row>
    <row r="939" spans="2:2">
      <c r="B939" s="16"/>
    </row>
    <row r="940" spans="2:2">
      <c r="B940" s="16"/>
    </row>
    <row r="941" spans="2:2">
      <c r="B941" s="16"/>
    </row>
    <row r="942" spans="2:2">
      <c r="B942" s="16"/>
    </row>
    <row r="943" spans="2:2">
      <c r="B943" s="16"/>
    </row>
    <row r="944" spans="2:2">
      <c r="B944" s="16"/>
    </row>
    <row r="945" spans="2:2">
      <c r="B945" s="16"/>
    </row>
    <row r="946" spans="2:2">
      <c r="B946" s="16"/>
    </row>
    <row r="947" spans="2:2">
      <c r="B947" s="16"/>
    </row>
    <row r="948" spans="2:2">
      <c r="B948" s="16"/>
    </row>
    <row r="949" spans="2:2">
      <c r="B949" s="16"/>
    </row>
    <row r="950" spans="2:2">
      <c r="B950" s="16"/>
    </row>
    <row r="951" spans="2:2">
      <c r="B951" s="16"/>
    </row>
    <row r="952" spans="2:2">
      <c r="B952" s="16"/>
    </row>
    <row r="953" spans="2:2">
      <c r="B953" s="16"/>
    </row>
    <row r="954" spans="2:2">
      <c r="B954" s="16"/>
    </row>
    <row r="955" spans="2:2">
      <c r="B955" s="16"/>
    </row>
    <row r="956" spans="2:2">
      <c r="B956" s="16"/>
    </row>
    <row r="957" spans="2:2">
      <c r="B957" s="16"/>
    </row>
    <row r="958" spans="2:2">
      <c r="B958" s="16"/>
    </row>
    <row r="959" spans="2:2">
      <c r="B959" s="16"/>
    </row>
    <row r="960" spans="2:2">
      <c r="B960" s="16"/>
    </row>
    <row r="961" spans="2:2">
      <c r="B961" s="16"/>
    </row>
    <row r="962" spans="2:2">
      <c r="B962" s="16"/>
    </row>
    <row r="963" spans="2:2">
      <c r="B963" s="16"/>
    </row>
    <row r="964" spans="2:2">
      <c r="B964" s="16"/>
    </row>
    <row r="965" spans="2:2">
      <c r="B965" s="16"/>
    </row>
    <row r="966" spans="2:2">
      <c r="B966" s="16"/>
    </row>
    <row r="967" spans="2:2">
      <c r="B967" s="16"/>
    </row>
    <row r="968" spans="2:2">
      <c r="B968" s="16"/>
    </row>
    <row r="969" spans="2:2">
      <c r="B969" s="16"/>
    </row>
    <row r="970" spans="2:2">
      <c r="B970" s="16"/>
    </row>
    <row r="971" spans="2:2">
      <c r="B971" s="16"/>
    </row>
    <row r="972" spans="2:2">
      <c r="B972" s="16"/>
    </row>
    <row r="973" spans="2:2">
      <c r="B973" s="16"/>
    </row>
    <row r="974" spans="2:2">
      <c r="B974" s="16"/>
    </row>
    <row r="975" spans="2:2">
      <c r="B975" s="16"/>
    </row>
    <row r="976" spans="2:2">
      <c r="B976" s="16"/>
    </row>
    <row r="977" spans="2:2">
      <c r="B977" s="16"/>
    </row>
  </sheetData>
  <conditionalFormatting sqref="C36:C977">
    <cfRule type="cellIs" dxfId="3" priority="1" operator="greaterThan">
      <formula>#REF!</formula>
    </cfRule>
  </conditionalFormatting>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sheetPr codeName="Sheet1">
    <pageSetUpPr fitToPage="1"/>
  </sheetPr>
  <dimension ref="A1:CR271"/>
  <sheetViews>
    <sheetView zoomScale="85" zoomScaleNormal="85" workbookViewId="0"/>
  </sheetViews>
  <sheetFormatPr defaultColWidth="8.6640625" defaultRowHeight="13.2"/>
  <cols>
    <col min="1" max="1" width="8.6640625" style="1"/>
    <col min="2" max="2" width="16.33203125" style="1" customWidth="1"/>
    <col min="3" max="3" width="12.33203125" style="1" customWidth="1"/>
    <col min="4" max="4" width="11.33203125" style="1" customWidth="1"/>
    <col min="5" max="7" width="8.6640625" style="1"/>
    <col min="8" max="8" width="12.88671875" style="1" bestFit="1" customWidth="1"/>
    <col min="9" max="10" width="8.6640625" style="1"/>
    <col min="11" max="11" width="8.6640625" style="4"/>
    <col min="12" max="17" width="8.6640625" style="1"/>
    <col min="18" max="21" width="8.6640625" style="1" customWidth="1"/>
    <col min="22" max="22" width="9.88671875" style="1" customWidth="1"/>
    <col min="23" max="23" width="8.6640625" style="2"/>
    <col min="24" max="24" width="9.88671875" style="2" customWidth="1"/>
    <col min="25" max="25" width="22.33203125" style="3" customWidth="1"/>
    <col min="26" max="26" width="13.33203125" style="3" bestFit="1" customWidth="1"/>
    <col min="27" max="37" width="8.6640625" style="3"/>
    <col min="38" max="38" width="10.44140625" style="3" customWidth="1"/>
    <col min="39" max="39" width="10.6640625" style="3" customWidth="1"/>
    <col min="40" max="40" width="10" style="3" customWidth="1"/>
    <col min="41" max="41" width="10.6640625" style="3" customWidth="1"/>
    <col min="42" max="42" width="12.5546875" style="3" customWidth="1"/>
    <col min="43" max="47" width="8.6640625" style="3"/>
    <col min="48" max="65" width="12.44140625" style="3" customWidth="1"/>
    <col min="66" max="66" width="12.5546875" style="3" customWidth="1"/>
    <col min="67" max="68" width="12.44140625" style="3" customWidth="1"/>
    <col min="69" max="70" width="8.6640625" style="3"/>
    <col min="71" max="82" width="12.5546875" style="3" customWidth="1"/>
    <col min="83" max="88" width="8.6640625" style="3"/>
    <col min="89" max="96" width="8.6640625" style="4"/>
    <col min="97" max="16384" width="8.6640625" style="1"/>
  </cols>
  <sheetData>
    <row r="1" spans="1:88">
      <c r="T1" s="10"/>
      <c r="W1" s="3"/>
      <c r="X1" s="3"/>
    </row>
    <row r="2" spans="1:88">
      <c r="D2" s="5"/>
      <c r="E2" s="1" t="s">
        <v>1</v>
      </c>
      <c r="X2" s="3"/>
      <c r="Z2" s="69" t="s">
        <v>31</v>
      </c>
      <c r="AA2" s="69"/>
      <c r="AB2" s="69"/>
    </row>
    <row r="3" spans="1:88" ht="13.8" thickBot="1">
      <c r="X3" s="3"/>
      <c r="Z3" s="20" t="s">
        <v>36</v>
      </c>
      <c r="AA3" s="20"/>
      <c r="AB3" s="20"/>
    </row>
    <row r="4" spans="1:88">
      <c r="B4" s="1" t="s">
        <v>29</v>
      </c>
      <c r="D4" s="15">
        <v>0.29166666666666669</v>
      </c>
      <c r="H4" s="1" t="s">
        <v>448</v>
      </c>
      <c r="I4" s="125">
        <v>1</v>
      </c>
      <c r="J4" s="1" t="s">
        <v>449</v>
      </c>
      <c r="X4" s="3"/>
      <c r="Z4" s="20">
        <v>0</v>
      </c>
      <c r="AA4" s="134">
        <v>16</v>
      </c>
      <c r="AB4" s="21">
        <v>28</v>
      </c>
    </row>
    <row r="5" spans="1:88">
      <c r="B5" s="1" t="s">
        <v>2</v>
      </c>
      <c r="D5" s="6">
        <v>250</v>
      </c>
      <c r="E5" s="1" t="s">
        <v>3</v>
      </c>
      <c r="H5" s="1" t="s">
        <v>450</v>
      </c>
      <c r="I5" s="129">
        <v>0</v>
      </c>
      <c r="J5" s="1" t="s">
        <v>449</v>
      </c>
      <c r="X5" s="3"/>
      <c r="Z5" s="20">
        <v>1</v>
      </c>
      <c r="AA5" s="134">
        <v>18</v>
      </c>
      <c r="AB5" s="21">
        <v>32</v>
      </c>
    </row>
    <row r="6" spans="1:88" ht="13.8" thickBot="1">
      <c r="B6" s="1" t="s">
        <v>4</v>
      </c>
      <c r="D6" s="6"/>
      <c r="E6" s="1" t="s">
        <v>5</v>
      </c>
      <c r="H6" s="1" t="s">
        <v>451</v>
      </c>
      <c r="I6" s="132">
        <v>0</v>
      </c>
      <c r="J6" s="1" t="s">
        <v>449</v>
      </c>
      <c r="X6" s="3"/>
      <c r="Z6" s="20">
        <v>2</v>
      </c>
      <c r="AA6" s="134">
        <v>17</v>
      </c>
      <c r="AB6" s="21">
        <v>31</v>
      </c>
    </row>
    <row r="7" spans="1:88">
      <c r="B7" s="1" t="s">
        <v>0</v>
      </c>
      <c r="D7" s="6">
        <v>0.2</v>
      </c>
      <c r="E7" s="1" t="s">
        <v>5</v>
      </c>
      <c r="X7" s="3"/>
      <c r="Z7" s="20">
        <v>3</v>
      </c>
      <c r="AA7" s="134">
        <v>22</v>
      </c>
      <c r="AB7" s="21">
        <v>30</v>
      </c>
    </row>
    <row r="8" spans="1:88">
      <c r="B8" s="4" t="s">
        <v>67</v>
      </c>
      <c r="C8"/>
      <c r="D8" s="6">
        <v>8</v>
      </c>
      <c r="E8" s="1" t="s">
        <v>68</v>
      </c>
      <c r="N8" s="32" t="s">
        <v>58</v>
      </c>
      <c r="O8" s="32"/>
      <c r="P8" s="32"/>
      <c r="Q8" s="112">
        <v>2.2249999999999996</v>
      </c>
      <c r="X8" s="3"/>
      <c r="Z8" s="20">
        <v>4</v>
      </c>
      <c r="AA8" s="134">
        <v>20</v>
      </c>
      <c r="AB8" s="21">
        <v>26</v>
      </c>
    </row>
    <row r="9" spans="1:88">
      <c r="B9" s="1" t="s">
        <v>6</v>
      </c>
      <c r="D9" s="7">
        <v>9.1575262913450555</v>
      </c>
      <c r="N9" s="32" t="s">
        <v>59</v>
      </c>
      <c r="O9" s="32"/>
      <c r="P9" s="32"/>
      <c r="Q9" s="34">
        <v>0.25</v>
      </c>
      <c r="X9" s="3"/>
      <c r="Z9" s="22">
        <v>5</v>
      </c>
      <c r="AA9" s="134">
        <v>16</v>
      </c>
      <c r="AB9" s="21">
        <v>27</v>
      </c>
      <c r="CG9" s="2"/>
    </row>
    <row r="10" spans="1:88">
      <c r="B10" s="4" t="s">
        <v>18</v>
      </c>
      <c r="C10" s="3"/>
      <c r="D10" s="12">
        <v>1049.726080739156</v>
      </c>
      <c r="N10" s="32" t="s">
        <v>60</v>
      </c>
      <c r="O10" s="32"/>
      <c r="P10" s="32"/>
      <c r="Q10" s="35">
        <v>3</v>
      </c>
      <c r="X10" s="3"/>
      <c r="Z10" s="22">
        <v>6</v>
      </c>
      <c r="AA10" s="134">
        <v>24</v>
      </c>
      <c r="AB10" s="21">
        <v>35</v>
      </c>
      <c r="CG10" s="2"/>
      <c r="CH10" s="2"/>
    </row>
    <row r="11" spans="1:88">
      <c r="K11" s="1"/>
      <c r="X11" s="3"/>
      <c r="Z11" s="22">
        <v>7</v>
      </c>
      <c r="AA11" s="134">
        <v>18</v>
      </c>
      <c r="AB11" s="21">
        <v>38</v>
      </c>
    </row>
    <row r="12" spans="1:88" ht="13.8" thickBot="1">
      <c r="B12" s="149" t="s">
        <v>7</v>
      </c>
      <c r="C12" s="149"/>
      <c r="D12" s="149"/>
      <c r="E12" s="149"/>
      <c r="F12" s="149"/>
      <c r="G12" s="68"/>
      <c r="H12" s="68"/>
      <c r="I12" s="68"/>
      <c r="J12" s="68"/>
      <c r="L12" s="71"/>
      <c r="M12" s="149" t="s">
        <v>30</v>
      </c>
      <c r="N12" s="149"/>
      <c r="O12" s="149"/>
      <c r="P12" s="149"/>
      <c r="Q12" s="149"/>
      <c r="R12" s="149"/>
      <c r="S12" s="149"/>
      <c r="T12" s="149"/>
      <c r="Z12" s="22">
        <v>8</v>
      </c>
      <c r="AA12" s="134">
        <v>17</v>
      </c>
      <c r="AB12" s="21">
        <v>39</v>
      </c>
      <c r="BZ12" s="150"/>
      <c r="CA12" s="150"/>
      <c r="CB12" s="150"/>
    </row>
    <row r="13" spans="1:88">
      <c r="B13" s="1" t="s">
        <v>8</v>
      </c>
      <c r="C13" s="1" t="s">
        <v>9</v>
      </c>
      <c r="D13" s="1" t="s">
        <v>10</v>
      </c>
      <c r="E13" s="1" t="s">
        <v>11</v>
      </c>
      <c r="F13" s="1" t="s">
        <v>49</v>
      </c>
      <c r="G13" s="1" t="s">
        <v>154</v>
      </c>
      <c r="H13" s="1" t="s">
        <v>162</v>
      </c>
      <c r="I13" s="1" t="s">
        <v>155</v>
      </c>
      <c r="J13" s="1" t="s">
        <v>161</v>
      </c>
      <c r="L13" s="72" t="s">
        <v>153</v>
      </c>
      <c r="M13" s="72" t="s">
        <v>12</v>
      </c>
      <c r="N13" s="72" t="s">
        <v>15</v>
      </c>
      <c r="O13" s="72" t="s">
        <v>32</v>
      </c>
      <c r="P13" s="72" t="s">
        <v>33</v>
      </c>
      <c r="Q13" s="72" t="s">
        <v>34</v>
      </c>
      <c r="R13" s="72" t="s">
        <v>35</v>
      </c>
      <c r="S13" s="72" t="s">
        <v>40</v>
      </c>
      <c r="T13" s="72" t="s">
        <v>41</v>
      </c>
      <c r="Z13" s="22">
        <v>9</v>
      </c>
      <c r="AA13" s="134">
        <v>18</v>
      </c>
      <c r="AB13" s="21">
        <v>31</v>
      </c>
    </row>
    <row r="14" spans="1:88" s="4" customFormat="1">
      <c r="B14" s="8">
        <v>0</v>
      </c>
      <c r="C14" s="28">
        <v>9.1</v>
      </c>
      <c r="D14" s="25">
        <v>16.3</v>
      </c>
      <c r="E14" s="30"/>
      <c r="F14" s="27"/>
      <c r="G14" s="30"/>
      <c r="H14" s="27"/>
      <c r="I14" s="30"/>
      <c r="J14" s="27"/>
      <c r="K14" s="8"/>
      <c r="L14">
        <v>7.1965535797117068</v>
      </c>
      <c r="M14" s="97">
        <v>8.6666666666666661</v>
      </c>
      <c r="N14" s="98">
        <v>-0.16607431337796286</v>
      </c>
      <c r="O14" s="8">
        <v>0.36988244238237511</v>
      </c>
      <c r="P14" s="28">
        <v>0</v>
      </c>
      <c r="Q14" s="25">
        <v>0.2</v>
      </c>
      <c r="R14" s="30">
        <v>16.3</v>
      </c>
      <c r="S14" s="27">
        <v>8.6666666666666661</v>
      </c>
      <c r="T14">
        <v>8.6666666666666661</v>
      </c>
      <c r="Y14" s="3"/>
      <c r="Z14" s="22">
        <v>10</v>
      </c>
      <c r="AA14" s="134">
        <v>22</v>
      </c>
      <c r="AB14" s="21">
        <v>32</v>
      </c>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row>
    <row r="15" spans="1:88">
      <c r="A15" s="4"/>
      <c r="B15" s="4">
        <v>0.5</v>
      </c>
      <c r="C15" s="28">
        <v>8.8000000000000007</v>
      </c>
      <c r="D15" s="25">
        <v>17.899999999999999</v>
      </c>
      <c r="E15" s="30"/>
      <c r="F15" s="27"/>
      <c r="G15" s="30"/>
      <c r="H15" s="27"/>
      <c r="I15" s="30"/>
      <c r="J15" s="27"/>
      <c r="L15">
        <v>4.5970672126131031</v>
      </c>
      <c r="M15" s="99">
        <v>8.5134264395364241</v>
      </c>
      <c r="N15" s="98">
        <v>13.251662160874751</v>
      </c>
      <c r="O15" s="4">
        <v>1.1046988831838778</v>
      </c>
      <c r="P15" s="28">
        <v>1.3253576297278826</v>
      </c>
      <c r="Q15" s="25">
        <v>0.14809288274190516</v>
      </c>
      <c r="R15" s="30">
        <v>16.7</v>
      </c>
      <c r="S15" s="27">
        <v>8.5134264395364241</v>
      </c>
      <c r="T15">
        <v>8.5134264395364241</v>
      </c>
      <c r="Z15" s="22">
        <v>11</v>
      </c>
      <c r="AA15" s="77">
        <v>15</v>
      </c>
      <c r="AB15" s="21">
        <v>30</v>
      </c>
    </row>
    <row r="16" spans="1:88">
      <c r="A16" s="4"/>
      <c r="B16" s="8">
        <v>1</v>
      </c>
      <c r="C16" s="28">
        <v>8.1</v>
      </c>
      <c r="D16" s="25">
        <v>18</v>
      </c>
      <c r="E16" s="30"/>
      <c r="F16" s="27"/>
      <c r="G16" s="30"/>
      <c r="H16" s="27"/>
      <c r="I16" s="30"/>
      <c r="J16" s="27"/>
      <c r="K16" s="8"/>
      <c r="L16">
        <v>5.8842985287755205</v>
      </c>
      <c r="M16" s="97">
        <v>8.2419720032195052</v>
      </c>
      <c r="N16" s="98">
        <v>23.799609777094634</v>
      </c>
      <c r="O16" s="8">
        <v>2.0928581683890033</v>
      </c>
      <c r="P16" s="28">
        <v>3.6744241891340854</v>
      </c>
      <c r="Q16" s="25">
        <v>6.6247879268092183E-2</v>
      </c>
      <c r="R16" s="30">
        <v>17.919999999999998</v>
      </c>
      <c r="S16" s="27">
        <v>8.2419720032195052</v>
      </c>
      <c r="T16">
        <v>8.2419720032195052</v>
      </c>
      <c r="Z16" s="22">
        <v>12</v>
      </c>
      <c r="AA16" s="77">
        <v>15</v>
      </c>
      <c r="AB16" s="21">
        <v>30</v>
      </c>
    </row>
    <row r="17" spans="1:28">
      <c r="A17" s="4"/>
      <c r="B17" s="4">
        <v>1.5</v>
      </c>
      <c r="C17" s="28">
        <v>7.2</v>
      </c>
      <c r="D17" s="25">
        <v>18</v>
      </c>
      <c r="E17" s="30"/>
      <c r="F17" s="27"/>
      <c r="G17" s="30"/>
      <c r="H17" s="27"/>
      <c r="I17" s="30"/>
      <c r="J17" s="27"/>
      <c r="K17" s="10"/>
      <c r="L17">
        <v>3.7938747280019811</v>
      </c>
      <c r="M17" s="99">
        <v>7.4166727479605123</v>
      </c>
      <c r="N17" s="98">
        <v>72.059396372567889</v>
      </c>
      <c r="O17" s="4">
        <v>3.1379817515544794</v>
      </c>
      <c r="P17" s="28">
        <v>10.835107547843378</v>
      </c>
      <c r="Q17" s="25">
        <v>8.9879960733380681E-3</v>
      </c>
      <c r="R17" s="30">
        <v>18</v>
      </c>
      <c r="S17" s="27">
        <v>7.4166727479605123</v>
      </c>
      <c r="T17">
        <v>7.4166727479605123</v>
      </c>
      <c r="Z17" s="22">
        <v>13</v>
      </c>
      <c r="AA17" s="77">
        <v>15</v>
      </c>
      <c r="AB17" s="21">
        <v>30</v>
      </c>
    </row>
    <row r="18" spans="1:28">
      <c r="A18" s="4"/>
      <c r="B18" s="8">
        <v>2</v>
      </c>
      <c r="C18" s="28">
        <v>6</v>
      </c>
      <c r="D18" s="25">
        <v>18</v>
      </c>
      <c r="E18" s="30"/>
      <c r="F18" s="27"/>
      <c r="G18" s="30"/>
      <c r="H18" s="27"/>
      <c r="I18" s="30"/>
      <c r="J18" s="27"/>
      <c r="K18" s="9"/>
      <c r="L18">
        <v>6.2570936833127861</v>
      </c>
      <c r="M18" s="97">
        <v>5.9932776521353057</v>
      </c>
      <c r="N18" s="98">
        <v>105.71132248749042</v>
      </c>
      <c r="O18" s="8">
        <v>4.7391747785171248</v>
      </c>
      <c r="P18" s="28">
        <v>23.235509340606995</v>
      </c>
      <c r="Q18" s="25">
        <v>0</v>
      </c>
      <c r="R18" s="30">
        <v>18</v>
      </c>
      <c r="S18" s="27">
        <v>5.9932776521353057</v>
      </c>
      <c r="T18">
        <v>5.9932776521353057</v>
      </c>
      <c r="Z18" s="22">
        <v>14</v>
      </c>
      <c r="AA18" s="76">
        <v>15</v>
      </c>
      <c r="AB18" s="21">
        <v>30</v>
      </c>
    </row>
    <row r="19" spans="1:28">
      <c r="A19" s="4"/>
      <c r="B19" s="4">
        <v>2.5</v>
      </c>
      <c r="C19" s="28"/>
      <c r="D19" s="25">
        <v>18</v>
      </c>
      <c r="E19" s="30"/>
      <c r="F19" s="27"/>
      <c r="G19" s="30"/>
      <c r="H19" s="27"/>
      <c r="I19" s="30"/>
      <c r="J19" s="27"/>
      <c r="K19" s="10"/>
      <c r="L19">
        <v>4.9581676547674904</v>
      </c>
      <c r="M19" s="99">
        <v>3.9780009028976351</v>
      </c>
      <c r="N19" s="98">
        <v>123.26785425575024</v>
      </c>
      <c r="O19" s="4">
        <v>4.7281247971022591</v>
      </c>
      <c r="P19" s="28">
        <v>40.934888700487477</v>
      </c>
      <c r="Q19" s="25">
        <v>0</v>
      </c>
      <c r="R19" s="30">
        <v>18</v>
      </c>
      <c r="S19" s="27">
        <v>3.7200639575777883</v>
      </c>
      <c r="T19">
        <v>4.2359378482174819</v>
      </c>
      <c r="Z19" s="22">
        <v>15</v>
      </c>
      <c r="AA19" s="67">
        <v>15</v>
      </c>
      <c r="AB19" s="21">
        <v>30</v>
      </c>
    </row>
    <row r="20" spans="1:28">
      <c r="A20" s="4"/>
      <c r="B20" s="8">
        <v>3</v>
      </c>
      <c r="C20" s="28"/>
      <c r="D20" s="25">
        <v>18</v>
      </c>
      <c r="E20" s="30"/>
      <c r="F20" s="27"/>
      <c r="G20" s="30"/>
      <c r="H20" s="27"/>
      <c r="I20" s="30"/>
      <c r="J20" s="27"/>
      <c r="K20" s="9"/>
      <c r="L20">
        <v>6.8331864336961914</v>
      </c>
      <c r="M20" s="97">
        <v>2.3392034957541337</v>
      </c>
      <c r="N20" s="98">
        <v>90.423215346187817</v>
      </c>
      <c r="O20" s="8">
        <v>4.71094899266848</v>
      </c>
      <c r="P20" s="28">
        <v>55.415945757635299</v>
      </c>
      <c r="Q20" s="25">
        <v>0</v>
      </c>
      <c r="R20" s="30">
        <v>18</v>
      </c>
      <c r="S20" s="27">
        <v>2.041363566125407</v>
      </c>
      <c r="T20">
        <v>2.6370434253828603</v>
      </c>
      <c r="Z20" s="22">
        <v>16</v>
      </c>
      <c r="AA20" s="121">
        <v>15</v>
      </c>
      <c r="AB20" s="21">
        <v>30</v>
      </c>
    </row>
    <row r="21" spans="1:28">
      <c r="A21" s="4"/>
      <c r="B21" s="4">
        <v>3.5</v>
      </c>
      <c r="C21" s="28"/>
      <c r="D21" s="25">
        <v>18</v>
      </c>
      <c r="E21" s="30"/>
      <c r="F21" s="27"/>
      <c r="G21" s="30"/>
      <c r="H21" s="27"/>
      <c r="I21" s="30"/>
      <c r="J21" s="27"/>
      <c r="K21" s="10"/>
      <c r="L21">
        <v>8.253082762349127</v>
      </c>
      <c r="M21" s="99">
        <v>1.1681864342984061</v>
      </c>
      <c r="N21" s="98">
        <v>66.656685011508984</v>
      </c>
      <c r="O21" s="4">
        <v>4.6891099329803065</v>
      </c>
      <c r="P21" s="28">
        <v>65.81919882989753</v>
      </c>
      <c r="Q21" s="25">
        <v>0</v>
      </c>
      <c r="R21" s="30">
        <v>18</v>
      </c>
      <c r="S21" s="27">
        <v>0.82580928864685665</v>
      </c>
      <c r="T21" s="70">
        <v>1.5105635799499555</v>
      </c>
      <c r="Z21" s="22">
        <v>17</v>
      </c>
      <c r="AA21" s="123">
        <v>15</v>
      </c>
      <c r="AB21" s="21">
        <v>30</v>
      </c>
    </row>
    <row r="22" spans="1:28">
      <c r="A22" s="4"/>
      <c r="B22" s="8">
        <v>4</v>
      </c>
      <c r="C22" s="28"/>
      <c r="D22" s="25">
        <v>17.7</v>
      </c>
      <c r="E22" s="30"/>
      <c r="F22" s="27"/>
      <c r="G22" s="30"/>
      <c r="H22" s="27"/>
      <c r="I22" s="30"/>
      <c r="J22" s="27"/>
      <c r="K22" s="9"/>
      <c r="L22">
        <v>15.533090497056895</v>
      </c>
      <c r="M22" s="97">
        <v>0.38523753810371197</v>
      </c>
      <c r="N22" s="98">
        <v>41.183618446984383</v>
      </c>
      <c r="O22" s="8">
        <v>4.6640807449388548</v>
      </c>
      <c r="P22" s="28">
        <v>72.800372910925759</v>
      </c>
      <c r="Q22" s="25">
        <v>0</v>
      </c>
      <c r="R22" s="30">
        <v>17.940000000000001</v>
      </c>
      <c r="S22" s="27">
        <v>-4.7264683259912316E-3</v>
      </c>
      <c r="T22" s="70">
        <v>0.77520154453341517</v>
      </c>
      <c r="Z22" s="22">
        <v>18</v>
      </c>
      <c r="AA22" s="123">
        <v>15</v>
      </c>
      <c r="AB22" s="21">
        <v>30</v>
      </c>
    </row>
    <row r="23" spans="1:28">
      <c r="A23" s="4"/>
      <c r="B23" s="4">
        <v>4.5</v>
      </c>
      <c r="C23" s="28"/>
      <c r="D23" s="25">
        <v>18</v>
      </c>
      <c r="E23" s="30"/>
      <c r="F23" s="27"/>
      <c r="G23" s="30"/>
      <c r="H23" s="27"/>
      <c r="I23" s="30"/>
      <c r="J23" s="27"/>
      <c r="K23" s="10"/>
      <c r="L23">
        <v>23.356449922234649</v>
      </c>
      <c r="M23" s="99">
        <v>-0.11287593703753009</v>
      </c>
      <c r="N23" s="98">
        <v>28.517715677483423</v>
      </c>
      <c r="O23" s="4">
        <v>4.6374857114810144</v>
      </c>
      <c r="P23" s="28">
        <v>77.244736667207235</v>
      </c>
      <c r="Q23" s="25">
        <v>0</v>
      </c>
      <c r="R23" s="30">
        <v>17.759999999999998</v>
      </c>
      <c r="S23" s="27">
        <v>-0.55248721193827133</v>
      </c>
      <c r="T23" s="70">
        <v>0.32673533786321113</v>
      </c>
      <c r="Z23" s="22">
        <v>19</v>
      </c>
      <c r="AA23" s="123">
        <v>15</v>
      </c>
      <c r="AB23" s="21">
        <v>30</v>
      </c>
    </row>
    <row r="24" spans="1:28">
      <c r="A24" s="4"/>
      <c r="B24" s="8">
        <v>5</v>
      </c>
      <c r="C24" s="28"/>
      <c r="D24" s="25">
        <v>18</v>
      </c>
      <c r="E24" s="30"/>
      <c r="F24" s="27"/>
      <c r="G24" s="30"/>
      <c r="H24" s="27"/>
      <c r="I24" s="30"/>
      <c r="J24" s="27"/>
      <c r="K24" s="9"/>
      <c r="L24">
        <v>33.223178388652393</v>
      </c>
      <c r="M24" s="97">
        <v>-0.43287768108871189</v>
      </c>
      <c r="N24" s="98">
        <v>15.480173870409052</v>
      </c>
      <c r="O24" s="8">
        <v>4.6097034261597987</v>
      </c>
      <c r="P24" s="28">
        <v>80.096340400639363</v>
      </c>
      <c r="Q24" s="25">
        <v>0</v>
      </c>
      <c r="R24" s="30">
        <v>18</v>
      </c>
      <c r="S24" s="27">
        <v>-0.92357162846523144</v>
      </c>
      <c r="T24" s="70">
        <v>5.7816266287807679E-2</v>
      </c>
      <c r="Z24" s="22">
        <v>20</v>
      </c>
      <c r="AA24" s="123">
        <v>15</v>
      </c>
      <c r="AB24" s="21">
        <v>30</v>
      </c>
    </row>
    <row r="25" spans="1:28">
      <c r="A25" s="4"/>
      <c r="B25" s="4">
        <v>5.5</v>
      </c>
      <c r="C25" s="28"/>
      <c r="D25" s="25">
        <v>17.899999999999999</v>
      </c>
      <c r="E25" s="30"/>
      <c r="F25" s="27"/>
      <c r="G25" s="30"/>
      <c r="H25" s="27"/>
      <c r="I25" s="30"/>
      <c r="J25" s="27"/>
      <c r="K25" s="10"/>
      <c r="L25">
        <v>40.90139776213185</v>
      </c>
      <c r="M25" s="99">
        <v>-0.64828715319174612</v>
      </c>
      <c r="N25" s="98">
        <v>15.823218840805559</v>
      </c>
      <c r="O25" s="4">
        <v>4.5807380122038799</v>
      </c>
      <c r="P25" s="28">
        <v>82.013112486123603</v>
      </c>
      <c r="Q25" s="25">
        <v>0</v>
      </c>
      <c r="R25" s="30">
        <v>17.98</v>
      </c>
      <c r="S25" s="27">
        <v>-1.191094077638176</v>
      </c>
      <c r="T25" s="70">
        <v>-0.10548022874531629</v>
      </c>
      <c r="U25" s="4"/>
      <c r="V25" s="3"/>
      <c r="W25" s="1"/>
      <c r="X25" s="3"/>
      <c r="Z25" s="22">
        <v>21</v>
      </c>
      <c r="AA25" s="123">
        <v>15</v>
      </c>
      <c r="AB25" s="21">
        <v>30</v>
      </c>
    </row>
    <row r="26" spans="1:28">
      <c r="A26" s="4"/>
      <c r="B26" s="8">
        <v>6</v>
      </c>
      <c r="C26" s="28"/>
      <c r="D26" s="25">
        <v>17.899999999999999</v>
      </c>
      <c r="E26" s="30"/>
      <c r="F26" s="27"/>
      <c r="G26" s="30"/>
      <c r="H26" s="27"/>
      <c r="I26" s="30"/>
      <c r="J26" s="27"/>
      <c r="K26" s="9"/>
      <c r="L26">
        <v>38.735807336032472</v>
      </c>
      <c r="M26" s="97">
        <v>-0.79370541675736606</v>
      </c>
      <c r="N26" s="98">
        <v>10.97309398317522</v>
      </c>
      <c r="O26" s="8">
        <v>4.5515304573853541</v>
      </c>
      <c r="P26" s="28">
        <v>83.303711477433637</v>
      </c>
      <c r="Q26" s="25">
        <v>0</v>
      </c>
      <c r="R26" s="30">
        <v>17.899999999999999</v>
      </c>
      <c r="S26" s="27">
        <v>-1.3893852760148198</v>
      </c>
      <c r="T26" s="70">
        <v>-0.10548022874531629</v>
      </c>
      <c r="U26" s="4"/>
      <c r="V26" s="3"/>
      <c r="X26" s="3"/>
      <c r="Z26" s="22">
        <v>22</v>
      </c>
      <c r="AA26" s="123">
        <v>15</v>
      </c>
      <c r="AB26" s="21">
        <v>30</v>
      </c>
    </row>
    <row r="27" spans="1:28">
      <c r="A27" s="4"/>
      <c r="B27" s="4">
        <v>6.5</v>
      </c>
      <c r="C27" s="28"/>
      <c r="D27" s="25"/>
      <c r="E27" s="30"/>
      <c r="F27" s="27"/>
      <c r="G27" s="30"/>
      <c r="H27" s="27"/>
      <c r="I27" s="30"/>
      <c r="J27" s="27"/>
      <c r="K27" s="10"/>
      <c r="L27">
        <v>43.153989670112317</v>
      </c>
      <c r="M27" s="99">
        <v>-0.89501547516854352</v>
      </c>
      <c r="N27" s="98">
        <v>12.973811036428273</v>
      </c>
      <c r="O27" s="4">
        <v>4.5222785740519074</v>
      </c>
      <c r="P27" s="28">
        <v>84.200429570368257</v>
      </c>
      <c r="Q27" s="25">
        <v>0</v>
      </c>
      <c r="R27" s="30">
        <v>17.899999999999999</v>
      </c>
      <c r="S27" s="27">
        <v>-1.5441425524699866</v>
      </c>
      <c r="T27" s="70">
        <v>-0.10548022874531629</v>
      </c>
      <c r="U27" s="4"/>
      <c r="V27" s="38" t="s">
        <v>42</v>
      </c>
      <c r="W27" s="31"/>
      <c r="X27" s="31"/>
      <c r="Z27" s="22">
        <v>23</v>
      </c>
      <c r="AA27" s="123">
        <v>15</v>
      </c>
      <c r="AB27" s="21">
        <v>30</v>
      </c>
    </row>
    <row r="28" spans="1:28">
      <c r="A28" s="4"/>
      <c r="B28" s="8">
        <v>7</v>
      </c>
      <c r="C28" s="28"/>
      <c r="D28" s="25"/>
      <c r="E28" s="30"/>
      <c r="F28" s="27"/>
      <c r="G28" s="30"/>
      <c r="H28" s="27"/>
      <c r="I28" s="30"/>
      <c r="J28" s="27"/>
      <c r="K28" s="9"/>
      <c r="L28">
        <v>39.458181925793369</v>
      </c>
      <c r="M28" s="97">
        <v>-0.96857384470600405</v>
      </c>
      <c r="N28" s="98">
        <v>4.020143333292876</v>
      </c>
      <c r="O28" s="8">
        <v>4.4929391352640575</v>
      </c>
      <c r="P28" s="28">
        <v>84.850034272653104</v>
      </c>
      <c r="Q28" s="25">
        <v>0</v>
      </c>
      <c r="R28" s="30">
        <v>17.899999999999999</v>
      </c>
      <c r="S28" s="27">
        <v>-1.6715914550898359</v>
      </c>
      <c r="T28" s="70">
        <v>-0.10548022874531629</v>
      </c>
      <c r="U28" s="4"/>
      <c r="V28" s="32" t="s">
        <v>43</v>
      </c>
      <c r="W28" s="148">
        <v>82.710233453038882</v>
      </c>
      <c r="X28" s="148"/>
      <c r="Y28" s="4" t="s">
        <v>147</v>
      </c>
      <c r="Z28" s="22">
        <v>24</v>
      </c>
      <c r="AA28" s="123">
        <v>15</v>
      </c>
      <c r="AB28" s="21">
        <v>30</v>
      </c>
    </row>
    <row r="29" spans="1:28">
      <c r="A29" s="4"/>
      <c r="B29" s="4">
        <v>7.5</v>
      </c>
      <c r="C29" s="28"/>
      <c r="D29" s="25"/>
      <c r="E29" s="30"/>
      <c r="F29" s="27"/>
      <c r="G29" s="30"/>
      <c r="H29" s="27"/>
      <c r="I29" s="30"/>
      <c r="J29" s="27"/>
      <c r="K29" s="10"/>
      <c r="L29">
        <v>41.124767292747293</v>
      </c>
      <c r="M29" s="99">
        <v>-1.0236195893416857</v>
      </c>
      <c r="N29" s="98">
        <v>11.800992223328338</v>
      </c>
      <c r="O29" s="4">
        <v>4.4635895041846423</v>
      </c>
      <c r="P29" s="28">
        <v>85.335186216134403</v>
      </c>
      <c r="Q29" s="25">
        <v>0</v>
      </c>
      <c r="R29" s="30">
        <v>17.899999999999999</v>
      </c>
      <c r="S29" s="27">
        <v>-1.7808764075986223</v>
      </c>
      <c r="T29" s="70">
        <v>-0.10548022874531629</v>
      </c>
      <c r="U29" s="4"/>
      <c r="V29" s="32" t="s">
        <v>44</v>
      </c>
      <c r="W29" s="148">
        <v>70.013348359968163</v>
      </c>
      <c r="X29" s="148"/>
      <c r="Y29" s="4" t="s">
        <v>148</v>
      </c>
      <c r="Z29" s="22">
        <v>25</v>
      </c>
      <c r="AA29" s="123">
        <v>15</v>
      </c>
      <c r="AB29" s="21">
        <v>30</v>
      </c>
    </row>
    <row r="30" spans="1:28">
      <c r="A30" s="4"/>
      <c r="B30" s="8">
        <v>8</v>
      </c>
      <c r="C30" s="28"/>
      <c r="D30" s="25"/>
      <c r="E30" s="30"/>
      <c r="F30" s="27"/>
      <c r="G30" s="30"/>
      <c r="H30" s="27"/>
      <c r="I30" s="30"/>
      <c r="J30" s="27"/>
      <c r="K30" s="9"/>
      <c r="L30">
        <v>42.953467597094992</v>
      </c>
      <c r="M30" s="97">
        <v>-1.0658828836113727</v>
      </c>
      <c r="N30" s="98">
        <v>1.8259314779931062</v>
      </c>
      <c r="O30" s="8">
        <v>4.4342814005281745</v>
      </c>
      <c r="P30" s="28">
        <v>85.707033862942794</v>
      </c>
      <c r="Q30" s="25">
        <v>0</v>
      </c>
      <c r="R30" s="30">
        <v>17.899999999999999</v>
      </c>
      <c r="S30" s="27">
        <v>-1.8776576968116785</v>
      </c>
      <c r="T30" s="70">
        <v>-0.10548022874531629</v>
      </c>
      <c r="U30" s="4"/>
      <c r="V30" s="32" t="s">
        <v>45</v>
      </c>
      <c r="W30" s="148">
        <v>0.19997660745616549</v>
      </c>
      <c r="X30" s="148"/>
      <c r="Y30" s="4" t="s">
        <v>149</v>
      </c>
      <c r="Z30" s="22">
        <v>26</v>
      </c>
      <c r="AA30" s="123">
        <v>15</v>
      </c>
      <c r="AB30" s="21">
        <v>30</v>
      </c>
    </row>
    <row r="31" spans="1:28">
      <c r="A31" s="4"/>
      <c r="B31" s="4">
        <v>8.5</v>
      </c>
      <c r="C31" s="28"/>
      <c r="D31" s="25"/>
      <c r="E31" s="30"/>
      <c r="F31" s="27"/>
      <c r="G31" s="30"/>
      <c r="H31" s="27"/>
      <c r="I31" s="30"/>
      <c r="J31" s="27"/>
      <c r="K31" s="10"/>
      <c r="L31">
        <v>42.882676778819565</v>
      </c>
      <c r="M31" s="99">
        <v>-1.0990632961014182</v>
      </c>
      <c r="N31" s="98">
        <v>11.194915781903029</v>
      </c>
      <c r="O31" s="4">
        <v>4.4050504306136116</v>
      </c>
      <c r="P31" s="28">
        <v>85.998528010422149</v>
      </c>
      <c r="Q31" s="25">
        <v>0</v>
      </c>
      <c r="R31" s="30">
        <v>17.899999999999999</v>
      </c>
      <c r="S31" s="27">
        <v>-1.9655822723270453</v>
      </c>
      <c r="T31" s="70">
        <v>-0.10548022874531629</v>
      </c>
      <c r="U31" s="4"/>
      <c r="V31" s="32" t="s">
        <v>46</v>
      </c>
      <c r="W31" s="148">
        <v>78.812489501577645</v>
      </c>
      <c r="X31" s="148"/>
      <c r="Y31" s="4" t="s">
        <v>150</v>
      </c>
      <c r="Z31" s="22">
        <v>27</v>
      </c>
      <c r="AA31" s="123">
        <v>15</v>
      </c>
      <c r="AB31" s="21">
        <v>30</v>
      </c>
    </row>
    <row r="32" spans="1:28">
      <c r="A32" s="4"/>
      <c r="B32" s="8">
        <v>9</v>
      </c>
      <c r="C32" s="28"/>
      <c r="D32" s="25"/>
      <c r="E32" s="30"/>
      <c r="F32" s="27"/>
      <c r="G32" s="30"/>
      <c r="H32" s="27"/>
      <c r="I32" s="30"/>
      <c r="J32" s="27"/>
      <c r="K32" s="9"/>
      <c r="L32">
        <v>42.749364139348479</v>
      </c>
      <c r="M32" s="97">
        <v>-1.1256215495093651</v>
      </c>
      <c r="N32" s="98">
        <v>1.5379303522791474</v>
      </c>
      <c r="O32" s="8">
        <v>4.3759217158935462</v>
      </c>
      <c r="P32" s="28">
        <v>86.231540383478389</v>
      </c>
      <c r="Q32" s="25">
        <v>0</v>
      </c>
      <c r="R32" s="30">
        <v>17.899999999999999</v>
      </c>
      <c r="S32" s="27">
        <v>-2</v>
      </c>
      <c r="T32" s="70">
        <v>-0.10548022874531629</v>
      </c>
      <c r="U32" s="4"/>
      <c r="V32" s="32" t="s">
        <v>47</v>
      </c>
      <c r="W32" s="148">
        <v>0.36988244238237511</v>
      </c>
      <c r="X32" s="148"/>
      <c r="Y32" s="4" t="s">
        <v>151</v>
      </c>
      <c r="Z32" s="22">
        <v>28</v>
      </c>
      <c r="AA32" s="66">
        <v>15</v>
      </c>
      <c r="AB32" s="21">
        <v>30</v>
      </c>
    </row>
    <row r="33" spans="1:28">
      <c r="A33" s="4"/>
      <c r="B33" s="4">
        <v>9.5</v>
      </c>
      <c r="C33" s="28"/>
      <c r="D33" s="25"/>
      <c r="E33" s="30"/>
      <c r="F33" s="27"/>
      <c r="G33" s="30"/>
      <c r="H33" s="27"/>
      <c r="I33" s="30"/>
      <c r="J33" s="27"/>
      <c r="K33" s="10"/>
      <c r="L33">
        <v>43.702937975696784</v>
      </c>
      <c r="M33" s="99">
        <v>-1.147239951736978</v>
      </c>
      <c r="N33" s="98">
        <v>7.4696032107188728</v>
      </c>
      <c r="O33" s="4">
        <v>4.3469133527922894</v>
      </c>
      <c r="P33" s="28">
        <v>86.420995631894272</v>
      </c>
      <c r="Q33" s="25">
        <v>0</v>
      </c>
      <c r="R33" s="30">
        <v>17.899999999999999</v>
      </c>
      <c r="S33" s="27">
        <v>-2</v>
      </c>
      <c r="T33" s="70">
        <v>-0.10548022874531629</v>
      </c>
      <c r="U33" s="4"/>
      <c r="V33" s="32" t="s">
        <v>48</v>
      </c>
      <c r="W33" s="148">
        <v>3.1987975374888573</v>
      </c>
      <c r="X33" s="148"/>
      <c r="Y33" s="4" t="s">
        <v>152</v>
      </c>
      <c r="Z33" s="22">
        <v>29</v>
      </c>
      <c r="AA33" s="66">
        <v>15</v>
      </c>
      <c r="AB33" s="21">
        <v>30</v>
      </c>
    </row>
    <row r="34" spans="1:28">
      <c r="A34" s="4"/>
      <c r="B34" s="8">
        <v>10</v>
      </c>
      <c r="C34" s="28"/>
      <c r="D34" s="25"/>
      <c r="E34" s="30"/>
      <c r="F34" s="27"/>
      <c r="G34" s="30"/>
      <c r="H34" s="27"/>
      <c r="I34" s="30"/>
      <c r="J34" s="27"/>
      <c r="K34" s="9"/>
      <c r="L34">
        <v>47.090510764514704</v>
      </c>
      <c r="M34" s="97">
        <v>-1.1650978598576105</v>
      </c>
      <c r="N34" s="98">
        <v>3.2779398371268167</v>
      </c>
      <c r="O34" s="8">
        <v>4.3180386024972783</v>
      </c>
      <c r="P34" s="28">
        <v>86.577338515059978</v>
      </c>
      <c r="Q34" s="25">
        <v>0</v>
      </c>
      <c r="R34" s="30">
        <v>17.899999999999999</v>
      </c>
      <c r="S34" s="27">
        <v>-2</v>
      </c>
      <c r="T34" s="70">
        <v>-0.10548022874531629</v>
      </c>
      <c r="U34" s="4"/>
      <c r="V34" s="3"/>
      <c r="W34" s="3"/>
      <c r="X34" s="3"/>
      <c r="Z34" s="22">
        <v>30</v>
      </c>
      <c r="AA34" s="66">
        <v>15</v>
      </c>
      <c r="AB34" s="21">
        <v>30</v>
      </c>
    </row>
    <row r="35" spans="1:28">
      <c r="A35" s="4"/>
      <c r="B35" s="4">
        <v>10.5</v>
      </c>
      <c r="C35" s="28"/>
      <c r="D35" s="25"/>
      <c r="E35" s="30"/>
      <c r="F35" s="27"/>
      <c r="G35" s="30"/>
      <c r="H35" s="27"/>
      <c r="I35" s="30"/>
      <c r="J35" s="27"/>
      <c r="K35" s="10"/>
      <c r="L35">
        <v>36.544443337693366</v>
      </c>
      <c r="M35" s="99">
        <v>-1.1800410226695117</v>
      </c>
      <c r="N35" s="98">
        <v>6.7709388697923645</v>
      </c>
      <c r="O35" s="4">
        <v>4.2893073159136819</v>
      </c>
      <c r="P35" s="28">
        <v>86.708047655658405</v>
      </c>
      <c r="Q35" s="25">
        <v>0</v>
      </c>
      <c r="R35" s="30">
        <v>17.899999999999999</v>
      </c>
      <c r="S35" s="27">
        <v>-2</v>
      </c>
      <c r="T35" s="70">
        <v>-0.10548022874531629</v>
      </c>
      <c r="V35" s="4"/>
      <c r="W35" s="3"/>
      <c r="X35" s="3"/>
    </row>
    <row r="36" spans="1:28">
      <c r="A36" s="4"/>
      <c r="B36" s="8">
        <v>11</v>
      </c>
      <c r="C36" s="28"/>
      <c r="D36" s="25"/>
      <c r="E36" s="30"/>
      <c r="F36" s="27"/>
      <c r="G36" s="30"/>
      <c r="H36" s="27"/>
      <c r="I36" s="30"/>
      <c r="J36" s="27"/>
      <c r="K36" s="9"/>
      <c r="L36">
        <v>31.441909591324038</v>
      </c>
      <c r="M36" s="97">
        <v>-1.1926884775574791</v>
      </c>
      <c r="N36" s="98">
        <v>-0.88502910957376535</v>
      </c>
      <c r="O36" s="8">
        <v>4.2607268852561235</v>
      </c>
      <c r="P36" s="28">
        <v>86.818589318195848</v>
      </c>
      <c r="Q36" s="25">
        <v>0</v>
      </c>
      <c r="R36" s="30">
        <v>17.899999999999999</v>
      </c>
      <c r="S36" s="27">
        <v>-2</v>
      </c>
      <c r="T36" s="70">
        <v>-0.10548022874531629</v>
      </c>
      <c r="V36" s="147" t="s">
        <v>64</v>
      </c>
      <c r="W36" s="147"/>
      <c r="X36" s="147"/>
    </row>
    <row r="37" spans="1:28">
      <c r="A37" s="4"/>
      <c r="B37" s="4">
        <v>11.5</v>
      </c>
      <c r="C37" s="28"/>
      <c r="D37" s="25"/>
      <c r="E37" s="30"/>
      <c r="F37" s="27"/>
      <c r="G37" s="30"/>
      <c r="H37" s="27"/>
      <c r="I37" s="30"/>
      <c r="J37" s="27"/>
      <c r="K37" s="10"/>
      <c r="L37">
        <v>28.88828314559218</v>
      </c>
      <c r="M37" s="99">
        <v>-1.2035017402878052</v>
      </c>
      <c r="N37" s="98">
        <v>5.6557276970883725</v>
      </c>
      <c r="O37" s="4">
        <v>4.232302894847308</v>
      </c>
      <c r="P37" s="28">
        <v>86.913033679741389</v>
      </c>
      <c r="Q37" s="25">
        <v>0</v>
      </c>
      <c r="R37" s="30">
        <v>17.899999999999999</v>
      </c>
      <c r="S37" s="27">
        <v>-2</v>
      </c>
      <c r="T37" s="70">
        <v>-0.10548022874531629</v>
      </c>
      <c r="V37" s="32" t="s">
        <v>65</v>
      </c>
      <c r="W37" s="148">
        <v>4.5</v>
      </c>
      <c r="X37" s="148"/>
    </row>
    <row r="38" spans="1:28">
      <c r="A38" s="4"/>
      <c r="B38" s="8">
        <v>12</v>
      </c>
      <c r="C38" s="28"/>
      <c r="D38" s="25"/>
      <c r="E38" s="30"/>
      <c r="F38" s="27"/>
      <c r="G38" s="30"/>
      <c r="H38" s="27"/>
      <c r="I38" s="30"/>
      <c r="J38" s="27"/>
      <c r="K38" s="9"/>
      <c r="L38">
        <v>26.830264287722983</v>
      </c>
      <c r="M38" s="97">
        <v>-1.212830644888812</v>
      </c>
      <c r="N38" s="98">
        <v>-1.0703547014062607</v>
      </c>
      <c r="O38" s="8">
        <v>4.2040395759865712</v>
      </c>
      <c r="P38" s="28">
        <v>86.994462469613524</v>
      </c>
      <c r="Q38" s="25">
        <v>0</v>
      </c>
      <c r="R38" s="30">
        <v>17.899999999999999</v>
      </c>
      <c r="S38" s="27">
        <v>-2</v>
      </c>
      <c r="T38" s="70">
        <v>-0.10548022874531629</v>
      </c>
      <c r="V38" s="32" t="s">
        <v>40</v>
      </c>
      <c r="W38" s="148">
        <v>4</v>
      </c>
      <c r="X38" s="148"/>
    </row>
    <row r="39" spans="1:28">
      <c r="A39" s="4"/>
      <c r="B39" s="4">
        <v>12.5</v>
      </c>
      <c r="C39" s="28"/>
      <c r="D39" s="25"/>
      <c r="E39" s="30"/>
      <c r="F39" s="27"/>
      <c r="G39" s="30"/>
      <c r="H39" s="27"/>
      <c r="I39" s="30"/>
      <c r="J39" s="27"/>
      <c r="K39" s="10"/>
      <c r="L39">
        <v>27.889427010685854</v>
      </c>
      <c r="M39" s="99">
        <v>-1.2209443741463604</v>
      </c>
      <c r="N39" s="98">
        <v>5.5042913180120774</v>
      </c>
      <c r="O39" s="4">
        <v>4.175940131228395</v>
      </c>
      <c r="P39" s="28">
        <v>87.065244506699699</v>
      </c>
      <c r="Q39" s="25">
        <v>0</v>
      </c>
      <c r="R39" s="30">
        <v>17.899999999999999</v>
      </c>
      <c r="S39" s="27">
        <v>-2</v>
      </c>
      <c r="T39" s="70">
        <v>-0.10548022874531629</v>
      </c>
      <c r="V39" s="32" t="s">
        <v>41</v>
      </c>
      <c r="W39" s="148">
        <v>5.5</v>
      </c>
      <c r="X39" s="148"/>
    </row>
    <row r="40" spans="1:28">
      <c r="A40" s="4"/>
      <c r="B40" s="8">
        <v>13</v>
      </c>
      <c r="C40" s="28"/>
      <c r="D40" s="25"/>
      <c r="E40" s="30"/>
      <c r="F40" s="27"/>
      <c r="G40" s="30"/>
      <c r="H40" s="27"/>
      <c r="I40" s="30"/>
      <c r="J40" s="27"/>
      <c r="K40" s="9"/>
      <c r="L40">
        <v>25.289694433484115</v>
      </c>
      <c r="M40" s="97">
        <v>-1.2280528847317085</v>
      </c>
      <c r="N40" s="98">
        <v>-1.1954187113654671</v>
      </c>
      <c r="O40" s="8">
        <v>4.148006969760079</v>
      </c>
      <c r="P40" s="28">
        <v>87.127225687296203</v>
      </c>
      <c r="Q40" s="25">
        <v>0</v>
      </c>
      <c r="R40" s="30">
        <v>17.899999999999999</v>
      </c>
      <c r="S40" s="27">
        <v>-2</v>
      </c>
      <c r="T40" s="70">
        <v>-0.10548022874531629</v>
      </c>
      <c r="V40" s="3"/>
      <c r="W40" s="3"/>
      <c r="X40" s="3"/>
    </row>
    <row r="41" spans="1:28">
      <c r="A41" s="4"/>
      <c r="B41" s="4">
        <v>13.5</v>
      </c>
      <c r="C41" s="28"/>
      <c r="D41" s="25"/>
      <c r="E41" s="30"/>
      <c r="F41" s="27"/>
      <c r="G41" s="30"/>
      <c r="H41" s="27"/>
      <c r="I41" s="30"/>
      <c r="J41" s="27"/>
      <c r="K41" s="10"/>
      <c r="L41">
        <v>27.814981233804506</v>
      </c>
      <c r="M41" s="99">
        <v>-1.2343219713046534</v>
      </c>
      <c r="N41" s="98">
        <v>5.4000097738358264</v>
      </c>
      <c r="O41" s="4">
        <v>4.1202418810721628</v>
      </c>
      <c r="P41" s="28">
        <v>87.181862399943384</v>
      </c>
      <c r="Q41" s="25">
        <v>0</v>
      </c>
      <c r="R41" s="30">
        <v>17.899999999999999</v>
      </c>
      <c r="S41" s="27">
        <v>-2</v>
      </c>
      <c r="T41" s="70">
        <v>-0.10548022874531629</v>
      </c>
      <c r="V41" s="147" t="s">
        <v>72</v>
      </c>
      <c r="W41" s="147"/>
      <c r="X41" s="147"/>
    </row>
    <row r="42" spans="1:28">
      <c r="A42" s="4"/>
      <c r="B42" s="8">
        <v>14</v>
      </c>
      <c r="C42" s="28"/>
      <c r="D42" s="25"/>
      <c r="E42" s="30"/>
      <c r="F42" s="27"/>
      <c r="G42" s="30"/>
      <c r="H42" s="27"/>
      <c r="I42" s="30"/>
      <c r="J42" s="27"/>
      <c r="K42" s="9"/>
      <c r="L42">
        <v>29.640503449071318</v>
      </c>
      <c r="M42" s="97">
        <v>-1.2398840361897732</v>
      </c>
      <c r="N42" s="98">
        <v>-1.2831342661597034</v>
      </c>
      <c r="O42" s="8">
        <v>4.0926461650270243</v>
      </c>
      <c r="P42" s="28">
        <v>87.230316797462237</v>
      </c>
      <c r="Q42" s="25">
        <v>0</v>
      </c>
      <c r="R42" s="30">
        <v>17.899999999999999</v>
      </c>
      <c r="S42" s="27">
        <v>-2</v>
      </c>
      <c r="T42" s="70">
        <v>-0.10548022874531629</v>
      </c>
      <c r="V42" s="148" t="str">
        <f>IF(ABS(W37-D8)&lt;2.1,"Good",IF(ABS(W38-D8)&lt;2.1,"Low range on spec",IF(ABS(W39-D8)&lt;2.1,"High range on spec",IF(D8&lt;W38,"Warning -  Sluggish Ferment","Warning - Rapid ferment"))))</f>
        <v>Warning - Rapid ferment</v>
      </c>
      <c r="W42" s="148"/>
      <c r="X42" s="148"/>
    </row>
    <row r="43" spans="1:28">
      <c r="A43" s="4"/>
      <c r="B43" s="4">
        <v>14.5</v>
      </c>
      <c r="C43" s="28"/>
      <c r="D43" s="25"/>
      <c r="E43" s="30"/>
      <c r="F43" s="27"/>
      <c r="G43" s="30"/>
      <c r="H43" s="27"/>
      <c r="I43" s="30"/>
      <c r="J43" s="27"/>
      <c r="K43" s="10"/>
      <c r="L43">
        <v>24.49765955506291</v>
      </c>
      <c r="M43" s="99">
        <v>-1.2448459077355476</v>
      </c>
      <c r="N43" s="98">
        <v>5.3256380376566543</v>
      </c>
      <c r="O43" s="4">
        <v>4.0652207306107568</v>
      </c>
      <c r="P43" s="28">
        <v>87.27352588767522</v>
      </c>
      <c r="Q43" s="25">
        <v>0</v>
      </c>
      <c r="R43" s="30">
        <v>17.899999999999999</v>
      </c>
      <c r="S43" s="27">
        <v>-2</v>
      </c>
      <c r="T43" s="70">
        <v>-0.10548022874531629</v>
      </c>
      <c r="V43" s="3"/>
      <c r="W43" s="3"/>
      <c r="X43" s="3"/>
    </row>
    <row r="44" spans="1:28">
      <c r="A44" s="4"/>
      <c r="B44" s="8">
        <v>15</v>
      </c>
      <c r="C44" s="28"/>
      <c r="D44" s="25"/>
      <c r="E44" s="30"/>
      <c r="F44" s="27"/>
      <c r="G44" s="30"/>
      <c r="H44" s="27"/>
      <c r="I44" s="30"/>
      <c r="J44" s="27"/>
      <c r="K44" s="9"/>
      <c r="L44">
        <v>22.752706398544891</v>
      </c>
      <c r="M44" s="97">
        <v>-1.2492945967450952</v>
      </c>
      <c r="N44" s="98">
        <v>-1.3466541101184499</v>
      </c>
      <c r="O44" s="8">
        <v>4.0379661718514166</v>
      </c>
      <c r="P44" s="28">
        <v>87.312252353350686</v>
      </c>
      <c r="Q44" s="25">
        <v>0</v>
      </c>
      <c r="R44" s="30">
        <v>17.899999999999999</v>
      </c>
      <c r="S44" s="27">
        <v>-2</v>
      </c>
      <c r="T44" s="70">
        <v>-0.10548022874531629</v>
      </c>
      <c r="V44" s="3"/>
      <c r="W44" s="3"/>
      <c r="X44" s="3"/>
    </row>
    <row r="45" spans="1:28">
      <c r="A45" s="4"/>
      <c r="B45" s="4">
        <v>15.5</v>
      </c>
      <c r="C45" s="28"/>
      <c r="D45" s="25"/>
      <c r="E45" s="30"/>
      <c r="F45" s="27"/>
      <c r="G45" s="30"/>
      <c r="H45" s="27"/>
      <c r="I45" s="30"/>
      <c r="J45" s="27"/>
      <c r="K45" s="10"/>
      <c r="L45">
        <v>16.657882718750955</v>
      </c>
      <c r="M45" s="99">
        <v>-1.2533015902521518</v>
      </c>
      <c r="N45" s="98">
        <v>5.2710216120843896</v>
      </c>
      <c r="O45" s="4">
        <v>4.0108828268568342</v>
      </c>
      <c r="P45" s="28">
        <v>87.347122425145841</v>
      </c>
      <c r="Q45" s="25">
        <v>0</v>
      </c>
      <c r="R45" s="30">
        <v>17.899999999999999</v>
      </c>
      <c r="S45" s="27">
        <v>-2</v>
      </c>
      <c r="T45" s="70">
        <v>-0.10548022874531629</v>
      </c>
      <c r="V45" s="3"/>
      <c r="W45" s="3"/>
      <c r="X45" s="3"/>
    </row>
    <row r="46" spans="1:28">
      <c r="A46" s="4"/>
      <c r="B46" s="8">
        <v>16</v>
      </c>
      <c r="C46" s="28"/>
      <c r="D46" s="25"/>
      <c r="E46" s="30"/>
      <c r="F46" s="27"/>
      <c r="G46" s="30"/>
      <c r="H46" s="27"/>
      <c r="I46" s="30"/>
      <c r="J46" s="27"/>
      <c r="K46" s="9"/>
      <c r="L46">
        <v>15.366947402539596</v>
      </c>
      <c r="M46" s="97">
        <v>-1.2569260930157671</v>
      </c>
      <c r="N46" s="98">
        <v>-1.3939061792181386</v>
      </c>
      <c r="O46" s="8">
        <v>3.9839708242127516</v>
      </c>
      <c r="P46" s="28">
        <v>87.378654449128703</v>
      </c>
      <c r="Q46" s="25">
        <v>0</v>
      </c>
      <c r="R46" s="30">
        <v>17.899999999999999</v>
      </c>
      <c r="S46" s="27">
        <v>-2</v>
      </c>
      <c r="T46" s="70">
        <v>-0.10548022874531629</v>
      </c>
      <c r="V46" s="3"/>
      <c r="W46" s="3"/>
      <c r="X46" s="3"/>
    </row>
    <row r="47" spans="1:28">
      <c r="A47" s="4"/>
      <c r="B47" s="4">
        <v>16.5</v>
      </c>
      <c r="C47" s="28"/>
      <c r="D47" s="25"/>
      <c r="E47" s="30"/>
      <c r="F47" s="27"/>
      <c r="G47" s="30"/>
      <c r="H47" s="27"/>
      <c r="I47" s="30"/>
      <c r="J47" s="27"/>
      <c r="K47" s="10"/>
      <c r="L47">
        <v>10.122412535940272</v>
      </c>
      <c r="M47" s="99">
        <v>-1.2602175020075594</v>
      </c>
      <c r="N47" s="98">
        <v>5.2299067761999787</v>
      </c>
      <c r="O47" s="4">
        <v>3.9572301198043349</v>
      </c>
      <c r="P47" s="28">
        <v>87.407280677722653</v>
      </c>
      <c r="Q47" s="25">
        <v>0</v>
      </c>
      <c r="R47" s="30">
        <v>17.899999999999999</v>
      </c>
      <c r="S47" s="27">
        <v>-2</v>
      </c>
      <c r="T47" s="70">
        <v>-0.10548022874531629</v>
      </c>
      <c r="V47" s="3"/>
      <c r="W47" s="3"/>
      <c r="X47" s="3"/>
    </row>
    <row r="48" spans="1:28">
      <c r="B48" s="8">
        <v>17</v>
      </c>
      <c r="C48" s="28"/>
      <c r="D48" s="25"/>
      <c r="E48" s="30"/>
      <c r="F48" s="27"/>
      <c r="G48" s="30"/>
      <c r="H48" s="27"/>
      <c r="I48" s="30"/>
      <c r="J48" s="27"/>
      <c r="K48" s="9"/>
      <c r="L48">
        <v>10.410233143060458</v>
      </c>
      <c r="M48" s="97">
        <v>-1.2632173149958243</v>
      </c>
      <c r="N48" s="98">
        <v>-1.4298707280743723</v>
      </c>
      <c r="O48" s="8">
        <v>3.9306605263020749</v>
      </c>
      <c r="P48" s="28">
        <v>87.433364065061568</v>
      </c>
      <c r="Q48" s="25">
        <v>0</v>
      </c>
      <c r="R48" s="30">
        <v>17.899999999999999</v>
      </c>
      <c r="S48" s="27">
        <v>-2</v>
      </c>
      <c r="T48" s="70">
        <v>-0.10548022874531629</v>
      </c>
      <c r="V48" s="3"/>
      <c r="W48" s="3"/>
      <c r="X48" s="3"/>
    </row>
    <row r="49" spans="2:88">
      <c r="B49" s="4">
        <v>17.5</v>
      </c>
      <c r="C49" s="28"/>
      <c r="D49" s="25"/>
      <c r="E49" s="30"/>
      <c r="F49" s="27"/>
      <c r="G49" s="30"/>
      <c r="H49" s="27"/>
      <c r="I49" s="30"/>
      <c r="J49" s="27"/>
      <c r="K49" s="10"/>
      <c r="L49">
        <v>6.9560524906888102</v>
      </c>
      <c r="M49" s="99">
        <v>-1.2659606168561235</v>
      </c>
      <c r="N49" s="98">
        <v>5.1982923033778423</v>
      </c>
      <c r="O49" s="4">
        <v>3.9042617369713715</v>
      </c>
      <c r="P49" s="28">
        <v>87.457211337597386</v>
      </c>
      <c r="Q49" s="25">
        <v>0</v>
      </c>
      <c r="R49" s="30">
        <v>17.899999999999999</v>
      </c>
      <c r="S49" s="27">
        <v>-2</v>
      </c>
      <c r="T49" s="70">
        <v>-0.10548022874531629</v>
      </c>
      <c r="V49" s="3"/>
      <c r="W49" s="3"/>
      <c r="X49" s="3"/>
    </row>
    <row r="50" spans="2:88">
      <c r="B50" s="8">
        <v>18</v>
      </c>
      <c r="C50" s="28"/>
      <c r="D50" s="25"/>
      <c r="E50" s="30"/>
      <c r="F50" s="27"/>
      <c r="G50" s="30"/>
      <c r="H50" s="27"/>
      <c r="I50" s="30"/>
      <c r="J50" s="27"/>
      <c r="K50" s="9"/>
      <c r="L50">
        <v>8.1636188503464115</v>
      </c>
      <c r="M50" s="97">
        <v>-1.2684772474453641</v>
      </c>
      <c r="N50" s="98">
        <v>-1.4577888274050039</v>
      </c>
      <c r="O50" s="8">
        <v>3.8780333450480953</v>
      </c>
      <c r="P50" s="28">
        <v>87.479083257938328</v>
      </c>
      <c r="Q50" s="25">
        <v>0</v>
      </c>
      <c r="R50" s="30">
        <v>17.899999999999999</v>
      </c>
      <c r="S50" s="27">
        <v>-2</v>
      </c>
      <c r="T50" s="70">
        <v>-0.10548022874531629</v>
      </c>
      <c r="V50" s="3"/>
      <c r="W50" s="3"/>
      <c r="X50" s="3"/>
    </row>
    <row r="51" spans="2:88">
      <c r="B51" s="4">
        <v>18.5</v>
      </c>
      <c r="C51" s="28"/>
      <c r="D51" s="25"/>
      <c r="E51" s="30"/>
      <c r="F51" s="27"/>
      <c r="G51" s="30"/>
      <c r="H51" s="27"/>
      <c r="I51" s="30"/>
      <c r="J51" s="27"/>
      <c r="K51" s="10"/>
      <c r="L51">
        <v>5.1275945646052454</v>
      </c>
      <c r="M51" s="99">
        <v>-1.2707927269671297</v>
      </c>
      <c r="N51" s="98">
        <v>5.1735328002464644</v>
      </c>
      <c r="O51" s="4">
        <v>3.8519748596199244</v>
      </c>
      <c r="P51" s="28">
        <v>87.499202752631817</v>
      </c>
      <c r="Q51" s="25">
        <v>0</v>
      </c>
      <c r="R51" s="30">
        <v>17.899999999999999</v>
      </c>
      <c r="S51" s="27">
        <v>-2</v>
      </c>
      <c r="T51" s="70">
        <v>-0.10548022874531629</v>
      </c>
      <c r="V51" s="3"/>
      <c r="W51" s="3"/>
      <c r="X51" s="3"/>
    </row>
    <row r="52" spans="2:88" s="4" customFormat="1">
      <c r="B52" s="8">
        <v>19</v>
      </c>
      <c r="C52" s="28"/>
      <c r="D52" s="25"/>
      <c r="E52" s="30"/>
      <c r="F52" s="27"/>
      <c r="G52" s="30"/>
      <c r="H52" s="27"/>
      <c r="I52" s="30"/>
      <c r="J52" s="27"/>
      <c r="K52" s="9"/>
      <c r="L52">
        <v>6.6712000412364638</v>
      </c>
      <c r="M52" s="97">
        <v>-1.2729289949426377</v>
      </c>
      <c r="N52" s="98">
        <v>-1.4798350559576341</v>
      </c>
      <c r="O52" s="8">
        <v>3.8260857187313375</v>
      </c>
      <c r="P52" s="28">
        <v>87.517761399215033</v>
      </c>
      <c r="Q52" s="25">
        <v>0</v>
      </c>
      <c r="R52" s="30">
        <v>17.899999999999999</v>
      </c>
      <c r="S52" s="27">
        <v>-2</v>
      </c>
      <c r="T52" s="70">
        <v>-0.10548022874531629</v>
      </c>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row>
    <row r="53" spans="2:88">
      <c r="B53" s="4">
        <v>19.5</v>
      </c>
      <c r="C53" s="28"/>
      <c r="D53" s="25"/>
      <c r="E53" s="30"/>
      <c r="F53" s="27"/>
      <c r="G53" s="30"/>
      <c r="H53" s="27"/>
      <c r="I53" s="30"/>
      <c r="J53" s="27"/>
      <c r="K53" s="10"/>
      <c r="L53">
        <v>3.908418246678937</v>
      </c>
      <c r="M53" s="99">
        <v>-1.2749050046747898</v>
      </c>
      <c r="N53" s="98">
        <v>5.1538288115272017</v>
      </c>
      <c r="O53" s="4">
        <v>3.8003653002656139</v>
      </c>
      <c r="P53" s="28">
        <v>87.534924642016875</v>
      </c>
      <c r="Q53" s="25">
        <v>0</v>
      </c>
      <c r="R53" s="30">
        <v>17.899999999999999</v>
      </c>
      <c r="S53" s="27">
        <v>-2</v>
      </c>
      <c r="T53" s="70">
        <v>-0.10548022874531629</v>
      </c>
      <c r="V53" s="3"/>
      <c r="W53" s="3"/>
      <c r="X53" s="3"/>
    </row>
    <row r="54" spans="2:88">
      <c r="B54" s="8">
        <v>20</v>
      </c>
      <c r="C54" s="28"/>
      <c r="D54" s="25"/>
      <c r="E54" s="30"/>
      <c r="F54" s="27"/>
      <c r="G54" s="30"/>
      <c r="H54" s="27"/>
      <c r="I54" s="30"/>
      <c r="J54" s="27"/>
      <c r="K54" s="9"/>
      <c r="L54">
        <v>5.6728227638944313</v>
      </c>
      <c r="M54" s="97">
        <v>-1.2767372047675014</v>
      </c>
      <c r="N54" s="98">
        <v>-1.4975077338850911</v>
      </c>
      <c r="O54" s="8">
        <v>3.7748129310340199</v>
      </c>
      <c r="P54" s="28">
        <v>87.550836014934717</v>
      </c>
      <c r="Q54" s="25">
        <v>0</v>
      </c>
      <c r="R54" s="30">
        <v>17.899999999999999</v>
      </c>
      <c r="S54" s="27">
        <v>-2</v>
      </c>
      <c r="T54" s="70">
        <v>-0.10548022874531629</v>
      </c>
      <c r="V54" s="3"/>
      <c r="W54" s="3"/>
      <c r="X54" s="3"/>
    </row>
    <row r="55" spans="2:88">
      <c r="B55" s="4">
        <v>20.5</v>
      </c>
      <c r="C55" s="28"/>
      <c r="D55" s="25"/>
      <c r="E55" s="30"/>
      <c r="F55" s="27"/>
      <c r="G55" s="30"/>
      <c r="H55" s="27"/>
      <c r="I55" s="30"/>
      <c r="J55" s="27"/>
      <c r="K55" s="10"/>
      <c r="L55">
        <v>3.0878586735762643</v>
      </c>
      <c r="M55" s="99">
        <v>-1.278439931693073</v>
      </c>
      <c r="N55" s="98">
        <v>5.1379254665666068</v>
      </c>
      <c r="O55" s="4">
        <v>3.7494278944092905</v>
      </c>
      <c r="P55" s="28">
        <v>87.565620582553436</v>
      </c>
      <c r="Q55" s="25">
        <v>0</v>
      </c>
      <c r="R55" s="30">
        <v>17.899999999999999</v>
      </c>
      <c r="S55" s="27">
        <v>-2</v>
      </c>
      <c r="T55" s="70">
        <v>-0.10548022874531629</v>
      </c>
      <c r="V55" s="3"/>
      <c r="W55" s="3"/>
      <c r="X55" s="3"/>
    </row>
    <row r="56" spans="2:88">
      <c r="B56" s="8">
        <v>21</v>
      </c>
      <c r="C56" s="28"/>
      <c r="D56" s="25"/>
      <c r="E56" s="30"/>
      <c r="F56" s="27"/>
      <c r="G56" s="30"/>
      <c r="H56" s="27"/>
      <c r="I56" s="30"/>
      <c r="J56" s="27"/>
      <c r="K56" s="9"/>
      <c r="L56">
        <v>4.9953606397604027</v>
      </c>
      <c r="M56" s="97">
        <v>-1.2800257317984849</v>
      </c>
      <c r="N56" s="98">
        <v>-1.511863610264444</v>
      </c>
      <c r="O56" s="8">
        <v>3.7242094367695628</v>
      </c>
      <c r="P56" s="28">
        <v>87.579387761528935</v>
      </c>
      <c r="Q56" s="25">
        <v>0</v>
      </c>
      <c r="R56" s="30">
        <v>17.899999999999999</v>
      </c>
      <c r="S56" s="27">
        <v>-2</v>
      </c>
      <c r="T56" s="70">
        <v>-0.10548022874531629</v>
      </c>
      <c r="V56" s="3"/>
      <c r="W56" s="3"/>
      <c r="X56" s="3"/>
    </row>
    <row r="57" spans="2:88">
      <c r="B57" s="4">
        <v>21.5</v>
      </c>
      <c r="C57" s="28"/>
      <c r="D57" s="25"/>
      <c r="E57" s="30"/>
      <c r="F57" s="27"/>
      <c r="G57" s="30"/>
      <c r="H57" s="27"/>
      <c r="I57" s="30"/>
      <c r="J57" s="27"/>
      <c r="K57" s="10"/>
      <c r="L57">
        <v>2.525696100715761</v>
      </c>
      <c r="M57" s="99">
        <v>-1.2815056269584688</v>
      </c>
      <c r="N57" s="98">
        <v>5.1249282574370643</v>
      </c>
      <c r="O57" s="4">
        <v>3.6991567729644101</v>
      </c>
      <c r="P57" s="28">
        <v>87.59223364726067</v>
      </c>
      <c r="Q57" s="25">
        <v>0</v>
      </c>
      <c r="R57" s="30">
        <v>17.899999999999999</v>
      </c>
      <c r="S57" s="27">
        <v>-2</v>
      </c>
      <c r="T57" s="70">
        <v>-0.10548022874531629</v>
      </c>
      <c r="V57" s="3"/>
      <c r="W57" s="3"/>
      <c r="X57" s="3"/>
    </row>
    <row r="58" spans="2:88">
      <c r="B58" s="8">
        <v>22</v>
      </c>
      <c r="C58" s="28"/>
      <c r="D58" s="25"/>
      <c r="E58" s="30"/>
      <c r="F58" s="27"/>
      <c r="G58" s="30"/>
      <c r="H58" s="27"/>
      <c r="I58" s="30"/>
      <c r="J58" s="27"/>
      <c r="K58" s="9"/>
      <c r="L58">
        <v>4.5263486350994198</v>
      </c>
      <c r="M58" s="97">
        <v>-1.2828893349332164</v>
      </c>
      <c r="N58" s="98">
        <v>-1.5236635514296657</v>
      </c>
      <c r="O58" s="8">
        <v>3.6742690909723881</v>
      </c>
      <c r="P58" s="28">
        <v>87.604242943106925</v>
      </c>
      <c r="Q58" s="25">
        <v>0</v>
      </c>
      <c r="R58" s="30">
        <v>17.899999999999999</v>
      </c>
      <c r="S58" s="27">
        <v>-2</v>
      </c>
      <c r="T58" s="70">
        <v>-0.10548022874531629</v>
      </c>
      <c r="V58" s="3"/>
      <c r="W58" s="3"/>
      <c r="X58" s="3"/>
    </row>
    <row r="59" spans="2:88">
      <c r="B59" s="4">
        <v>22.5</v>
      </c>
      <c r="C59" s="28"/>
      <c r="D59" s="25"/>
      <c r="E59" s="30"/>
      <c r="F59" s="27"/>
      <c r="G59" s="30"/>
      <c r="H59" s="27"/>
      <c r="I59" s="30"/>
      <c r="J59" s="27"/>
      <c r="K59" s="10"/>
      <c r="L59">
        <v>2.1322185486313474</v>
      </c>
      <c r="M59" s="99">
        <v>-1.2841854530974655</v>
      </c>
      <c r="N59" s="98">
        <v>5.1141870136546208</v>
      </c>
      <c r="O59" s="4">
        <v>3.6495455558865735</v>
      </c>
      <c r="P59" s="28">
        <v>87.61549056833023</v>
      </c>
      <c r="Q59" s="25">
        <v>0</v>
      </c>
      <c r="R59" s="30">
        <v>17.899999999999999</v>
      </c>
      <c r="S59" s="27">
        <v>-2</v>
      </c>
      <c r="T59" s="70">
        <v>-0.10548022874531629</v>
      </c>
      <c r="V59" s="3"/>
      <c r="W59" s="3"/>
      <c r="X59" s="3"/>
    </row>
    <row r="60" spans="2:88">
      <c r="B60" s="8">
        <v>23</v>
      </c>
      <c r="C60" s="28"/>
      <c r="D60" s="25"/>
      <c r="E60" s="30"/>
      <c r="F60" s="27"/>
      <c r="G60" s="30"/>
      <c r="H60" s="27"/>
      <c r="I60" s="30"/>
      <c r="J60" s="27"/>
      <c r="K60" s="9"/>
      <c r="L60">
        <v>4.194389528942394</v>
      </c>
      <c r="M60" s="97">
        <v>-1.2854016123788639</v>
      </c>
      <c r="N60" s="98">
        <v>-1.5334655558463481</v>
      </c>
      <c r="O60" s="8">
        <v>3.6249853133386938</v>
      </c>
      <c r="P60" s="28">
        <v>87.626043004854225</v>
      </c>
      <c r="Q60" s="25">
        <v>0</v>
      </c>
      <c r="R60" s="30">
        <v>17.899999999999999</v>
      </c>
      <c r="S60" s="27">
        <v>-2</v>
      </c>
      <c r="T60" s="70">
        <v>-0.10548022874531629</v>
      </c>
      <c r="V60" s="3"/>
      <c r="W60" s="3"/>
      <c r="X60" s="3"/>
    </row>
    <row r="61" spans="2:88">
      <c r="B61" s="4">
        <v>23.5</v>
      </c>
      <c r="C61" s="28"/>
      <c r="D61" s="25"/>
      <c r="E61" s="30"/>
      <c r="F61" s="27"/>
      <c r="G61" s="30"/>
      <c r="H61" s="27"/>
      <c r="I61" s="30"/>
      <c r="J61" s="27"/>
      <c r="K61" s="10"/>
      <c r="L61">
        <v>1.850604786750198</v>
      </c>
      <c r="M61" s="99">
        <v>-1.2865446068346662</v>
      </c>
      <c r="N61" s="98">
        <v>5.1052208668923189</v>
      </c>
      <c r="O61" s="4">
        <v>3.6005874924519921</v>
      </c>
      <c r="P61" s="28">
        <v>87.635959430513878</v>
      </c>
      <c r="Q61" s="25">
        <v>0</v>
      </c>
      <c r="R61" s="30">
        <v>17.899999999999999</v>
      </c>
      <c r="S61" s="27">
        <v>-2</v>
      </c>
      <c r="T61" s="70">
        <v>-0.10548022874531629</v>
      </c>
      <c r="V61" s="3"/>
      <c r="W61" s="3"/>
      <c r="X61" s="3"/>
    </row>
    <row r="62" spans="2:88">
      <c r="B62" s="8">
        <v>24</v>
      </c>
      <c r="C62" s="28"/>
      <c r="D62" s="25"/>
      <c r="E62" s="30"/>
      <c r="F62" s="27"/>
      <c r="G62" s="30"/>
      <c r="H62" s="27"/>
      <c r="I62" s="30"/>
      <c r="J62" s="27"/>
      <c r="K62" s="9"/>
      <c r="L62">
        <v>3.9541872620558922</v>
      </c>
      <c r="M62" s="97">
        <v>-1.2876205032030696</v>
      </c>
      <c r="N62" s="98">
        <v>-1.5416856441145053</v>
      </c>
      <c r="O62" s="8">
        <v>3.5763512083966877</v>
      </c>
      <c r="P62" s="28">
        <v>87.645292676866958</v>
      </c>
      <c r="Q62" s="25">
        <v>0</v>
      </c>
      <c r="R62" s="30">
        <v>17.899999999999999</v>
      </c>
      <c r="S62" s="27">
        <v>-2</v>
      </c>
      <c r="T62" s="70">
        <v>-0.10548022874531629</v>
      </c>
      <c r="V62" s="3"/>
      <c r="W62" s="3"/>
      <c r="X62" s="3"/>
    </row>
    <row r="63" spans="2:88">
      <c r="B63" s="4">
        <v>24.5</v>
      </c>
      <c r="C63" s="28"/>
      <c r="D63" s="25"/>
      <c r="E63" s="30"/>
      <c r="F63" s="27"/>
      <c r="G63" s="30"/>
      <c r="H63" s="27"/>
      <c r="I63" s="30"/>
      <c r="J63" s="27"/>
      <c r="K63" s="10"/>
      <c r="L63">
        <v>1.6446434686377489</v>
      </c>
      <c r="M63" s="99">
        <v>-1.2886347339124578</v>
      </c>
      <c r="N63" s="98">
        <v>5.0976685621319104</v>
      </c>
      <c r="O63" s="4">
        <v>3.5522755646088546</v>
      </c>
      <c r="P63" s="28">
        <v>87.654090042134172</v>
      </c>
      <c r="Q63" s="25">
        <v>0</v>
      </c>
      <c r="R63" s="30">
        <v>17.899999999999999</v>
      </c>
      <c r="S63" s="27">
        <v>-2</v>
      </c>
      <c r="T63" s="70">
        <v>-0.10548022874531629</v>
      </c>
      <c r="V63" s="3"/>
      <c r="W63" s="3"/>
      <c r="X63" s="3"/>
    </row>
    <row r="64" spans="2:88">
      <c r="B64" s="8">
        <v>25</v>
      </c>
      <c r="C64" s="28"/>
      <c r="D64" s="25"/>
      <c r="E64" s="30"/>
      <c r="F64" s="27"/>
      <c r="G64" s="30"/>
      <c r="H64" s="27"/>
      <c r="I64" s="30"/>
      <c r="J64" s="27"/>
      <c r="K64" s="9"/>
      <c r="L64">
        <v>3.7766867458576185</v>
      </c>
      <c r="M64" s="97">
        <v>-1.2895921763617519</v>
      </c>
      <c r="N64" s="98">
        <v>-1.5486386232399658</v>
      </c>
      <c r="O64" s="8">
        <v>3.5283596547230776</v>
      </c>
      <c r="P64" s="28">
        <v>87.662393983945066</v>
      </c>
      <c r="Q64" s="25">
        <v>0</v>
      </c>
      <c r="R64" s="30">
        <v>17.899999999999999</v>
      </c>
      <c r="S64" s="27">
        <v>-2</v>
      </c>
      <c r="T64" s="70">
        <v>-0.10548022874531629</v>
      </c>
      <c r="V64" s="3"/>
      <c r="W64" s="3"/>
      <c r="X64" s="3"/>
    </row>
    <row r="65" spans="2:24">
      <c r="B65" s="4">
        <v>25.5</v>
      </c>
      <c r="C65" s="28"/>
      <c r="D65" s="25"/>
      <c r="E65" s="30"/>
      <c r="F65" s="27"/>
      <c r="G65" s="30"/>
      <c r="H65" s="27"/>
      <c r="I65" s="30"/>
      <c r="J65" s="27"/>
      <c r="K65" s="10"/>
      <c r="L65">
        <v>1.4909227194981565</v>
      </c>
      <c r="M65" s="99">
        <v>-1.2904972207556558</v>
      </c>
      <c r="N65" s="98">
        <v>5.0912548457871365</v>
      </c>
      <c r="O65" s="4">
        <v>3.504602564260729</v>
      </c>
      <c r="P65" s="28">
        <v>87.67024271191616</v>
      </c>
      <c r="Q65" s="25">
        <v>0</v>
      </c>
      <c r="R65" s="30">
        <v>17.899999999999999</v>
      </c>
      <c r="S65" s="27">
        <v>-2</v>
      </c>
      <c r="T65" s="70">
        <v>-0.10548022874531629</v>
      </c>
      <c r="V65" s="3"/>
      <c r="W65" s="3"/>
      <c r="X65" s="3"/>
    </row>
    <row r="66" spans="2:24">
      <c r="B66" s="8">
        <v>26</v>
      </c>
      <c r="C66" s="28"/>
      <c r="D66" s="25"/>
      <c r="E66" s="30"/>
      <c r="F66" s="27"/>
      <c r="G66" s="30"/>
      <c r="H66" s="27"/>
      <c r="I66" s="30"/>
      <c r="J66" s="27"/>
      <c r="K66" s="9"/>
      <c r="L66">
        <v>3.6429364677126008</v>
      </c>
      <c r="M66" s="97">
        <v>-1.2913538283579344</v>
      </c>
      <c r="N66" s="98">
        <v>-1.554565934440499</v>
      </c>
      <c r="O66" s="8">
        <v>3.4810033721088356</v>
      </c>
      <c r="P66" s="28">
        <v>87.677670696392909</v>
      </c>
      <c r="Q66" s="25">
        <v>0</v>
      </c>
      <c r="R66" s="30">
        <v>17.899999999999999</v>
      </c>
      <c r="S66" s="27">
        <v>-2</v>
      </c>
      <c r="T66" s="70">
        <v>-0.10548022874531629</v>
      </c>
      <c r="V66" s="4"/>
      <c r="W66" s="3"/>
      <c r="X66" s="3"/>
    </row>
    <row r="67" spans="2:24">
      <c r="B67" s="4">
        <v>26.5</v>
      </c>
      <c r="C67" s="28"/>
      <c r="D67" s="25"/>
      <c r="E67" s="30"/>
      <c r="F67" s="27"/>
      <c r="G67" s="30"/>
      <c r="H67" s="27"/>
      <c r="I67" s="30"/>
      <c r="J67" s="27"/>
      <c r="K67" s="10"/>
      <c r="L67">
        <v>1.3740277061343402</v>
      </c>
      <c r="M67" s="99">
        <v>-1.2921655816898494</v>
      </c>
      <c r="N67" s="98">
        <v>5.0857672877690954</v>
      </c>
      <c r="O67" s="4">
        <v>3.457561151818846</v>
      </c>
      <c r="P67" s="28">
        <v>87.684709106737358</v>
      </c>
      <c r="Q67" s="25">
        <v>0</v>
      </c>
      <c r="R67" s="30">
        <v>17.899999999999999</v>
      </c>
      <c r="S67" s="27">
        <v>-2</v>
      </c>
      <c r="T67" s="70">
        <v>-0.10548022874531629</v>
      </c>
      <c r="V67" s="4"/>
      <c r="W67" s="3"/>
      <c r="X67" s="3"/>
    </row>
    <row r="68" spans="2:24">
      <c r="B68" s="8">
        <v>27</v>
      </c>
      <c r="C68" s="28"/>
      <c r="D68" s="25"/>
      <c r="E68" s="30"/>
      <c r="F68" s="27"/>
      <c r="G68" s="30"/>
      <c r="H68" s="27"/>
      <c r="I68" s="30"/>
      <c r="J68" s="27"/>
      <c r="K68" s="9"/>
      <c r="L68">
        <v>3.5403365116739676</v>
      </c>
      <c r="M68" s="97">
        <v>-1.2929357279310947</v>
      </c>
      <c r="N68" s="98">
        <v>-1.5596550285714466</v>
      </c>
      <c r="O68" s="8">
        <v>3.4342749727499844</v>
      </c>
      <c r="P68" s="28">
        <v>87.69138619017599</v>
      </c>
      <c r="Q68" s="25">
        <v>0</v>
      </c>
      <c r="R68" s="30">
        <v>17.899999999999999</v>
      </c>
      <c r="S68" s="27">
        <v>-2</v>
      </c>
      <c r="T68" s="70">
        <v>-0.10548022874531629</v>
      </c>
      <c r="V68" s="4"/>
      <c r="W68" s="3"/>
      <c r="X68" s="3"/>
    </row>
    <row r="69" spans="2:24">
      <c r="B69" s="4">
        <v>27.5</v>
      </c>
      <c r="C69" s="28"/>
      <c r="D69" s="25"/>
      <c r="E69" s="30"/>
      <c r="F69" s="27"/>
      <c r="G69" s="30"/>
      <c r="H69" s="27"/>
      <c r="I69" s="30"/>
      <c r="J69" s="27"/>
      <c r="K69" s="10"/>
      <c r="L69">
        <v>1.2836083768627795</v>
      </c>
      <c r="M69" s="99">
        <v>-1.2936672165629068</v>
      </c>
      <c r="N69" s="98">
        <v>5.081040017235761</v>
      </c>
      <c r="O69" s="4">
        <v>3.4111439010780611</v>
      </c>
      <c r="P69" s="28">
        <v>87.697727600312191</v>
      </c>
      <c r="Q69" s="25">
        <v>0</v>
      </c>
      <c r="R69" s="30">
        <v>17.899999999999999</v>
      </c>
      <c r="S69" s="27">
        <v>-2</v>
      </c>
      <c r="T69" s="70">
        <v>-0.10548022874531629</v>
      </c>
      <c r="V69" s="4"/>
      <c r="W69" s="3"/>
      <c r="X69" s="3"/>
    </row>
    <row r="70" spans="2:24">
      <c r="B70" s="8">
        <v>28</v>
      </c>
      <c r="C70" s="28"/>
      <c r="D70" s="25"/>
      <c r="E70" s="30"/>
      <c r="F70" s="27"/>
      <c r="G70" s="30"/>
      <c r="H70" s="27"/>
      <c r="I70" s="30"/>
      <c r="J70" s="27"/>
      <c r="K70" s="9"/>
      <c r="L70">
        <v>3.4603430866683844</v>
      </c>
      <c r="M70" s="97">
        <v>-1.2943627321165809</v>
      </c>
      <c r="N70" s="98">
        <v>-1.5640530731244797</v>
      </c>
      <c r="O70" s="8">
        <v>3.3881670006874365</v>
      </c>
      <c r="P70" s="28">
        <v>87.703756682861226</v>
      </c>
      <c r="Q70" s="25">
        <v>0</v>
      </c>
      <c r="R70" s="30">
        <v>17.899999999999999</v>
      </c>
      <c r="S70" s="27">
        <v>-2</v>
      </c>
      <c r="T70" s="70">
        <v>-0.10548022874531629</v>
      </c>
      <c r="V70" s="4"/>
      <c r="W70" s="3"/>
      <c r="X70" s="3"/>
    </row>
    <row r="71" spans="2:24">
      <c r="B71" s="4">
        <v>28.5</v>
      </c>
      <c r="C71" s="28"/>
      <c r="D71" s="25"/>
      <c r="E71" s="30"/>
      <c r="F71" s="27"/>
      <c r="G71" s="30"/>
      <c r="H71" s="27"/>
      <c r="I71" s="30"/>
      <c r="J71" s="27"/>
      <c r="K71" s="10"/>
      <c r="L71">
        <v>1.2125777519127541</v>
      </c>
      <c r="M71" s="99">
        <v>-1.2950247227469562</v>
      </c>
      <c r="N71" s="98">
        <v>5.0769421267930044</v>
      </c>
      <c r="O71" s="4">
        <v>3.3653433339612149</v>
      </c>
      <c r="P71" s="28">
        <v>87.709494724904886</v>
      </c>
      <c r="Q71" s="25">
        <v>0</v>
      </c>
      <c r="R71" s="30">
        <v>17.899999999999999</v>
      </c>
      <c r="S71" s="27">
        <v>-2</v>
      </c>
      <c r="T71" s="70">
        <v>-0.10548022874531629</v>
      </c>
      <c r="V71" s="4"/>
      <c r="W71" s="3"/>
      <c r="X71" s="3"/>
    </row>
    <row r="72" spans="2:24">
      <c r="B72" s="8">
        <v>29</v>
      </c>
      <c r="C72" s="28"/>
      <c r="D72" s="25"/>
      <c r="E72" s="30"/>
      <c r="F72" s="27"/>
      <c r="G72" s="30"/>
      <c r="H72" s="27"/>
      <c r="I72" s="30"/>
      <c r="J72" s="27"/>
      <c r="K72" s="9"/>
      <c r="L72">
        <v>3.3970496840089348</v>
      </c>
      <c r="M72" s="97">
        <v>-1.2956554252329466</v>
      </c>
      <c r="N72" s="98">
        <v>-1.567876797738001</v>
      </c>
      <c r="O72" s="8">
        <v>3.3426719624825436</v>
      </c>
      <c r="P72" s="28">
        <v>87.71496117293448</v>
      </c>
      <c r="Q72" s="25">
        <v>0</v>
      </c>
      <c r="R72" s="30">
        <v>17.899999999999999</v>
      </c>
      <c r="S72" s="27">
        <v>-2</v>
      </c>
      <c r="T72" s="70">
        <v>-0.10548022874531629</v>
      </c>
      <c r="V72" s="4"/>
      <c r="W72" s="3"/>
      <c r="X72" s="3"/>
    </row>
    <row r="73" spans="2:24">
      <c r="B73" s="4">
        <v>29.5</v>
      </c>
      <c r="C73" s="28"/>
      <c r="D73" s="25"/>
      <c r="E73" s="30"/>
      <c r="F73" s="27"/>
      <c r="G73" s="30"/>
      <c r="H73" s="27"/>
      <c r="I73" s="30"/>
      <c r="J73" s="27"/>
      <c r="K73" s="10"/>
      <c r="L73">
        <v>1.1559903617050715</v>
      </c>
      <c r="M73" s="99">
        <v>-1.2962568869107243</v>
      </c>
      <c r="N73" s="98">
        <v>5.0733692839094777</v>
      </c>
      <c r="O73" s="4">
        <v>3.320151947658049</v>
      </c>
      <c r="P73" s="28">
        <v>87.720173824104606</v>
      </c>
      <c r="Q73" s="25">
        <v>0</v>
      </c>
      <c r="R73" s="30">
        <v>17.899999999999999</v>
      </c>
      <c r="S73" s="27">
        <v>-2</v>
      </c>
      <c r="T73" s="70">
        <v>-0.10548022874531629</v>
      </c>
      <c r="V73" s="4"/>
      <c r="W73" s="3"/>
      <c r="X73" s="3"/>
    </row>
    <row r="74" spans="2:24">
      <c r="B74" s="8">
        <v>30</v>
      </c>
      <c r="C74" s="29"/>
      <c r="D74" s="26"/>
      <c r="E74" s="30"/>
      <c r="F74" s="27"/>
      <c r="G74" s="30"/>
      <c r="H74" s="27"/>
      <c r="I74" s="30"/>
      <c r="J74" s="27"/>
      <c r="K74" s="9"/>
      <c r="L74">
        <v>3.3462968764541037</v>
      </c>
      <c r="M74" s="97">
        <v>-1.2968309849656301</v>
      </c>
      <c r="N74" s="98">
        <v>-1.5712196653642252</v>
      </c>
      <c r="O74" s="8">
        <v>3.297782351272899</v>
      </c>
      <c r="P74" s="29">
        <v>87.725148994424188</v>
      </c>
      <c r="Q74" s="26">
        <v>0</v>
      </c>
      <c r="R74" s="30">
        <v>17.899999999999999</v>
      </c>
      <c r="S74" s="27">
        <v>-2</v>
      </c>
      <c r="T74" s="70">
        <v>-0.10548022874531629</v>
      </c>
      <c r="V74" s="4"/>
      <c r="W74" s="3"/>
      <c r="X74" s="3"/>
    </row>
    <row r="75" spans="2:24">
      <c r="C75" s="56"/>
      <c r="D75" s="56"/>
      <c r="S75" s="4"/>
      <c r="T75" s="4"/>
      <c r="W75" s="3"/>
      <c r="X75" s="3"/>
    </row>
    <row r="76" spans="2:24">
      <c r="C76" s="56"/>
      <c r="D76" s="56"/>
      <c r="L76" s="1">
        <f>MIN(L14:L74)</f>
        <v>1.1559903617050715</v>
      </c>
      <c r="N76" s="1">
        <f>MAX(N14:N74)</f>
        <v>123.26785425575024</v>
      </c>
      <c r="O76" s="1">
        <f>MAX(O14:O74)</f>
        <v>4.7391747785171248</v>
      </c>
      <c r="S76" s="4"/>
      <c r="T76" s="4"/>
      <c r="W76" s="3"/>
      <c r="X76" s="3"/>
    </row>
    <row r="77" spans="2:24">
      <c r="C77" s="56"/>
      <c r="D77" s="56"/>
      <c r="S77" s="4"/>
      <c r="T77" s="4"/>
      <c r="W77" s="3"/>
      <c r="X77" s="3"/>
    </row>
    <row r="78" spans="2:24">
      <c r="C78" s="56"/>
      <c r="D78" s="56"/>
      <c r="W78" s="3"/>
      <c r="X78" s="3"/>
    </row>
    <row r="79" spans="2:24">
      <c r="C79" s="56"/>
      <c r="D79" s="56"/>
      <c r="W79" s="3"/>
      <c r="X79" s="3"/>
    </row>
    <row r="80" spans="2:24">
      <c r="C80" s="56"/>
      <c r="D80" s="56"/>
      <c r="W80" s="3"/>
      <c r="X80" s="3"/>
    </row>
    <row r="81" spans="3:24">
      <c r="C81" s="56"/>
      <c r="D81" s="56"/>
      <c r="W81" s="3"/>
      <c r="X81" s="3"/>
    </row>
    <row r="82" spans="3:24">
      <c r="C82" s="56"/>
      <c r="D82" s="56"/>
      <c r="W82" s="3"/>
      <c r="X82" s="3"/>
    </row>
    <row r="83" spans="3:24">
      <c r="C83" s="56"/>
      <c r="D83" s="56"/>
      <c r="W83" s="3"/>
      <c r="X83" s="3"/>
    </row>
    <row r="84" spans="3:24">
      <c r="C84" s="56"/>
      <c r="D84" s="56"/>
      <c r="W84" s="3"/>
      <c r="X84" s="3"/>
    </row>
    <row r="85" spans="3:24">
      <c r="C85" s="56"/>
      <c r="D85" s="56"/>
      <c r="W85" s="3"/>
      <c r="X85" s="3"/>
    </row>
    <row r="86" spans="3:24">
      <c r="C86" s="56"/>
      <c r="D86" s="56"/>
      <c r="W86" s="3"/>
      <c r="X86" s="3"/>
    </row>
    <row r="87" spans="3:24">
      <c r="C87" s="56"/>
      <c r="D87" s="56"/>
      <c r="W87" s="3"/>
      <c r="X87" s="3"/>
    </row>
    <row r="88" spans="3:24">
      <c r="C88" s="56"/>
      <c r="D88" s="56"/>
      <c r="W88" s="3"/>
      <c r="X88" s="3"/>
    </row>
    <row r="89" spans="3:24">
      <c r="C89" s="56"/>
      <c r="D89" s="56"/>
      <c r="W89" s="3"/>
      <c r="X89" s="3"/>
    </row>
    <row r="90" spans="3:24">
      <c r="C90" s="56"/>
      <c r="D90" s="56"/>
      <c r="W90" s="3"/>
      <c r="X90" s="3"/>
    </row>
    <row r="91" spans="3:24">
      <c r="C91" s="56"/>
      <c r="D91" s="56"/>
      <c r="W91" s="3"/>
      <c r="X91" s="3"/>
    </row>
    <row r="92" spans="3:24">
      <c r="W92" s="3"/>
      <c r="X92" s="3"/>
    </row>
    <row r="93" spans="3:24">
      <c r="W93" s="3"/>
      <c r="X93" s="3"/>
    </row>
    <row r="94" spans="3:24">
      <c r="W94" s="3"/>
      <c r="X94" s="3"/>
    </row>
    <row r="95" spans="3:24">
      <c r="W95" s="3"/>
      <c r="X95" s="3"/>
    </row>
    <row r="96" spans="3:24">
      <c r="W96" s="3"/>
      <c r="X96" s="3"/>
    </row>
    <row r="97" spans="23:24">
      <c r="W97" s="3"/>
      <c r="X97" s="3"/>
    </row>
    <row r="98" spans="23:24">
      <c r="W98" s="3"/>
      <c r="X98" s="3"/>
    </row>
    <row r="99" spans="23:24">
      <c r="W99" s="3"/>
      <c r="X99" s="3"/>
    </row>
    <row r="100" spans="23:24">
      <c r="W100" s="3"/>
      <c r="X100" s="3"/>
    </row>
    <row r="101" spans="23:24">
      <c r="W101" s="3"/>
      <c r="X101" s="3"/>
    </row>
    <row r="102" spans="23:24">
      <c r="W102" s="3"/>
      <c r="X102" s="3"/>
    </row>
    <row r="103" spans="23:24">
      <c r="W103" s="3"/>
      <c r="X103" s="3"/>
    </row>
    <row r="104" spans="23:24">
      <c r="W104" s="3"/>
      <c r="X104" s="3"/>
    </row>
    <row r="105" spans="23:24">
      <c r="W105" s="3"/>
      <c r="X105" s="3"/>
    </row>
    <row r="106" spans="23:24">
      <c r="W106" s="3"/>
      <c r="X106" s="3"/>
    </row>
    <row r="107" spans="23:24">
      <c r="W107" s="3"/>
      <c r="X107" s="3"/>
    </row>
    <row r="108" spans="23:24">
      <c r="W108" s="3"/>
      <c r="X108" s="3"/>
    </row>
    <row r="109" spans="23:24">
      <c r="W109" s="3"/>
      <c r="X109" s="3"/>
    </row>
    <row r="110" spans="23:24">
      <c r="W110" s="3"/>
      <c r="X110" s="3"/>
    </row>
    <row r="111" spans="23:24">
      <c r="W111" s="3"/>
      <c r="X111" s="3"/>
    </row>
    <row r="112" spans="23:24">
      <c r="W112" s="3"/>
      <c r="X112" s="3"/>
    </row>
    <row r="113" spans="23:24">
      <c r="W113" s="3"/>
      <c r="X113" s="3"/>
    </row>
    <row r="114" spans="23:24">
      <c r="W114" s="3"/>
      <c r="X114" s="3"/>
    </row>
    <row r="115" spans="23:24">
      <c r="W115" s="3"/>
      <c r="X115" s="3"/>
    </row>
    <row r="116" spans="23:24">
      <c r="W116" s="3"/>
      <c r="X116" s="3"/>
    </row>
    <row r="117" spans="23:24">
      <c r="W117" s="3"/>
      <c r="X117" s="3"/>
    </row>
    <row r="118" spans="23:24">
      <c r="W118" s="3"/>
      <c r="X118" s="3"/>
    </row>
    <row r="119" spans="23:24">
      <c r="W119" s="3"/>
      <c r="X119" s="3"/>
    </row>
    <row r="120" spans="23:24">
      <c r="W120" s="3"/>
      <c r="X120" s="3"/>
    </row>
    <row r="121" spans="23:24">
      <c r="W121" s="3"/>
      <c r="X121" s="3"/>
    </row>
    <row r="122" spans="23:24">
      <c r="W122" s="3"/>
      <c r="X122" s="3"/>
    </row>
    <row r="123" spans="23:24">
      <c r="W123" s="3"/>
      <c r="X123" s="3"/>
    </row>
    <row r="124" spans="23:24">
      <c r="W124" s="3"/>
      <c r="X124" s="3"/>
    </row>
    <row r="125" spans="23:24">
      <c r="W125" s="3"/>
      <c r="X125" s="3"/>
    </row>
    <row r="126" spans="23:24">
      <c r="W126" s="3"/>
      <c r="X126" s="3"/>
    </row>
    <row r="127" spans="23:24">
      <c r="W127" s="3"/>
      <c r="X127" s="3"/>
    </row>
    <row r="128" spans="23:24">
      <c r="W128" s="3"/>
      <c r="X128" s="3"/>
    </row>
    <row r="129" spans="20:24">
      <c r="W129" s="3"/>
      <c r="X129" s="3"/>
    </row>
    <row r="130" spans="20:24">
      <c r="W130" s="3"/>
      <c r="X130" s="3"/>
    </row>
    <row r="131" spans="20:24">
      <c r="W131" s="3"/>
      <c r="X131" s="3"/>
    </row>
    <row r="132" spans="20:24">
      <c r="W132" s="3"/>
      <c r="X132" s="3"/>
    </row>
    <row r="133" spans="20:24">
      <c r="W133" s="3"/>
      <c r="X133" s="3"/>
    </row>
    <row r="134" spans="20:24">
      <c r="W134" s="3"/>
      <c r="X134" s="3"/>
    </row>
    <row r="135" spans="20:24">
      <c r="W135" s="3"/>
      <c r="X135" s="3"/>
    </row>
    <row r="136" spans="20:24">
      <c r="W136" s="3"/>
      <c r="X136" s="3"/>
    </row>
    <row r="137" spans="20:24">
      <c r="W137" s="3"/>
      <c r="X137" s="3"/>
    </row>
    <row r="138" spans="20:24">
      <c r="W138" s="3"/>
      <c r="X138" s="3"/>
    </row>
    <row r="139" spans="20:24">
      <c r="W139" s="3"/>
      <c r="X139" s="3"/>
    </row>
    <row r="140" spans="20:24">
      <c r="W140" s="3"/>
      <c r="X140" s="3"/>
    </row>
    <row r="141" spans="20:24">
      <c r="W141" s="3"/>
      <c r="X141" s="3"/>
    </row>
    <row r="142" spans="20:24">
      <c r="T142" s="10"/>
      <c r="W142" s="3"/>
      <c r="X142" s="3"/>
    </row>
    <row r="143" spans="20:24">
      <c r="T143" s="10"/>
      <c r="W143" s="3"/>
      <c r="X143" s="3"/>
    </row>
    <row r="144" spans="20:24">
      <c r="T144" s="10"/>
      <c r="W144" s="3"/>
      <c r="X144" s="3"/>
    </row>
    <row r="145" spans="20:24">
      <c r="T145" s="10"/>
      <c r="W145" s="3"/>
      <c r="X145" s="3"/>
    </row>
    <row r="146" spans="20:24">
      <c r="T146" s="10"/>
      <c r="W146" s="3"/>
      <c r="X146" s="3"/>
    </row>
    <row r="147" spans="20:24">
      <c r="T147" s="10"/>
      <c r="W147" s="3"/>
      <c r="X147" s="3"/>
    </row>
    <row r="148" spans="20:24">
      <c r="T148" s="10"/>
      <c r="W148" s="3"/>
      <c r="X148" s="3"/>
    </row>
    <row r="149" spans="20:24">
      <c r="T149" s="10"/>
      <c r="W149" s="3"/>
      <c r="X149" s="3"/>
    </row>
    <row r="150" spans="20:24">
      <c r="T150" s="10"/>
      <c r="W150" s="3"/>
      <c r="X150" s="3"/>
    </row>
    <row r="151" spans="20:24">
      <c r="T151" s="10"/>
      <c r="W151" s="3"/>
      <c r="X151" s="3"/>
    </row>
    <row r="152" spans="20:24">
      <c r="T152" s="10"/>
      <c r="W152" s="3"/>
      <c r="X152" s="3"/>
    </row>
    <row r="153" spans="20:24">
      <c r="T153" s="10"/>
      <c r="W153" s="3"/>
      <c r="X153" s="3"/>
    </row>
    <row r="154" spans="20:24">
      <c r="T154" s="10"/>
      <c r="W154" s="3"/>
      <c r="X154" s="3"/>
    </row>
    <row r="155" spans="20:24">
      <c r="T155" s="10"/>
      <c r="W155" s="3"/>
      <c r="X155" s="3"/>
    </row>
    <row r="156" spans="20:24">
      <c r="T156" s="10"/>
      <c r="W156" s="3"/>
      <c r="X156" s="3"/>
    </row>
    <row r="157" spans="20:24">
      <c r="T157" s="10"/>
      <c r="W157" s="3"/>
      <c r="X157" s="3"/>
    </row>
    <row r="158" spans="20:24">
      <c r="T158" s="10"/>
      <c r="W158" s="3"/>
      <c r="X158" s="3"/>
    </row>
    <row r="159" spans="20:24">
      <c r="T159" s="10"/>
      <c r="W159" s="3"/>
      <c r="X159" s="3"/>
    </row>
    <row r="160" spans="20:24">
      <c r="T160" s="10"/>
      <c r="W160" s="3"/>
      <c r="X160" s="3"/>
    </row>
    <row r="161" spans="20:24">
      <c r="T161" s="10"/>
      <c r="W161" s="3"/>
      <c r="X161" s="3"/>
    </row>
    <row r="162" spans="20:24">
      <c r="T162" s="10"/>
      <c r="W162" s="3"/>
      <c r="X162" s="3"/>
    </row>
    <row r="163" spans="20:24">
      <c r="T163" s="10"/>
      <c r="W163" s="3"/>
      <c r="X163" s="3"/>
    </row>
    <row r="164" spans="20:24">
      <c r="T164" s="10"/>
      <c r="W164" s="3"/>
      <c r="X164" s="3"/>
    </row>
    <row r="165" spans="20:24">
      <c r="T165" s="10"/>
      <c r="W165" s="3"/>
      <c r="X165" s="3"/>
    </row>
    <row r="166" spans="20:24">
      <c r="T166" s="10"/>
      <c r="W166" s="3"/>
      <c r="X166" s="3"/>
    </row>
    <row r="167" spans="20:24">
      <c r="T167" s="10"/>
      <c r="W167" s="3"/>
      <c r="X167" s="3"/>
    </row>
    <row r="168" spans="20:24">
      <c r="T168" s="10"/>
      <c r="W168" s="3"/>
      <c r="X168" s="3"/>
    </row>
    <row r="169" spans="20:24">
      <c r="T169" s="10"/>
      <c r="W169" s="3"/>
      <c r="X169" s="3"/>
    </row>
    <row r="170" spans="20:24">
      <c r="T170" s="10"/>
      <c r="W170" s="3"/>
      <c r="X170" s="3"/>
    </row>
    <row r="171" spans="20:24">
      <c r="T171" s="10"/>
      <c r="W171" s="3"/>
      <c r="X171" s="3"/>
    </row>
    <row r="172" spans="20:24">
      <c r="T172" s="10"/>
      <c r="W172" s="3"/>
      <c r="X172" s="3"/>
    </row>
    <row r="173" spans="20:24">
      <c r="T173" s="10"/>
      <c r="W173" s="3"/>
      <c r="X173" s="3"/>
    </row>
    <row r="174" spans="20:24">
      <c r="T174" s="10"/>
      <c r="W174" s="3"/>
      <c r="X174" s="3"/>
    </row>
    <row r="175" spans="20:24">
      <c r="T175" s="10"/>
      <c r="W175" s="3"/>
      <c r="X175" s="3"/>
    </row>
    <row r="176" spans="20:24">
      <c r="T176" s="10"/>
      <c r="W176" s="3"/>
      <c r="X176" s="3"/>
    </row>
    <row r="177" spans="20:24">
      <c r="T177" s="10"/>
      <c r="W177" s="3"/>
      <c r="X177" s="3"/>
    </row>
    <row r="178" spans="20:24">
      <c r="W178" s="3"/>
      <c r="X178" s="3"/>
    </row>
    <row r="179" spans="20:24">
      <c r="W179" s="3"/>
      <c r="X179" s="3"/>
    </row>
    <row r="180" spans="20:24">
      <c r="W180" s="3"/>
      <c r="X180" s="3"/>
    </row>
    <row r="181" spans="20:24">
      <c r="W181" s="3"/>
      <c r="X181" s="3"/>
    </row>
    <row r="182" spans="20:24">
      <c r="W182" s="3"/>
      <c r="X182" s="3"/>
    </row>
    <row r="183" spans="20:24">
      <c r="W183" s="3"/>
      <c r="X183" s="3"/>
    </row>
    <row r="184" spans="20:24">
      <c r="W184" s="3"/>
      <c r="X184" s="3"/>
    </row>
    <row r="185" spans="20:24">
      <c r="W185" s="3"/>
      <c r="X185" s="3"/>
    </row>
    <row r="186" spans="20:24">
      <c r="W186" s="3"/>
      <c r="X186" s="3"/>
    </row>
    <row r="187" spans="20:24">
      <c r="W187" s="3"/>
      <c r="X187" s="3"/>
    </row>
    <row r="188" spans="20:24">
      <c r="W188" s="3"/>
      <c r="X188" s="3"/>
    </row>
    <row r="189" spans="20:24">
      <c r="W189" s="3"/>
      <c r="X189" s="3"/>
    </row>
    <row r="190" spans="20:24">
      <c r="W190" s="3"/>
      <c r="X190" s="3"/>
    </row>
    <row r="191" spans="20:24">
      <c r="W191" s="3"/>
      <c r="X191" s="3"/>
    </row>
    <row r="192" spans="20:24">
      <c r="W192" s="3"/>
      <c r="X192" s="3"/>
    </row>
    <row r="193" spans="23:24">
      <c r="W193" s="3"/>
      <c r="X193" s="3"/>
    </row>
    <row r="194" spans="23:24">
      <c r="W194" s="3"/>
      <c r="X194" s="3"/>
    </row>
    <row r="195" spans="23:24">
      <c r="W195" s="3"/>
      <c r="X195" s="3"/>
    </row>
    <row r="196" spans="23:24">
      <c r="W196" s="3"/>
      <c r="X196" s="3"/>
    </row>
    <row r="197" spans="23:24">
      <c r="W197" s="3"/>
      <c r="X197" s="3"/>
    </row>
    <row r="198" spans="23:24">
      <c r="W198" s="3"/>
      <c r="X198" s="3"/>
    </row>
    <row r="199" spans="23:24">
      <c r="W199" s="3"/>
      <c r="X199" s="3"/>
    </row>
    <row r="200" spans="23:24">
      <c r="W200" s="3"/>
      <c r="X200" s="3"/>
    </row>
    <row r="201" spans="23:24">
      <c r="W201" s="3"/>
      <c r="X201" s="3"/>
    </row>
    <row r="202" spans="23:24">
      <c r="W202" s="3"/>
      <c r="X202" s="3"/>
    </row>
    <row r="203" spans="23:24">
      <c r="W203" s="3"/>
      <c r="X203" s="3"/>
    </row>
    <row r="204" spans="23:24">
      <c r="W204" s="3"/>
      <c r="X204" s="3"/>
    </row>
    <row r="205" spans="23:24">
      <c r="W205" s="3"/>
      <c r="X205" s="3"/>
    </row>
    <row r="206" spans="23:24">
      <c r="W206" s="3"/>
      <c r="X206" s="3"/>
    </row>
    <row r="207" spans="23:24">
      <c r="W207" s="3"/>
      <c r="X207" s="3"/>
    </row>
    <row r="208" spans="23:24">
      <c r="W208" s="3"/>
      <c r="X208" s="3"/>
    </row>
    <row r="209" spans="23:24">
      <c r="W209" s="3"/>
      <c r="X209" s="3"/>
    </row>
    <row r="210" spans="23:24">
      <c r="W210" s="3"/>
      <c r="X210" s="3"/>
    </row>
    <row r="211" spans="23:24">
      <c r="W211" s="3"/>
      <c r="X211" s="3"/>
    </row>
    <row r="212" spans="23:24">
      <c r="W212" s="3"/>
      <c r="X212" s="3"/>
    </row>
    <row r="213" spans="23:24">
      <c r="W213" s="3"/>
      <c r="X213" s="3"/>
    </row>
    <row r="214" spans="23:24">
      <c r="W214" s="3"/>
      <c r="X214" s="3"/>
    </row>
    <row r="215" spans="23:24">
      <c r="W215" s="3"/>
      <c r="X215" s="3"/>
    </row>
    <row r="216" spans="23:24">
      <c r="W216" s="3"/>
      <c r="X216" s="3"/>
    </row>
    <row r="217" spans="23:24">
      <c r="W217" s="3"/>
      <c r="X217" s="3"/>
    </row>
    <row r="218" spans="23:24">
      <c r="W218" s="3"/>
      <c r="X218" s="3"/>
    </row>
    <row r="219" spans="23:24">
      <c r="W219" s="3"/>
      <c r="X219" s="3"/>
    </row>
    <row r="220" spans="23:24">
      <c r="W220" s="3"/>
      <c r="X220" s="3"/>
    </row>
    <row r="221" spans="23:24">
      <c r="W221" s="3"/>
      <c r="X221" s="3"/>
    </row>
    <row r="222" spans="23:24">
      <c r="W222" s="3"/>
      <c r="X222" s="3"/>
    </row>
    <row r="223" spans="23:24">
      <c r="W223" s="3"/>
      <c r="X223" s="3"/>
    </row>
    <row r="224" spans="23:24">
      <c r="W224" s="3"/>
      <c r="X224" s="3"/>
    </row>
    <row r="225" spans="23:24">
      <c r="W225" s="3"/>
      <c r="X225" s="3"/>
    </row>
    <row r="226" spans="23:24">
      <c r="W226" s="3"/>
      <c r="X226" s="3"/>
    </row>
    <row r="227" spans="23:24">
      <c r="W227" s="3"/>
      <c r="X227" s="3"/>
    </row>
    <row r="228" spans="23:24">
      <c r="W228" s="3"/>
      <c r="X228" s="3"/>
    </row>
    <row r="229" spans="23:24">
      <c r="W229" s="3"/>
      <c r="X229" s="3"/>
    </row>
    <row r="230" spans="23:24">
      <c r="W230" s="3"/>
      <c r="X230" s="3"/>
    </row>
    <row r="231" spans="23:24">
      <c r="W231" s="3"/>
      <c r="X231" s="3"/>
    </row>
    <row r="232" spans="23:24">
      <c r="W232" s="3"/>
      <c r="X232" s="3"/>
    </row>
    <row r="233" spans="23:24">
      <c r="W233" s="3"/>
      <c r="X233" s="3"/>
    </row>
    <row r="234" spans="23:24">
      <c r="W234" s="3"/>
      <c r="X234" s="3"/>
    </row>
    <row r="235" spans="23:24">
      <c r="W235" s="3"/>
      <c r="X235" s="3"/>
    </row>
    <row r="236" spans="23:24">
      <c r="W236" s="3"/>
      <c r="X236" s="3"/>
    </row>
    <row r="237" spans="23:24">
      <c r="W237" s="3"/>
      <c r="X237" s="3"/>
    </row>
    <row r="238" spans="23:24">
      <c r="W238" s="3"/>
      <c r="X238" s="3"/>
    </row>
    <row r="239" spans="23:24">
      <c r="W239" s="3"/>
      <c r="X239" s="3"/>
    </row>
    <row r="240" spans="23:24">
      <c r="W240" s="3"/>
      <c r="X240" s="3"/>
    </row>
    <row r="241" spans="23:25">
      <c r="W241" s="3"/>
      <c r="X241" s="3"/>
    </row>
    <row r="242" spans="23:25">
      <c r="W242" s="3"/>
      <c r="X242" s="3"/>
    </row>
    <row r="243" spans="23:25">
      <c r="W243" s="3"/>
      <c r="X243" s="3"/>
    </row>
    <row r="244" spans="23:25">
      <c r="W244" s="3"/>
      <c r="X244" s="3"/>
    </row>
    <row r="245" spans="23:25">
      <c r="W245" s="3"/>
      <c r="X245" s="3"/>
    </row>
    <row r="246" spans="23:25">
      <c r="W246" s="3"/>
      <c r="X246" s="3"/>
    </row>
    <row r="247" spans="23:25">
      <c r="W247" s="3"/>
      <c r="X247" s="3"/>
    </row>
    <row r="248" spans="23:25">
      <c r="W248" s="3"/>
      <c r="X248" s="3"/>
    </row>
    <row r="249" spans="23:25">
      <c r="W249" s="3"/>
      <c r="X249" s="3"/>
    </row>
    <row r="250" spans="23:25">
      <c r="W250" s="3"/>
      <c r="X250" s="3"/>
    </row>
    <row r="251" spans="23:25">
      <c r="W251" s="3"/>
      <c r="X251" s="3"/>
    </row>
    <row r="252" spans="23:25">
      <c r="W252" s="3"/>
      <c r="X252" s="3"/>
    </row>
    <row r="253" spans="23:25">
      <c r="W253" s="3"/>
      <c r="X253" s="3"/>
    </row>
    <row r="254" spans="23:25">
      <c r="W254" s="3"/>
      <c r="X254" s="3"/>
    </row>
    <row r="256" spans="23:25">
      <c r="Y256" s="2"/>
    </row>
    <row r="257" spans="25:25">
      <c r="Y257" s="2"/>
    </row>
    <row r="258" spans="25:25">
      <c r="Y258" s="2"/>
    </row>
    <row r="259" spans="25:25">
      <c r="Y259" s="2"/>
    </row>
    <row r="260" spans="25:25">
      <c r="Y260" s="2"/>
    </row>
    <row r="261" spans="25:25">
      <c r="Y261" s="2"/>
    </row>
    <row r="262" spans="25:25">
      <c r="Y262" s="2"/>
    </row>
    <row r="263" spans="25:25">
      <c r="Y263" s="2"/>
    </row>
    <row r="264" spans="25:25">
      <c r="Y264" s="2"/>
    </row>
    <row r="265" spans="25:25">
      <c r="Y265" s="2"/>
    </row>
    <row r="266" spans="25:25">
      <c r="Y266" s="2"/>
    </row>
    <row r="267" spans="25:25">
      <c r="Y267" s="2"/>
    </row>
    <row r="268" spans="25:25">
      <c r="Y268" s="2"/>
    </row>
    <row r="269" spans="25:25">
      <c r="Y269" s="2"/>
    </row>
    <row r="270" spans="25:25">
      <c r="Y270" s="2"/>
    </row>
    <row r="271" spans="25:25">
      <c r="Y271" s="2"/>
    </row>
  </sheetData>
  <sheetProtection selectLockedCells="1" selectUnlockedCells="1"/>
  <mergeCells count="15">
    <mergeCell ref="BZ12:CB12"/>
    <mergeCell ref="W30:X30"/>
    <mergeCell ref="W31:X31"/>
    <mergeCell ref="W32:X32"/>
    <mergeCell ref="W33:X33"/>
    <mergeCell ref="V41:X41"/>
    <mergeCell ref="V42:X42"/>
    <mergeCell ref="B12:F12"/>
    <mergeCell ref="M12:T12"/>
    <mergeCell ref="W28:X28"/>
    <mergeCell ref="W29:X29"/>
    <mergeCell ref="V36:X36"/>
    <mergeCell ref="W37:X37"/>
    <mergeCell ref="W38:X38"/>
    <mergeCell ref="W39:X39"/>
  </mergeCells>
  <conditionalFormatting sqref="V42:X42">
    <cfRule type="containsText" dxfId="2" priority="2" operator="containsText" text="Good">
      <formula>NOT(ISERROR(SEARCH("Good",V42)))</formula>
    </cfRule>
    <cfRule type="containsText" dxfId="1" priority="3" operator="containsText" text="spec">
      <formula>NOT(ISERROR(SEARCH("spec",V42)))</formula>
    </cfRule>
    <cfRule type="containsText" dxfId="0" priority="4" operator="containsText" text="Warning">
      <formula>NOT(ISERROR(SEARCH("Warning",V42)))</formula>
    </cfRule>
  </conditionalFormatting>
  <pageMargins left="0.70833333333333337" right="0.70833333333333337" top="0.74791666666666667" bottom="0.74791666666666667" header="0.51180555555555551" footer="0.51180555555555551"/>
  <pageSetup paperSize="9" scale="15" firstPageNumber="0" orientation="landscape"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sheetPr codeName="Sheet3"/>
  <dimension ref="A1:CFO2"/>
  <sheetViews>
    <sheetView workbookViewId="0"/>
  </sheetViews>
  <sheetFormatPr defaultRowHeight="13.2"/>
  <cols>
    <col min="1" max="1" width="11.44140625" customWidth="1"/>
    <col min="3" max="3" width="11.6640625" customWidth="1"/>
  </cols>
  <sheetData>
    <row r="1" spans="1:2199" s="23" customFormat="1">
      <c r="A1" s="52" t="s">
        <v>95</v>
      </c>
      <c r="B1" s="52">
        <v>1</v>
      </c>
      <c r="C1" s="52"/>
      <c r="D1" s="52"/>
      <c r="E1" s="52"/>
      <c r="F1" s="52"/>
      <c r="G1" s="52"/>
      <c r="H1" s="52"/>
      <c r="I1" s="52"/>
      <c r="J1" s="52"/>
      <c r="K1" s="52"/>
      <c r="L1" s="52"/>
      <c r="M1" s="52"/>
      <c r="N1" s="52"/>
      <c r="O1" s="52"/>
      <c r="P1" s="52"/>
      <c r="Q1" s="52"/>
      <c r="R1" s="52"/>
      <c r="S1" s="52"/>
      <c r="T1" s="52"/>
      <c r="U1" s="52"/>
      <c r="W1" s="52" t="s">
        <v>95</v>
      </c>
      <c r="X1" s="52">
        <v>2</v>
      </c>
      <c r="Y1" s="52"/>
      <c r="Z1" s="52"/>
      <c r="AA1" s="52"/>
      <c r="AB1" s="52"/>
      <c r="AC1" s="52"/>
      <c r="AD1" s="52"/>
      <c r="AE1" s="52"/>
      <c r="AF1" s="52"/>
      <c r="AG1" s="52"/>
      <c r="AH1" s="52"/>
      <c r="AI1" s="52"/>
      <c r="AJ1" s="52"/>
      <c r="AK1" s="52"/>
      <c r="AL1" s="52"/>
      <c r="AM1" s="52"/>
      <c r="AN1" s="52"/>
      <c r="AO1" s="52"/>
      <c r="AP1" s="52"/>
      <c r="AQ1" s="52"/>
      <c r="AS1" s="52" t="s">
        <v>95</v>
      </c>
      <c r="AT1" s="52">
        <v>3</v>
      </c>
      <c r="AU1" s="52"/>
      <c r="AV1" s="52"/>
      <c r="AW1" s="52"/>
      <c r="AX1" s="52"/>
      <c r="AY1" s="52"/>
      <c r="AZ1" s="52"/>
      <c r="BA1" s="52"/>
      <c r="BB1" s="52"/>
      <c r="BC1" s="52"/>
      <c r="BD1" s="52"/>
      <c r="BE1" s="52"/>
      <c r="BF1" s="52"/>
      <c r="BG1" s="52"/>
      <c r="BH1" s="52"/>
      <c r="BI1" s="52"/>
      <c r="BJ1" s="52"/>
      <c r="BK1" s="52"/>
      <c r="BL1" s="52"/>
      <c r="BM1" s="52"/>
      <c r="BO1" s="52" t="s">
        <v>95</v>
      </c>
      <c r="BP1" s="52">
        <v>4</v>
      </c>
      <c r="BQ1" s="52"/>
      <c r="BR1" s="52"/>
      <c r="BS1" s="52"/>
      <c r="BT1" s="52"/>
      <c r="BU1" s="52"/>
      <c r="BV1" s="52"/>
      <c r="BW1" s="52"/>
      <c r="BX1" s="52"/>
      <c r="BY1" s="52"/>
      <c r="BZ1" s="52"/>
      <c r="CA1" s="52"/>
      <c r="CB1" s="52"/>
      <c r="CC1" s="52"/>
      <c r="CD1" s="52"/>
      <c r="CE1" s="52"/>
      <c r="CF1" s="52"/>
      <c r="CG1" s="52"/>
      <c r="CH1" s="52"/>
      <c r="CI1" s="52"/>
      <c r="CK1" s="52" t="s">
        <v>95</v>
      </c>
      <c r="CL1" s="52">
        <v>5</v>
      </c>
      <c r="CM1" s="52"/>
      <c r="CN1" s="52"/>
      <c r="CO1" s="52"/>
      <c r="CP1" s="52"/>
      <c r="CQ1" s="52"/>
      <c r="CR1" s="52"/>
      <c r="CS1" s="52"/>
      <c r="CT1" s="52"/>
      <c r="CU1" s="52"/>
      <c r="CV1" s="52"/>
      <c r="CW1" s="52"/>
      <c r="CX1" s="52"/>
      <c r="CY1" s="52"/>
      <c r="CZ1" s="52"/>
      <c r="DA1" s="52"/>
      <c r="DB1" s="52"/>
      <c r="DC1" s="52"/>
      <c r="DD1" s="52"/>
      <c r="DE1" s="52"/>
      <c r="DG1" s="52" t="s">
        <v>95</v>
      </c>
      <c r="DH1" s="52">
        <v>6</v>
      </c>
      <c r="DI1" s="52"/>
      <c r="DJ1" s="52"/>
      <c r="DK1" s="52"/>
      <c r="DL1" s="52"/>
      <c r="DM1" s="52"/>
      <c r="DN1" s="52"/>
      <c r="DO1" s="52"/>
      <c r="DP1" s="52"/>
      <c r="DQ1" s="52"/>
      <c r="DR1" s="52"/>
      <c r="DS1" s="52"/>
      <c r="DT1" s="52"/>
      <c r="DU1" s="52"/>
      <c r="DV1" s="52"/>
      <c r="DW1" s="52"/>
      <c r="DX1" s="52"/>
      <c r="DY1" s="52"/>
      <c r="DZ1" s="52"/>
      <c r="EA1" s="52"/>
      <c r="EC1" s="52" t="s">
        <v>95</v>
      </c>
      <c r="ED1" s="52">
        <v>7</v>
      </c>
      <c r="EE1" s="52"/>
      <c r="EF1" s="52"/>
      <c r="EG1" s="52"/>
      <c r="EH1" s="52"/>
      <c r="EI1" s="52"/>
      <c r="EJ1" s="52"/>
      <c r="EK1" s="52"/>
      <c r="EL1" s="52"/>
      <c r="EM1" s="52"/>
      <c r="EN1" s="52"/>
      <c r="EO1" s="52"/>
      <c r="EP1" s="52"/>
      <c r="EQ1" s="52"/>
      <c r="ER1" s="52"/>
      <c r="ES1" s="52"/>
      <c r="ET1" s="52"/>
      <c r="EU1" s="52"/>
      <c r="EV1" s="52"/>
      <c r="EW1" s="52"/>
      <c r="EY1" s="52" t="s">
        <v>95</v>
      </c>
      <c r="EZ1" s="52">
        <v>8</v>
      </c>
      <c r="FA1" s="52"/>
      <c r="FB1" s="52"/>
      <c r="FC1" s="52"/>
      <c r="FD1" s="52"/>
      <c r="FE1" s="52"/>
      <c r="FF1" s="52"/>
      <c r="FG1" s="52"/>
      <c r="FH1" s="52"/>
      <c r="FI1" s="52"/>
      <c r="FJ1" s="52"/>
      <c r="FK1" s="52"/>
      <c r="FL1" s="52"/>
      <c r="FM1" s="52"/>
      <c r="FN1" s="52"/>
      <c r="FO1" s="52"/>
      <c r="FP1" s="52"/>
      <c r="FQ1" s="52"/>
      <c r="FR1" s="52"/>
      <c r="FS1" s="52"/>
      <c r="FU1" s="52" t="s">
        <v>95</v>
      </c>
      <c r="FV1" s="52">
        <v>9</v>
      </c>
      <c r="FW1" s="52"/>
      <c r="FX1" s="52"/>
      <c r="FY1" s="52"/>
      <c r="FZ1" s="52"/>
      <c r="GA1" s="52"/>
      <c r="GB1" s="52"/>
      <c r="GC1" s="52"/>
      <c r="GD1" s="52"/>
      <c r="GE1" s="52"/>
      <c r="GF1" s="52"/>
      <c r="GG1" s="52"/>
      <c r="GH1" s="52"/>
      <c r="GI1" s="52"/>
      <c r="GJ1" s="52"/>
      <c r="GK1" s="52"/>
      <c r="GL1" s="52"/>
      <c r="GM1" s="52"/>
      <c r="GN1" s="52"/>
      <c r="GO1" s="52"/>
      <c r="GQ1" s="52" t="s">
        <v>95</v>
      </c>
      <c r="GR1" s="52">
        <v>10</v>
      </c>
      <c r="GS1" s="52"/>
      <c r="GT1" s="52"/>
      <c r="GU1" s="52"/>
      <c r="GV1" s="52"/>
      <c r="GW1" s="52"/>
      <c r="GX1" s="52"/>
      <c r="GY1" s="52"/>
      <c r="GZ1" s="52"/>
      <c r="HA1" s="52"/>
      <c r="HB1" s="52"/>
      <c r="HC1" s="52"/>
      <c r="HD1" s="52"/>
      <c r="HE1" s="52"/>
      <c r="HF1" s="52"/>
      <c r="HG1" s="52"/>
      <c r="HH1" s="52"/>
      <c r="HI1" s="52"/>
      <c r="HJ1" s="52"/>
      <c r="HK1" s="52"/>
      <c r="HM1" s="52" t="s">
        <v>95</v>
      </c>
      <c r="HN1" s="52">
        <v>11</v>
      </c>
      <c r="HO1" s="52"/>
      <c r="HP1" s="52"/>
      <c r="HQ1" s="52"/>
      <c r="HR1" s="52"/>
      <c r="HS1" s="52"/>
      <c r="HT1" s="52"/>
      <c r="HU1" s="52"/>
      <c r="HV1" s="52"/>
      <c r="HW1" s="52"/>
      <c r="HX1" s="52"/>
      <c r="HY1" s="52"/>
      <c r="HZ1" s="52"/>
      <c r="IA1" s="52"/>
      <c r="IB1" s="52"/>
      <c r="IC1" s="52"/>
      <c r="ID1" s="52"/>
      <c r="IE1" s="52"/>
      <c r="IF1" s="52"/>
      <c r="IG1" s="52"/>
      <c r="II1" s="52" t="s">
        <v>95</v>
      </c>
      <c r="IJ1" s="52">
        <v>12</v>
      </c>
      <c r="IK1" s="52"/>
      <c r="IL1" s="52"/>
      <c r="IM1" s="52"/>
      <c r="IN1" s="52"/>
      <c r="IO1" s="52"/>
      <c r="IP1" s="52"/>
      <c r="IQ1" s="52"/>
      <c r="IR1" s="52"/>
      <c r="IS1" s="52"/>
      <c r="IT1" s="52"/>
      <c r="IU1" s="52"/>
      <c r="IV1" s="52"/>
      <c r="IW1" s="52"/>
      <c r="IX1" s="52"/>
      <c r="IY1" s="52"/>
      <c r="IZ1" s="52"/>
      <c r="JA1" s="52"/>
      <c r="JB1" s="52"/>
      <c r="JC1" s="52"/>
      <c r="JE1" s="52" t="s">
        <v>95</v>
      </c>
      <c r="JF1" s="52">
        <v>13</v>
      </c>
      <c r="JG1" s="52"/>
      <c r="JH1" s="52"/>
      <c r="JI1" s="52"/>
      <c r="JJ1" s="52"/>
      <c r="JK1" s="52"/>
      <c r="JL1" s="52"/>
      <c r="JM1" s="52"/>
      <c r="JN1" s="52"/>
      <c r="JO1" s="52"/>
      <c r="JP1" s="52"/>
      <c r="JQ1" s="52"/>
      <c r="JR1" s="52"/>
      <c r="JS1" s="52"/>
      <c r="JT1" s="52"/>
      <c r="JU1" s="52"/>
      <c r="JV1" s="52"/>
      <c r="JW1" s="52"/>
      <c r="JX1" s="52"/>
      <c r="JY1" s="52"/>
      <c r="KA1" s="52" t="s">
        <v>95</v>
      </c>
      <c r="KB1" s="52">
        <v>14</v>
      </c>
      <c r="KC1" s="52"/>
      <c r="KD1" s="52"/>
      <c r="KE1" s="52"/>
      <c r="KF1" s="52"/>
      <c r="KG1" s="52"/>
      <c r="KH1" s="52"/>
      <c r="KI1" s="52"/>
      <c r="KJ1" s="52"/>
      <c r="KK1" s="52"/>
      <c r="KL1" s="52"/>
      <c r="KM1" s="52"/>
      <c r="KN1" s="52"/>
      <c r="KO1" s="52"/>
      <c r="KP1" s="52"/>
      <c r="KQ1" s="52"/>
      <c r="KR1" s="52"/>
      <c r="KS1" s="52"/>
      <c r="KT1" s="52"/>
      <c r="KU1" s="52"/>
      <c r="KW1" s="52" t="s">
        <v>95</v>
      </c>
      <c r="KX1" s="52">
        <v>15</v>
      </c>
      <c r="KY1" s="52"/>
      <c r="KZ1" s="52"/>
      <c r="LA1" s="52"/>
      <c r="LB1" s="52"/>
      <c r="LC1" s="52"/>
      <c r="LD1" s="52"/>
      <c r="LE1" s="52"/>
      <c r="LF1" s="52"/>
      <c r="LG1" s="52"/>
      <c r="LH1" s="52"/>
      <c r="LI1" s="52"/>
      <c r="LJ1" s="52"/>
      <c r="LK1" s="52"/>
      <c r="LL1" s="52"/>
      <c r="LM1" s="52"/>
      <c r="LN1" s="52"/>
      <c r="LO1" s="52"/>
      <c r="LP1" s="52"/>
      <c r="LQ1" s="52"/>
      <c r="LS1" s="52" t="s">
        <v>95</v>
      </c>
      <c r="LT1" s="52">
        <v>16</v>
      </c>
      <c r="LU1" s="52"/>
      <c r="LV1" s="52"/>
      <c r="LW1" s="52"/>
      <c r="LX1" s="52"/>
      <c r="LY1" s="52"/>
      <c r="LZ1" s="52"/>
      <c r="MA1" s="52"/>
      <c r="MB1" s="52"/>
      <c r="MC1" s="52"/>
      <c r="MD1" s="52"/>
      <c r="ME1" s="52"/>
      <c r="MF1" s="52"/>
      <c r="MG1" s="52"/>
      <c r="MH1" s="52"/>
      <c r="MI1" s="52"/>
      <c r="MJ1" s="52"/>
      <c r="MK1" s="52"/>
      <c r="ML1" s="52"/>
      <c r="MM1" s="52"/>
      <c r="MO1" s="52" t="s">
        <v>95</v>
      </c>
      <c r="MP1" s="52">
        <v>17</v>
      </c>
      <c r="MQ1" s="52"/>
      <c r="MR1" s="52"/>
      <c r="MS1" s="52"/>
      <c r="MT1" s="52"/>
      <c r="MU1" s="52"/>
      <c r="MV1" s="52"/>
      <c r="MW1" s="52"/>
      <c r="MX1" s="52"/>
      <c r="MY1" s="52"/>
      <c r="MZ1" s="52"/>
      <c r="NA1" s="52"/>
      <c r="NB1" s="52"/>
      <c r="NC1" s="52"/>
      <c r="ND1" s="52"/>
      <c r="NE1" s="52"/>
      <c r="NF1" s="52"/>
      <c r="NG1" s="52"/>
      <c r="NH1" s="52"/>
      <c r="NI1" s="52"/>
      <c r="NK1" s="52" t="s">
        <v>95</v>
      </c>
      <c r="NL1" s="52">
        <v>18</v>
      </c>
      <c r="NM1" s="52"/>
      <c r="NN1" s="52"/>
      <c r="NO1" s="52"/>
      <c r="NP1" s="52"/>
      <c r="NQ1" s="52"/>
      <c r="NR1" s="52"/>
      <c r="NS1" s="52"/>
      <c r="NT1" s="52"/>
      <c r="NU1" s="52"/>
      <c r="NV1" s="52"/>
      <c r="NW1" s="52"/>
      <c r="NX1" s="52"/>
      <c r="NY1" s="52"/>
      <c r="NZ1" s="52"/>
      <c r="OA1" s="52"/>
      <c r="OB1" s="52"/>
      <c r="OC1" s="52"/>
      <c r="OD1" s="52"/>
      <c r="OE1" s="52"/>
      <c r="OG1" s="52" t="s">
        <v>95</v>
      </c>
      <c r="OH1" s="52">
        <v>19</v>
      </c>
      <c r="OI1" s="52"/>
      <c r="OJ1" s="52"/>
      <c r="OK1" s="52"/>
      <c r="OL1" s="52"/>
      <c r="OM1" s="52"/>
      <c r="ON1" s="52"/>
      <c r="OO1" s="52"/>
      <c r="OP1" s="52"/>
      <c r="OQ1" s="52"/>
      <c r="OR1" s="52"/>
      <c r="OS1" s="52"/>
      <c r="OT1" s="52"/>
      <c r="OU1" s="52"/>
      <c r="OV1" s="52"/>
      <c r="OW1" s="52"/>
      <c r="OX1" s="52"/>
      <c r="OY1" s="52"/>
      <c r="OZ1" s="52"/>
      <c r="PA1" s="52"/>
      <c r="PC1" s="52" t="s">
        <v>95</v>
      </c>
      <c r="PD1" s="52">
        <v>20</v>
      </c>
      <c r="PE1" s="52"/>
      <c r="PF1" s="52"/>
      <c r="PG1" s="52"/>
      <c r="PH1" s="52"/>
      <c r="PI1" s="52"/>
      <c r="PJ1" s="52"/>
      <c r="PK1" s="52"/>
      <c r="PL1" s="52"/>
      <c r="PM1" s="52"/>
      <c r="PN1" s="52"/>
      <c r="PO1" s="52"/>
      <c r="PP1" s="52"/>
      <c r="PQ1" s="52"/>
      <c r="PR1" s="52"/>
      <c r="PS1" s="52"/>
      <c r="PT1" s="52"/>
      <c r="PU1" s="52"/>
      <c r="PV1" s="52"/>
      <c r="PW1" s="52"/>
      <c r="PY1" s="52" t="s">
        <v>95</v>
      </c>
      <c r="PZ1" s="52">
        <v>21</v>
      </c>
      <c r="QA1" s="52"/>
      <c r="QB1" s="52"/>
      <c r="QC1" s="52"/>
      <c r="QD1" s="52"/>
      <c r="QE1" s="52"/>
      <c r="QF1" s="52"/>
      <c r="QG1" s="52"/>
      <c r="QH1" s="52"/>
      <c r="QI1" s="52"/>
      <c r="QJ1" s="52"/>
      <c r="QK1" s="52"/>
      <c r="QL1" s="52"/>
      <c r="QM1" s="52"/>
      <c r="QN1" s="52"/>
      <c r="QO1" s="52"/>
      <c r="QP1" s="52"/>
      <c r="QQ1" s="52"/>
      <c r="QR1" s="52"/>
      <c r="QS1" s="52"/>
      <c r="QU1" s="52" t="s">
        <v>95</v>
      </c>
      <c r="QV1" s="52">
        <v>22</v>
      </c>
      <c r="QW1" s="52"/>
      <c r="QX1" s="52"/>
      <c r="QY1" s="52"/>
      <c r="QZ1" s="52"/>
      <c r="RA1" s="52"/>
      <c r="RB1" s="52"/>
      <c r="RC1" s="52"/>
      <c r="RD1" s="52"/>
      <c r="RE1" s="52"/>
      <c r="RF1" s="52"/>
      <c r="RG1" s="52"/>
      <c r="RH1" s="52"/>
      <c r="RI1" s="52"/>
      <c r="RJ1" s="52"/>
      <c r="RK1" s="52"/>
      <c r="RL1" s="52"/>
      <c r="RM1" s="52"/>
      <c r="RN1" s="52"/>
      <c r="RO1" s="52"/>
      <c r="RQ1" s="52" t="s">
        <v>95</v>
      </c>
      <c r="RR1" s="52">
        <v>23</v>
      </c>
      <c r="RS1" s="52"/>
      <c r="RT1" s="52"/>
      <c r="RU1" s="52"/>
      <c r="RV1" s="52"/>
      <c r="RW1" s="52"/>
      <c r="RX1" s="52"/>
      <c r="RY1" s="52"/>
      <c r="RZ1" s="52"/>
      <c r="SA1" s="52"/>
      <c r="SB1" s="52"/>
      <c r="SC1" s="52"/>
      <c r="SD1" s="52"/>
      <c r="SE1" s="52"/>
      <c r="SF1" s="52"/>
      <c r="SG1" s="52"/>
      <c r="SH1" s="52"/>
      <c r="SI1" s="52"/>
      <c r="SJ1" s="52"/>
      <c r="SK1" s="52"/>
      <c r="SM1" s="52" t="s">
        <v>95</v>
      </c>
      <c r="SN1" s="52">
        <v>24</v>
      </c>
      <c r="SO1" s="52"/>
      <c r="SP1" s="52"/>
      <c r="SQ1" s="52"/>
      <c r="SR1" s="52"/>
      <c r="SS1" s="52"/>
      <c r="ST1" s="52"/>
      <c r="SU1" s="52"/>
      <c r="SV1" s="52"/>
      <c r="SW1" s="52"/>
      <c r="SX1" s="52"/>
      <c r="SY1" s="52"/>
      <c r="SZ1" s="52"/>
      <c r="TA1" s="52"/>
      <c r="TB1" s="52"/>
      <c r="TC1" s="52"/>
      <c r="TD1" s="52"/>
      <c r="TE1" s="52"/>
      <c r="TF1" s="52"/>
      <c r="TG1" s="52"/>
      <c r="TI1" s="52" t="s">
        <v>95</v>
      </c>
      <c r="TJ1" s="52">
        <v>25</v>
      </c>
      <c r="TK1" s="52"/>
      <c r="TL1" s="52"/>
      <c r="TM1" s="52"/>
      <c r="TN1" s="52"/>
      <c r="TO1" s="52"/>
      <c r="TP1" s="52"/>
      <c r="TQ1" s="52"/>
      <c r="TR1" s="52"/>
      <c r="TS1" s="52"/>
      <c r="TT1" s="52"/>
      <c r="TU1" s="52"/>
      <c r="TV1" s="52"/>
      <c r="TW1" s="52"/>
      <c r="TX1" s="52"/>
      <c r="TY1" s="52"/>
      <c r="TZ1" s="52"/>
      <c r="UA1" s="52"/>
      <c r="UB1" s="52"/>
      <c r="UC1" s="52"/>
      <c r="UE1" s="52" t="s">
        <v>95</v>
      </c>
      <c r="UF1" s="52">
        <v>26</v>
      </c>
      <c r="UG1" s="52"/>
      <c r="UH1" s="52"/>
      <c r="UI1" s="52"/>
      <c r="UJ1" s="52"/>
      <c r="UK1" s="52"/>
      <c r="UL1" s="52"/>
      <c r="UM1" s="52"/>
      <c r="UN1" s="52"/>
      <c r="UO1" s="52"/>
      <c r="UP1" s="52"/>
      <c r="UQ1" s="52"/>
      <c r="UR1" s="52"/>
      <c r="US1" s="52"/>
      <c r="UT1" s="52"/>
      <c r="UU1" s="52"/>
      <c r="UV1" s="52"/>
      <c r="UW1" s="52"/>
      <c r="UX1" s="52"/>
      <c r="UY1" s="52"/>
      <c r="VA1" s="52" t="s">
        <v>95</v>
      </c>
      <c r="VB1" s="52">
        <v>27</v>
      </c>
      <c r="VC1" s="52"/>
      <c r="VD1" s="52"/>
      <c r="VE1" s="52"/>
      <c r="VF1" s="52"/>
      <c r="VG1" s="52"/>
      <c r="VH1" s="52"/>
      <c r="VI1" s="52"/>
      <c r="VJ1" s="52"/>
      <c r="VK1" s="52"/>
      <c r="VL1" s="52"/>
      <c r="VM1" s="52"/>
      <c r="VN1" s="52"/>
      <c r="VO1" s="52"/>
      <c r="VP1" s="52"/>
      <c r="VQ1" s="52"/>
      <c r="VR1" s="52"/>
      <c r="VS1" s="52"/>
      <c r="VT1" s="52"/>
      <c r="VU1" s="52"/>
      <c r="VW1" s="52" t="s">
        <v>95</v>
      </c>
      <c r="VX1" s="52">
        <v>28</v>
      </c>
      <c r="VY1" s="52"/>
      <c r="VZ1" s="52"/>
      <c r="WA1" s="52"/>
      <c r="WB1" s="52"/>
      <c r="WC1" s="52"/>
      <c r="WD1" s="52"/>
      <c r="WE1" s="52"/>
      <c r="WF1" s="52"/>
      <c r="WG1" s="52"/>
      <c r="WH1" s="52"/>
      <c r="WI1" s="52"/>
      <c r="WJ1" s="52"/>
      <c r="WK1" s="52"/>
      <c r="WL1" s="52"/>
      <c r="WM1" s="52"/>
      <c r="WN1" s="52"/>
      <c r="WO1" s="52"/>
      <c r="WP1" s="52"/>
      <c r="WQ1" s="52"/>
      <c r="WS1" s="52" t="s">
        <v>95</v>
      </c>
      <c r="WT1" s="52">
        <v>29</v>
      </c>
      <c r="WU1" s="52"/>
      <c r="WV1" s="52"/>
      <c r="WW1" s="52"/>
      <c r="WX1" s="52"/>
      <c r="WY1" s="52"/>
      <c r="WZ1" s="52"/>
      <c r="XA1" s="52"/>
      <c r="XB1" s="52"/>
      <c r="XC1" s="52"/>
      <c r="XD1" s="52"/>
      <c r="XE1" s="52"/>
      <c r="XF1" s="52"/>
      <c r="XG1" s="52"/>
      <c r="XH1" s="52"/>
      <c r="XI1" s="52"/>
      <c r="XJ1" s="52"/>
      <c r="XK1" s="52"/>
      <c r="XL1" s="52"/>
      <c r="XM1" s="52"/>
      <c r="XO1" s="52" t="s">
        <v>95</v>
      </c>
      <c r="XP1" s="52">
        <v>30</v>
      </c>
      <c r="XQ1" s="52"/>
      <c r="XR1" s="52"/>
      <c r="XS1" s="52"/>
      <c r="XT1" s="52"/>
      <c r="XU1" s="52"/>
      <c r="XV1" s="52"/>
      <c r="XW1" s="52"/>
      <c r="XX1" s="52"/>
      <c r="XY1" s="52"/>
      <c r="XZ1" s="52"/>
      <c r="YA1" s="52"/>
      <c r="YB1" s="52"/>
      <c r="YC1" s="52"/>
      <c r="YD1" s="52"/>
      <c r="YE1" s="52"/>
      <c r="YF1" s="52"/>
      <c r="YG1" s="52"/>
      <c r="YH1" s="52"/>
      <c r="YI1" s="52"/>
      <c r="YK1" s="52" t="s">
        <v>95</v>
      </c>
      <c r="YL1" s="52">
        <v>31</v>
      </c>
      <c r="YM1" s="52"/>
      <c r="YN1" s="52"/>
      <c r="YO1" s="52"/>
      <c r="YP1" s="52"/>
      <c r="YQ1" s="52"/>
      <c r="YR1" s="52"/>
      <c r="YS1" s="52"/>
      <c r="YT1" s="52"/>
      <c r="YU1" s="52"/>
      <c r="YV1" s="52"/>
      <c r="YW1" s="52"/>
      <c r="YX1" s="52"/>
      <c r="YY1" s="52"/>
      <c r="YZ1" s="52"/>
      <c r="ZA1" s="52"/>
      <c r="ZB1" s="52"/>
      <c r="ZC1" s="52"/>
      <c r="ZD1" s="52"/>
      <c r="ZE1" s="52"/>
      <c r="ZG1" s="52" t="s">
        <v>95</v>
      </c>
      <c r="ZH1" s="52">
        <v>32</v>
      </c>
      <c r="ZI1" s="52"/>
      <c r="ZJ1" s="52"/>
      <c r="ZK1" s="52"/>
      <c r="ZL1" s="52"/>
      <c r="ZM1" s="52"/>
      <c r="ZN1" s="52"/>
      <c r="ZO1" s="52"/>
      <c r="ZP1" s="52"/>
      <c r="ZQ1" s="52"/>
      <c r="ZR1" s="52"/>
      <c r="ZS1" s="52"/>
      <c r="ZT1" s="52"/>
      <c r="ZU1" s="52"/>
      <c r="ZV1" s="52"/>
      <c r="ZW1" s="52"/>
      <c r="ZX1" s="52"/>
      <c r="ZY1" s="52"/>
      <c r="ZZ1" s="52"/>
      <c r="AAA1" s="52"/>
      <c r="AAC1" s="52" t="s">
        <v>95</v>
      </c>
      <c r="AAD1" s="52">
        <v>33</v>
      </c>
      <c r="AAE1" s="52"/>
      <c r="AAF1" s="52"/>
      <c r="AAG1" s="52"/>
      <c r="AAH1" s="52"/>
      <c r="AAI1" s="52"/>
      <c r="AAJ1" s="52"/>
      <c r="AAK1" s="52"/>
      <c r="AAL1" s="52"/>
      <c r="AAM1" s="52"/>
      <c r="AAN1" s="52"/>
      <c r="AAO1" s="52"/>
      <c r="AAP1" s="52"/>
      <c r="AAQ1" s="52"/>
      <c r="AAR1" s="52"/>
      <c r="AAS1" s="52"/>
      <c r="AAT1" s="52"/>
      <c r="AAU1" s="52"/>
      <c r="AAV1" s="52"/>
      <c r="AAW1" s="52"/>
      <c r="AAY1" s="52" t="s">
        <v>95</v>
      </c>
      <c r="AAZ1" s="52">
        <v>34</v>
      </c>
      <c r="ABA1" s="52"/>
      <c r="ABB1" s="52"/>
      <c r="ABC1" s="52"/>
      <c r="ABD1" s="52"/>
      <c r="ABE1" s="52"/>
      <c r="ABF1" s="52"/>
      <c r="ABG1" s="52"/>
      <c r="ABH1" s="52"/>
      <c r="ABI1" s="52"/>
      <c r="ABJ1" s="52"/>
      <c r="ABK1" s="52"/>
      <c r="ABL1" s="52"/>
      <c r="ABM1" s="52"/>
      <c r="ABN1" s="52"/>
      <c r="ABO1" s="52"/>
      <c r="ABP1" s="52"/>
      <c r="ABQ1" s="52"/>
      <c r="ABR1" s="52"/>
      <c r="ABS1" s="52"/>
      <c r="ABU1" s="52" t="s">
        <v>95</v>
      </c>
      <c r="ABV1" s="52">
        <v>35</v>
      </c>
      <c r="ABW1" s="52"/>
      <c r="ABX1" s="52"/>
      <c r="ABY1" s="52"/>
      <c r="ABZ1" s="52"/>
      <c r="ACA1" s="52"/>
      <c r="ACB1" s="52"/>
      <c r="ACC1" s="52"/>
      <c r="ACD1" s="52"/>
      <c r="ACE1" s="52"/>
      <c r="ACF1" s="52"/>
      <c r="ACG1" s="52"/>
      <c r="ACH1" s="52"/>
      <c r="ACI1" s="52"/>
      <c r="ACJ1" s="52"/>
      <c r="ACK1" s="52"/>
      <c r="ACL1" s="52"/>
      <c r="ACM1" s="52"/>
      <c r="ACN1" s="52"/>
      <c r="ACO1" s="52"/>
      <c r="ACQ1" s="52" t="s">
        <v>95</v>
      </c>
      <c r="ACR1" s="52">
        <v>36</v>
      </c>
      <c r="ACS1" s="52"/>
      <c r="ACT1" s="52"/>
      <c r="ACU1" s="52"/>
      <c r="ACV1" s="52"/>
      <c r="ACW1" s="52"/>
      <c r="ACX1" s="52"/>
      <c r="ACY1" s="52"/>
      <c r="ACZ1" s="52"/>
      <c r="ADA1" s="52"/>
      <c r="ADB1" s="52"/>
      <c r="ADC1" s="52"/>
      <c r="ADD1" s="52"/>
      <c r="ADE1" s="52"/>
      <c r="ADF1" s="52"/>
      <c r="ADG1" s="52"/>
      <c r="ADH1" s="52"/>
      <c r="ADI1" s="52"/>
      <c r="ADJ1" s="52"/>
      <c r="ADK1" s="52"/>
      <c r="ADM1" s="52" t="s">
        <v>95</v>
      </c>
      <c r="ADN1" s="52">
        <v>37</v>
      </c>
      <c r="ADO1" s="52"/>
      <c r="ADP1" s="52"/>
      <c r="ADQ1" s="52"/>
      <c r="ADR1" s="52"/>
      <c r="ADS1" s="52"/>
      <c r="ADT1" s="52"/>
      <c r="ADU1" s="52"/>
      <c r="ADV1" s="52"/>
      <c r="ADW1" s="52"/>
      <c r="ADX1" s="52"/>
      <c r="ADY1" s="52"/>
      <c r="ADZ1" s="52"/>
      <c r="AEA1" s="52"/>
      <c r="AEB1" s="52"/>
      <c r="AEC1" s="52"/>
      <c r="AED1" s="52"/>
      <c r="AEE1" s="52"/>
      <c r="AEF1" s="52"/>
      <c r="AEG1" s="52"/>
      <c r="AEI1" s="52" t="s">
        <v>95</v>
      </c>
      <c r="AEJ1" s="52">
        <v>38</v>
      </c>
      <c r="AEK1" s="52"/>
      <c r="AEL1" s="52"/>
      <c r="AEM1" s="52"/>
      <c r="AEN1" s="52"/>
      <c r="AEO1" s="52"/>
      <c r="AEP1" s="52"/>
      <c r="AEQ1" s="52"/>
      <c r="AER1" s="52"/>
      <c r="AES1" s="52"/>
      <c r="AET1" s="52"/>
      <c r="AEU1" s="52"/>
      <c r="AEV1" s="52"/>
      <c r="AEW1" s="52"/>
      <c r="AEX1" s="52"/>
      <c r="AEY1" s="52"/>
      <c r="AEZ1" s="52"/>
      <c r="AFA1" s="52"/>
      <c r="AFB1" s="52"/>
      <c r="AFC1" s="52"/>
      <c r="AFE1" s="52" t="s">
        <v>95</v>
      </c>
      <c r="AFF1" s="52">
        <v>39</v>
      </c>
      <c r="AFG1" s="52"/>
      <c r="AFH1" s="52"/>
      <c r="AFI1" s="52"/>
      <c r="AFJ1" s="52"/>
      <c r="AFK1" s="52"/>
      <c r="AFL1" s="52"/>
      <c r="AFM1" s="52"/>
      <c r="AFN1" s="52"/>
      <c r="AFO1" s="52"/>
      <c r="AFP1" s="52"/>
      <c r="AFQ1" s="52"/>
      <c r="AFR1" s="52"/>
      <c r="AFS1" s="52"/>
      <c r="AFT1" s="52"/>
      <c r="AFU1" s="52"/>
      <c r="AFV1" s="52"/>
      <c r="AFW1" s="52"/>
      <c r="AFX1" s="52"/>
      <c r="AFY1" s="52"/>
      <c r="AGA1" s="52" t="s">
        <v>95</v>
      </c>
      <c r="AGB1" s="52">
        <v>40</v>
      </c>
      <c r="AGC1" s="52"/>
      <c r="AGD1" s="52"/>
      <c r="AGE1" s="52"/>
      <c r="AGF1" s="52"/>
      <c r="AGG1" s="52"/>
      <c r="AGH1" s="52"/>
      <c r="AGI1" s="52"/>
      <c r="AGJ1" s="52"/>
      <c r="AGK1" s="52"/>
      <c r="AGL1" s="52"/>
      <c r="AGM1" s="52"/>
      <c r="AGN1" s="52"/>
      <c r="AGO1" s="52"/>
      <c r="AGP1" s="52"/>
      <c r="AGQ1" s="52"/>
      <c r="AGR1" s="52"/>
      <c r="AGS1" s="52"/>
      <c r="AGT1" s="52"/>
      <c r="AGU1" s="52"/>
      <c r="AGW1" s="52" t="s">
        <v>95</v>
      </c>
      <c r="AGX1" s="52">
        <v>41</v>
      </c>
      <c r="AGY1" s="52"/>
      <c r="AGZ1" s="52"/>
      <c r="AHA1" s="52"/>
      <c r="AHB1" s="52"/>
      <c r="AHC1" s="52"/>
      <c r="AHD1" s="52"/>
      <c r="AHE1" s="52"/>
      <c r="AHF1" s="52"/>
      <c r="AHG1" s="52"/>
      <c r="AHH1" s="52"/>
      <c r="AHI1" s="52"/>
      <c r="AHJ1" s="52"/>
      <c r="AHK1" s="52"/>
      <c r="AHL1" s="52"/>
      <c r="AHM1" s="52"/>
      <c r="AHN1" s="52"/>
      <c r="AHO1" s="52"/>
      <c r="AHP1" s="52"/>
      <c r="AHQ1" s="52"/>
      <c r="AHS1" s="52" t="s">
        <v>95</v>
      </c>
      <c r="AHT1" s="52">
        <v>42</v>
      </c>
      <c r="AHU1" s="52"/>
      <c r="AHV1" s="52"/>
      <c r="AHW1" s="52"/>
      <c r="AHX1" s="52"/>
      <c r="AHY1" s="52"/>
      <c r="AHZ1" s="52"/>
      <c r="AIA1" s="52"/>
      <c r="AIB1" s="52"/>
      <c r="AIC1" s="52"/>
      <c r="AID1" s="52"/>
      <c r="AIE1" s="52"/>
      <c r="AIF1" s="52"/>
      <c r="AIG1" s="52"/>
      <c r="AIH1" s="52"/>
      <c r="AII1" s="52"/>
      <c r="AIJ1" s="52"/>
      <c r="AIK1" s="52"/>
      <c r="AIL1" s="52"/>
      <c r="AIM1" s="52"/>
      <c r="AIO1" s="52" t="s">
        <v>95</v>
      </c>
      <c r="AIP1" s="52">
        <v>43</v>
      </c>
      <c r="AIQ1" s="52"/>
      <c r="AIR1" s="52"/>
      <c r="AIS1" s="52"/>
      <c r="AIT1" s="52"/>
      <c r="AIU1" s="52"/>
      <c r="AIV1" s="52"/>
      <c r="AIW1" s="52"/>
      <c r="AIX1" s="52"/>
      <c r="AIY1" s="52"/>
      <c r="AIZ1" s="52"/>
      <c r="AJA1" s="52"/>
      <c r="AJB1" s="52"/>
      <c r="AJC1" s="52"/>
      <c r="AJD1" s="52"/>
      <c r="AJE1" s="52"/>
      <c r="AJF1" s="52"/>
      <c r="AJG1" s="52"/>
      <c r="AJH1" s="52"/>
      <c r="AJI1" s="52"/>
      <c r="AJK1" s="52" t="s">
        <v>95</v>
      </c>
      <c r="AJL1" s="52">
        <v>44</v>
      </c>
      <c r="AJM1" s="52"/>
      <c r="AJN1" s="52"/>
      <c r="AJO1" s="52"/>
      <c r="AJP1" s="52"/>
      <c r="AJQ1" s="52"/>
      <c r="AJR1" s="52"/>
      <c r="AJS1" s="52"/>
      <c r="AJT1" s="52"/>
      <c r="AJU1" s="52"/>
      <c r="AJV1" s="52"/>
      <c r="AJW1" s="52"/>
      <c r="AJX1" s="52"/>
      <c r="AJY1" s="52"/>
      <c r="AJZ1" s="52"/>
      <c r="AKA1" s="52"/>
      <c r="AKB1" s="52"/>
      <c r="AKC1" s="52"/>
      <c r="AKD1" s="52"/>
      <c r="AKE1" s="52"/>
      <c r="AKG1" s="52" t="s">
        <v>95</v>
      </c>
      <c r="AKH1" s="52">
        <v>45</v>
      </c>
      <c r="AKI1" s="52"/>
      <c r="AKJ1" s="52"/>
      <c r="AKK1" s="52"/>
      <c r="AKL1" s="52"/>
      <c r="AKM1" s="52"/>
      <c r="AKN1" s="52"/>
      <c r="AKO1" s="52"/>
      <c r="AKP1" s="52"/>
      <c r="AKQ1" s="52"/>
      <c r="AKR1" s="52"/>
      <c r="AKS1" s="52"/>
      <c r="AKT1" s="52"/>
      <c r="AKU1" s="52"/>
      <c r="AKV1" s="52"/>
      <c r="AKW1" s="52"/>
      <c r="AKX1" s="52"/>
      <c r="AKY1" s="52"/>
      <c r="AKZ1" s="52"/>
      <c r="ALA1" s="52"/>
      <c r="ALC1" s="52" t="s">
        <v>95</v>
      </c>
      <c r="ALD1" s="52">
        <v>46</v>
      </c>
      <c r="ALE1" s="52"/>
      <c r="ALF1" s="52"/>
      <c r="ALG1" s="52"/>
      <c r="ALH1" s="52"/>
      <c r="ALI1" s="52"/>
      <c r="ALJ1" s="52"/>
      <c r="ALK1" s="52"/>
      <c r="ALL1" s="52"/>
      <c r="ALM1" s="52"/>
      <c r="ALN1" s="52"/>
      <c r="ALO1" s="52"/>
      <c r="ALP1" s="52"/>
      <c r="ALQ1" s="52"/>
      <c r="ALR1" s="52"/>
      <c r="ALS1" s="52"/>
      <c r="ALT1" s="52"/>
      <c r="ALU1" s="52"/>
      <c r="ALV1" s="52"/>
      <c r="ALW1" s="52"/>
      <c r="ALY1" s="52" t="s">
        <v>95</v>
      </c>
      <c r="ALZ1" s="52">
        <v>47</v>
      </c>
      <c r="AMA1" s="52"/>
      <c r="AMB1" s="52"/>
      <c r="AMC1" s="52"/>
      <c r="AMD1" s="52"/>
      <c r="AME1" s="52"/>
      <c r="AMF1" s="52"/>
      <c r="AMG1" s="52"/>
      <c r="AMH1" s="52"/>
      <c r="AMI1" s="52"/>
      <c r="AMJ1" s="52"/>
      <c r="AMK1" s="52"/>
      <c r="AML1" s="52"/>
      <c r="AMM1" s="52"/>
      <c r="AMN1" s="52"/>
      <c r="AMO1" s="52"/>
      <c r="AMP1" s="52"/>
      <c r="AMQ1" s="52"/>
      <c r="AMR1" s="52"/>
      <c r="AMS1" s="52"/>
      <c r="AMU1" s="52" t="s">
        <v>95</v>
      </c>
      <c r="AMV1" s="52">
        <v>48</v>
      </c>
      <c r="AMW1" s="52"/>
      <c r="AMX1" s="52"/>
      <c r="AMY1" s="52"/>
      <c r="AMZ1" s="52"/>
      <c r="ANA1" s="52"/>
      <c r="ANB1" s="52"/>
      <c r="ANC1" s="52"/>
      <c r="AND1" s="52"/>
      <c r="ANE1" s="52"/>
      <c r="ANF1" s="52"/>
      <c r="ANG1" s="52"/>
      <c r="ANH1" s="52"/>
      <c r="ANI1" s="52"/>
      <c r="ANJ1" s="52"/>
      <c r="ANK1" s="52"/>
      <c r="ANL1" s="52"/>
      <c r="ANM1" s="52"/>
      <c r="ANN1" s="52"/>
      <c r="ANO1" s="52"/>
      <c r="ANQ1" s="52" t="s">
        <v>95</v>
      </c>
      <c r="ANR1" s="52">
        <v>49</v>
      </c>
      <c r="ANS1" s="52"/>
      <c r="ANT1" s="52"/>
      <c r="ANU1" s="52"/>
      <c r="ANV1" s="52"/>
      <c r="ANW1" s="52"/>
      <c r="ANX1" s="52"/>
      <c r="ANY1" s="52"/>
      <c r="ANZ1" s="52"/>
      <c r="AOA1" s="52"/>
      <c r="AOB1" s="52"/>
      <c r="AOC1" s="52"/>
      <c r="AOD1" s="52"/>
      <c r="AOE1" s="52"/>
      <c r="AOF1" s="52"/>
      <c r="AOG1" s="52"/>
      <c r="AOH1" s="52"/>
      <c r="AOI1" s="52"/>
      <c r="AOJ1" s="52"/>
      <c r="AOK1" s="52"/>
      <c r="AOM1" s="52" t="s">
        <v>95</v>
      </c>
      <c r="AON1" s="52">
        <v>50</v>
      </c>
      <c r="AOO1" s="52"/>
      <c r="AOP1" s="52"/>
      <c r="AOQ1" s="52"/>
      <c r="AOR1" s="52"/>
      <c r="AOS1" s="52"/>
      <c r="AOT1" s="52"/>
      <c r="AOU1" s="52"/>
      <c r="AOV1" s="52"/>
      <c r="AOW1" s="52"/>
      <c r="AOX1" s="52"/>
      <c r="AOY1" s="52"/>
      <c r="AOZ1" s="52"/>
      <c r="APA1" s="52"/>
      <c r="APB1" s="52"/>
      <c r="APC1" s="52"/>
      <c r="APD1" s="52"/>
      <c r="APE1" s="52"/>
      <c r="APF1" s="52"/>
      <c r="APG1" s="52"/>
      <c r="API1" s="52" t="s">
        <v>95</v>
      </c>
      <c r="APJ1" s="52">
        <v>51</v>
      </c>
      <c r="APK1" s="52"/>
      <c r="APL1" s="52"/>
      <c r="APM1" s="52"/>
      <c r="APN1" s="52"/>
      <c r="APO1" s="52"/>
      <c r="APP1" s="52"/>
      <c r="APQ1" s="52"/>
      <c r="APR1" s="52"/>
      <c r="APS1" s="52"/>
      <c r="APT1" s="52"/>
      <c r="APU1" s="52"/>
      <c r="APV1" s="52"/>
      <c r="APW1" s="52"/>
      <c r="APX1" s="52"/>
      <c r="APY1" s="52"/>
      <c r="APZ1" s="52"/>
      <c r="AQA1" s="52"/>
      <c r="AQB1" s="52"/>
      <c r="AQC1" s="52"/>
      <c r="AQE1" s="52" t="s">
        <v>95</v>
      </c>
      <c r="AQF1" s="52">
        <v>52</v>
      </c>
      <c r="AQG1" s="52"/>
      <c r="AQH1" s="52"/>
      <c r="AQI1" s="52"/>
      <c r="AQJ1" s="52"/>
      <c r="AQK1" s="52"/>
      <c r="AQL1" s="52"/>
      <c r="AQM1" s="52"/>
      <c r="AQN1" s="52"/>
      <c r="AQO1" s="52"/>
      <c r="AQP1" s="52"/>
      <c r="AQQ1" s="52"/>
      <c r="AQR1" s="52"/>
      <c r="AQS1" s="52"/>
      <c r="AQT1" s="52"/>
      <c r="AQU1" s="52"/>
      <c r="AQV1" s="52"/>
      <c r="AQW1" s="52"/>
      <c r="AQX1" s="52"/>
      <c r="AQY1" s="52"/>
      <c r="ARA1" s="52" t="s">
        <v>95</v>
      </c>
      <c r="ARB1" s="52">
        <v>53</v>
      </c>
      <c r="ARC1" s="52"/>
      <c r="ARD1" s="52"/>
      <c r="ARE1" s="52"/>
      <c r="ARF1" s="52"/>
      <c r="ARG1" s="52"/>
      <c r="ARH1" s="52"/>
      <c r="ARI1" s="52"/>
      <c r="ARJ1" s="52"/>
      <c r="ARK1" s="52"/>
      <c r="ARL1" s="52"/>
      <c r="ARM1" s="52"/>
      <c r="ARN1" s="52"/>
      <c r="ARO1" s="52"/>
      <c r="ARP1" s="52"/>
      <c r="ARQ1" s="52"/>
      <c r="ARR1" s="52"/>
      <c r="ARS1" s="52"/>
      <c r="ART1" s="52"/>
      <c r="ARU1" s="52"/>
      <c r="ARW1" s="52" t="s">
        <v>95</v>
      </c>
      <c r="ARX1" s="52">
        <v>54</v>
      </c>
      <c r="ARY1" s="52"/>
      <c r="ARZ1" s="52"/>
      <c r="ASA1" s="52"/>
      <c r="ASB1" s="52"/>
      <c r="ASC1" s="52"/>
      <c r="ASD1" s="52"/>
      <c r="ASE1" s="52"/>
      <c r="ASF1" s="52"/>
      <c r="ASG1" s="52"/>
      <c r="ASH1" s="52"/>
      <c r="ASI1" s="52"/>
      <c r="ASJ1" s="52"/>
      <c r="ASK1" s="52"/>
      <c r="ASL1" s="52"/>
      <c r="ASM1" s="52"/>
      <c r="ASN1" s="52"/>
      <c r="ASO1" s="52"/>
      <c r="ASP1" s="52"/>
      <c r="ASQ1" s="52"/>
      <c r="ASS1" s="52" t="s">
        <v>95</v>
      </c>
      <c r="AST1" s="52">
        <v>55</v>
      </c>
      <c r="ASU1" s="52"/>
      <c r="ASV1" s="52"/>
      <c r="ASW1" s="52"/>
      <c r="ASX1" s="52"/>
      <c r="ASY1" s="52"/>
      <c r="ASZ1" s="52"/>
      <c r="ATA1" s="52"/>
      <c r="ATB1" s="52"/>
      <c r="ATC1" s="52"/>
      <c r="ATD1" s="52"/>
      <c r="ATE1" s="52"/>
      <c r="ATF1" s="52"/>
      <c r="ATG1" s="52"/>
      <c r="ATH1" s="52"/>
      <c r="ATI1" s="52"/>
      <c r="ATJ1" s="52"/>
      <c r="ATK1" s="52"/>
      <c r="ATL1" s="52"/>
      <c r="ATM1" s="52"/>
      <c r="ATO1" s="52" t="s">
        <v>95</v>
      </c>
      <c r="ATP1" s="52">
        <v>56</v>
      </c>
      <c r="ATQ1" s="52"/>
      <c r="ATR1" s="52"/>
      <c r="ATS1" s="52"/>
      <c r="ATT1" s="52"/>
      <c r="ATU1" s="52"/>
      <c r="ATV1" s="52"/>
      <c r="ATW1" s="52"/>
      <c r="ATX1" s="52"/>
      <c r="ATY1" s="52"/>
      <c r="ATZ1" s="52"/>
      <c r="AUA1" s="52"/>
      <c r="AUB1" s="52"/>
      <c r="AUC1" s="52"/>
      <c r="AUD1" s="52"/>
      <c r="AUE1" s="52"/>
      <c r="AUF1" s="52"/>
      <c r="AUG1" s="52"/>
      <c r="AUH1" s="52"/>
      <c r="AUI1" s="52"/>
      <c r="AUK1" s="52" t="s">
        <v>95</v>
      </c>
      <c r="AUL1" s="52">
        <v>57</v>
      </c>
      <c r="AUM1" s="52"/>
      <c r="AUN1" s="52"/>
      <c r="AUO1" s="52"/>
      <c r="AUP1" s="52"/>
      <c r="AUQ1" s="52"/>
      <c r="AUR1" s="52"/>
      <c r="AUS1" s="52"/>
      <c r="AUT1" s="52"/>
      <c r="AUU1" s="52"/>
      <c r="AUV1" s="52"/>
      <c r="AUW1" s="52"/>
      <c r="AUX1" s="52"/>
      <c r="AUY1" s="52"/>
      <c r="AUZ1" s="52"/>
      <c r="AVA1" s="52"/>
      <c r="AVB1" s="52"/>
      <c r="AVC1" s="52"/>
      <c r="AVD1" s="52"/>
      <c r="AVE1" s="52"/>
      <c r="AVG1" s="52" t="s">
        <v>95</v>
      </c>
      <c r="AVH1" s="52">
        <v>58</v>
      </c>
      <c r="AVI1" s="52"/>
      <c r="AVJ1" s="52"/>
      <c r="AVK1" s="52"/>
      <c r="AVL1" s="52"/>
      <c r="AVM1" s="52"/>
      <c r="AVN1" s="52"/>
      <c r="AVO1" s="52"/>
      <c r="AVP1" s="52"/>
      <c r="AVQ1" s="52"/>
      <c r="AVR1" s="52"/>
      <c r="AVS1" s="52"/>
      <c r="AVT1" s="52"/>
      <c r="AVU1" s="52"/>
      <c r="AVV1" s="52"/>
      <c r="AVW1" s="52"/>
      <c r="AVX1" s="52"/>
      <c r="AVY1" s="52"/>
      <c r="AVZ1" s="52"/>
      <c r="AWA1" s="52"/>
      <c r="AWC1" s="52" t="s">
        <v>95</v>
      </c>
      <c r="AWD1" s="52">
        <v>59</v>
      </c>
      <c r="AWE1" s="52"/>
      <c r="AWF1" s="52"/>
      <c r="AWG1" s="52"/>
      <c r="AWH1" s="52"/>
      <c r="AWI1" s="52"/>
      <c r="AWJ1" s="52"/>
      <c r="AWK1" s="52"/>
      <c r="AWL1" s="52"/>
      <c r="AWM1" s="52"/>
      <c r="AWN1" s="52"/>
      <c r="AWO1" s="52"/>
      <c r="AWP1" s="52"/>
      <c r="AWQ1" s="52"/>
      <c r="AWR1" s="52"/>
      <c r="AWS1" s="52"/>
      <c r="AWT1" s="52"/>
      <c r="AWU1" s="52"/>
      <c r="AWV1" s="52"/>
      <c r="AWW1" s="52"/>
      <c r="AWY1" s="52" t="s">
        <v>95</v>
      </c>
      <c r="AWZ1" s="52">
        <v>60</v>
      </c>
      <c r="AXA1" s="52"/>
      <c r="AXB1" s="52"/>
      <c r="AXC1" s="52"/>
      <c r="AXD1" s="52"/>
      <c r="AXE1" s="52"/>
      <c r="AXF1" s="52"/>
      <c r="AXG1" s="52"/>
      <c r="AXH1" s="52"/>
      <c r="AXI1" s="52"/>
      <c r="AXJ1" s="52"/>
      <c r="AXK1" s="52"/>
      <c r="AXL1" s="52"/>
      <c r="AXM1" s="52"/>
      <c r="AXN1" s="52"/>
      <c r="AXO1" s="52"/>
      <c r="AXP1" s="52"/>
      <c r="AXQ1" s="52"/>
      <c r="AXR1" s="52"/>
      <c r="AXS1" s="52"/>
      <c r="AXU1" s="52" t="s">
        <v>95</v>
      </c>
      <c r="AXV1" s="52">
        <v>61</v>
      </c>
      <c r="AXW1" s="52"/>
      <c r="AXX1" s="52"/>
      <c r="AXY1" s="52"/>
      <c r="AXZ1" s="52"/>
      <c r="AYA1" s="52"/>
      <c r="AYB1" s="52"/>
      <c r="AYC1" s="52"/>
      <c r="AYD1" s="52"/>
      <c r="AYE1" s="52"/>
      <c r="AYF1" s="52"/>
      <c r="AYG1" s="52"/>
      <c r="AYH1" s="52"/>
      <c r="AYI1" s="52"/>
      <c r="AYJ1" s="52"/>
      <c r="AYK1" s="52"/>
      <c r="AYL1" s="52"/>
      <c r="AYM1" s="52"/>
      <c r="AYN1" s="52"/>
      <c r="AYO1" s="52"/>
      <c r="AYQ1" s="52" t="s">
        <v>95</v>
      </c>
      <c r="AYR1" s="52">
        <v>62</v>
      </c>
      <c r="AYS1" s="52"/>
      <c r="AYT1" s="52"/>
      <c r="AYU1" s="52"/>
      <c r="AYV1" s="52"/>
      <c r="AYW1" s="52"/>
      <c r="AYX1" s="52"/>
      <c r="AYY1" s="52"/>
      <c r="AYZ1" s="52"/>
      <c r="AZA1" s="52"/>
      <c r="AZB1" s="52"/>
      <c r="AZC1" s="52"/>
      <c r="AZD1" s="52"/>
      <c r="AZE1" s="52"/>
      <c r="AZF1" s="52"/>
      <c r="AZG1" s="52"/>
      <c r="AZH1" s="52"/>
      <c r="AZI1" s="52"/>
      <c r="AZJ1" s="52"/>
      <c r="AZK1" s="52"/>
      <c r="AZM1" s="52" t="s">
        <v>95</v>
      </c>
      <c r="AZN1" s="52">
        <v>63</v>
      </c>
      <c r="AZO1" s="52"/>
      <c r="AZP1" s="52"/>
      <c r="AZQ1" s="52"/>
      <c r="AZR1" s="52"/>
      <c r="AZS1" s="52"/>
      <c r="AZT1" s="52"/>
      <c r="AZU1" s="52"/>
      <c r="AZV1" s="52"/>
      <c r="AZW1" s="52"/>
      <c r="AZX1" s="52"/>
      <c r="AZY1" s="52"/>
      <c r="AZZ1" s="52"/>
      <c r="BAA1" s="52"/>
      <c r="BAB1" s="52"/>
      <c r="BAC1" s="52"/>
      <c r="BAD1" s="52"/>
      <c r="BAE1" s="52"/>
      <c r="BAF1" s="52"/>
      <c r="BAG1" s="52"/>
      <c r="BAI1" s="52" t="s">
        <v>95</v>
      </c>
      <c r="BAJ1" s="52">
        <v>64</v>
      </c>
      <c r="BAK1" s="52"/>
      <c r="BAL1" s="52"/>
      <c r="BAM1" s="52"/>
      <c r="BAN1" s="52"/>
      <c r="BAO1" s="52"/>
      <c r="BAP1" s="52"/>
      <c r="BAQ1" s="52"/>
      <c r="BAR1" s="52"/>
      <c r="BAS1" s="52"/>
      <c r="BAT1" s="52"/>
      <c r="BAU1" s="52"/>
      <c r="BAV1" s="52"/>
      <c r="BAW1" s="52"/>
      <c r="BAX1" s="52"/>
      <c r="BAY1" s="52"/>
      <c r="BAZ1" s="52"/>
      <c r="BBA1" s="52"/>
      <c r="BBB1" s="52"/>
      <c r="BBC1" s="52"/>
      <c r="BBE1" s="52" t="s">
        <v>95</v>
      </c>
      <c r="BBF1" s="52">
        <v>65</v>
      </c>
      <c r="BBG1" s="52"/>
      <c r="BBH1" s="52"/>
      <c r="BBI1" s="52"/>
      <c r="BBJ1" s="52"/>
      <c r="BBK1" s="52"/>
      <c r="BBL1" s="52"/>
      <c r="BBM1" s="52"/>
      <c r="BBN1" s="52"/>
      <c r="BBO1" s="52"/>
      <c r="BBP1" s="52"/>
      <c r="BBQ1" s="52"/>
      <c r="BBR1" s="52"/>
      <c r="BBS1" s="52"/>
      <c r="BBT1" s="52"/>
      <c r="BBU1" s="52"/>
      <c r="BBV1" s="52"/>
      <c r="BBW1" s="52"/>
      <c r="BBX1" s="52"/>
      <c r="BBY1" s="52"/>
      <c r="BCA1" s="52" t="s">
        <v>95</v>
      </c>
      <c r="BCB1" s="52">
        <v>66</v>
      </c>
      <c r="BCC1" s="52"/>
      <c r="BCD1" s="52"/>
      <c r="BCE1" s="52"/>
      <c r="BCF1" s="52"/>
      <c r="BCG1" s="52"/>
      <c r="BCH1" s="52"/>
      <c r="BCI1" s="52"/>
      <c r="BCJ1" s="52"/>
      <c r="BCK1" s="52"/>
      <c r="BCL1" s="52"/>
      <c r="BCM1" s="52"/>
      <c r="BCN1" s="52"/>
      <c r="BCO1" s="52"/>
      <c r="BCP1" s="52"/>
      <c r="BCQ1" s="52"/>
      <c r="BCR1" s="52"/>
      <c r="BCS1" s="52"/>
      <c r="BCT1" s="52"/>
      <c r="BCU1" s="52"/>
      <c r="BCW1" s="52" t="s">
        <v>95</v>
      </c>
      <c r="BCX1" s="52">
        <v>67</v>
      </c>
      <c r="BCY1" s="52"/>
      <c r="BCZ1" s="52"/>
      <c r="BDA1" s="52"/>
      <c r="BDB1" s="52"/>
      <c r="BDC1" s="52"/>
      <c r="BDD1" s="52"/>
      <c r="BDE1" s="52"/>
      <c r="BDF1" s="52"/>
      <c r="BDG1" s="52"/>
      <c r="BDH1" s="52"/>
      <c r="BDI1" s="52"/>
      <c r="BDJ1" s="52"/>
      <c r="BDK1" s="52"/>
      <c r="BDL1" s="52"/>
      <c r="BDM1" s="52"/>
      <c r="BDN1" s="52"/>
      <c r="BDO1" s="52"/>
      <c r="BDP1" s="52"/>
      <c r="BDQ1" s="52"/>
      <c r="BDS1" s="52" t="s">
        <v>95</v>
      </c>
      <c r="BDT1" s="52">
        <v>68</v>
      </c>
      <c r="BDU1" s="52"/>
      <c r="BDV1" s="52"/>
      <c r="BDW1" s="52"/>
      <c r="BDX1" s="52"/>
      <c r="BDY1" s="52"/>
      <c r="BDZ1" s="52"/>
      <c r="BEA1" s="52"/>
      <c r="BEB1" s="52"/>
      <c r="BEC1" s="52"/>
      <c r="BED1" s="52"/>
      <c r="BEE1" s="52"/>
      <c r="BEF1" s="52"/>
      <c r="BEG1" s="52"/>
      <c r="BEH1" s="52"/>
      <c r="BEI1" s="52"/>
      <c r="BEJ1" s="52"/>
      <c r="BEK1" s="52"/>
      <c r="BEL1" s="52"/>
      <c r="BEM1" s="52"/>
      <c r="BEO1" s="52" t="s">
        <v>95</v>
      </c>
      <c r="BEP1" s="52">
        <v>69</v>
      </c>
      <c r="BEQ1" s="52"/>
      <c r="BER1" s="52"/>
      <c r="BES1" s="52"/>
      <c r="BET1" s="52"/>
      <c r="BEU1" s="52"/>
      <c r="BEV1" s="52"/>
      <c r="BEW1" s="52"/>
      <c r="BEX1" s="52"/>
      <c r="BEY1" s="52"/>
      <c r="BEZ1" s="52"/>
      <c r="BFA1" s="52"/>
      <c r="BFB1" s="52"/>
      <c r="BFC1" s="52"/>
      <c r="BFD1" s="52"/>
      <c r="BFE1" s="52"/>
      <c r="BFF1" s="52"/>
      <c r="BFG1" s="52"/>
      <c r="BFH1" s="52"/>
      <c r="BFI1" s="52"/>
      <c r="BFK1" s="52" t="s">
        <v>95</v>
      </c>
      <c r="BFL1" s="52">
        <v>70</v>
      </c>
      <c r="BFM1" s="52"/>
      <c r="BFN1" s="52"/>
      <c r="BFO1" s="52"/>
      <c r="BFP1" s="52"/>
      <c r="BFQ1" s="52"/>
      <c r="BFR1" s="52"/>
      <c r="BFS1" s="52"/>
      <c r="BFT1" s="52"/>
      <c r="BFU1" s="52"/>
      <c r="BFV1" s="52"/>
      <c r="BFW1" s="52"/>
      <c r="BFX1" s="52"/>
      <c r="BFY1" s="52"/>
      <c r="BFZ1" s="52"/>
      <c r="BGA1" s="52"/>
      <c r="BGB1" s="52"/>
      <c r="BGC1" s="52"/>
      <c r="BGD1" s="52"/>
      <c r="BGE1" s="52"/>
      <c r="BGG1" s="52" t="s">
        <v>95</v>
      </c>
      <c r="BGH1" s="52">
        <v>71</v>
      </c>
      <c r="BGI1" s="52"/>
      <c r="BGJ1" s="52"/>
      <c r="BGK1" s="52"/>
      <c r="BGL1" s="52"/>
      <c r="BGM1" s="52"/>
      <c r="BGN1" s="52"/>
      <c r="BGO1" s="52"/>
      <c r="BGP1" s="52"/>
      <c r="BGQ1" s="52"/>
      <c r="BGR1" s="52"/>
      <c r="BGS1" s="52"/>
      <c r="BGT1" s="52"/>
      <c r="BGU1" s="52"/>
      <c r="BGV1" s="52"/>
      <c r="BGW1" s="52"/>
      <c r="BGX1" s="52"/>
      <c r="BGY1" s="52"/>
      <c r="BGZ1" s="52"/>
      <c r="BHA1" s="52"/>
      <c r="BHC1" s="52" t="s">
        <v>95</v>
      </c>
      <c r="BHD1" s="52">
        <v>72</v>
      </c>
      <c r="BHE1" s="52"/>
      <c r="BHF1" s="52"/>
      <c r="BHG1" s="52"/>
      <c r="BHH1" s="52"/>
      <c r="BHI1" s="52"/>
      <c r="BHJ1" s="52"/>
      <c r="BHK1" s="52"/>
      <c r="BHL1" s="52"/>
      <c r="BHM1" s="52"/>
      <c r="BHN1" s="52"/>
      <c r="BHO1" s="52"/>
      <c r="BHP1" s="52"/>
      <c r="BHQ1" s="52"/>
      <c r="BHR1" s="52"/>
      <c r="BHS1" s="52"/>
      <c r="BHT1" s="52"/>
      <c r="BHU1" s="52"/>
      <c r="BHV1" s="52"/>
      <c r="BHW1" s="52"/>
      <c r="BHY1" s="52" t="s">
        <v>95</v>
      </c>
      <c r="BHZ1" s="52">
        <v>73</v>
      </c>
      <c r="BIA1" s="52"/>
      <c r="BIB1" s="52"/>
      <c r="BIC1" s="52"/>
      <c r="BID1" s="52"/>
      <c r="BIE1" s="52"/>
      <c r="BIF1" s="52"/>
      <c r="BIG1" s="52"/>
      <c r="BIH1" s="52"/>
      <c r="BII1" s="52"/>
      <c r="BIJ1" s="52"/>
      <c r="BIK1" s="52"/>
      <c r="BIL1" s="52"/>
      <c r="BIM1" s="52"/>
      <c r="BIN1" s="52"/>
      <c r="BIO1" s="52"/>
      <c r="BIP1" s="52"/>
      <c r="BIQ1" s="52"/>
      <c r="BIR1" s="52"/>
      <c r="BIS1" s="52"/>
      <c r="BIU1" s="52" t="s">
        <v>95</v>
      </c>
      <c r="BIV1" s="52">
        <v>74</v>
      </c>
      <c r="BIW1" s="52"/>
      <c r="BIX1" s="52"/>
      <c r="BIY1" s="52"/>
      <c r="BIZ1" s="52"/>
      <c r="BJA1" s="52"/>
      <c r="BJB1" s="52"/>
      <c r="BJC1" s="52"/>
      <c r="BJD1" s="52"/>
      <c r="BJE1" s="52"/>
      <c r="BJF1" s="52"/>
      <c r="BJG1" s="52"/>
      <c r="BJH1" s="52"/>
      <c r="BJI1" s="52"/>
      <c r="BJJ1" s="52"/>
      <c r="BJK1" s="52"/>
      <c r="BJL1" s="52"/>
      <c r="BJM1" s="52"/>
      <c r="BJN1" s="52"/>
      <c r="BJO1" s="52"/>
      <c r="BJQ1" s="52" t="s">
        <v>95</v>
      </c>
      <c r="BJR1" s="52">
        <v>75</v>
      </c>
      <c r="BJS1" s="52"/>
      <c r="BJT1" s="52"/>
      <c r="BJU1" s="52"/>
      <c r="BJV1" s="52"/>
      <c r="BJW1" s="52"/>
      <c r="BJX1" s="52"/>
      <c r="BJY1" s="52"/>
      <c r="BJZ1" s="52"/>
      <c r="BKA1" s="52"/>
      <c r="BKB1" s="52"/>
      <c r="BKC1" s="52"/>
      <c r="BKD1" s="52"/>
      <c r="BKE1" s="52"/>
      <c r="BKF1" s="52"/>
      <c r="BKG1" s="52"/>
      <c r="BKH1" s="52"/>
      <c r="BKI1" s="52"/>
      <c r="BKJ1" s="52"/>
      <c r="BKK1" s="52"/>
      <c r="BKM1" s="52" t="s">
        <v>95</v>
      </c>
      <c r="BKN1" s="52">
        <v>76</v>
      </c>
      <c r="BKO1" s="52"/>
      <c r="BKP1" s="52"/>
      <c r="BKQ1" s="52"/>
      <c r="BKR1" s="52"/>
      <c r="BKS1" s="52"/>
      <c r="BKT1" s="52"/>
      <c r="BKU1" s="52"/>
      <c r="BKV1" s="52"/>
      <c r="BKW1" s="52"/>
      <c r="BKX1" s="52"/>
      <c r="BKY1" s="52"/>
      <c r="BKZ1" s="52"/>
      <c r="BLA1" s="52"/>
      <c r="BLB1" s="52"/>
      <c r="BLC1" s="52"/>
      <c r="BLD1" s="52"/>
      <c r="BLE1" s="52"/>
      <c r="BLF1" s="52"/>
      <c r="BLG1" s="52"/>
      <c r="BLI1" s="52" t="s">
        <v>95</v>
      </c>
      <c r="BLJ1" s="52">
        <v>77</v>
      </c>
      <c r="BLK1" s="52"/>
      <c r="BLL1" s="52"/>
      <c r="BLM1" s="52"/>
      <c r="BLN1" s="52"/>
      <c r="BLO1" s="52"/>
      <c r="BLP1" s="52"/>
      <c r="BLQ1" s="52"/>
      <c r="BLR1" s="52"/>
      <c r="BLS1" s="52"/>
      <c r="BLT1" s="52"/>
      <c r="BLU1" s="52"/>
      <c r="BLV1" s="52"/>
      <c r="BLW1" s="52"/>
      <c r="BLX1" s="52"/>
      <c r="BLY1" s="52"/>
      <c r="BLZ1" s="52"/>
      <c r="BMA1" s="52"/>
      <c r="BMB1" s="52"/>
      <c r="BMC1" s="52"/>
      <c r="BME1" s="52" t="s">
        <v>95</v>
      </c>
      <c r="BMF1" s="52">
        <v>78</v>
      </c>
      <c r="BMG1" s="52"/>
      <c r="BMH1" s="52"/>
      <c r="BMI1" s="52"/>
      <c r="BMJ1" s="52"/>
      <c r="BMK1" s="52"/>
      <c r="BML1" s="52"/>
      <c r="BMM1" s="52"/>
      <c r="BMN1" s="52"/>
      <c r="BMO1" s="52"/>
      <c r="BMP1" s="52"/>
      <c r="BMQ1" s="52"/>
      <c r="BMR1" s="52"/>
      <c r="BMS1" s="52"/>
      <c r="BMT1" s="52"/>
      <c r="BMU1" s="52"/>
      <c r="BMV1" s="52"/>
      <c r="BMW1" s="52"/>
      <c r="BMX1" s="52"/>
      <c r="BMY1" s="52"/>
      <c r="BNA1" s="52" t="s">
        <v>95</v>
      </c>
      <c r="BNB1" s="52">
        <v>79</v>
      </c>
      <c r="BNC1" s="52"/>
      <c r="BND1" s="52"/>
      <c r="BNE1" s="52"/>
      <c r="BNF1" s="52"/>
      <c r="BNG1" s="52"/>
      <c r="BNH1" s="52"/>
      <c r="BNI1" s="52"/>
      <c r="BNJ1" s="52"/>
      <c r="BNK1" s="52"/>
      <c r="BNL1" s="52"/>
      <c r="BNM1" s="52"/>
      <c r="BNN1" s="52"/>
      <c r="BNO1" s="52"/>
      <c r="BNP1" s="52"/>
      <c r="BNQ1" s="52"/>
      <c r="BNR1" s="52"/>
      <c r="BNS1" s="52"/>
      <c r="BNT1" s="52"/>
      <c r="BNU1" s="52"/>
      <c r="BNW1" s="52" t="s">
        <v>95</v>
      </c>
      <c r="BNX1" s="52">
        <v>80</v>
      </c>
      <c r="BNY1" s="52"/>
      <c r="BNZ1" s="52"/>
      <c r="BOA1" s="52"/>
      <c r="BOB1" s="52"/>
      <c r="BOC1" s="52"/>
      <c r="BOD1" s="52"/>
      <c r="BOE1" s="52"/>
      <c r="BOF1" s="52"/>
      <c r="BOG1" s="52"/>
      <c r="BOH1" s="52"/>
      <c r="BOI1" s="52"/>
      <c r="BOJ1" s="52"/>
      <c r="BOK1" s="52"/>
      <c r="BOL1" s="52"/>
      <c r="BOM1" s="52"/>
      <c r="BON1" s="52"/>
      <c r="BOO1" s="52"/>
      <c r="BOP1" s="52"/>
      <c r="BOQ1" s="52"/>
      <c r="BOS1" s="52" t="s">
        <v>95</v>
      </c>
      <c r="BOT1" s="52">
        <v>81</v>
      </c>
      <c r="BOU1" s="52"/>
      <c r="BOV1" s="52"/>
      <c r="BOW1" s="52"/>
      <c r="BOX1" s="52"/>
      <c r="BOY1" s="52"/>
      <c r="BOZ1" s="52"/>
      <c r="BPA1" s="52"/>
      <c r="BPB1" s="52"/>
      <c r="BPC1" s="52"/>
      <c r="BPD1" s="52"/>
      <c r="BPE1" s="52"/>
      <c r="BPF1" s="52"/>
      <c r="BPG1" s="52"/>
      <c r="BPH1" s="52"/>
      <c r="BPI1" s="52"/>
      <c r="BPJ1" s="52"/>
      <c r="BPK1" s="52"/>
      <c r="BPL1" s="52"/>
      <c r="BPM1" s="52"/>
      <c r="BPO1" s="52" t="s">
        <v>95</v>
      </c>
      <c r="BPP1" s="52">
        <v>82</v>
      </c>
      <c r="BPQ1" s="52"/>
      <c r="BPR1" s="52"/>
      <c r="BPS1" s="52"/>
      <c r="BPT1" s="52"/>
      <c r="BPU1" s="52"/>
      <c r="BPV1" s="52"/>
      <c r="BPW1" s="52"/>
      <c r="BPX1" s="52"/>
      <c r="BPY1" s="52"/>
      <c r="BPZ1" s="52"/>
      <c r="BQA1" s="52"/>
      <c r="BQB1" s="52"/>
      <c r="BQC1" s="52"/>
      <c r="BQD1" s="52"/>
      <c r="BQE1" s="52"/>
      <c r="BQF1" s="52"/>
      <c r="BQG1" s="52"/>
      <c r="BQH1" s="52"/>
      <c r="BQI1" s="52"/>
      <c r="BQK1" s="52" t="s">
        <v>95</v>
      </c>
      <c r="BQL1" s="52">
        <v>83</v>
      </c>
      <c r="BQM1" s="52"/>
      <c r="BQN1" s="52"/>
      <c r="BQO1" s="52"/>
      <c r="BQP1" s="52"/>
      <c r="BQQ1" s="52"/>
      <c r="BQR1" s="52"/>
      <c r="BQS1" s="52"/>
      <c r="BQT1" s="52"/>
      <c r="BQU1" s="52"/>
      <c r="BQV1" s="52"/>
      <c r="BQW1" s="52"/>
      <c r="BQX1" s="52"/>
      <c r="BQY1" s="52"/>
      <c r="BQZ1" s="52"/>
      <c r="BRA1" s="52"/>
      <c r="BRB1" s="52"/>
      <c r="BRC1" s="52"/>
      <c r="BRD1" s="52"/>
      <c r="BRE1" s="52"/>
      <c r="BRG1" s="52" t="s">
        <v>95</v>
      </c>
      <c r="BRH1" s="52">
        <v>84</v>
      </c>
      <c r="BRI1" s="52"/>
      <c r="BRJ1" s="52"/>
      <c r="BRK1" s="52"/>
      <c r="BRL1" s="52"/>
      <c r="BRM1" s="52"/>
      <c r="BRN1" s="52"/>
      <c r="BRO1" s="52"/>
      <c r="BRP1" s="52"/>
      <c r="BRQ1" s="52"/>
      <c r="BRR1" s="52"/>
      <c r="BRS1" s="52"/>
      <c r="BRT1" s="52"/>
      <c r="BRU1" s="52"/>
      <c r="BRV1" s="52"/>
      <c r="BRW1" s="52"/>
      <c r="BRX1" s="52"/>
      <c r="BRY1" s="52"/>
      <c r="BRZ1" s="52"/>
      <c r="BSA1" s="52"/>
      <c r="BSC1" s="52" t="s">
        <v>95</v>
      </c>
      <c r="BSD1" s="52">
        <v>85</v>
      </c>
      <c r="BSE1" s="52"/>
      <c r="BSF1" s="52"/>
      <c r="BSG1" s="52"/>
      <c r="BSH1" s="52"/>
      <c r="BSI1" s="52"/>
      <c r="BSJ1" s="52"/>
      <c r="BSK1" s="52"/>
      <c r="BSL1" s="52"/>
      <c r="BSM1" s="52"/>
      <c r="BSN1" s="52"/>
      <c r="BSO1" s="52"/>
      <c r="BSP1" s="52"/>
      <c r="BSQ1" s="52"/>
      <c r="BSR1" s="52"/>
      <c r="BSS1" s="52"/>
      <c r="BST1" s="52"/>
      <c r="BSU1" s="52"/>
      <c r="BSV1" s="52"/>
      <c r="BSW1" s="52"/>
      <c r="BSY1" s="52" t="s">
        <v>95</v>
      </c>
      <c r="BSZ1" s="52">
        <v>86</v>
      </c>
      <c r="BTA1" s="52"/>
      <c r="BTB1" s="52"/>
      <c r="BTC1" s="52"/>
      <c r="BTD1" s="52"/>
      <c r="BTE1" s="52"/>
      <c r="BTF1" s="52"/>
      <c r="BTG1" s="52"/>
      <c r="BTH1" s="52"/>
      <c r="BTI1" s="52"/>
      <c r="BTJ1" s="52"/>
      <c r="BTK1" s="52"/>
      <c r="BTL1" s="52"/>
      <c r="BTM1" s="52"/>
      <c r="BTN1" s="52"/>
      <c r="BTO1" s="52"/>
      <c r="BTP1" s="52"/>
      <c r="BTQ1" s="52"/>
      <c r="BTR1" s="52"/>
      <c r="BTS1" s="52"/>
      <c r="BTU1" s="52" t="s">
        <v>95</v>
      </c>
      <c r="BTV1" s="52">
        <v>87</v>
      </c>
      <c r="BTW1" s="52"/>
      <c r="BTX1" s="52"/>
      <c r="BTY1" s="52"/>
      <c r="BTZ1" s="52"/>
      <c r="BUA1" s="52"/>
      <c r="BUB1" s="52"/>
      <c r="BUC1" s="52"/>
      <c r="BUD1" s="52"/>
      <c r="BUE1" s="52"/>
      <c r="BUF1" s="52"/>
      <c r="BUG1" s="52"/>
      <c r="BUH1" s="52"/>
      <c r="BUI1" s="52"/>
      <c r="BUJ1" s="52"/>
      <c r="BUK1" s="52"/>
      <c r="BUL1" s="52"/>
      <c r="BUM1" s="52"/>
      <c r="BUN1" s="52"/>
      <c r="BUO1" s="52"/>
      <c r="BUQ1" s="52" t="s">
        <v>95</v>
      </c>
      <c r="BUR1" s="52">
        <v>88</v>
      </c>
      <c r="BUS1" s="52"/>
      <c r="BUT1" s="52"/>
      <c r="BUU1" s="52"/>
      <c r="BUV1" s="52"/>
      <c r="BUW1" s="52"/>
      <c r="BUX1" s="52"/>
      <c r="BUY1" s="52"/>
      <c r="BUZ1" s="52"/>
      <c r="BVA1" s="52"/>
      <c r="BVB1" s="52"/>
      <c r="BVC1" s="52"/>
      <c r="BVD1" s="52"/>
      <c r="BVE1" s="52"/>
      <c r="BVF1" s="52"/>
      <c r="BVG1" s="52"/>
      <c r="BVH1" s="52"/>
      <c r="BVI1" s="52"/>
      <c r="BVJ1" s="52"/>
      <c r="BVK1" s="52"/>
      <c r="BVM1" s="52" t="s">
        <v>95</v>
      </c>
      <c r="BVN1" s="52">
        <v>89</v>
      </c>
      <c r="BVO1" s="52"/>
      <c r="BVP1" s="52"/>
      <c r="BVQ1" s="52"/>
      <c r="BVR1" s="52"/>
      <c r="BVS1" s="52"/>
      <c r="BVT1" s="52"/>
      <c r="BVU1" s="52"/>
      <c r="BVV1" s="52"/>
      <c r="BVW1" s="52"/>
      <c r="BVX1" s="52"/>
      <c r="BVY1" s="52"/>
      <c r="BVZ1" s="52"/>
      <c r="BWA1" s="52"/>
      <c r="BWB1" s="52"/>
      <c r="BWC1" s="52"/>
      <c r="BWD1" s="52"/>
      <c r="BWE1" s="52"/>
      <c r="BWF1" s="52"/>
      <c r="BWG1" s="52"/>
      <c r="BWI1" s="52" t="s">
        <v>95</v>
      </c>
      <c r="BWJ1" s="52">
        <v>90</v>
      </c>
      <c r="BWK1" s="52"/>
      <c r="BWL1" s="52"/>
      <c r="BWM1" s="52"/>
      <c r="BWN1" s="52"/>
      <c r="BWO1" s="52"/>
      <c r="BWP1" s="52"/>
      <c r="BWQ1" s="52"/>
      <c r="BWR1" s="52"/>
      <c r="BWS1" s="52"/>
      <c r="BWT1" s="52"/>
      <c r="BWU1" s="52"/>
      <c r="BWV1" s="52"/>
      <c r="BWW1" s="52"/>
      <c r="BWX1" s="52"/>
      <c r="BWY1" s="52"/>
      <c r="BWZ1" s="52"/>
      <c r="BXA1" s="52"/>
      <c r="BXB1" s="52"/>
      <c r="BXC1" s="52"/>
      <c r="BXE1" s="52" t="s">
        <v>95</v>
      </c>
      <c r="BXF1" s="52">
        <v>91</v>
      </c>
      <c r="BXG1" s="52"/>
      <c r="BXH1" s="52"/>
      <c r="BXI1" s="52"/>
      <c r="BXJ1" s="52"/>
      <c r="BXK1" s="52"/>
      <c r="BXL1" s="52"/>
      <c r="BXM1" s="52"/>
      <c r="BXN1" s="52"/>
      <c r="BXO1" s="52"/>
      <c r="BXP1" s="52"/>
      <c r="BXQ1" s="52"/>
      <c r="BXR1" s="52"/>
      <c r="BXS1" s="52"/>
      <c r="BXT1" s="52"/>
      <c r="BXU1" s="52"/>
      <c r="BXV1" s="52"/>
      <c r="BXW1" s="52"/>
      <c r="BXX1" s="52"/>
      <c r="BXY1" s="52"/>
      <c r="BYA1" s="52" t="s">
        <v>95</v>
      </c>
      <c r="BYB1" s="52">
        <v>92</v>
      </c>
      <c r="BYC1" s="52"/>
      <c r="BYD1" s="52"/>
      <c r="BYE1" s="52"/>
      <c r="BYF1" s="52"/>
      <c r="BYG1" s="52"/>
      <c r="BYH1" s="52"/>
      <c r="BYI1" s="52"/>
      <c r="BYJ1" s="52"/>
      <c r="BYK1" s="52"/>
      <c r="BYL1" s="52"/>
      <c r="BYM1" s="52"/>
      <c r="BYN1" s="52"/>
      <c r="BYO1" s="52"/>
      <c r="BYP1" s="52"/>
      <c r="BYQ1" s="52"/>
      <c r="BYR1" s="52"/>
      <c r="BYS1" s="52"/>
      <c r="BYT1" s="52"/>
      <c r="BYU1" s="52"/>
      <c r="BYW1" s="52" t="s">
        <v>95</v>
      </c>
      <c r="BYX1" s="52">
        <v>93</v>
      </c>
      <c r="BYY1" s="52"/>
      <c r="BYZ1" s="52"/>
      <c r="BZA1" s="52"/>
      <c r="BZB1" s="52"/>
      <c r="BZC1" s="52"/>
      <c r="BZD1" s="52"/>
      <c r="BZE1" s="52"/>
      <c r="BZF1" s="52"/>
      <c r="BZG1" s="52"/>
      <c r="BZH1" s="52"/>
      <c r="BZI1" s="52"/>
      <c r="BZJ1" s="52"/>
      <c r="BZK1" s="52"/>
      <c r="BZL1" s="52"/>
      <c r="BZM1" s="52"/>
      <c r="BZN1" s="52"/>
      <c r="BZO1" s="52"/>
      <c r="BZP1" s="52"/>
      <c r="BZQ1" s="52"/>
      <c r="BZS1" s="52" t="s">
        <v>95</v>
      </c>
      <c r="BZT1" s="52">
        <v>94</v>
      </c>
      <c r="BZU1" s="52"/>
      <c r="BZV1" s="52"/>
      <c r="BZW1" s="52"/>
      <c r="BZX1" s="52"/>
      <c r="BZY1" s="52"/>
      <c r="BZZ1" s="52"/>
      <c r="CAA1" s="52"/>
      <c r="CAB1" s="52"/>
      <c r="CAC1" s="52"/>
      <c r="CAD1" s="52"/>
      <c r="CAE1" s="52"/>
      <c r="CAF1" s="52"/>
      <c r="CAG1" s="52"/>
      <c r="CAH1" s="52"/>
      <c r="CAI1" s="52"/>
      <c r="CAJ1" s="52"/>
      <c r="CAK1" s="52"/>
      <c r="CAL1" s="52"/>
      <c r="CAM1" s="52"/>
      <c r="CAO1" s="52" t="s">
        <v>95</v>
      </c>
      <c r="CAP1" s="52">
        <v>95</v>
      </c>
      <c r="CAQ1" s="52"/>
      <c r="CAR1" s="52"/>
      <c r="CAS1" s="52"/>
      <c r="CAT1" s="52"/>
      <c r="CAU1" s="52"/>
      <c r="CAV1" s="52"/>
      <c r="CAW1" s="52"/>
      <c r="CAX1" s="52"/>
      <c r="CAY1" s="52"/>
      <c r="CAZ1" s="52"/>
      <c r="CBA1" s="52"/>
      <c r="CBB1" s="52"/>
      <c r="CBC1" s="52"/>
      <c r="CBD1" s="52"/>
      <c r="CBE1" s="52"/>
      <c r="CBF1" s="52"/>
      <c r="CBG1" s="52"/>
      <c r="CBH1" s="52"/>
      <c r="CBI1" s="52"/>
      <c r="CBK1" s="52" t="s">
        <v>95</v>
      </c>
      <c r="CBL1" s="52">
        <v>96</v>
      </c>
      <c r="CBM1" s="52"/>
      <c r="CBN1" s="52"/>
      <c r="CBO1" s="52"/>
      <c r="CBP1" s="52"/>
      <c r="CBQ1" s="52"/>
      <c r="CBR1" s="52"/>
      <c r="CBS1" s="52"/>
      <c r="CBT1" s="52"/>
      <c r="CBU1" s="52"/>
      <c r="CBV1" s="52"/>
      <c r="CBW1" s="52"/>
      <c r="CBX1" s="52"/>
      <c r="CBY1" s="52"/>
      <c r="CBZ1" s="52"/>
      <c r="CCA1" s="52"/>
      <c r="CCB1" s="52"/>
      <c r="CCC1" s="52"/>
      <c r="CCD1" s="52"/>
      <c r="CCE1" s="52"/>
      <c r="CCG1" s="52" t="s">
        <v>95</v>
      </c>
      <c r="CCH1" s="52">
        <v>97</v>
      </c>
      <c r="CCI1" s="52"/>
      <c r="CCJ1" s="52"/>
      <c r="CCK1" s="52"/>
      <c r="CCL1" s="52"/>
      <c r="CCM1" s="52"/>
      <c r="CCN1" s="52"/>
      <c r="CCO1" s="52"/>
      <c r="CCP1" s="52"/>
      <c r="CCQ1" s="52"/>
      <c r="CCR1" s="52"/>
      <c r="CCS1" s="52"/>
      <c r="CCT1" s="52"/>
      <c r="CCU1" s="52"/>
      <c r="CCV1" s="52"/>
      <c r="CCW1" s="52"/>
      <c r="CCX1" s="52"/>
      <c r="CCY1" s="52"/>
      <c r="CCZ1" s="52"/>
      <c r="CDA1" s="52"/>
      <c r="CDC1" s="52" t="s">
        <v>95</v>
      </c>
      <c r="CDD1" s="52">
        <v>98</v>
      </c>
      <c r="CDE1" s="52"/>
      <c r="CDF1" s="52"/>
      <c r="CDG1" s="52"/>
      <c r="CDH1" s="52"/>
      <c r="CDI1" s="52"/>
      <c r="CDJ1" s="52"/>
      <c r="CDK1" s="52"/>
      <c r="CDL1" s="52"/>
      <c r="CDM1" s="52"/>
      <c r="CDN1" s="52"/>
      <c r="CDO1" s="52"/>
      <c r="CDP1" s="52"/>
      <c r="CDQ1" s="52"/>
      <c r="CDR1" s="52"/>
      <c r="CDS1" s="52"/>
      <c r="CDT1" s="52"/>
      <c r="CDU1" s="52"/>
      <c r="CDV1" s="52"/>
      <c r="CDW1" s="52"/>
      <c r="CDY1" s="52" t="s">
        <v>95</v>
      </c>
      <c r="CDZ1" s="52">
        <v>99</v>
      </c>
      <c r="CEA1" s="52"/>
      <c r="CEB1" s="52"/>
      <c r="CEC1" s="52"/>
      <c r="CED1" s="52"/>
      <c r="CEE1" s="52"/>
      <c r="CEF1" s="52"/>
      <c r="CEG1" s="52"/>
      <c r="CEH1" s="52"/>
      <c r="CEI1" s="52"/>
      <c r="CEJ1" s="52"/>
      <c r="CEK1" s="52"/>
      <c r="CEL1" s="52"/>
      <c r="CEM1" s="52"/>
      <c r="CEN1" s="52"/>
      <c r="CEO1" s="52"/>
      <c r="CEP1" s="52"/>
      <c r="CEQ1" s="52"/>
      <c r="CER1" s="52"/>
      <c r="CES1" s="52"/>
      <c r="CEU1" s="52" t="s">
        <v>95</v>
      </c>
      <c r="CEV1" s="52">
        <v>100</v>
      </c>
      <c r="CEW1" s="52"/>
      <c r="CEX1" s="52"/>
      <c r="CEY1" s="52"/>
      <c r="CEZ1" s="52"/>
      <c r="CFA1" s="52"/>
      <c r="CFB1" s="52"/>
      <c r="CFC1" s="52"/>
      <c r="CFD1" s="52"/>
      <c r="CFE1" s="52"/>
      <c r="CFF1" s="52"/>
      <c r="CFG1" s="52"/>
      <c r="CFH1" s="52"/>
      <c r="CFI1" s="52"/>
      <c r="CFJ1" s="52"/>
      <c r="CFK1" s="52"/>
      <c r="CFL1" s="52"/>
      <c r="CFM1" s="52"/>
      <c r="CFN1" s="52"/>
      <c r="CFO1" s="52"/>
    </row>
    <row r="2" spans="1:2199">
      <c r="A2" t="s">
        <v>96</v>
      </c>
      <c r="D2">
        <v>0</v>
      </c>
      <c r="W2" t="s">
        <v>96</v>
      </c>
      <c r="Z2">
        <v>0</v>
      </c>
      <c r="AS2" t="s">
        <v>96</v>
      </c>
      <c r="AV2">
        <v>0</v>
      </c>
      <c r="BO2" t="s">
        <v>96</v>
      </c>
      <c r="BR2">
        <v>0</v>
      </c>
      <c r="CK2" t="s">
        <v>96</v>
      </c>
      <c r="CN2">
        <v>0</v>
      </c>
      <c r="DG2" t="s">
        <v>96</v>
      </c>
      <c r="DJ2">
        <v>0</v>
      </c>
      <c r="EC2" t="s">
        <v>96</v>
      </c>
      <c r="EF2">
        <v>0</v>
      </c>
      <c r="EY2" t="s">
        <v>96</v>
      </c>
      <c r="FB2">
        <v>0</v>
      </c>
      <c r="FU2" t="s">
        <v>96</v>
      </c>
      <c r="FX2">
        <v>0</v>
      </c>
      <c r="GQ2" t="s">
        <v>96</v>
      </c>
      <c r="GT2">
        <v>0</v>
      </c>
      <c r="HM2" t="s">
        <v>96</v>
      </c>
      <c r="HP2">
        <v>0</v>
      </c>
      <c r="II2" t="s">
        <v>96</v>
      </c>
      <c r="IL2">
        <v>0</v>
      </c>
      <c r="JE2" t="s">
        <v>96</v>
      </c>
      <c r="JH2">
        <v>0</v>
      </c>
      <c r="KA2" t="s">
        <v>96</v>
      </c>
      <c r="KD2">
        <v>0</v>
      </c>
      <c r="KW2" t="s">
        <v>96</v>
      </c>
      <c r="KZ2">
        <v>0</v>
      </c>
      <c r="LS2" t="s">
        <v>96</v>
      </c>
      <c r="LV2">
        <v>0</v>
      </c>
      <c r="MO2" t="s">
        <v>96</v>
      </c>
      <c r="MR2">
        <v>0</v>
      </c>
      <c r="NK2" t="s">
        <v>96</v>
      </c>
      <c r="NN2">
        <v>0</v>
      </c>
      <c r="OG2" t="s">
        <v>96</v>
      </c>
      <c r="OJ2">
        <v>0</v>
      </c>
      <c r="PC2" t="s">
        <v>96</v>
      </c>
      <c r="PF2">
        <v>0</v>
      </c>
      <c r="PY2" t="s">
        <v>96</v>
      </c>
      <c r="QB2">
        <v>0</v>
      </c>
      <c r="QU2" t="s">
        <v>96</v>
      </c>
      <c r="QX2">
        <v>0</v>
      </c>
      <c r="RQ2" t="s">
        <v>96</v>
      </c>
      <c r="RT2">
        <v>0</v>
      </c>
      <c r="SM2" t="s">
        <v>96</v>
      </c>
      <c r="SP2">
        <v>0</v>
      </c>
      <c r="TI2" t="s">
        <v>96</v>
      </c>
      <c r="TL2">
        <v>0</v>
      </c>
      <c r="UE2" t="s">
        <v>96</v>
      </c>
      <c r="UH2">
        <v>0</v>
      </c>
      <c r="VA2" t="s">
        <v>96</v>
      </c>
      <c r="VD2">
        <v>0</v>
      </c>
      <c r="VW2" t="s">
        <v>96</v>
      </c>
      <c r="VZ2">
        <v>0</v>
      </c>
      <c r="WS2" t="s">
        <v>96</v>
      </c>
      <c r="WV2">
        <v>0</v>
      </c>
      <c r="XO2" t="s">
        <v>96</v>
      </c>
      <c r="XR2">
        <v>0</v>
      </c>
      <c r="YK2" t="s">
        <v>96</v>
      </c>
      <c r="YN2">
        <v>0</v>
      </c>
      <c r="ZG2" t="s">
        <v>96</v>
      </c>
      <c r="ZJ2">
        <v>0</v>
      </c>
      <c r="AAC2" t="s">
        <v>96</v>
      </c>
      <c r="AAF2">
        <v>0</v>
      </c>
      <c r="AAY2" t="s">
        <v>96</v>
      </c>
      <c r="ABB2">
        <v>0</v>
      </c>
      <c r="ABU2" t="s">
        <v>96</v>
      </c>
      <c r="ABX2">
        <v>0</v>
      </c>
      <c r="ACQ2" t="s">
        <v>96</v>
      </c>
      <c r="ACT2">
        <v>0</v>
      </c>
      <c r="ADD2">
        <v>1</v>
      </c>
      <c r="ADM2" t="s">
        <v>96</v>
      </c>
      <c r="ADP2">
        <v>0</v>
      </c>
      <c r="AEI2" t="s">
        <v>96</v>
      </c>
      <c r="AEL2">
        <v>0</v>
      </c>
      <c r="AFE2" t="s">
        <v>96</v>
      </c>
      <c r="AFH2">
        <v>0</v>
      </c>
      <c r="AGA2" t="s">
        <v>96</v>
      </c>
      <c r="AGD2">
        <v>0</v>
      </c>
      <c r="AGW2" t="s">
        <v>96</v>
      </c>
      <c r="AGZ2">
        <v>0</v>
      </c>
      <c r="AHQ2">
        <v>1</v>
      </c>
      <c r="AHS2" t="s">
        <v>96</v>
      </c>
      <c r="AHV2">
        <v>0</v>
      </c>
      <c r="AIO2" t="s">
        <v>96</v>
      </c>
      <c r="AIR2">
        <v>0</v>
      </c>
      <c r="AJK2" t="s">
        <v>96</v>
      </c>
      <c r="AJN2">
        <v>0</v>
      </c>
      <c r="AKG2" t="s">
        <v>96</v>
      </c>
      <c r="AKJ2">
        <v>0</v>
      </c>
      <c r="ALC2" t="s">
        <v>96</v>
      </c>
      <c r="ALF2">
        <v>0</v>
      </c>
      <c r="ALY2" t="s">
        <v>96</v>
      </c>
      <c r="AMB2">
        <v>0</v>
      </c>
      <c r="AMU2" t="s">
        <v>96</v>
      </c>
      <c r="AMX2">
        <v>0</v>
      </c>
      <c r="ANQ2" t="s">
        <v>96</v>
      </c>
      <c r="ANT2">
        <v>0</v>
      </c>
      <c r="AOM2" t="s">
        <v>96</v>
      </c>
      <c r="AOP2">
        <v>0</v>
      </c>
      <c r="API2" t="s">
        <v>96</v>
      </c>
      <c r="APL2">
        <v>0</v>
      </c>
      <c r="AQE2" t="s">
        <v>96</v>
      </c>
      <c r="AQH2">
        <v>0</v>
      </c>
      <c r="ARA2" t="s">
        <v>96</v>
      </c>
      <c r="ARD2">
        <v>0</v>
      </c>
      <c r="ARW2" t="s">
        <v>96</v>
      </c>
      <c r="ARZ2">
        <v>0</v>
      </c>
      <c r="ASS2" t="s">
        <v>96</v>
      </c>
      <c r="ASV2">
        <v>0</v>
      </c>
      <c r="ATO2" t="s">
        <v>96</v>
      </c>
      <c r="ATR2">
        <v>0</v>
      </c>
      <c r="AUK2" t="s">
        <v>96</v>
      </c>
      <c r="AUN2">
        <v>0</v>
      </c>
      <c r="AVG2" t="s">
        <v>96</v>
      </c>
      <c r="AVJ2">
        <v>0</v>
      </c>
      <c r="AWC2" t="s">
        <v>96</v>
      </c>
      <c r="AWF2">
        <v>0</v>
      </c>
      <c r="AWY2" t="s">
        <v>96</v>
      </c>
      <c r="AXB2">
        <v>0</v>
      </c>
      <c r="AXU2" t="s">
        <v>96</v>
      </c>
      <c r="AXX2">
        <v>0</v>
      </c>
      <c r="AYQ2" t="s">
        <v>96</v>
      </c>
      <c r="AYT2">
        <v>0</v>
      </c>
      <c r="AZM2" t="s">
        <v>96</v>
      </c>
      <c r="AZP2">
        <v>0</v>
      </c>
      <c r="BAI2" t="s">
        <v>96</v>
      </c>
      <c r="BAL2">
        <v>0</v>
      </c>
      <c r="BBE2" t="s">
        <v>96</v>
      </c>
      <c r="BBH2">
        <v>0</v>
      </c>
      <c r="BCA2" t="s">
        <v>96</v>
      </c>
      <c r="BCD2">
        <v>0</v>
      </c>
      <c r="BCW2" t="s">
        <v>96</v>
      </c>
      <c r="BCZ2">
        <v>0</v>
      </c>
      <c r="BDS2" t="s">
        <v>96</v>
      </c>
      <c r="BDV2">
        <v>0</v>
      </c>
      <c r="BEO2" t="s">
        <v>96</v>
      </c>
      <c r="BER2">
        <v>0</v>
      </c>
      <c r="BFK2" t="s">
        <v>96</v>
      </c>
      <c r="BFN2">
        <v>0</v>
      </c>
      <c r="BGG2" t="s">
        <v>96</v>
      </c>
      <c r="BGJ2">
        <v>0</v>
      </c>
      <c r="BHC2" t="s">
        <v>96</v>
      </c>
      <c r="BHF2">
        <v>0</v>
      </c>
      <c r="BHY2" t="s">
        <v>96</v>
      </c>
      <c r="BIB2">
        <v>0</v>
      </c>
      <c r="BIU2" t="s">
        <v>96</v>
      </c>
      <c r="BIX2">
        <v>0</v>
      </c>
      <c r="BJQ2" t="s">
        <v>96</v>
      </c>
      <c r="BJT2">
        <v>0</v>
      </c>
      <c r="BKM2" t="s">
        <v>96</v>
      </c>
      <c r="BKP2">
        <v>0</v>
      </c>
      <c r="BLI2" t="s">
        <v>96</v>
      </c>
      <c r="BLL2">
        <v>0</v>
      </c>
      <c r="BME2" t="s">
        <v>96</v>
      </c>
      <c r="BMH2">
        <v>0</v>
      </c>
      <c r="BNA2" t="s">
        <v>96</v>
      </c>
      <c r="BND2">
        <v>0</v>
      </c>
      <c r="BNW2" t="s">
        <v>96</v>
      </c>
      <c r="BNZ2">
        <v>0</v>
      </c>
      <c r="BOS2" t="s">
        <v>96</v>
      </c>
      <c r="BOV2">
        <v>0</v>
      </c>
      <c r="BPO2" t="s">
        <v>96</v>
      </c>
      <c r="BPR2">
        <v>0</v>
      </c>
      <c r="BQK2" t="s">
        <v>96</v>
      </c>
      <c r="BQN2">
        <v>0</v>
      </c>
      <c r="BRG2" t="s">
        <v>96</v>
      </c>
      <c r="BRJ2">
        <v>0</v>
      </c>
      <c r="BSC2" t="s">
        <v>96</v>
      </c>
      <c r="BSF2">
        <v>0</v>
      </c>
      <c r="BSY2" t="s">
        <v>96</v>
      </c>
      <c r="BTB2">
        <v>0</v>
      </c>
      <c r="BTU2" t="s">
        <v>96</v>
      </c>
      <c r="BTX2">
        <v>0</v>
      </c>
      <c r="BUQ2" t="s">
        <v>96</v>
      </c>
      <c r="BUT2">
        <v>0</v>
      </c>
      <c r="BVM2" t="s">
        <v>96</v>
      </c>
      <c r="BVP2">
        <v>0</v>
      </c>
      <c r="BWI2" t="s">
        <v>96</v>
      </c>
      <c r="BWL2">
        <v>0</v>
      </c>
      <c r="BXE2" t="s">
        <v>96</v>
      </c>
      <c r="BXH2">
        <v>0</v>
      </c>
      <c r="BYA2" t="s">
        <v>96</v>
      </c>
      <c r="BYD2">
        <v>0</v>
      </c>
      <c r="BYW2" t="s">
        <v>96</v>
      </c>
      <c r="BYZ2">
        <v>0</v>
      </c>
      <c r="BZS2" t="s">
        <v>96</v>
      </c>
      <c r="BZV2">
        <v>0</v>
      </c>
      <c r="CAO2" t="s">
        <v>96</v>
      </c>
      <c r="CAR2">
        <v>0</v>
      </c>
      <c r="CBK2" t="s">
        <v>96</v>
      </c>
      <c r="CBN2">
        <v>0</v>
      </c>
      <c r="CCG2" t="s">
        <v>96</v>
      </c>
      <c r="CCJ2">
        <v>0</v>
      </c>
      <c r="CDC2" t="s">
        <v>96</v>
      </c>
      <c r="CDF2">
        <v>0</v>
      </c>
      <c r="CDY2" t="s">
        <v>96</v>
      </c>
      <c r="CEB2">
        <v>0</v>
      </c>
      <c r="CEU2" t="s">
        <v>96</v>
      </c>
      <c r="CEX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Charts</vt:lpstr>
      </vt:variant>
      <vt:variant>
        <vt:i4>1</vt:i4>
      </vt:variant>
    </vt:vector>
  </HeadingPairs>
  <TitlesOfParts>
    <vt:vector size="8" baseType="lpstr">
      <vt:lpstr>Home</vt:lpstr>
      <vt:lpstr>Basic Ferment Entry</vt:lpstr>
      <vt:lpstr>Full Ferment Logs</vt:lpstr>
      <vt:lpstr>Full Vintage Planner</vt:lpstr>
      <vt:lpstr>Refrigeration &amp; Weather</vt:lpstr>
      <vt:lpstr>What-if Analysis</vt:lpstr>
      <vt:lpstr>Ferment Archive</vt:lpstr>
      <vt:lpstr>What-if Chart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Muhlack</dc:creator>
  <cp:lastModifiedBy>michael.downie</cp:lastModifiedBy>
  <dcterms:created xsi:type="dcterms:W3CDTF">2011-10-27T05:04:06Z</dcterms:created>
  <dcterms:modified xsi:type="dcterms:W3CDTF">2014-07-01T04:11:42Z</dcterms:modified>
</cp:coreProperties>
</file>